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hikt_mac/Downloads/"/>
    </mc:Choice>
  </mc:AlternateContent>
  <xr:revisionPtr revIDLastSave="0" documentId="13_ncr:9_{F54B2B08-53BD-3D4D-ABF7-62A6E7379BB7}" xr6:coauthVersionLast="47" xr6:coauthVersionMax="47" xr10:uidLastSave="{00000000-0000-0000-0000-000000000000}"/>
  <bookViews>
    <workbookView xWindow="0" yWindow="500" windowWidth="25600" windowHeight="13980" xr2:uid="{00000000-000D-0000-FFFF-FFFF00000000}"/>
  </bookViews>
  <sheets>
    <sheet name="CPU_benchmark_v4-cleaned" sheetId="1" r:id="rId1"/>
    <sheet name="Average price as per cores " sheetId="2" r:id="rId2"/>
    <sheet name="year to cpu core" sheetId="3" r:id="rId3"/>
    <sheet name="Core distribution" sheetId="5" r:id="rId4"/>
    <sheet name="CPU market category distr" sheetId="9" r:id="rId5"/>
    <sheet name="Socket market distribution" sheetId="12" r:id="rId6"/>
    <sheet name="Sheet5" sheetId="13" r:id="rId7"/>
  </sheets>
  <calcPr calcId="191029"/>
  <pivotCaches>
    <pivotCache cacheId="4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AC8" i="1"/>
  <c r="AC7" i="1"/>
  <c r="AC6" i="1"/>
  <c r="AC5" i="1"/>
  <c r="AC4" i="1"/>
  <c r="X49" i="1"/>
  <c r="X48" i="1"/>
  <c r="X31" i="1"/>
  <c r="X30" i="1"/>
  <c r="S6" i="1"/>
  <c r="S7" i="1"/>
  <c r="S8" i="1"/>
  <c r="S9" i="1"/>
  <c r="T2" i="1"/>
  <c r="P1476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31" i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5" i="1"/>
  <c r="O65" i="1" s="1"/>
  <c r="M66" i="1"/>
  <c r="O66" i="1" s="1"/>
  <c r="M67" i="1"/>
  <c r="O67" i="1" s="1"/>
  <c r="M68" i="1"/>
  <c r="O68" i="1" s="1"/>
  <c r="M69" i="1"/>
  <c r="O69" i="1" s="1"/>
  <c r="M70" i="1"/>
  <c r="O70" i="1" s="1"/>
  <c r="M71" i="1"/>
  <c r="O71" i="1" s="1"/>
  <c r="M72" i="1"/>
  <c r="O72" i="1" s="1"/>
  <c r="M73" i="1"/>
  <c r="O73" i="1" s="1"/>
  <c r="M74" i="1"/>
  <c r="O74" i="1" s="1"/>
  <c r="M75" i="1"/>
  <c r="O75" i="1" s="1"/>
  <c r="M76" i="1"/>
  <c r="O76" i="1" s="1"/>
  <c r="M77" i="1"/>
  <c r="O77" i="1" s="1"/>
  <c r="M78" i="1"/>
  <c r="O78" i="1" s="1"/>
  <c r="M79" i="1"/>
  <c r="O7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17" i="1"/>
  <c r="O11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5" i="1"/>
  <c r="O125" i="1" s="1"/>
  <c r="M126" i="1"/>
  <c r="O126" i="1" s="1"/>
  <c r="M127" i="1"/>
  <c r="O127" i="1" s="1"/>
  <c r="M128" i="1"/>
  <c r="O128" i="1" s="1"/>
  <c r="M129" i="1"/>
  <c r="O129" i="1" s="1"/>
  <c r="M130" i="1"/>
  <c r="O130" i="1" s="1"/>
  <c r="M131" i="1"/>
  <c r="O131" i="1" s="1"/>
  <c r="M132" i="1"/>
  <c r="O132" i="1" s="1"/>
  <c r="M133" i="1"/>
  <c r="O133" i="1" s="1"/>
  <c r="M134" i="1"/>
  <c r="O134" i="1" s="1"/>
  <c r="M135" i="1"/>
  <c r="O135" i="1" s="1"/>
  <c r="M136" i="1"/>
  <c r="O136" i="1" s="1"/>
  <c r="M137" i="1"/>
  <c r="O137" i="1" s="1"/>
  <c r="M138" i="1"/>
  <c r="O138" i="1" s="1"/>
  <c r="M139" i="1"/>
  <c r="O139" i="1" s="1"/>
  <c r="M140" i="1"/>
  <c r="O140" i="1" s="1"/>
  <c r="M141" i="1"/>
  <c r="O141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0" i="1"/>
  <c r="O150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2" i="1"/>
  <c r="O162" i="1" s="1"/>
  <c r="M163" i="1"/>
  <c r="O163" i="1" s="1"/>
  <c r="M164" i="1"/>
  <c r="O164" i="1" s="1"/>
  <c r="M165" i="1"/>
  <c r="O165" i="1" s="1"/>
  <c r="M166" i="1"/>
  <c r="O166" i="1" s="1"/>
  <c r="M167" i="1"/>
  <c r="O167" i="1" s="1"/>
  <c r="M168" i="1"/>
  <c r="O168" i="1" s="1"/>
  <c r="M169" i="1"/>
  <c r="O169" i="1" s="1"/>
  <c r="M170" i="1"/>
  <c r="O170" i="1" s="1"/>
  <c r="M171" i="1"/>
  <c r="O171" i="1" s="1"/>
  <c r="M172" i="1"/>
  <c r="O172" i="1" s="1"/>
  <c r="M173" i="1"/>
  <c r="O173" i="1" s="1"/>
  <c r="M174" i="1"/>
  <c r="O174" i="1" s="1"/>
  <c r="M175" i="1"/>
  <c r="O175" i="1" s="1"/>
  <c r="M176" i="1"/>
  <c r="O176" i="1" s="1"/>
  <c r="M177" i="1"/>
  <c r="O177" i="1" s="1"/>
  <c r="M178" i="1"/>
  <c r="O178" i="1" s="1"/>
  <c r="M179" i="1"/>
  <c r="O179" i="1" s="1"/>
  <c r="M180" i="1"/>
  <c r="O180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99" i="1"/>
  <c r="O199" i="1" s="1"/>
  <c r="M200" i="1"/>
  <c r="O200" i="1" s="1"/>
  <c r="M201" i="1"/>
  <c r="O201" i="1" s="1"/>
  <c r="M202" i="1"/>
  <c r="O202" i="1" s="1"/>
  <c r="M203" i="1"/>
  <c r="O203" i="1" s="1"/>
  <c r="M204" i="1"/>
  <c r="O204" i="1" s="1"/>
  <c r="M205" i="1"/>
  <c r="O205" i="1" s="1"/>
  <c r="M206" i="1"/>
  <c r="O206" i="1" s="1"/>
  <c r="M207" i="1"/>
  <c r="O207" i="1" s="1"/>
  <c r="M208" i="1"/>
  <c r="O208" i="1" s="1"/>
  <c r="M209" i="1"/>
  <c r="O209" i="1" s="1"/>
  <c r="M210" i="1"/>
  <c r="O210" i="1" s="1"/>
  <c r="M211" i="1"/>
  <c r="O211" i="1" s="1"/>
  <c r="M212" i="1"/>
  <c r="O212" i="1" s="1"/>
  <c r="M213" i="1"/>
  <c r="O213" i="1" s="1"/>
  <c r="M214" i="1"/>
  <c r="O214" i="1" s="1"/>
  <c r="M215" i="1"/>
  <c r="O215" i="1" s="1"/>
  <c r="M216" i="1"/>
  <c r="O216" i="1" s="1"/>
  <c r="M217" i="1"/>
  <c r="O217" i="1" s="1"/>
  <c r="M218" i="1"/>
  <c r="O218" i="1" s="1"/>
  <c r="M219" i="1"/>
  <c r="O219" i="1" s="1"/>
  <c r="M220" i="1"/>
  <c r="O220" i="1" s="1"/>
  <c r="M221" i="1"/>
  <c r="O221" i="1" s="1"/>
  <c r="M222" i="1"/>
  <c r="O222" i="1" s="1"/>
  <c r="M223" i="1"/>
  <c r="O223" i="1" s="1"/>
  <c r="M224" i="1"/>
  <c r="O224" i="1" s="1"/>
  <c r="M225" i="1"/>
  <c r="O225" i="1" s="1"/>
  <c r="M226" i="1"/>
  <c r="O226" i="1" s="1"/>
  <c r="M227" i="1"/>
  <c r="O227" i="1" s="1"/>
  <c r="M228" i="1"/>
  <c r="O228" i="1" s="1"/>
  <c r="M229" i="1"/>
  <c r="O229" i="1" s="1"/>
  <c r="M230" i="1"/>
  <c r="O230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5" i="1"/>
  <c r="O245" i="1" s="1"/>
  <c r="M246" i="1"/>
  <c r="O246" i="1" s="1"/>
  <c r="M247" i="1"/>
  <c r="O247" i="1" s="1"/>
  <c r="M248" i="1"/>
  <c r="O248" i="1" s="1"/>
  <c r="M249" i="1"/>
  <c r="O249" i="1" s="1"/>
  <c r="M250" i="1"/>
  <c r="O250" i="1" s="1"/>
  <c r="M251" i="1"/>
  <c r="O251" i="1" s="1"/>
  <c r="M252" i="1"/>
  <c r="O252" i="1" s="1"/>
  <c r="M253" i="1"/>
  <c r="O253" i="1" s="1"/>
  <c r="M254" i="1"/>
  <c r="O254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6" i="1"/>
  <c r="O296" i="1" s="1"/>
  <c r="M297" i="1"/>
  <c r="O297" i="1" s="1"/>
  <c r="M298" i="1"/>
  <c r="O298" i="1" s="1"/>
  <c r="M299" i="1"/>
  <c r="O299" i="1" s="1"/>
  <c r="M300" i="1"/>
  <c r="O300" i="1" s="1"/>
  <c r="M301" i="1"/>
  <c r="O301" i="1" s="1"/>
  <c r="M302" i="1"/>
  <c r="O302" i="1" s="1"/>
  <c r="M303" i="1"/>
  <c r="O303" i="1" s="1"/>
  <c r="M304" i="1"/>
  <c r="O304" i="1" s="1"/>
  <c r="M305" i="1"/>
  <c r="O305" i="1" s="1"/>
  <c r="M306" i="1"/>
  <c r="O306" i="1" s="1"/>
  <c r="M307" i="1"/>
  <c r="O307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6" i="1"/>
  <c r="O366" i="1" s="1"/>
  <c r="M367" i="1"/>
  <c r="O367" i="1" s="1"/>
  <c r="M368" i="1"/>
  <c r="O368" i="1" s="1"/>
  <c r="M369" i="1"/>
  <c r="O369" i="1" s="1"/>
  <c r="M370" i="1"/>
  <c r="O370" i="1" s="1"/>
  <c r="M371" i="1"/>
  <c r="O371" i="1" s="1"/>
  <c r="M372" i="1"/>
  <c r="O372" i="1" s="1"/>
  <c r="M373" i="1"/>
  <c r="O373" i="1" s="1"/>
  <c r="M374" i="1"/>
  <c r="O374" i="1" s="1"/>
  <c r="M375" i="1"/>
  <c r="O375" i="1" s="1"/>
  <c r="M376" i="1"/>
  <c r="O376" i="1" s="1"/>
  <c r="M377" i="1"/>
  <c r="O377" i="1" s="1"/>
  <c r="M378" i="1"/>
  <c r="O378" i="1" s="1"/>
  <c r="M379" i="1"/>
  <c r="O379" i="1" s="1"/>
  <c r="M380" i="1"/>
  <c r="O380" i="1" s="1"/>
  <c r="M381" i="1"/>
  <c r="O381" i="1" s="1"/>
  <c r="M382" i="1"/>
  <c r="O382" i="1" s="1"/>
  <c r="M383" i="1"/>
  <c r="O383" i="1" s="1"/>
  <c r="M384" i="1"/>
  <c r="O384" i="1" s="1"/>
  <c r="M385" i="1"/>
  <c r="O385" i="1" s="1"/>
  <c r="M386" i="1"/>
  <c r="O386" i="1" s="1"/>
  <c r="M387" i="1"/>
  <c r="O387" i="1" s="1"/>
  <c r="M388" i="1"/>
  <c r="O388" i="1" s="1"/>
  <c r="M389" i="1"/>
  <c r="O389" i="1" s="1"/>
  <c r="M390" i="1"/>
  <c r="O390" i="1" s="1"/>
  <c r="M391" i="1"/>
  <c r="O391" i="1" s="1"/>
  <c r="M392" i="1"/>
  <c r="O392" i="1" s="1"/>
  <c r="M393" i="1"/>
  <c r="O393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M420" i="1"/>
  <c r="O420" i="1" s="1"/>
  <c r="M421" i="1"/>
  <c r="O421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28" i="1"/>
  <c r="O428" i="1" s="1"/>
  <c r="M429" i="1"/>
  <c r="O429" i="1" s="1"/>
  <c r="M430" i="1"/>
  <c r="O430" i="1" s="1"/>
  <c r="M431" i="1"/>
  <c r="O431" i="1" s="1"/>
  <c r="M432" i="1"/>
  <c r="O432" i="1" s="1"/>
  <c r="M433" i="1"/>
  <c r="O433" i="1" s="1"/>
  <c r="M434" i="1"/>
  <c r="O434" i="1" s="1"/>
  <c r="M435" i="1"/>
  <c r="O435" i="1" s="1"/>
  <c r="M436" i="1"/>
  <c r="O436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1" i="1"/>
  <c r="O451" i="1" s="1"/>
  <c r="M452" i="1"/>
  <c r="O452" i="1" s="1"/>
  <c r="M453" i="1"/>
  <c r="O453" i="1" s="1"/>
  <c r="M454" i="1"/>
  <c r="O454" i="1" s="1"/>
  <c r="M455" i="1"/>
  <c r="O455" i="1" s="1"/>
  <c r="M456" i="1"/>
  <c r="O456" i="1" s="1"/>
  <c r="M457" i="1"/>
  <c r="O457" i="1" s="1"/>
  <c r="M458" i="1"/>
  <c r="O458" i="1" s="1"/>
  <c r="M459" i="1"/>
  <c r="O459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6" i="1"/>
  <c r="O466" i="1" s="1"/>
  <c r="M467" i="1"/>
  <c r="O467" i="1" s="1"/>
  <c r="M468" i="1"/>
  <c r="O468" i="1" s="1"/>
  <c r="M469" i="1"/>
  <c r="O469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76" i="1"/>
  <c r="O476" i="1" s="1"/>
  <c r="M477" i="1"/>
  <c r="O477" i="1" s="1"/>
  <c r="M478" i="1"/>
  <c r="O478" i="1" s="1"/>
  <c r="M479" i="1"/>
  <c r="O479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8" i="1"/>
  <c r="O648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5" i="1"/>
  <c r="O675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M721" i="1"/>
  <c r="O721" i="1" s="1"/>
  <c r="M722" i="1"/>
  <c r="O722" i="1" s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29" i="1"/>
  <c r="O729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4" i="1"/>
  <c r="O744" i="1" s="1"/>
  <c r="M745" i="1"/>
  <c r="O745" i="1" s="1"/>
  <c r="M746" i="1"/>
  <c r="O746" i="1" s="1"/>
  <c r="M747" i="1"/>
  <c r="O747" i="1" s="1"/>
  <c r="M748" i="1"/>
  <c r="O748" i="1" s="1"/>
  <c r="M749" i="1"/>
  <c r="O749" i="1" s="1"/>
  <c r="M750" i="1"/>
  <c r="O750" i="1" s="1"/>
  <c r="M751" i="1"/>
  <c r="O751" i="1" s="1"/>
  <c r="M752" i="1"/>
  <c r="O752" i="1" s="1"/>
  <c r="M753" i="1"/>
  <c r="O753" i="1" s="1"/>
  <c r="M754" i="1"/>
  <c r="O754" i="1" s="1"/>
  <c r="M755" i="1"/>
  <c r="O755" i="1" s="1"/>
  <c r="M756" i="1"/>
  <c r="O756" i="1" s="1"/>
  <c r="M757" i="1"/>
  <c r="O757" i="1" s="1"/>
  <c r="M758" i="1"/>
  <c r="O758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79" i="1"/>
  <c r="O779" i="1" s="1"/>
  <c r="M780" i="1"/>
  <c r="O780" i="1" s="1"/>
  <c r="M781" i="1"/>
  <c r="O781" i="1" s="1"/>
  <c r="M782" i="1"/>
  <c r="O782" i="1" s="1"/>
  <c r="M783" i="1"/>
  <c r="O783" i="1" s="1"/>
  <c r="M784" i="1"/>
  <c r="O784" i="1" s="1"/>
  <c r="M785" i="1"/>
  <c r="O785" i="1" s="1"/>
  <c r="M786" i="1"/>
  <c r="O786" i="1" s="1"/>
  <c r="M787" i="1"/>
  <c r="O787" i="1" s="1"/>
  <c r="M788" i="1"/>
  <c r="O788" i="1" s="1"/>
  <c r="M789" i="1"/>
  <c r="O789" i="1" s="1"/>
  <c r="M790" i="1"/>
  <c r="O790" i="1" s="1"/>
  <c r="M791" i="1"/>
  <c r="O791" i="1" s="1"/>
  <c r="M792" i="1"/>
  <c r="O792" i="1" s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O799" i="1" s="1"/>
  <c r="M800" i="1"/>
  <c r="O800" i="1" s="1"/>
  <c r="M801" i="1"/>
  <c r="O801" i="1" s="1"/>
  <c r="M802" i="1"/>
  <c r="O802" i="1" s="1"/>
  <c r="M803" i="1"/>
  <c r="O803" i="1" s="1"/>
  <c r="M804" i="1"/>
  <c r="O804" i="1" s="1"/>
  <c r="M805" i="1"/>
  <c r="O805" i="1" s="1"/>
  <c r="M806" i="1"/>
  <c r="O806" i="1" s="1"/>
  <c r="M807" i="1"/>
  <c r="O807" i="1" s="1"/>
  <c r="M808" i="1"/>
  <c r="O808" i="1" s="1"/>
  <c r="M809" i="1"/>
  <c r="O809" i="1" s="1"/>
  <c r="M810" i="1"/>
  <c r="O810" i="1" s="1"/>
  <c r="M811" i="1"/>
  <c r="O811" i="1" s="1"/>
  <c r="M812" i="1"/>
  <c r="O812" i="1" s="1"/>
  <c r="M813" i="1"/>
  <c r="O813" i="1" s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4" i="1"/>
  <c r="O824" i="1" s="1"/>
  <c r="M825" i="1"/>
  <c r="O825" i="1" s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O836" i="1" s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O844" i="1" s="1"/>
  <c r="M845" i="1"/>
  <c r="O845" i="1" s="1"/>
  <c r="M846" i="1"/>
  <c r="O846" i="1" s="1"/>
  <c r="M847" i="1"/>
  <c r="O847" i="1" s="1"/>
  <c r="M848" i="1"/>
  <c r="O848" i="1" s="1"/>
  <c r="M849" i="1"/>
  <c r="O849" i="1" s="1"/>
  <c r="M850" i="1"/>
  <c r="O850" i="1" s="1"/>
  <c r="M851" i="1"/>
  <c r="O851" i="1" s="1"/>
  <c r="M852" i="1"/>
  <c r="O852" i="1" s="1"/>
  <c r="M853" i="1"/>
  <c r="O853" i="1" s="1"/>
  <c r="M854" i="1"/>
  <c r="O854" i="1" s="1"/>
  <c r="M855" i="1"/>
  <c r="O855" i="1" s="1"/>
  <c r="M856" i="1"/>
  <c r="O856" i="1" s="1"/>
  <c r="M857" i="1"/>
  <c r="O857" i="1" s="1"/>
  <c r="M858" i="1"/>
  <c r="O858" i="1" s="1"/>
  <c r="M859" i="1"/>
  <c r="O859" i="1" s="1"/>
  <c r="M860" i="1"/>
  <c r="O860" i="1" s="1"/>
  <c r="M861" i="1"/>
  <c r="O861" i="1" s="1"/>
  <c r="M862" i="1"/>
  <c r="O862" i="1" s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O910" i="1" s="1"/>
  <c r="M911" i="1"/>
  <c r="O911" i="1" s="1"/>
  <c r="M912" i="1"/>
  <c r="O912" i="1" s="1"/>
  <c r="M913" i="1"/>
  <c r="O913" i="1" s="1"/>
  <c r="M914" i="1"/>
  <c r="O914" i="1" s="1"/>
  <c r="M915" i="1"/>
  <c r="O915" i="1" s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O923" i="1" s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O932" i="1" s="1"/>
  <c r="M933" i="1"/>
  <c r="O933" i="1" s="1"/>
  <c r="M934" i="1"/>
  <c r="O934" i="1" s="1"/>
  <c r="M935" i="1"/>
  <c r="O935" i="1" s="1"/>
  <c r="M936" i="1"/>
  <c r="O936" i="1" s="1"/>
  <c r="M937" i="1"/>
  <c r="O937" i="1" s="1"/>
  <c r="M938" i="1"/>
  <c r="O938" i="1" s="1"/>
  <c r="M939" i="1"/>
  <c r="O939" i="1" s="1"/>
  <c r="M940" i="1"/>
  <c r="O940" i="1" s="1"/>
  <c r="M941" i="1"/>
  <c r="O941" i="1" s="1"/>
  <c r="M942" i="1"/>
  <c r="O942" i="1" s="1"/>
  <c r="M943" i="1"/>
  <c r="O943" i="1" s="1"/>
  <c r="M944" i="1"/>
  <c r="O944" i="1" s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1" i="1"/>
  <c r="O961" i="1" s="1"/>
  <c r="M962" i="1"/>
  <c r="O962" i="1" s="1"/>
  <c r="M963" i="1"/>
  <c r="O963" i="1" s="1"/>
  <c r="M964" i="1"/>
  <c r="O964" i="1" s="1"/>
  <c r="M965" i="1"/>
  <c r="O965" i="1" s="1"/>
  <c r="M966" i="1"/>
  <c r="O966" i="1" s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O972" i="1" s="1"/>
  <c r="M973" i="1"/>
  <c r="O973" i="1" s="1"/>
  <c r="M974" i="1"/>
  <c r="O974" i="1" s="1"/>
  <c r="M975" i="1"/>
  <c r="O975" i="1" s="1"/>
  <c r="M976" i="1"/>
  <c r="O976" i="1" s="1"/>
  <c r="M977" i="1"/>
  <c r="O977" i="1" s="1"/>
  <c r="M978" i="1"/>
  <c r="O978" i="1" s="1"/>
  <c r="M979" i="1"/>
  <c r="O979" i="1" s="1"/>
  <c r="M980" i="1"/>
  <c r="O980" i="1" s="1"/>
  <c r="M981" i="1"/>
  <c r="O981" i="1" s="1"/>
  <c r="M982" i="1"/>
  <c r="O982" i="1" s="1"/>
  <c r="M983" i="1"/>
  <c r="O983" i="1" s="1"/>
  <c r="M984" i="1"/>
  <c r="O984" i="1" s="1"/>
  <c r="M985" i="1"/>
  <c r="O985" i="1" s="1"/>
  <c r="M986" i="1"/>
  <c r="O986" i="1" s="1"/>
  <c r="M987" i="1"/>
  <c r="O987" i="1" s="1"/>
  <c r="M988" i="1"/>
  <c r="O988" i="1" s="1"/>
  <c r="M989" i="1"/>
  <c r="O989" i="1" s="1"/>
  <c r="M990" i="1"/>
  <c r="O990" i="1" s="1"/>
  <c r="M991" i="1"/>
  <c r="O991" i="1" s="1"/>
  <c r="M992" i="1"/>
  <c r="O992" i="1" s="1"/>
  <c r="M993" i="1"/>
  <c r="O993" i="1" s="1"/>
  <c r="M994" i="1"/>
  <c r="O994" i="1" s="1"/>
  <c r="M995" i="1"/>
  <c r="O995" i="1" s="1"/>
  <c r="M996" i="1"/>
  <c r="O996" i="1" s="1"/>
  <c r="M997" i="1"/>
  <c r="O997" i="1" s="1"/>
  <c r="M998" i="1"/>
  <c r="O998" i="1" s="1"/>
  <c r="M999" i="1"/>
  <c r="O999" i="1" s="1"/>
  <c r="M1000" i="1"/>
  <c r="O1000" i="1" s="1"/>
  <c r="M1001" i="1"/>
  <c r="O1001" i="1" s="1"/>
  <c r="M1002" i="1"/>
  <c r="O1002" i="1" s="1"/>
  <c r="M1003" i="1"/>
  <c r="O1003" i="1" s="1"/>
  <c r="M1004" i="1"/>
  <c r="O1004" i="1" s="1"/>
  <c r="M1005" i="1"/>
  <c r="O1005" i="1" s="1"/>
  <c r="M1006" i="1"/>
  <c r="O1006" i="1" s="1"/>
  <c r="M1007" i="1"/>
  <c r="O1007" i="1" s="1"/>
  <c r="M1008" i="1"/>
  <c r="O1008" i="1" s="1"/>
  <c r="M1009" i="1"/>
  <c r="O1009" i="1" s="1"/>
  <c r="M1010" i="1"/>
  <c r="O1010" i="1" s="1"/>
  <c r="M1011" i="1"/>
  <c r="O1011" i="1" s="1"/>
  <c r="M1012" i="1"/>
  <c r="O1012" i="1" s="1"/>
  <c r="M1013" i="1"/>
  <c r="O1013" i="1" s="1"/>
  <c r="M1014" i="1"/>
  <c r="O1014" i="1" s="1"/>
  <c r="M1015" i="1"/>
  <c r="O1015" i="1" s="1"/>
  <c r="M1016" i="1"/>
  <c r="O1016" i="1" s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O1022" i="1" s="1"/>
  <c r="M1023" i="1"/>
  <c r="O1023" i="1" s="1"/>
  <c r="M1024" i="1"/>
  <c r="O1024" i="1" s="1"/>
  <c r="M1025" i="1"/>
  <c r="O1025" i="1" s="1"/>
  <c r="M1026" i="1"/>
  <c r="O1026" i="1" s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O1033" i="1" s="1"/>
  <c r="M1034" i="1"/>
  <c r="O1034" i="1" s="1"/>
  <c r="M1035" i="1"/>
  <c r="O1035" i="1" s="1"/>
  <c r="M1036" i="1"/>
  <c r="O1036" i="1" s="1"/>
  <c r="M1037" i="1"/>
  <c r="O1037" i="1" s="1"/>
  <c r="M1038" i="1"/>
  <c r="O1038" i="1" s="1"/>
  <c r="M1039" i="1"/>
  <c r="O1039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7" i="1"/>
  <c r="O1047" i="1" s="1"/>
  <c r="M1048" i="1"/>
  <c r="O1048" i="1" s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68" i="1"/>
  <c r="O1068" i="1" s="1"/>
  <c r="M1069" i="1"/>
  <c r="O1069" i="1" s="1"/>
  <c r="M1070" i="1"/>
  <c r="O1070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O1090" i="1" s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O1104" i="1" s="1"/>
  <c r="M1105" i="1"/>
  <c r="O1105" i="1" s="1"/>
  <c r="M1106" i="1"/>
  <c r="O1106" i="1" s="1"/>
  <c r="M1107" i="1"/>
  <c r="O1107" i="1" s="1"/>
  <c r="M1108" i="1"/>
  <c r="O1108" i="1" s="1"/>
  <c r="M1109" i="1"/>
  <c r="O1109" i="1" s="1"/>
  <c r="M1110" i="1"/>
  <c r="O1110" i="1" s="1"/>
  <c r="M1111" i="1"/>
  <c r="O1111" i="1" s="1"/>
  <c r="M1112" i="1"/>
  <c r="O1112" i="1" s="1"/>
  <c r="M1113" i="1"/>
  <c r="O1113" i="1" s="1"/>
  <c r="M1114" i="1"/>
  <c r="O1114" i="1" s="1"/>
  <c r="M1115" i="1"/>
  <c r="O1115" i="1" s="1"/>
  <c r="M1116" i="1"/>
  <c r="O1116" i="1" s="1"/>
  <c r="M1117" i="1"/>
  <c r="O1117" i="1" s="1"/>
  <c r="M1118" i="1"/>
  <c r="O1118" i="1" s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O1144" i="1" s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O1150" i="1" s="1"/>
  <c r="M1151" i="1"/>
  <c r="O1151" i="1" s="1"/>
  <c r="M1152" i="1"/>
  <c r="O1152" i="1" s="1"/>
  <c r="M1153" i="1"/>
  <c r="O1153" i="1" s="1"/>
  <c r="M1154" i="1"/>
  <c r="O1154" i="1" s="1"/>
  <c r="M1155" i="1"/>
  <c r="O1155" i="1" s="1"/>
  <c r="M1156" i="1"/>
  <c r="O1156" i="1" s="1"/>
  <c r="M1157" i="1"/>
  <c r="O1157" i="1" s="1"/>
  <c r="M1158" i="1"/>
  <c r="O1158" i="1" s="1"/>
  <c r="M1159" i="1"/>
  <c r="O1159" i="1" s="1"/>
  <c r="M1160" i="1"/>
  <c r="O1160" i="1" s="1"/>
  <c r="M1161" i="1"/>
  <c r="O1161" i="1" s="1"/>
  <c r="M1162" i="1"/>
  <c r="O1162" i="1" s="1"/>
  <c r="M1163" i="1"/>
  <c r="O1163" i="1" s="1"/>
  <c r="M1164" i="1"/>
  <c r="O1164" i="1" s="1"/>
  <c r="M1165" i="1"/>
  <c r="O1165" i="1" s="1"/>
  <c r="M1166" i="1"/>
  <c r="O1166" i="1" s="1"/>
  <c r="M1167" i="1"/>
  <c r="O1167" i="1" s="1"/>
  <c r="M1168" i="1"/>
  <c r="O1168" i="1" s="1"/>
  <c r="M1169" i="1"/>
  <c r="O1169" i="1" s="1"/>
  <c r="M1170" i="1"/>
  <c r="O1170" i="1" s="1"/>
  <c r="M1171" i="1"/>
  <c r="O1171" i="1" s="1"/>
  <c r="M1172" i="1"/>
  <c r="O1172" i="1" s="1"/>
  <c r="M1173" i="1"/>
  <c r="O1173" i="1" s="1"/>
  <c r="M1174" i="1"/>
  <c r="O1174" i="1" s="1"/>
  <c r="M1175" i="1"/>
  <c r="O1175" i="1" s="1"/>
  <c r="M1176" i="1"/>
  <c r="O1176" i="1" s="1"/>
  <c r="M1177" i="1"/>
  <c r="O1177" i="1" s="1"/>
  <c r="M1178" i="1"/>
  <c r="O1178" i="1" s="1"/>
  <c r="M1179" i="1"/>
  <c r="O1179" i="1" s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248" i="1"/>
  <c r="O1248" i="1" s="1"/>
  <c r="M1249" i="1"/>
  <c r="O1249" i="1" s="1"/>
  <c r="M1250" i="1"/>
  <c r="O1250" i="1" s="1"/>
  <c r="M1251" i="1"/>
  <c r="O1251" i="1" s="1"/>
  <c r="M1252" i="1"/>
  <c r="O1252" i="1" s="1"/>
  <c r="M1253" i="1"/>
  <c r="O1253" i="1" s="1"/>
  <c r="M1254" i="1"/>
  <c r="O1254" i="1" s="1"/>
  <c r="M1255" i="1"/>
  <c r="O1255" i="1" s="1"/>
  <c r="M1256" i="1"/>
  <c r="O1256" i="1" s="1"/>
  <c r="M1257" i="1"/>
  <c r="O1257" i="1" s="1"/>
  <c r="M1258" i="1"/>
  <c r="O1258" i="1" s="1"/>
  <c r="M1259" i="1"/>
  <c r="O1259" i="1" s="1"/>
  <c r="M1260" i="1"/>
  <c r="O1260" i="1" s="1"/>
  <c r="M1261" i="1"/>
  <c r="O1261" i="1" s="1"/>
  <c r="M1262" i="1"/>
  <c r="O1262" i="1" s="1"/>
  <c r="M1263" i="1"/>
  <c r="O1263" i="1" s="1"/>
  <c r="M1264" i="1"/>
  <c r="O1264" i="1" s="1"/>
  <c r="M1265" i="1"/>
  <c r="O1265" i="1" s="1"/>
  <c r="M1266" i="1"/>
  <c r="O1266" i="1" s="1"/>
  <c r="M1267" i="1"/>
  <c r="O1267" i="1" s="1"/>
  <c r="M1268" i="1"/>
  <c r="O1268" i="1" s="1"/>
  <c r="M1269" i="1"/>
  <c r="O1269" i="1" s="1"/>
  <c r="M1270" i="1"/>
  <c r="O1270" i="1" s="1"/>
  <c r="M1271" i="1"/>
  <c r="O1271" i="1" s="1"/>
  <c r="M1272" i="1"/>
  <c r="O1272" i="1" s="1"/>
  <c r="M1273" i="1"/>
  <c r="O1273" i="1" s="1"/>
  <c r="M1274" i="1"/>
  <c r="O1274" i="1" s="1"/>
  <c r="M1275" i="1"/>
  <c r="O1275" i="1" s="1"/>
  <c r="M1276" i="1"/>
  <c r="O1276" i="1" s="1"/>
  <c r="M1277" i="1"/>
  <c r="O1277" i="1" s="1"/>
  <c r="M1278" i="1"/>
  <c r="O1278" i="1" s="1"/>
  <c r="M1279" i="1"/>
  <c r="O1279" i="1" s="1"/>
  <c r="M1280" i="1"/>
  <c r="O1280" i="1" s="1"/>
  <c r="M1281" i="1"/>
  <c r="O1281" i="1" s="1"/>
  <c r="M1282" i="1"/>
  <c r="O1282" i="1" s="1"/>
  <c r="M1283" i="1"/>
  <c r="O1283" i="1" s="1"/>
  <c r="M1284" i="1"/>
  <c r="O1284" i="1" s="1"/>
  <c r="M1285" i="1"/>
  <c r="O1285" i="1" s="1"/>
  <c r="M1286" i="1"/>
  <c r="O1286" i="1" s="1"/>
  <c r="M1287" i="1"/>
  <c r="O1287" i="1" s="1"/>
  <c r="M1288" i="1"/>
  <c r="O1288" i="1" s="1"/>
  <c r="M1289" i="1"/>
  <c r="O1289" i="1" s="1"/>
  <c r="M1290" i="1"/>
  <c r="O1290" i="1" s="1"/>
  <c r="M1291" i="1"/>
  <c r="O1291" i="1" s="1"/>
  <c r="M1292" i="1"/>
  <c r="O1292" i="1" s="1"/>
  <c r="M1293" i="1"/>
  <c r="O1293" i="1" s="1"/>
  <c r="M1294" i="1"/>
  <c r="O1294" i="1" s="1"/>
  <c r="M1295" i="1"/>
  <c r="O1295" i="1" s="1"/>
  <c r="M1296" i="1"/>
  <c r="O1296" i="1" s="1"/>
  <c r="M1297" i="1"/>
  <c r="O1297" i="1" s="1"/>
  <c r="M1298" i="1"/>
  <c r="O1298" i="1" s="1"/>
  <c r="M1299" i="1"/>
  <c r="O1299" i="1" s="1"/>
  <c r="M1300" i="1"/>
  <c r="O1300" i="1" s="1"/>
  <c r="M1301" i="1"/>
  <c r="O1301" i="1" s="1"/>
  <c r="M1302" i="1"/>
  <c r="O1302" i="1" s="1"/>
  <c r="M1303" i="1"/>
  <c r="O1303" i="1" s="1"/>
  <c r="M1304" i="1"/>
  <c r="O1304" i="1" s="1"/>
  <c r="M1305" i="1"/>
  <c r="O1305" i="1" s="1"/>
  <c r="M1306" i="1"/>
  <c r="O1306" i="1" s="1"/>
  <c r="M1307" i="1"/>
  <c r="O1307" i="1" s="1"/>
  <c r="M1308" i="1"/>
  <c r="O1308" i="1" s="1"/>
  <c r="M1309" i="1"/>
  <c r="O1309" i="1" s="1"/>
  <c r="M1310" i="1"/>
  <c r="O1310" i="1" s="1"/>
  <c r="M1311" i="1"/>
  <c r="O1311" i="1" s="1"/>
  <c r="M1312" i="1"/>
  <c r="O1312" i="1" s="1"/>
  <c r="M1313" i="1"/>
  <c r="O1313" i="1" s="1"/>
  <c r="M1314" i="1"/>
  <c r="O1314" i="1" s="1"/>
  <c r="M1315" i="1"/>
  <c r="O1315" i="1" s="1"/>
  <c r="M1316" i="1"/>
  <c r="O1316" i="1" s="1"/>
  <c r="M1317" i="1"/>
  <c r="O1317" i="1" s="1"/>
  <c r="M1318" i="1"/>
  <c r="O1318" i="1" s="1"/>
  <c r="M1319" i="1"/>
  <c r="O1319" i="1" s="1"/>
  <c r="M1320" i="1"/>
  <c r="O1320" i="1" s="1"/>
  <c r="M1321" i="1"/>
  <c r="O1321" i="1" s="1"/>
  <c r="M1322" i="1"/>
  <c r="O1322" i="1" s="1"/>
  <c r="M1323" i="1"/>
  <c r="O1323" i="1" s="1"/>
  <c r="M1324" i="1"/>
  <c r="O1324" i="1" s="1"/>
  <c r="M1325" i="1"/>
  <c r="O1325" i="1" s="1"/>
  <c r="M1326" i="1"/>
  <c r="O1326" i="1" s="1"/>
  <c r="M1327" i="1"/>
  <c r="O1327" i="1" s="1"/>
  <c r="M1328" i="1"/>
  <c r="O1328" i="1" s="1"/>
  <c r="M1329" i="1"/>
  <c r="O1329" i="1" s="1"/>
  <c r="M1330" i="1"/>
  <c r="O1330" i="1" s="1"/>
  <c r="M1331" i="1"/>
  <c r="O1331" i="1" s="1"/>
  <c r="M1332" i="1"/>
  <c r="O1332" i="1" s="1"/>
  <c r="M1333" i="1"/>
  <c r="O1333" i="1" s="1"/>
  <c r="M1334" i="1"/>
  <c r="O1334" i="1" s="1"/>
  <c r="M1335" i="1"/>
  <c r="O1335" i="1" s="1"/>
  <c r="M1336" i="1"/>
  <c r="O1336" i="1" s="1"/>
  <c r="M1337" i="1"/>
  <c r="O1337" i="1" s="1"/>
  <c r="M1338" i="1"/>
  <c r="O1338" i="1" s="1"/>
  <c r="M1339" i="1"/>
  <c r="O1339" i="1" s="1"/>
  <c r="M1340" i="1"/>
  <c r="O1340" i="1" s="1"/>
  <c r="M1341" i="1"/>
  <c r="O1341" i="1" s="1"/>
  <c r="M1342" i="1"/>
  <c r="O1342" i="1" s="1"/>
  <c r="M1343" i="1"/>
  <c r="O1343" i="1" s="1"/>
  <c r="M1344" i="1"/>
  <c r="O1344" i="1" s="1"/>
  <c r="M1345" i="1"/>
  <c r="O1345" i="1" s="1"/>
  <c r="M1346" i="1"/>
  <c r="O1346" i="1" s="1"/>
  <c r="M1347" i="1"/>
  <c r="O1347" i="1" s="1"/>
  <c r="M1348" i="1"/>
  <c r="O1348" i="1" s="1"/>
  <c r="M1349" i="1"/>
  <c r="O1349" i="1" s="1"/>
  <c r="M1350" i="1"/>
  <c r="O1350" i="1" s="1"/>
  <c r="M1351" i="1"/>
  <c r="O1351" i="1" s="1"/>
  <c r="M1352" i="1"/>
  <c r="O1352" i="1" s="1"/>
  <c r="M1353" i="1"/>
  <c r="O1353" i="1" s="1"/>
  <c r="M1354" i="1"/>
  <c r="O1354" i="1" s="1"/>
  <c r="M1355" i="1"/>
  <c r="O1355" i="1" s="1"/>
  <c r="M1356" i="1"/>
  <c r="O1356" i="1" s="1"/>
  <c r="M1357" i="1"/>
  <c r="O1357" i="1" s="1"/>
  <c r="M1358" i="1"/>
  <c r="O1358" i="1" s="1"/>
  <c r="M1359" i="1"/>
  <c r="O1359" i="1" s="1"/>
  <c r="M1360" i="1"/>
  <c r="O1360" i="1" s="1"/>
  <c r="M1361" i="1"/>
  <c r="O1361" i="1" s="1"/>
  <c r="M1362" i="1"/>
  <c r="O1362" i="1" s="1"/>
  <c r="M1363" i="1"/>
  <c r="O1363" i="1" s="1"/>
  <c r="M1364" i="1"/>
  <c r="O1364" i="1" s="1"/>
  <c r="M1365" i="1"/>
  <c r="O1365" i="1" s="1"/>
  <c r="M1366" i="1"/>
  <c r="O1366" i="1" s="1"/>
  <c r="M1367" i="1"/>
  <c r="O1367" i="1" s="1"/>
  <c r="M1368" i="1"/>
  <c r="O1368" i="1" s="1"/>
  <c r="M1369" i="1"/>
  <c r="O1369" i="1" s="1"/>
  <c r="M1370" i="1"/>
  <c r="O1370" i="1" s="1"/>
  <c r="M1371" i="1"/>
  <c r="O1371" i="1" s="1"/>
  <c r="M1372" i="1"/>
  <c r="O1372" i="1" s="1"/>
  <c r="M1373" i="1"/>
  <c r="O1373" i="1" s="1"/>
  <c r="M1374" i="1"/>
  <c r="O1374" i="1" s="1"/>
  <c r="M1375" i="1"/>
  <c r="O1375" i="1" s="1"/>
  <c r="M1376" i="1"/>
  <c r="O1376" i="1" s="1"/>
  <c r="M1377" i="1"/>
  <c r="O1377" i="1" s="1"/>
  <c r="M1378" i="1"/>
  <c r="O1378" i="1" s="1"/>
  <c r="M1379" i="1"/>
  <c r="O1379" i="1" s="1"/>
  <c r="M1380" i="1"/>
  <c r="O1380" i="1" s="1"/>
  <c r="M1381" i="1"/>
  <c r="O1381" i="1" s="1"/>
  <c r="M1382" i="1"/>
  <c r="O1382" i="1" s="1"/>
  <c r="M1383" i="1"/>
  <c r="O1383" i="1" s="1"/>
  <c r="M1384" i="1"/>
  <c r="O1384" i="1" s="1"/>
  <c r="M1385" i="1"/>
  <c r="O1385" i="1" s="1"/>
  <c r="M1386" i="1"/>
  <c r="O1386" i="1" s="1"/>
  <c r="M1387" i="1"/>
  <c r="O1387" i="1" s="1"/>
  <c r="M1388" i="1"/>
  <c r="O1388" i="1" s="1"/>
  <c r="M1389" i="1"/>
  <c r="O1389" i="1" s="1"/>
  <c r="M1390" i="1"/>
  <c r="O1390" i="1" s="1"/>
  <c r="M1391" i="1"/>
  <c r="O1391" i="1" s="1"/>
  <c r="M1392" i="1"/>
  <c r="O1392" i="1" s="1"/>
  <c r="M1393" i="1"/>
  <c r="O1393" i="1" s="1"/>
  <c r="M1394" i="1"/>
  <c r="O1394" i="1" s="1"/>
  <c r="M1395" i="1"/>
  <c r="O1395" i="1" s="1"/>
  <c r="M1396" i="1"/>
  <c r="O1396" i="1" s="1"/>
  <c r="M1397" i="1"/>
  <c r="O1397" i="1" s="1"/>
  <c r="M1398" i="1"/>
  <c r="O1398" i="1" s="1"/>
  <c r="M1399" i="1"/>
  <c r="O1399" i="1" s="1"/>
  <c r="M1400" i="1"/>
  <c r="O1400" i="1" s="1"/>
  <c r="M1401" i="1"/>
  <c r="O1401" i="1" s="1"/>
  <c r="M1402" i="1"/>
  <c r="O1402" i="1" s="1"/>
  <c r="M1403" i="1"/>
  <c r="O1403" i="1" s="1"/>
  <c r="M1404" i="1"/>
  <c r="O1404" i="1" s="1"/>
  <c r="M1405" i="1"/>
  <c r="O1405" i="1" s="1"/>
  <c r="M1406" i="1"/>
  <c r="O1406" i="1" s="1"/>
  <c r="M1407" i="1"/>
  <c r="O1407" i="1" s="1"/>
  <c r="M1408" i="1"/>
  <c r="O1408" i="1" s="1"/>
  <c r="M1409" i="1"/>
  <c r="O1409" i="1" s="1"/>
  <c r="M1410" i="1"/>
  <c r="O1410" i="1" s="1"/>
  <c r="M1411" i="1"/>
  <c r="O1411" i="1" s="1"/>
  <c r="M1412" i="1"/>
  <c r="O1412" i="1" s="1"/>
  <c r="M1413" i="1"/>
  <c r="O1413" i="1" s="1"/>
  <c r="M1414" i="1"/>
  <c r="O1414" i="1" s="1"/>
  <c r="M1415" i="1"/>
  <c r="O1415" i="1" s="1"/>
  <c r="M1416" i="1"/>
  <c r="O1416" i="1" s="1"/>
  <c r="M1417" i="1"/>
  <c r="O1417" i="1" s="1"/>
  <c r="M1418" i="1"/>
  <c r="O1418" i="1" s="1"/>
  <c r="M1419" i="1"/>
  <c r="O1419" i="1" s="1"/>
  <c r="M1420" i="1"/>
  <c r="O1420" i="1" s="1"/>
  <c r="M1421" i="1"/>
  <c r="O1421" i="1" s="1"/>
  <c r="M1422" i="1"/>
  <c r="O1422" i="1" s="1"/>
  <c r="M1423" i="1"/>
  <c r="O1423" i="1" s="1"/>
  <c r="M1424" i="1"/>
  <c r="O1424" i="1" s="1"/>
  <c r="M1425" i="1"/>
  <c r="O1425" i="1" s="1"/>
  <c r="M1426" i="1"/>
  <c r="O1426" i="1" s="1"/>
  <c r="M1427" i="1"/>
  <c r="O1427" i="1" s="1"/>
  <c r="M1428" i="1"/>
  <c r="O1428" i="1" s="1"/>
  <c r="M1429" i="1"/>
  <c r="O1429" i="1" s="1"/>
  <c r="M1430" i="1"/>
  <c r="O1430" i="1" s="1"/>
  <c r="M1431" i="1"/>
  <c r="O1431" i="1" s="1"/>
  <c r="M1432" i="1"/>
  <c r="O1432" i="1" s="1"/>
  <c r="M1433" i="1"/>
  <c r="O1433" i="1" s="1"/>
  <c r="M1434" i="1"/>
  <c r="O1434" i="1" s="1"/>
  <c r="M1435" i="1"/>
  <c r="O1435" i="1" s="1"/>
  <c r="M1436" i="1"/>
  <c r="O1436" i="1" s="1"/>
  <c r="M1437" i="1"/>
  <c r="O1437" i="1" s="1"/>
  <c r="M1438" i="1"/>
  <c r="O1438" i="1" s="1"/>
  <c r="M1439" i="1"/>
  <c r="O1439" i="1" s="1"/>
  <c r="M1440" i="1"/>
  <c r="O1440" i="1" s="1"/>
  <c r="M1441" i="1"/>
  <c r="O1441" i="1" s="1"/>
  <c r="M1442" i="1"/>
  <c r="O1442" i="1" s="1"/>
  <c r="M1443" i="1"/>
  <c r="O1443" i="1" s="1"/>
  <c r="M1444" i="1"/>
  <c r="O1444" i="1" s="1"/>
  <c r="M1445" i="1"/>
  <c r="O1445" i="1" s="1"/>
  <c r="M1446" i="1"/>
  <c r="O1446" i="1" s="1"/>
  <c r="M1447" i="1"/>
  <c r="O1447" i="1" s="1"/>
  <c r="M1448" i="1"/>
  <c r="O1448" i="1" s="1"/>
  <c r="M1449" i="1"/>
  <c r="O1449" i="1" s="1"/>
  <c r="M1450" i="1"/>
  <c r="O1450" i="1" s="1"/>
  <c r="M1451" i="1"/>
  <c r="O1451" i="1" s="1"/>
  <c r="M1452" i="1"/>
  <c r="O1452" i="1" s="1"/>
  <c r="M1453" i="1"/>
  <c r="O1453" i="1" s="1"/>
  <c r="M1454" i="1"/>
  <c r="O1454" i="1" s="1"/>
  <c r="M1455" i="1"/>
  <c r="O1455" i="1" s="1"/>
  <c r="M1456" i="1"/>
  <c r="O1456" i="1" s="1"/>
  <c r="M1457" i="1"/>
  <c r="O1457" i="1" s="1"/>
  <c r="M1458" i="1"/>
  <c r="O1458" i="1" s="1"/>
  <c r="M1459" i="1"/>
  <c r="O1459" i="1" s="1"/>
  <c r="M1460" i="1"/>
  <c r="O1460" i="1" s="1"/>
  <c r="M1461" i="1"/>
  <c r="O1461" i="1" s="1"/>
  <c r="M1462" i="1"/>
  <c r="O1462" i="1" s="1"/>
  <c r="M1463" i="1"/>
  <c r="O1463" i="1" s="1"/>
  <c r="M1464" i="1"/>
  <c r="O1464" i="1" s="1"/>
  <c r="M1465" i="1"/>
  <c r="O1465" i="1" s="1"/>
  <c r="M1466" i="1"/>
  <c r="O1466" i="1" s="1"/>
  <c r="M1467" i="1"/>
  <c r="O1467" i="1" s="1"/>
  <c r="M1468" i="1"/>
  <c r="O1468" i="1" s="1"/>
  <c r="M1469" i="1"/>
  <c r="O1469" i="1" s="1"/>
  <c r="M1470" i="1"/>
  <c r="O1470" i="1" s="1"/>
  <c r="M1471" i="1"/>
  <c r="O1471" i="1" s="1"/>
  <c r="M1472" i="1"/>
  <c r="O1472" i="1" s="1"/>
  <c r="M1473" i="1"/>
  <c r="O1473" i="1" s="1"/>
  <c r="M1474" i="1"/>
  <c r="O1474" i="1" s="1"/>
  <c r="M1475" i="1"/>
  <c r="O1475" i="1" s="1"/>
  <c r="M1476" i="1"/>
  <c r="O1476" i="1" s="1"/>
  <c r="M1477" i="1"/>
  <c r="O1477" i="1" s="1"/>
  <c r="M1478" i="1"/>
  <c r="O1478" i="1" s="1"/>
  <c r="M1479" i="1"/>
  <c r="O1479" i="1" s="1"/>
  <c r="M1480" i="1"/>
  <c r="O1480" i="1" s="1"/>
  <c r="M1481" i="1"/>
  <c r="O1481" i="1" s="1"/>
  <c r="M1482" i="1"/>
  <c r="O1482" i="1" s="1"/>
  <c r="M1483" i="1"/>
  <c r="O1483" i="1" s="1"/>
  <c r="M1484" i="1"/>
  <c r="O1484" i="1" s="1"/>
  <c r="M1485" i="1"/>
  <c r="O1485" i="1" s="1"/>
  <c r="M1486" i="1"/>
  <c r="O1486" i="1" s="1"/>
  <c r="M1487" i="1"/>
  <c r="O1487" i="1" s="1"/>
  <c r="M1488" i="1"/>
  <c r="O1488" i="1" s="1"/>
  <c r="M1489" i="1"/>
  <c r="O1489" i="1" s="1"/>
  <c r="M1490" i="1"/>
  <c r="O1490" i="1" s="1"/>
  <c r="M1491" i="1"/>
  <c r="O1491" i="1" s="1"/>
  <c r="M1492" i="1"/>
  <c r="O1492" i="1" s="1"/>
  <c r="M1493" i="1"/>
  <c r="O1493" i="1" s="1"/>
  <c r="M1494" i="1"/>
  <c r="O1494" i="1" s="1"/>
  <c r="M1495" i="1"/>
  <c r="O1495" i="1" s="1"/>
  <c r="M1496" i="1"/>
  <c r="O1496" i="1" s="1"/>
  <c r="M1497" i="1"/>
  <c r="O1497" i="1" s="1"/>
  <c r="M1498" i="1"/>
  <c r="O1498" i="1" s="1"/>
  <c r="M1499" i="1"/>
  <c r="O1499" i="1" s="1"/>
  <c r="M1500" i="1"/>
  <c r="O1500" i="1" s="1"/>
  <c r="M1501" i="1"/>
  <c r="O1501" i="1" s="1"/>
  <c r="M1502" i="1"/>
  <c r="O1502" i="1" s="1"/>
  <c r="M1503" i="1"/>
  <c r="O1503" i="1" s="1"/>
  <c r="M1504" i="1"/>
  <c r="O1504" i="1" s="1"/>
  <c r="M1505" i="1"/>
  <c r="O1505" i="1" s="1"/>
  <c r="M1506" i="1"/>
  <c r="O1506" i="1" s="1"/>
  <c r="M1507" i="1"/>
  <c r="O1507" i="1" s="1"/>
  <c r="M1508" i="1"/>
  <c r="O1508" i="1" s="1"/>
  <c r="M1509" i="1"/>
  <c r="O1509" i="1" s="1"/>
  <c r="M1510" i="1"/>
  <c r="O1510" i="1" s="1"/>
  <c r="M1511" i="1"/>
  <c r="O1511" i="1" s="1"/>
  <c r="M1512" i="1"/>
  <c r="O1512" i="1" s="1"/>
  <c r="M1513" i="1"/>
  <c r="O1513" i="1" s="1"/>
  <c r="M1514" i="1"/>
  <c r="O1514" i="1" s="1"/>
  <c r="M1515" i="1"/>
  <c r="O1515" i="1" s="1"/>
  <c r="M1516" i="1"/>
  <c r="O1516" i="1" s="1"/>
  <c r="M1517" i="1"/>
  <c r="O1517" i="1" s="1"/>
  <c r="M1518" i="1"/>
  <c r="O1518" i="1" s="1"/>
  <c r="M1519" i="1"/>
  <c r="O1519" i="1" s="1"/>
  <c r="M1520" i="1"/>
  <c r="O1520" i="1" s="1"/>
  <c r="M1521" i="1"/>
  <c r="O1521" i="1" s="1"/>
  <c r="M1522" i="1"/>
  <c r="O1522" i="1" s="1"/>
  <c r="M1523" i="1"/>
  <c r="O1523" i="1" s="1"/>
  <c r="M1524" i="1"/>
  <c r="O1524" i="1" s="1"/>
  <c r="M1525" i="1"/>
  <c r="O1525" i="1" s="1"/>
  <c r="M1526" i="1"/>
  <c r="O1526" i="1" s="1"/>
  <c r="M1527" i="1"/>
  <c r="O1527" i="1" s="1"/>
  <c r="M1528" i="1"/>
  <c r="O1528" i="1" s="1"/>
  <c r="M1529" i="1"/>
  <c r="O1529" i="1" s="1"/>
  <c r="M1530" i="1"/>
  <c r="O1530" i="1" s="1"/>
  <c r="M1531" i="1"/>
  <c r="O1531" i="1" s="1"/>
  <c r="M1532" i="1"/>
  <c r="O1532" i="1" s="1"/>
  <c r="M1533" i="1"/>
  <c r="O1533" i="1" s="1"/>
  <c r="M1534" i="1"/>
  <c r="O1534" i="1" s="1"/>
  <c r="M1535" i="1"/>
  <c r="O1535" i="1" s="1"/>
  <c r="M1536" i="1"/>
  <c r="O1536" i="1" s="1"/>
  <c r="M1537" i="1"/>
  <c r="O1537" i="1" s="1"/>
  <c r="M1538" i="1"/>
  <c r="O1538" i="1" s="1"/>
  <c r="M1539" i="1"/>
  <c r="O1539" i="1" s="1"/>
  <c r="M1540" i="1"/>
  <c r="O1540" i="1" s="1"/>
  <c r="M1541" i="1"/>
  <c r="O1541" i="1" s="1"/>
  <c r="M1542" i="1"/>
  <c r="O1542" i="1" s="1"/>
  <c r="M1543" i="1"/>
  <c r="O1543" i="1" s="1"/>
  <c r="M1544" i="1"/>
  <c r="O1544" i="1" s="1"/>
  <c r="M1545" i="1"/>
  <c r="O1545" i="1" s="1"/>
  <c r="M1546" i="1"/>
  <c r="O1546" i="1" s="1"/>
  <c r="M1547" i="1"/>
  <c r="O1547" i="1" s="1"/>
  <c r="M1548" i="1"/>
  <c r="O1548" i="1" s="1"/>
  <c r="M1549" i="1"/>
  <c r="O1549" i="1" s="1"/>
  <c r="M1550" i="1"/>
  <c r="O1550" i="1" s="1"/>
  <c r="M1551" i="1"/>
  <c r="O1551" i="1" s="1"/>
  <c r="M1552" i="1"/>
  <c r="O1552" i="1" s="1"/>
  <c r="M1553" i="1"/>
  <c r="O1553" i="1" s="1"/>
  <c r="M1554" i="1"/>
  <c r="O1554" i="1" s="1"/>
  <c r="M1555" i="1"/>
  <c r="O1555" i="1" s="1"/>
  <c r="M1556" i="1"/>
  <c r="O1556" i="1" s="1"/>
  <c r="M1557" i="1"/>
  <c r="O1557" i="1" s="1"/>
  <c r="M1558" i="1"/>
  <c r="O1558" i="1" s="1"/>
  <c r="M1559" i="1"/>
  <c r="O1559" i="1" s="1"/>
  <c r="M1560" i="1"/>
  <c r="O1560" i="1" s="1"/>
  <c r="M1561" i="1"/>
  <c r="O1561" i="1" s="1"/>
  <c r="M1562" i="1"/>
  <c r="O1562" i="1" s="1"/>
  <c r="M1563" i="1"/>
  <c r="O1563" i="1" s="1"/>
  <c r="M1564" i="1"/>
  <c r="O1564" i="1" s="1"/>
  <c r="M1565" i="1"/>
  <c r="O1565" i="1" s="1"/>
  <c r="M1566" i="1"/>
  <c r="O1566" i="1" s="1"/>
  <c r="M1567" i="1"/>
  <c r="O1567" i="1" s="1"/>
  <c r="M1568" i="1"/>
  <c r="O1568" i="1" s="1"/>
  <c r="M1569" i="1"/>
  <c r="O1569" i="1" s="1"/>
  <c r="M1570" i="1"/>
  <c r="O1570" i="1" s="1"/>
  <c r="M1571" i="1"/>
  <c r="O1571" i="1" s="1"/>
  <c r="M1572" i="1"/>
  <c r="O1572" i="1" s="1"/>
  <c r="M1573" i="1"/>
  <c r="O1573" i="1" s="1"/>
  <c r="M1574" i="1"/>
  <c r="O1574" i="1" s="1"/>
  <c r="M1575" i="1"/>
  <c r="O1575" i="1" s="1"/>
  <c r="M1576" i="1"/>
  <c r="O1576" i="1" s="1"/>
  <c r="M1577" i="1"/>
  <c r="O1577" i="1" s="1"/>
  <c r="M1578" i="1"/>
  <c r="O1578" i="1" s="1"/>
  <c r="M1579" i="1"/>
  <c r="O1579" i="1" s="1"/>
  <c r="M1580" i="1"/>
  <c r="O1580" i="1" s="1"/>
  <c r="M1581" i="1"/>
  <c r="O1581" i="1" s="1"/>
  <c r="M1582" i="1"/>
  <c r="O1582" i="1" s="1"/>
  <c r="M1583" i="1"/>
  <c r="O1583" i="1" s="1"/>
  <c r="M1584" i="1"/>
  <c r="O1584" i="1" s="1"/>
  <c r="M1585" i="1"/>
  <c r="O1585" i="1" s="1"/>
  <c r="M1586" i="1"/>
  <c r="O1586" i="1" s="1"/>
  <c r="M1587" i="1"/>
  <c r="O1587" i="1" s="1"/>
  <c r="M1588" i="1"/>
  <c r="O1588" i="1" s="1"/>
  <c r="M1589" i="1"/>
  <c r="O1589" i="1" s="1"/>
  <c r="M1590" i="1"/>
  <c r="O1590" i="1" s="1"/>
  <c r="M1591" i="1"/>
  <c r="O1591" i="1" s="1"/>
  <c r="M1592" i="1"/>
  <c r="O1592" i="1" s="1"/>
  <c r="M1593" i="1"/>
  <c r="O1593" i="1" s="1"/>
  <c r="M1594" i="1"/>
  <c r="O1594" i="1" s="1"/>
  <c r="M1595" i="1"/>
  <c r="O1595" i="1" s="1"/>
  <c r="M1596" i="1"/>
  <c r="O1596" i="1" s="1"/>
  <c r="M1597" i="1"/>
  <c r="O1597" i="1" s="1"/>
  <c r="M1598" i="1"/>
  <c r="O1598" i="1" s="1"/>
  <c r="M1599" i="1"/>
  <c r="O1599" i="1" s="1"/>
  <c r="M1600" i="1"/>
  <c r="O1600" i="1" s="1"/>
  <c r="M1601" i="1"/>
  <c r="O1601" i="1" s="1"/>
  <c r="M1602" i="1"/>
  <c r="O1602" i="1" s="1"/>
  <c r="M1603" i="1"/>
  <c r="O1603" i="1" s="1"/>
  <c r="M1604" i="1"/>
  <c r="O1604" i="1" s="1"/>
  <c r="M1605" i="1"/>
  <c r="O1605" i="1" s="1"/>
  <c r="M1606" i="1"/>
  <c r="O1606" i="1" s="1"/>
  <c r="M1607" i="1"/>
  <c r="O1607" i="1" s="1"/>
  <c r="M1608" i="1"/>
  <c r="O1608" i="1" s="1"/>
  <c r="M1609" i="1"/>
  <c r="O1609" i="1" s="1"/>
  <c r="M1610" i="1"/>
  <c r="O1610" i="1" s="1"/>
  <c r="M1611" i="1"/>
  <c r="O1611" i="1" s="1"/>
  <c r="M1612" i="1"/>
  <c r="O1612" i="1" s="1"/>
  <c r="M1613" i="1"/>
  <c r="O1613" i="1" s="1"/>
  <c r="M1614" i="1"/>
  <c r="O1614" i="1" s="1"/>
  <c r="M1615" i="1"/>
  <c r="O1615" i="1" s="1"/>
  <c r="M1616" i="1"/>
  <c r="O1616" i="1" s="1"/>
  <c r="M1617" i="1"/>
  <c r="O1617" i="1" s="1"/>
  <c r="M1618" i="1"/>
  <c r="O1618" i="1" s="1"/>
  <c r="M1619" i="1"/>
  <c r="O1619" i="1" s="1"/>
  <c r="M1620" i="1"/>
  <c r="O1620" i="1" s="1"/>
  <c r="M1621" i="1"/>
  <c r="O1621" i="1" s="1"/>
  <c r="M1622" i="1"/>
  <c r="O1622" i="1" s="1"/>
  <c r="M1623" i="1"/>
  <c r="O1623" i="1" s="1"/>
  <c r="M1624" i="1"/>
  <c r="O1624" i="1" s="1"/>
  <c r="M1625" i="1"/>
  <c r="O1625" i="1" s="1"/>
  <c r="M1626" i="1"/>
  <c r="O1626" i="1" s="1"/>
  <c r="M1627" i="1"/>
  <c r="O1627" i="1" s="1"/>
  <c r="M1628" i="1"/>
  <c r="O1628" i="1" s="1"/>
  <c r="M1629" i="1"/>
  <c r="O1629" i="1" s="1"/>
  <c r="M1630" i="1"/>
  <c r="O1630" i="1" s="1"/>
  <c r="M1631" i="1"/>
  <c r="O1631" i="1" s="1"/>
  <c r="M1632" i="1"/>
  <c r="O1632" i="1" s="1"/>
  <c r="M1633" i="1"/>
  <c r="O1633" i="1" s="1"/>
  <c r="M1634" i="1"/>
  <c r="O1634" i="1" s="1"/>
  <c r="M1635" i="1"/>
  <c r="O1635" i="1" s="1"/>
  <c r="M1636" i="1"/>
  <c r="O1636" i="1" s="1"/>
  <c r="M1637" i="1"/>
  <c r="O1637" i="1" s="1"/>
  <c r="M1638" i="1"/>
  <c r="O1638" i="1" s="1"/>
  <c r="M1639" i="1"/>
  <c r="O1639" i="1" s="1"/>
  <c r="M1640" i="1"/>
  <c r="O1640" i="1" s="1"/>
  <c r="M1641" i="1"/>
  <c r="O1641" i="1" s="1"/>
  <c r="M1642" i="1"/>
  <c r="O1642" i="1" s="1"/>
  <c r="M1643" i="1"/>
  <c r="O1643" i="1" s="1"/>
  <c r="M1644" i="1"/>
  <c r="O1644" i="1" s="1"/>
  <c r="M1645" i="1"/>
  <c r="O1645" i="1" s="1"/>
  <c r="M1646" i="1"/>
  <c r="O1646" i="1" s="1"/>
  <c r="M1647" i="1"/>
  <c r="O1647" i="1" s="1"/>
  <c r="M1648" i="1"/>
  <c r="O1648" i="1" s="1"/>
  <c r="M1649" i="1"/>
  <c r="O1649" i="1" s="1"/>
  <c r="M1650" i="1"/>
  <c r="O1650" i="1" s="1"/>
  <c r="M1651" i="1"/>
  <c r="O1651" i="1" s="1"/>
  <c r="M1652" i="1"/>
  <c r="O1652" i="1" s="1"/>
  <c r="M1653" i="1"/>
  <c r="O1653" i="1" s="1"/>
  <c r="M1654" i="1"/>
  <c r="O1654" i="1" s="1"/>
  <c r="M1655" i="1"/>
  <c r="O1655" i="1" s="1"/>
  <c r="M1656" i="1"/>
  <c r="O1656" i="1" s="1"/>
  <c r="M1657" i="1"/>
  <c r="O1657" i="1" s="1"/>
  <c r="M1658" i="1"/>
  <c r="O1658" i="1" s="1"/>
  <c r="M1659" i="1"/>
  <c r="O1659" i="1" s="1"/>
  <c r="M1660" i="1"/>
  <c r="O1660" i="1" s="1"/>
  <c r="M1661" i="1"/>
  <c r="O1661" i="1" s="1"/>
  <c r="M1662" i="1"/>
  <c r="O1662" i="1" s="1"/>
  <c r="M1663" i="1"/>
  <c r="O1663" i="1" s="1"/>
  <c r="M1664" i="1"/>
  <c r="O1664" i="1" s="1"/>
  <c r="M1665" i="1"/>
  <c r="O1665" i="1" s="1"/>
  <c r="M1666" i="1"/>
  <c r="O1666" i="1" s="1"/>
  <c r="M1667" i="1"/>
  <c r="O1667" i="1" s="1"/>
  <c r="M1668" i="1"/>
  <c r="O1668" i="1" s="1"/>
  <c r="M1669" i="1"/>
  <c r="O1669" i="1" s="1"/>
  <c r="M1670" i="1"/>
  <c r="O1670" i="1" s="1"/>
  <c r="M1671" i="1"/>
  <c r="O1671" i="1" s="1"/>
  <c r="M1672" i="1"/>
  <c r="O1672" i="1" s="1"/>
  <c r="M1673" i="1"/>
  <c r="O1673" i="1" s="1"/>
  <c r="M1674" i="1"/>
  <c r="O1674" i="1" s="1"/>
  <c r="M1675" i="1"/>
  <c r="O1675" i="1" s="1"/>
  <c r="M1676" i="1"/>
  <c r="O1676" i="1" s="1"/>
  <c r="M1677" i="1"/>
  <c r="O1677" i="1" s="1"/>
  <c r="M1678" i="1"/>
  <c r="O1678" i="1" s="1"/>
  <c r="M1679" i="1"/>
  <c r="O1679" i="1" s="1"/>
  <c r="M1680" i="1"/>
  <c r="O1680" i="1" s="1"/>
  <c r="M1681" i="1"/>
  <c r="O1681" i="1" s="1"/>
  <c r="M1682" i="1"/>
  <c r="O1682" i="1" s="1"/>
  <c r="M1683" i="1"/>
  <c r="O1683" i="1" s="1"/>
  <c r="M1684" i="1"/>
  <c r="O1684" i="1" s="1"/>
  <c r="M1685" i="1"/>
  <c r="O1685" i="1" s="1"/>
  <c r="M1686" i="1"/>
  <c r="O1686" i="1" s="1"/>
  <c r="M1687" i="1"/>
  <c r="O1687" i="1" s="1"/>
  <c r="M1688" i="1"/>
  <c r="O1688" i="1" s="1"/>
  <c r="M1689" i="1"/>
  <c r="O1689" i="1" s="1"/>
  <c r="M1690" i="1"/>
  <c r="O1690" i="1" s="1"/>
  <c r="M1691" i="1"/>
  <c r="O1691" i="1" s="1"/>
  <c r="M1692" i="1"/>
  <c r="O1692" i="1" s="1"/>
  <c r="M1693" i="1"/>
  <c r="O1693" i="1" s="1"/>
  <c r="M1694" i="1"/>
  <c r="O1694" i="1" s="1"/>
  <c r="M1695" i="1"/>
  <c r="O1695" i="1" s="1"/>
  <c r="M1696" i="1"/>
  <c r="O1696" i="1" s="1"/>
  <c r="M1697" i="1"/>
  <c r="O1697" i="1" s="1"/>
  <c r="M1698" i="1"/>
  <c r="O1698" i="1" s="1"/>
  <c r="M1699" i="1"/>
  <c r="O1699" i="1" s="1"/>
  <c r="M1700" i="1"/>
  <c r="O1700" i="1" s="1"/>
  <c r="M1701" i="1"/>
  <c r="O1701" i="1" s="1"/>
  <c r="M1702" i="1"/>
  <c r="O1702" i="1" s="1"/>
  <c r="M1703" i="1"/>
  <c r="O1703" i="1" s="1"/>
  <c r="M1704" i="1"/>
  <c r="O1704" i="1" s="1"/>
  <c r="M1705" i="1"/>
  <c r="O1705" i="1" s="1"/>
  <c r="M1706" i="1"/>
  <c r="O1706" i="1" s="1"/>
  <c r="M1707" i="1"/>
  <c r="O1707" i="1" s="1"/>
  <c r="M1708" i="1"/>
  <c r="O1708" i="1" s="1"/>
  <c r="M1709" i="1"/>
  <c r="O1709" i="1" s="1"/>
  <c r="M1710" i="1"/>
  <c r="O1710" i="1" s="1"/>
  <c r="M1711" i="1"/>
  <c r="O1711" i="1" s="1"/>
  <c r="M1712" i="1"/>
  <c r="O1712" i="1" s="1"/>
  <c r="M1713" i="1"/>
  <c r="O1713" i="1" s="1"/>
  <c r="M1714" i="1"/>
  <c r="O1714" i="1" s="1"/>
  <c r="M1715" i="1"/>
  <c r="O1715" i="1" s="1"/>
  <c r="M1716" i="1"/>
  <c r="O1716" i="1" s="1"/>
  <c r="M1717" i="1"/>
  <c r="O1717" i="1" s="1"/>
  <c r="M1718" i="1"/>
  <c r="O1718" i="1" s="1"/>
  <c r="M1719" i="1"/>
  <c r="O1719" i="1" s="1"/>
  <c r="M1720" i="1"/>
  <c r="O1720" i="1" s="1"/>
  <c r="M1721" i="1"/>
  <c r="O1721" i="1" s="1"/>
  <c r="M1722" i="1"/>
  <c r="O1722" i="1" s="1"/>
  <c r="M1723" i="1"/>
  <c r="O1723" i="1" s="1"/>
  <c r="M1724" i="1"/>
  <c r="O1724" i="1" s="1"/>
  <c r="M1725" i="1"/>
  <c r="O1725" i="1" s="1"/>
  <c r="M1726" i="1"/>
  <c r="O1726" i="1" s="1"/>
  <c r="M1727" i="1"/>
  <c r="O1727" i="1" s="1"/>
  <c r="M1728" i="1"/>
  <c r="O1728" i="1" s="1"/>
  <c r="M1729" i="1"/>
  <c r="O1729" i="1" s="1"/>
  <c r="M1730" i="1"/>
  <c r="O1730" i="1" s="1"/>
  <c r="M1731" i="1"/>
  <c r="O1731" i="1" s="1"/>
  <c r="M1732" i="1"/>
  <c r="O1732" i="1" s="1"/>
  <c r="M1733" i="1"/>
  <c r="O1733" i="1" s="1"/>
  <c r="M1734" i="1"/>
  <c r="O1734" i="1" s="1"/>
  <c r="M1735" i="1"/>
  <c r="O1735" i="1" s="1"/>
  <c r="M1736" i="1"/>
  <c r="O1736" i="1" s="1"/>
  <c r="M1737" i="1"/>
  <c r="O1737" i="1" s="1"/>
  <c r="M1738" i="1"/>
  <c r="O1738" i="1" s="1"/>
  <c r="M1739" i="1"/>
  <c r="O1739" i="1" s="1"/>
  <c r="M1740" i="1"/>
  <c r="O1740" i="1" s="1"/>
  <c r="M1741" i="1"/>
  <c r="O1741" i="1" s="1"/>
  <c r="M1742" i="1"/>
  <c r="O1742" i="1" s="1"/>
  <c r="M1743" i="1"/>
  <c r="O1743" i="1" s="1"/>
  <c r="M1744" i="1"/>
  <c r="O1744" i="1" s="1"/>
  <c r="M1745" i="1"/>
  <c r="O1745" i="1" s="1"/>
  <c r="M1746" i="1"/>
  <c r="O1746" i="1" s="1"/>
  <c r="M1747" i="1"/>
  <c r="O1747" i="1" s="1"/>
  <c r="M1748" i="1"/>
  <c r="O1748" i="1" s="1"/>
  <c r="M1749" i="1"/>
  <c r="O1749" i="1" s="1"/>
  <c r="M1750" i="1"/>
  <c r="O1750" i="1" s="1"/>
  <c r="M1751" i="1"/>
  <c r="O1751" i="1" s="1"/>
  <c r="M1752" i="1"/>
  <c r="O1752" i="1" s="1"/>
  <c r="M1753" i="1"/>
  <c r="O1753" i="1" s="1"/>
  <c r="M1754" i="1"/>
  <c r="O1754" i="1" s="1"/>
  <c r="M1755" i="1"/>
  <c r="O1755" i="1" s="1"/>
  <c r="M1756" i="1"/>
  <c r="O1756" i="1" s="1"/>
  <c r="M1757" i="1"/>
  <c r="O1757" i="1" s="1"/>
  <c r="M1758" i="1"/>
  <c r="O1758" i="1" s="1"/>
  <c r="M1759" i="1"/>
  <c r="O1759" i="1" s="1"/>
  <c r="M1760" i="1"/>
  <c r="O1760" i="1" s="1"/>
  <c r="M1761" i="1"/>
  <c r="O1761" i="1" s="1"/>
  <c r="M1762" i="1"/>
  <c r="O1762" i="1" s="1"/>
  <c r="M1763" i="1"/>
  <c r="O1763" i="1" s="1"/>
  <c r="M1764" i="1"/>
  <c r="O1764" i="1" s="1"/>
  <c r="M1765" i="1"/>
  <c r="O1765" i="1" s="1"/>
  <c r="M1766" i="1"/>
  <c r="O1766" i="1" s="1"/>
  <c r="M1767" i="1"/>
  <c r="O1767" i="1" s="1"/>
  <c r="M1768" i="1"/>
  <c r="O1768" i="1" s="1"/>
  <c r="M1769" i="1"/>
  <c r="O1769" i="1" s="1"/>
  <c r="M1770" i="1"/>
  <c r="O1770" i="1" s="1"/>
  <c r="M1771" i="1"/>
  <c r="O1771" i="1" s="1"/>
  <c r="M1772" i="1"/>
  <c r="O1772" i="1" s="1"/>
  <c r="M1773" i="1"/>
  <c r="O1773" i="1" s="1"/>
  <c r="M1774" i="1"/>
  <c r="O1774" i="1" s="1"/>
  <c r="M1775" i="1"/>
  <c r="O1775" i="1" s="1"/>
  <c r="M1776" i="1"/>
  <c r="O1776" i="1" s="1"/>
  <c r="M1777" i="1"/>
  <c r="O1777" i="1" s="1"/>
  <c r="M1778" i="1"/>
  <c r="O1778" i="1" s="1"/>
  <c r="M1779" i="1"/>
  <c r="O1779" i="1" s="1"/>
  <c r="M1780" i="1"/>
  <c r="O1780" i="1" s="1"/>
  <c r="M1781" i="1"/>
  <c r="O1781" i="1" s="1"/>
  <c r="M1782" i="1"/>
  <c r="O1782" i="1" s="1"/>
  <c r="M1783" i="1"/>
  <c r="O1783" i="1" s="1"/>
  <c r="M1784" i="1"/>
  <c r="O1784" i="1" s="1"/>
  <c r="M1785" i="1"/>
  <c r="O1785" i="1" s="1"/>
  <c r="M1786" i="1"/>
  <c r="O1786" i="1" s="1"/>
  <c r="M1787" i="1"/>
  <c r="O1787" i="1" s="1"/>
  <c r="M1788" i="1"/>
  <c r="O1788" i="1" s="1"/>
  <c r="M1789" i="1"/>
  <c r="O1789" i="1" s="1"/>
  <c r="M1790" i="1"/>
  <c r="O1790" i="1" s="1"/>
  <c r="M1791" i="1"/>
  <c r="O1791" i="1" s="1"/>
  <c r="M1792" i="1"/>
  <c r="O1792" i="1" s="1"/>
  <c r="M1793" i="1"/>
  <c r="O1793" i="1" s="1"/>
  <c r="M1794" i="1"/>
  <c r="O1794" i="1" s="1"/>
  <c r="M1795" i="1"/>
  <c r="O1795" i="1" s="1"/>
  <c r="M1796" i="1"/>
  <c r="O1796" i="1" s="1"/>
  <c r="M1797" i="1"/>
  <c r="O1797" i="1" s="1"/>
  <c r="M1798" i="1"/>
  <c r="O1798" i="1" s="1"/>
  <c r="M1799" i="1"/>
  <c r="O1799" i="1" s="1"/>
  <c r="M1800" i="1"/>
  <c r="O1800" i="1" s="1"/>
  <c r="M1801" i="1"/>
  <c r="O1801" i="1" s="1"/>
  <c r="M1802" i="1"/>
  <c r="O1802" i="1" s="1"/>
  <c r="M1803" i="1"/>
  <c r="O1803" i="1" s="1"/>
  <c r="M1804" i="1"/>
  <c r="O1804" i="1" s="1"/>
  <c r="M1805" i="1"/>
  <c r="O1805" i="1" s="1"/>
  <c r="M1806" i="1"/>
  <c r="O1806" i="1" s="1"/>
  <c r="M1807" i="1"/>
  <c r="O1807" i="1" s="1"/>
  <c r="M1808" i="1"/>
  <c r="O1808" i="1" s="1"/>
  <c r="M1809" i="1"/>
  <c r="O1809" i="1" s="1"/>
  <c r="M1810" i="1"/>
  <c r="O1810" i="1" s="1"/>
  <c r="M1811" i="1"/>
  <c r="O1811" i="1" s="1"/>
  <c r="M1812" i="1"/>
  <c r="O1812" i="1" s="1"/>
  <c r="M1813" i="1"/>
  <c r="O1813" i="1" s="1"/>
  <c r="M1814" i="1"/>
  <c r="O1814" i="1" s="1"/>
  <c r="M1815" i="1"/>
  <c r="O1815" i="1" s="1"/>
  <c r="M1816" i="1"/>
  <c r="O1816" i="1" s="1"/>
  <c r="M1817" i="1"/>
  <c r="O1817" i="1" s="1"/>
  <c r="M1818" i="1"/>
  <c r="O1818" i="1" s="1"/>
  <c r="M1819" i="1"/>
  <c r="O1819" i="1" s="1"/>
  <c r="M1820" i="1"/>
  <c r="O1820" i="1" s="1"/>
  <c r="M1821" i="1"/>
  <c r="O1821" i="1" s="1"/>
  <c r="M1822" i="1"/>
  <c r="O1822" i="1" s="1"/>
  <c r="M1823" i="1"/>
  <c r="O1823" i="1" s="1"/>
  <c r="M1824" i="1"/>
  <c r="O1824" i="1" s="1"/>
  <c r="M1825" i="1"/>
  <c r="O1825" i="1" s="1"/>
  <c r="M1826" i="1"/>
  <c r="O1826" i="1" s="1"/>
  <c r="M1827" i="1"/>
  <c r="O1827" i="1" s="1"/>
  <c r="M1828" i="1"/>
  <c r="O1828" i="1" s="1"/>
  <c r="M1829" i="1"/>
  <c r="O1829" i="1" s="1"/>
  <c r="M1830" i="1"/>
  <c r="O1830" i="1" s="1"/>
  <c r="M1831" i="1"/>
  <c r="O1831" i="1" s="1"/>
  <c r="M1832" i="1"/>
  <c r="O1832" i="1" s="1"/>
  <c r="M1833" i="1"/>
  <c r="O1833" i="1" s="1"/>
  <c r="M1834" i="1"/>
  <c r="O1834" i="1" s="1"/>
  <c r="M1835" i="1"/>
  <c r="O1835" i="1" s="1"/>
  <c r="M1836" i="1"/>
  <c r="O1836" i="1" s="1"/>
  <c r="M1837" i="1"/>
  <c r="O1837" i="1" s="1"/>
  <c r="M1838" i="1"/>
  <c r="O1838" i="1" s="1"/>
  <c r="M1839" i="1"/>
  <c r="O1839" i="1" s="1"/>
  <c r="M1840" i="1"/>
  <c r="O1840" i="1" s="1"/>
  <c r="M1841" i="1"/>
  <c r="O1841" i="1" s="1"/>
  <c r="M1842" i="1"/>
  <c r="O1842" i="1" s="1"/>
  <c r="M1843" i="1"/>
  <c r="O1843" i="1" s="1"/>
  <c r="M1844" i="1"/>
  <c r="O1844" i="1" s="1"/>
  <c r="M1845" i="1"/>
  <c r="O1845" i="1" s="1"/>
  <c r="M1846" i="1"/>
  <c r="O1846" i="1" s="1"/>
  <c r="M1847" i="1"/>
  <c r="O1847" i="1" s="1"/>
  <c r="M1848" i="1"/>
  <c r="O1848" i="1" s="1"/>
  <c r="M1849" i="1"/>
  <c r="O1849" i="1" s="1"/>
  <c r="M1850" i="1"/>
  <c r="O1850" i="1" s="1"/>
  <c r="M1851" i="1"/>
  <c r="O1851" i="1" s="1"/>
  <c r="M1852" i="1"/>
  <c r="O1852" i="1" s="1"/>
  <c r="M1853" i="1"/>
  <c r="O1853" i="1" s="1"/>
  <c r="M1854" i="1"/>
  <c r="O1854" i="1" s="1"/>
  <c r="M1855" i="1"/>
  <c r="O1855" i="1" s="1"/>
  <c r="M1856" i="1"/>
  <c r="O1856" i="1" s="1"/>
  <c r="M1857" i="1"/>
  <c r="O1857" i="1" s="1"/>
  <c r="M1858" i="1"/>
  <c r="O1858" i="1" s="1"/>
  <c r="M1859" i="1"/>
  <c r="O1859" i="1" s="1"/>
  <c r="M1860" i="1"/>
  <c r="O1860" i="1" s="1"/>
  <c r="M1861" i="1"/>
  <c r="O1861" i="1" s="1"/>
  <c r="M1862" i="1"/>
  <c r="O1862" i="1" s="1"/>
  <c r="M1863" i="1"/>
  <c r="O1863" i="1" s="1"/>
  <c r="M1864" i="1"/>
  <c r="O1864" i="1" s="1"/>
  <c r="M1865" i="1"/>
  <c r="O1865" i="1" s="1"/>
  <c r="M1866" i="1"/>
  <c r="O1866" i="1" s="1"/>
  <c r="M1867" i="1"/>
  <c r="O1867" i="1" s="1"/>
  <c r="M1868" i="1"/>
  <c r="O1868" i="1" s="1"/>
  <c r="M1869" i="1"/>
  <c r="O1869" i="1" s="1"/>
  <c r="M1870" i="1"/>
  <c r="O1870" i="1" s="1"/>
  <c r="M1871" i="1"/>
  <c r="O1871" i="1" s="1"/>
  <c r="M1872" i="1"/>
  <c r="O1872" i="1" s="1"/>
  <c r="M1873" i="1"/>
  <c r="O1873" i="1" s="1"/>
  <c r="M1874" i="1"/>
  <c r="O1874" i="1" s="1"/>
  <c r="M1875" i="1"/>
  <c r="O1875" i="1" s="1"/>
  <c r="M1876" i="1"/>
  <c r="O1876" i="1" s="1"/>
  <c r="M1877" i="1"/>
  <c r="O1877" i="1" s="1"/>
  <c r="M1878" i="1"/>
  <c r="O1878" i="1" s="1"/>
  <c r="M1879" i="1"/>
  <c r="O1879" i="1" s="1"/>
  <c r="M1880" i="1"/>
  <c r="O1880" i="1" s="1"/>
  <c r="M1881" i="1"/>
  <c r="O1881" i="1" s="1"/>
  <c r="M1882" i="1"/>
  <c r="O1882" i="1" s="1"/>
  <c r="M1883" i="1"/>
  <c r="O1883" i="1" s="1"/>
  <c r="M1884" i="1"/>
  <c r="O1884" i="1" s="1"/>
  <c r="M1885" i="1"/>
  <c r="O1885" i="1" s="1"/>
  <c r="M1886" i="1"/>
  <c r="O1886" i="1" s="1"/>
  <c r="M1887" i="1"/>
  <c r="O1887" i="1" s="1"/>
  <c r="M1888" i="1"/>
  <c r="O1888" i="1" s="1"/>
  <c r="M1889" i="1"/>
  <c r="O1889" i="1" s="1"/>
  <c r="M1890" i="1"/>
  <c r="O1890" i="1" s="1"/>
  <c r="M1891" i="1"/>
  <c r="O1891" i="1" s="1"/>
  <c r="M1892" i="1"/>
  <c r="O1892" i="1" s="1"/>
  <c r="M1893" i="1"/>
  <c r="O1893" i="1" s="1"/>
  <c r="M1894" i="1"/>
  <c r="O1894" i="1" s="1"/>
  <c r="M1895" i="1"/>
  <c r="O1895" i="1" s="1"/>
  <c r="M1896" i="1"/>
  <c r="O1896" i="1" s="1"/>
  <c r="M1897" i="1"/>
  <c r="O1897" i="1" s="1"/>
  <c r="M1898" i="1"/>
  <c r="O1898" i="1" s="1"/>
  <c r="M1899" i="1"/>
  <c r="O1899" i="1" s="1"/>
  <c r="M1900" i="1"/>
  <c r="O1900" i="1" s="1"/>
  <c r="M1901" i="1"/>
  <c r="O1901" i="1" s="1"/>
  <c r="M1902" i="1"/>
  <c r="O1902" i="1" s="1"/>
  <c r="M1903" i="1"/>
  <c r="O1903" i="1" s="1"/>
  <c r="M1904" i="1"/>
  <c r="O1904" i="1" s="1"/>
  <c r="M1905" i="1"/>
  <c r="O1905" i="1" s="1"/>
  <c r="M1906" i="1"/>
  <c r="O1906" i="1" s="1"/>
  <c r="M1907" i="1"/>
  <c r="O1907" i="1" s="1"/>
  <c r="M1908" i="1"/>
  <c r="O1908" i="1" s="1"/>
  <c r="M1909" i="1"/>
  <c r="O1909" i="1" s="1"/>
  <c r="M1910" i="1"/>
  <c r="O1910" i="1" s="1"/>
  <c r="M1911" i="1"/>
  <c r="O1911" i="1" s="1"/>
  <c r="M1912" i="1"/>
  <c r="O1912" i="1" s="1"/>
  <c r="M1913" i="1"/>
  <c r="O1913" i="1" s="1"/>
  <c r="M1914" i="1"/>
  <c r="O1914" i="1" s="1"/>
  <c r="M1915" i="1"/>
  <c r="O1915" i="1" s="1"/>
  <c r="M1916" i="1"/>
  <c r="O1916" i="1" s="1"/>
  <c r="M1917" i="1"/>
  <c r="O1917" i="1" s="1"/>
  <c r="M1918" i="1"/>
  <c r="O1918" i="1" s="1"/>
  <c r="M1919" i="1"/>
  <c r="O1919" i="1" s="1"/>
  <c r="M1920" i="1"/>
  <c r="O1920" i="1" s="1"/>
  <c r="M1921" i="1"/>
  <c r="O1921" i="1" s="1"/>
  <c r="M1922" i="1"/>
  <c r="O1922" i="1" s="1"/>
  <c r="M1923" i="1"/>
  <c r="O1923" i="1" s="1"/>
  <c r="M1924" i="1"/>
  <c r="O1924" i="1" s="1"/>
  <c r="M1925" i="1"/>
  <c r="O1925" i="1" s="1"/>
  <c r="M1926" i="1"/>
  <c r="O1926" i="1" s="1"/>
  <c r="M1927" i="1"/>
  <c r="O1927" i="1" s="1"/>
  <c r="M1928" i="1"/>
  <c r="O1928" i="1" s="1"/>
  <c r="M1929" i="1"/>
  <c r="O1929" i="1" s="1"/>
  <c r="M1930" i="1"/>
  <c r="O1930" i="1" s="1"/>
  <c r="M1931" i="1"/>
  <c r="O1931" i="1" s="1"/>
  <c r="M1932" i="1"/>
  <c r="O1932" i="1" s="1"/>
  <c r="M1933" i="1"/>
  <c r="O1933" i="1" s="1"/>
  <c r="M1934" i="1"/>
  <c r="O1934" i="1" s="1"/>
  <c r="M1935" i="1"/>
  <c r="O1935" i="1" s="1"/>
  <c r="M1936" i="1"/>
  <c r="O1936" i="1" s="1"/>
  <c r="M1937" i="1"/>
  <c r="O1937" i="1" s="1"/>
  <c r="M1938" i="1"/>
  <c r="O1938" i="1" s="1"/>
  <c r="M1939" i="1"/>
  <c r="O1939" i="1" s="1"/>
  <c r="Q1932" i="1" l="1"/>
  <c r="Q1916" i="1"/>
  <c r="Q1892" i="1"/>
  <c r="Q1868" i="1"/>
  <c r="Q1836" i="1"/>
  <c r="Q1812" i="1"/>
  <c r="Q1796" i="1"/>
  <c r="Q1756" i="1"/>
  <c r="Q1732" i="1"/>
  <c r="Q1708" i="1"/>
  <c r="Q1684" i="1"/>
  <c r="Q1652" i="1"/>
  <c r="Q1628" i="1"/>
  <c r="Q1604" i="1"/>
  <c r="Q1572" i="1"/>
  <c r="Q1548" i="1"/>
  <c r="Q1516" i="1"/>
  <c r="Q1492" i="1"/>
  <c r="Q1460" i="1"/>
  <c r="Q1436" i="1"/>
  <c r="Q1404" i="1"/>
  <c r="Q1380" i="1"/>
  <c r="Q1356" i="1"/>
  <c r="Q1340" i="1"/>
  <c r="Q1908" i="1"/>
  <c r="Q1884" i="1"/>
  <c r="Q1852" i="1"/>
  <c r="Q1828" i="1"/>
  <c r="Q1804" i="1"/>
  <c r="Q1772" i="1"/>
  <c r="Q1748" i="1"/>
  <c r="Q1724" i="1"/>
  <c r="Q1692" i="1"/>
  <c r="Q1668" i="1"/>
  <c r="Q1636" i="1"/>
  <c r="Q1612" i="1"/>
  <c r="Q1580" i="1"/>
  <c r="Q1564" i="1"/>
  <c r="Q1540" i="1"/>
  <c r="Q1508" i="1"/>
  <c r="Q1484" i="1"/>
  <c r="Q1452" i="1"/>
  <c r="Q1428" i="1"/>
  <c r="Q1388" i="1"/>
  <c r="Q1372" i="1"/>
  <c r="Q1332" i="1"/>
  <c r="Q1860" i="1"/>
  <c r="Q1780" i="1"/>
  <c r="Q1716" i="1"/>
  <c r="Q1644" i="1"/>
  <c r="Q1596" i="1"/>
  <c r="Q1532" i="1"/>
  <c r="Q1468" i="1"/>
  <c r="Q1412" i="1"/>
  <c r="Q1348" i="1"/>
  <c r="Q1316" i="1"/>
  <c r="Q1308" i="1"/>
  <c r="Q1300" i="1"/>
  <c r="Q1292" i="1"/>
  <c r="Q1284" i="1"/>
  <c r="Q1276" i="1"/>
  <c r="Q1268" i="1"/>
  <c r="Q1260" i="1"/>
  <c r="Q1252" i="1"/>
  <c r="Q1244" i="1"/>
  <c r="Q1236" i="1"/>
  <c r="Q1228" i="1"/>
  <c r="Q1220" i="1"/>
  <c r="Q1212" i="1"/>
  <c r="Q1204" i="1"/>
  <c r="Q1196" i="1"/>
  <c r="Q1188" i="1"/>
  <c r="Q1180" i="1"/>
  <c r="Q1172" i="1"/>
  <c r="Q1164" i="1"/>
  <c r="Q1156" i="1"/>
  <c r="Q1148" i="1"/>
  <c r="Q1140" i="1"/>
  <c r="Q1132" i="1"/>
  <c r="Q1124" i="1"/>
  <c r="Q1924" i="1"/>
  <c r="Q1900" i="1"/>
  <c r="Q1876" i="1"/>
  <c r="Q1844" i="1"/>
  <c r="Q1820" i="1"/>
  <c r="Q1788" i="1"/>
  <c r="Q1764" i="1"/>
  <c r="Q1740" i="1"/>
  <c r="Q1700" i="1"/>
  <c r="Q1676" i="1"/>
  <c r="Q1660" i="1"/>
  <c r="Q1620" i="1"/>
  <c r="Q1588" i="1"/>
  <c r="Q1556" i="1"/>
  <c r="Q1524" i="1"/>
  <c r="Q1500" i="1"/>
  <c r="Q1476" i="1"/>
  <c r="Q1444" i="1"/>
  <c r="Q1420" i="1"/>
  <c r="Q1396" i="1"/>
  <c r="Q1364" i="1"/>
  <c r="Q1324" i="1"/>
  <c r="Q1116" i="1"/>
  <c r="Q1108" i="1"/>
  <c r="Q1100" i="1"/>
  <c r="Q1092" i="1"/>
  <c r="Q1084" i="1"/>
  <c r="Q1076" i="1"/>
  <c r="Q516" i="1"/>
  <c r="W18" i="1"/>
  <c r="Z18" i="1" s="1"/>
  <c r="O2" i="1"/>
  <c r="Q2" i="1" s="1"/>
  <c r="W4" i="1"/>
  <c r="Z4" i="1" s="1"/>
  <c r="P2" i="1"/>
  <c r="Q1068" i="1"/>
  <c r="Q1060" i="1"/>
  <c r="Q1052" i="1"/>
  <c r="Q1044" i="1"/>
  <c r="Q1036" i="1"/>
  <c r="Q1028" i="1"/>
  <c r="Q1020" i="1"/>
  <c r="Q1012" i="1"/>
  <c r="Q1004" i="1"/>
  <c r="Q996" i="1"/>
  <c r="Q988" i="1"/>
  <c r="Q980" i="1"/>
  <c r="Q972" i="1"/>
  <c r="Q964" i="1"/>
  <c r="Q956" i="1"/>
  <c r="Q948" i="1"/>
  <c r="Q940" i="1"/>
  <c r="Q932" i="1"/>
  <c r="Q924" i="1"/>
  <c r="Q916" i="1"/>
  <c r="Q908" i="1"/>
  <c r="Q900" i="1"/>
  <c r="Q892" i="1"/>
  <c r="Q884" i="1"/>
  <c r="Q876" i="1"/>
  <c r="Q868" i="1"/>
  <c r="Q860" i="1"/>
  <c r="Q852" i="1"/>
  <c r="Q844" i="1"/>
  <c r="Q836" i="1"/>
  <c r="Q828" i="1"/>
  <c r="Q820" i="1"/>
  <c r="Q812" i="1"/>
  <c r="Q804" i="1"/>
  <c r="Q796" i="1"/>
  <c r="Q788" i="1"/>
  <c r="Q780" i="1"/>
  <c r="Q772" i="1"/>
  <c r="Q764" i="1"/>
  <c r="Q756" i="1"/>
  <c r="Q748" i="1"/>
  <c r="Q740" i="1"/>
  <c r="Q732" i="1"/>
  <c r="Q724" i="1"/>
  <c r="Q716" i="1"/>
  <c r="Q708" i="1"/>
  <c r="Q700" i="1"/>
  <c r="Q692" i="1"/>
  <c r="Q684" i="1"/>
  <c r="Q676" i="1"/>
  <c r="Q668" i="1"/>
  <c r="Q660" i="1"/>
  <c r="Q652" i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40" i="1"/>
  <c r="Q532" i="1"/>
  <c r="Q524" i="1"/>
  <c r="Q508" i="1"/>
  <c r="Q500" i="1"/>
  <c r="Q492" i="1"/>
  <c r="Q484" i="1"/>
  <c r="Q476" i="1"/>
  <c r="Q468" i="1"/>
  <c r="Q460" i="1"/>
  <c r="Q284" i="1"/>
  <c r="Q260" i="1"/>
  <c r="Q220" i="1"/>
  <c r="Q1682" i="1"/>
  <c r="Q1642" i="1"/>
  <c r="Q1586" i="1"/>
  <c r="Q1434" i="1"/>
  <c r="Q1394" i="1"/>
  <c r="Q1170" i="1"/>
  <c r="Q1665" i="1"/>
  <c r="Q1513" i="1"/>
  <c r="Q889" i="1"/>
  <c r="Q849" i="1"/>
  <c r="Q1936" i="1"/>
  <c r="Q1928" i="1"/>
  <c r="Q1920" i="1"/>
  <c r="Q1912" i="1"/>
  <c r="Q1904" i="1"/>
  <c r="Q1896" i="1"/>
  <c r="Q1888" i="1"/>
  <c r="Q1880" i="1"/>
  <c r="Q1872" i="1"/>
  <c r="Q1864" i="1"/>
  <c r="Q1856" i="1"/>
  <c r="Q1848" i="1"/>
  <c r="Q1840" i="1"/>
  <c r="Q1832" i="1"/>
  <c r="Q1824" i="1"/>
  <c r="Q1816" i="1"/>
  <c r="Q1808" i="1"/>
  <c r="Q1800" i="1"/>
  <c r="Q1792" i="1"/>
  <c r="Q1784" i="1"/>
  <c r="Q1776" i="1"/>
  <c r="Q1768" i="1"/>
  <c r="Q1760" i="1"/>
  <c r="Q1752" i="1"/>
  <c r="Q1744" i="1"/>
  <c r="Q1736" i="1"/>
  <c r="Q1728" i="1"/>
  <c r="Q1720" i="1"/>
  <c r="Q1712" i="1"/>
  <c r="Q1704" i="1"/>
  <c r="Q1696" i="1"/>
  <c r="Q1688" i="1"/>
  <c r="Q1680" i="1"/>
  <c r="Q1672" i="1"/>
  <c r="Q1664" i="1"/>
  <c r="Q1656" i="1"/>
  <c r="Q1648" i="1"/>
  <c r="Q1640" i="1"/>
  <c r="Q1632" i="1"/>
  <c r="Q1624" i="1"/>
  <c r="Q1616" i="1"/>
  <c r="Q1608" i="1"/>
  <c r="Q1600" i="1"/>
  <c r="Q1592" i="1"/>
  <c r="Q1584" i="1"/>
  <c r="Q1576" i="1"/>
  <c r="Q1568" i="1"/>
  <c r="Q1560" i="1"/>
  <c r="Q1552" i="1"/>
  <c r="Q1544" i="1"/>
  <c r="Q1536" i="1"/>
  <c r="Q1528" i="1"/>
  <c r="Q912" i="1"/>
  <c r="Q888" i="1"/>
  <c r="Q832" i="1"/>
  <c r="Q1583" i="1"/>
  <c r="Q1375" i="1"/>
  <c r="Q1295" i="1"/>
  <c r="Q1015" i="1"/>
  <c r="Q1373" i="1"/>
  <c r="Q1309" i="1"/>
  <c r="Q452" i="1"/>
  <c r="Q444" i="1"/>
  <c r="Q436" i="1"/>
  <c r="Q428" i="1"/>
  <c r="Q420" i="1"/>
  <c r="Q412" i="1"/>
  <c r="Q404" i="1"/>
  <c r="Q396" i="1"/>
  <c r="Q388" i="1"/>
  <c r="Q380" i="1"/>
  <c r="Q372" i="1"/>
  <c r="Q364" i="1"/>
  <c r="Q356" i="1"/>
  <c r="Q348" i="1"/>
  <c r="Q340" i="1"/>
  <c r="Q332" i="1"/>
  <c r="Q324" i="1"/>
  <c r="Q316" i="1"/>
  <c r="Q308" i="1"/>
  <c r="Q300" i="1"/>
  <c r="Q292" i="1"/>
  <c r="Q276" i="1"/>
  <c r="Q268" i="1"/>
  <c r="Q252" i="1"/>
  <c r="Q244" i="1"/>
  <c r="Q236" i="1"/>
  <c r="Q228" i="1"/>
  <c r="Q212" i="1"/>
  <c r="Q204" i="1"/>
  <c r="Q196" i="1"/>
  <c r="Q188" i="1"/>
  <c r="Q180" i="1"/>
  <c r="Q172" i="1"/>
  <c r="Q164" i="1"/>
  <c r="Q156" i="1"/>
  <c r="Q148" i="1"/>
  <c r="Q140" i="1"/>
  <c r="Q132" i="1"/>
  <c r="Q124" i="1"/>
  <c r="Q116" i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Q1520" i="1"/>
  <c r="Q1512" i="1"/>
  <c r="Q1504" i="1"/>
  <c r="Q1496" i="1"/>
  <c r="Q1488" i="1"/>
  <c r="Q1480" i="1"/>
  <c r="Q1472" i="1"/>
  <c r="Q1464" i="1"/>
  <c r="Q1456" i="1"/>
  <c r="Q1448" i="1"/>
  <c r="Q1440" i="1"/>
  <c r="Q1432" i="1"/>
  <c r="Q1424" i="1"/>
  <c r="Q1416" i="1"/>
  <c r="Q1408" i="1"/>
  <c r="Q1400" i="1"/>
  <c r="Q1392" i="1"/>
  <c r="Q1384" i="1"/>
  <c r="Q1376" i="1"/>
  <c r="Q1368" i="1"/>
  <c r="Q1360" i="1"/>
  <c r="Q1352" i="1"/>
  <c r="Q1344" i="1"/>
  <c r="Q1336" i="1"/>
  <c r="Q1328" i="1"/>
  <c r="Q1320" i="1"/>
  <c r="Q1312" i="1"/>
  <c r="Q1304" i="1"/>
  <c r="Q1296" i="1"/>
  <c r="Q1288" i="1"/>
  <c r="Q1280" i="1"/>
  <c r="Q1272" i="1"/>
  <c r="Q1264" i="1"/>
  <c r="Q1256" i="1"/>
  <c r="Q1248" i="1"/>
  <c r="Q1240" i="1"/>
  <c r="Q1232" i="1"/>
  <c r="Q1224" i="1"/>
  <c r="Q1216" i="1"/>
  <c r="Q1208" i="1"/>
  <c r="Q1200" i="1"/>
  <c r="Q1192" i="1"/>
  <c r="Q1184" i="1"/>
  <c r="Q1176" i="1"/>
  <c r="Q1168" i="1"/>
  <c r="Q1160" i="1"/>
  <c r="Q1152" i="1"/>
  <c r="Q1144" i="1"/>
  <c r="Q1136" i="1"/>
  <c r="Q1128" i="1"/>
  <c r="Q1120" i="1"/>
  <c r="Q1112" i="1"/>
  <c r="Q1104" i="1"/>
  <c r="Q1096" i="1"/>
  <c r="Q1088" i="1"/>
  <c r="Q1080" i="1"/>
  <c r="Q1072" i="1"/>
  <c r="Q1064" i="1"/>
  <c r="Q1056" i="1"/>
  <c r="Q1048" i="1"/>
  <c r="Q1040" i="1"/>
  <c r="Q1032" i="1"/>
  <c r="Q1024" i="1"/>
  <c r="Q1016" i="1"/>
  <c r="Q1008" i="1"/>
  <c r="Q1000" i="1"/>
  <c r="Q992" i="1"/>
  <c r="Q984" i="1"/>
  <c r="Q976" i="1"/>
  <c r="Q968" i="1"/>
  <c r="Q960" i="1"/>
  <c r="Q952" i="1"/>
  <c r="Q944" i="1"/>
  <c r="Q936" i="1"/>
  <c r="Q928" i="1"/>
  <c r="Q920" i="1"/>
  <c r="Q904" i="1"/>
  <c r="Q896" i="1"/>
  <c r="Q880" i="1"/>
  <c r="Q872" i="1"/>
  <c r="Q864" i="1"/>
  <c r="Q856" i="1"/>
  <c r="Q848" i="1"/>
  <c r="Q840" i="1"/>
  <c r="Q824" i="1"/>
  <c r="Q1935" i="1"/>
  <c r="Q1903" i="1"/>
  <c r="Q1887" i="1"/>
  <c r="Q1863" i="1"/>
  <c r="Q1839" i="1"/>
  <c r="Q1823" i="1"/>
  <c r="Q1799" i="1"/>
  <c r="Q1775" i="1"/>
  <c r="Q1751" i="1"/>
  <c r="Q1735" i="1"/>
  <c r="Q1711" i="1"/>
  <c r="Q1695" i="1"/>
  <c r="Q1679" i="1"/>
  <c r="Q1671" i="1"/>
  <c r="Q1663" i="1"/>
  <c r="Q1655" i="1"/>
  <c r="Q1647" i="1"/>
  <c r="Q1631" i="1"/>
  <c r="Q1623" i="1"/>
  <c r="Q1615" i="1"/>
  <c r="Q1607" i="1"/>
  <c r="Q1599" i="1"/>
  <c r="Q1591" i="1"/>
  <c r="Q1575" i="1"/>
  <c r="Q1567" i="1"/>
  <c r="Q1559" i="1"/>
  <c r="Q1271" i="1"/>
  <c r="Q1103" i="1"/>
  <c r="Q1919" i="1"/>
  <c r="Q1927" i="1"/>
  <c r="Q1911" i="1"/>
  <c r="Q1895" i="1"/>
  <c r="Q1879" i="1"/>
  <c r="Q1871" i="1"/>
  <c r="Q1855" i="1"/>
  <c r="Q1847" i="1"/>
  <c r="Q1831" i="1"/>
  <c r="Q1815" i="1"/>
  <c r="Q1807" i="1"/>
  <c r="Q1791" i="1"/>
  <c r="Q1783" i="1"/>
  <c r="Q1767" i="1"/>
  <c r="Q1759" i="1"/>
  <c r="Q1743" i="1"/>
  <c r="Q1727" i="1"/>
  <c r="Q1719" i="1"/>
  <c r="Q1703" i="1"/>
  <c r="Q1687" i="1"/>
  <c r="Q1639" i="1"/>
  <c r="Q1938" i="1"/>
  <c r="Q1930" i="1"/>
  <c r="Q1922" i="1"/>
  <c r="Q1914" i="1"/>
  <c r="Q1906" i="1"/>
  <c r="Q1898" i="1"/>
  <c r="Q1890" i="1"/>
  <c r="Q1882" i="1"/>
  <c r="Q1874" i="1"/>
  <c r="Q1866" i="1"/>
  <c r="Q1858" i="1"/>
  <c r="Q1850" i="1"/>
  <c r="Q1937" i="1"/>
  <c r="Q1929" i="1"/>
  <c r="Q1921" i="1"/>
  <c r="Q1913" i="1"/>
  <c r="Q1905" i="1"/>
  <c r="Q1897" i="1"/>
  <c r="Q1889" i="1"/>
  <c r="Q1881" i="1"/>
  <c r="Q1873" i="1"/>
  <c r="Q1865" i="1"/>
  <c r="Q1857" i="1"/>
  <c r="Q1849" i="1"/>
  <c r="Q1841" i="1"/>
  <c r="Q1833" i="1"/>
  <c r="Q1825" i="1"/>
  <c r="Q1817" i="1"/>
  <c r="Q1809" i="1"/>
  <c r="Q1801" i="1"/>
  <c r="Q1793" i="1"/>
  <c r="Q1785" i="1"/>
  <c r="Q1777" i="1"/>
  <c r="Q1769" i="1"/>
  <c r="Q1761" i="1"/>
  <c r="Q1753" i="1"/>
  <c r="Q1745" i="1"/>
  <c r="Q1737" i="1"/>
  <c r="Q1729" i="1"/>
  <c r="Q1721" i="1"/>
  <c r="Q1713" i="1"/>
  <c r="Q1705" i="1"/>
  <c r="Q1697" i="1"/>
  <c r="Q1689" i="1"/>
  <c r="Q1681" i="1"/>
  <c r="Q1673" i="1"/>
  <c r="Q1657" i="1"/>
  <c r="Q1649" i="1"/>
  <c r="Q1641" i="1"/>
  <c r="Q1633" i="1"/>
  <c r="Q1625" i="1"/>
  <c r="Q1617" i="1"/>
  <c r="Q1609" i="1"/>
  <c r="Q1601" i="1"/>
  <c r="Q1593" i="1"/>
  <c r="Q1585" i="1"/>
  <c r="Q1577" i="1"/>
  <c r="Q1569" i="1"/>
  <c r="Q1561" i="1"/>
  <c r="Q1553" i="1"/>
  <c r="Q1545" i="1"/>
  <c r="Q1537" i="1"/>
  <c r="Q1529" i="1"/>
  <c r="Q1521" i="1"/>
  <c r="Q1505" i="1"/>
  <c r="Q1497" i="1"/>
  <c r="Q1489" i="1"/>
  <c r="Q1481" i="1"/>
  <c r="Q1473" i="1"/>
  <c r="Q1465" i="1"/>
  <c r="Q1457" i="1"/>
  <c r="Q1449" i="1"/>
  <c r="Q1441" i="1"/>
  <c r="Q1433" i="1"/>
  <c r="Q1425" i="1"/>
  <c r="Q1417" i="1"/>
  <c r="Q1409" i="1"/>
  <c r="Q1401" i="1"/>
  <c r="Q816" i="1"/>
  <c r="Q808" i="1"/>
  <c r="Q792" i="1"/>
  <c r="Q784" i="1"/>
  <c r="Q776" i="1"/>
  <c r="Q768" i="1"/>
  <c r="Q760" i="1"/>
  <c r="Q736" i="1"/>
  <c r="Q728" i="1"/>
  <c r="Q696" i="1"/>
  <c r="Q672" i="1"/>
  <c r="Q640" i="1"/>
  <c r="Q624" i="1"/>
  <c r="Q616" i="1"/>
  <c r="Q608" i="1"/>
  <c r="Q592" i="1"/>
  <c r="Q576" i="1"/>
  <c r="Q544" i="1"/>
  <c r="Q536" i="1"/>
  <c r="Q528" i="1"/>
  <c r="Q496" i="1"/>
  <c r="Q480" i="1"/>
  <c r="Q472" i="1"/>
  <c r="Q456" i="1"/>
  <c r="Q448" i="1"/>
  <c r="Q440" i="1"/>
  <c r="Q432" i="1"/>
  <c r="Q424" i="1"/>
  <c r="Q416" i="1"/>
  <c r="Q408" i="1"/>
  <c r="Q400" i="1"/>
  <c r="Q376" i="1"/>
  <c r="Q344" i="1"/>
  <c r="Q328" i="1"/>
  <c r="Q320" i="1"/>
  <c r="Q312" i="1"/>
  <c r="Q256" i="1"/>
  <c r="Q200" i="1"/>
  <c r="Q184" i="1"/>
  <c r="Q168" i="1"/>
  <c r="Q160" i="1"/>
  <c r="Q144" i="1"/>
  <c r="Q136" i="1"/>
  <c r="Q128" i="1"/>
  <c r="Q1551" i="1"/>
  <c r="Q1543" i="1"/>
  <c r="Q1535" i="1"/>
  <c r="Q1527" i="1"/>
  <c r="Q1519" i="1"/>
  <c r="Q1511" i="1"/>
  <c r="Q1503" i="1"/>
  <c r="Q1495" i="1"/>
  <c r="Q1487" i="1"/>
  <c r="Q1479" i="1"/>
  <c r="Q1471" i="1"/>
  <c r="Q1463" i="1"/>
  <c r="Q1455" i="1"/>
  <c r="Q1447" i="1"/>
  <c r="Q1439" i="1"/>
  <c r="Q1431" i="1"/>
  <c r="Q1423" i="1"/>
  <c r="Q1415" i="1"/>
  <c r="Q1407" i="1"/>
  <c r="Q1399" i="1"/>
  <c r="Q1391" i="1"/>
  <c r="Q1383" i="1"/>
  <c r="Q1367" i="1"/>
  <c r="Q1359" i="1"/>
  <c r="Q1351" i="1"/>
  <c r="Q1343" i="1"/>
  <c r="Q1335" i="1"/>
  <c r="Q1327" i="1"/>
  <c r="Q1319" i="1"/>
  <c r="Q1311" i="1"/>
  <c r="Q1303" i="1"/>
  <c r="Q1287" i="1"/>
  <c r="Q1279" i="1"/>
  <c r="Q1263" i="1"/>
  <c r="Q1255" i="1"/>
  <c r="Q1247" i="1"/>
  <c r="Q1239" i="1"/>
  <c r="Q1231" i="1"/>
  <c r="Q1223" i="1"/>
  <c r="Q1215" i="1"/>
  <c r="Q1207" i="1"/>
  <c r="Q1199" i="1"/>
  <c r="Q1191" i="1"/>
  <c r="Q1183" i="1"/>
  <c r="Q1175" i="1"/>
  <c r="Q1167" i="1"/>
  <c r="Q1159" i="1"/>
  <c r="Q1151" i="1"/>
  <c r="Q1143" i="1"/>
  <c r="Q1135" i="1"/>
  <c r="Q1127" i="1"/>
  <c r="Q1119" i="1"/>
  <c r="Q1111" i="1"/>
  <c r="Q1095" i="1"/>
  <c r="Q1087" i="1"/>
  <c r="Q1079" i="1"/>
  <c r="Q1071" i="1"/>
  <c r="Q1063" i="1"/>
  <c r="Q1055" i="1"/>
  <c r="Q1047" i="1"/>
  <c r="Q1039" i="1"/>
  <c r="Q1031" i="1"/>
  <c r="Q1023" i="1"/>
  <c r="Q1007" i="1"/>
  <c r="Q999" i="1"/>
  <c r="Q991" i="1"/>
  <c r="Q983" i="1"/>
  <c r="Q975" i="1"/>
  <c r="Q967" i="1"/>
  <c r="Q959" i="1"/>
  <c r="Q951" i="1"/>
  <c r="Q943" i="1"/>
  <c r="Q935" i="1"/>
  <c r="Q927" i="1"/>
  <c r="Q919" i="1"/>
  <c r="Q911" i="1"/>
  <c r="Q903" i="1"/>
  <c r="Q895" i="1"/>
  <c r="Q887" i="1"/>
  <c r="Q879" i="1"/>
  <c r="Q871" i="1"/>
  <c r="Q863" i="1"/>
  <c r="Q855" i="1"/>
  <c r="Q847" i="1"/>
  <c r="Q839" i="1"/>
  <c r="Q1393" i="1"/>
  <c r="Q1385" i="1"/>
  <c r="Q1377" i="1"/>
  <c r="Q1369" i="1"/>
  <c r="Q1361" i="1"/>
  <c r="Q1353" i="1"/>
  <c r="Q1345" i="1"/>
  <c r="Q1337" i="1"/>
  <c r="Q1329" i="1"/>
  <c r="Q1321" i="1"/>
  <c r="Q1313" i="1"/>
  <c r="Q1305" i="1"/>
  <c r="Q1297" i="1"/>
  <c r="Q1289" i="1"/>
  <c r="Q1281" i="1"/>
  <c r="Q1273" i="1"/>
  <c r="Q1265" i="1"/>
  <c r="Q1257" i="1"/>
  <c r="Q1249" i="1"/>
  <c r="Q1241" i="1"/>
  <c r="Q1233" i="1"/>
  <c r="Q1225" i="1"/>
  <c r="Q1217" i="1"/>
  <c r="Q1209" i="1"/>
  <c r="Q1201" i="1"/>
  <c r="Q1193" i="1"/>
  <c r="Q1185" i="1"/>
  <c r="Q1177" i="1"/>
  <c r="Q1169" i="1"/>
  <c r="Q1161" i="1"/>
  <c r="Q1153" i="1"/>
  <c r="Q1145" i="1"/>
  <c r="Q1137" i="1"/>
  <c r="Q1129" i="1"/>
  <c r="Q1121" i="1"/>
  <c r="Q1113" i="1"/>
  <c r="Q1105" i="1"/>
  <c r="Q1097" i="1"/>
  <c r="Q1089" i="1"/>
  <c r="Q1081" i="1"/>
  <c r="Q1073" i="1"/>
  <c r="Q1065" i="1"/>
  <c r="Q1057" i="1"/>
  <c r="Q1049" i="1"/>
  <c r="Q1041" i="1"/>
  <c r="Q1033" i="1"/>
  <c r="Q1025" i="1"/>
  <c r="Q1017" i="1"/>
  <c r="Q1009" i="1"/>
  <c r="Q1001" i="1"/>
  <c r="Q993" i="1"/>
  <c r="Q985" i="1"/>
  <c r="Q977" i="1"/>
  <c r="Q969" i="1"/>
  <c r="Q961" i="1"/>
  <c r="Q953" i="1"/>
  <c r="Q945" i="1"/>
  <c r="Q937" i="1"/>
  <c r="Q929" i="1"/>
  <c r="Q921" i="1"/>
  <c r="Q913" i="1"/>
  <c r="Q905" i="1"/>
  <c r="Q897" i="1"/>
  <c r="Q881" i="1"/>
  <c r="Q873" i="1"/>
  <c r="Q865" i="1"/>
  <c r="Q857" i="1"/>
  <c r="Q841" i="1"/>
  <c r="Q833" i="1"/>
  <c r="Q825" i="1"/>
  <c r="Q809" i="1"/>
  <c r="Q769" i="1"/>
  <c r="Q737" i="1"/>
  <c r="Q729" i="1"/>
  <c r="Q721" i="1"/>
  <c r="Q713" i="1"/>
  <c r="Q681" i="1"/>
  <c r="Q665" i="1"/>
  <c r="Q649" i="1"/>
  <c r="Q633" i="1"/>
  <c r="Q625" i="1"/>
  <c r="Q617" i="1"/>
  <c r="Q609" i="1"/>
  <c r="Q601" i="1"/>
  <c r="Q585" i="1"/>
  <c r="Q112" i="1"/>
  <c r="Q88" i="1"/>
  <c r="Q80" i="1"/>
  <c r="Q56" i="1"/>
  <c r="Q48" i="1"/>
  <c r="Q40" i="1"/>
  <c r="Q32" i="1"/>
  <c r="Q24" i="1"/>
  <c r="Q16" i="1"/>
  <c r="Q8" i="1"/>
  <c r="Q831" i="1"/>
  <c r="Q823" i="1"/>
  <c r="Q815" i="1"/>
  <c r="Q1842" i="1"/>
  <c r="Q1834" i="1"/>
  <c r="Q1826" i="1"/>
  <c r="Q1818" i="1"/>
  <c r="Q1810" i="1"/>
  <c r="Q1802" i="1"/>
  <c r="Q1794" i="1"/>
  <c r="Q1786" i="1"/>
  <c r="Q1778" i="1"/>
  <c r="Q1770" i="1"/>
  <c r="Q1762" i="1"/>
  <c r="Q1754" i="1"/>
  <c r="Q1746" i="1"/>
  <c r="Q1738" i="1"/>
  <c r="Q1730" i="1"/>
  <c r="Q1722" i="1"/>
  <c r="Q1714" i="1"/>
  <c r="Q1706" i="1"/>
  <c r="Q1698" i="1"/>
  <c r="Q1690" i="1"/>
  <c r="Q1674" i="1"/>
  <c r="Q1666" i="1"/>
  <c r="Q1658" i="1"/>
  <c r="Q1650" i="1"/>
  <c r="Q1634" i="1"/>
  <c r="Q1626" i="1"/>
  <c r="Q1618" i="1"/>
  <c r="Q1610" i="1"/>
  <c r="Q1602" i="1"/>
  <c r="Q1594" i="1"/>
  <c r="Q1578" i="1"/>
  <c r="Q1570" i="1"/>
  <c r="Q1562" i="1"/>
  <c r="Q1554" i="1"/>
  <c r="Q1546" i="1"/>
  <c r="Q1538" i="1"/>
  <c r="Q1530" i="1"/>
  <c r="Q1522" i="1"/>
  <c r="Q1514" i="1"/>
  <c r="Q1506" i="1"/>
  <c r="Q1498" i="1"/>
  <c r="Q1490" i="1"/>
  <c r="Q1482" i="1"/>
  <c r="Q1474" i="1"/>
  <c r="Q1466" i="1"/>
  <c r="Q1458" i="1"/>
  <c r="Q1450" i="1"/>
  <c r="Q1442" i="1"/>
  <c r="Q1426" i="1"/>
  <c r="Q1418" i="1"/>
  <c r="Q1410" i="1"/>
  <c r="Q1402" i="1"/>
  <c r="Q1386" i="1"/>
  <c r="Q1378" i="1"/>
  <c r="Q1370" i="1"/>
  <c r="Q1362" i="1"/>
  <c r="Q1354" i="1"/>
  <c r="Q1346" i="1"/>
  <c r="Q1338" i="1"/>
  <c r="Q1330" i="1"/>
  <c r="Q1322" i="1"/>
  <c r="Q1314" i="1"/>
  <c r="Q1306" i="1"/>
  <c r="Q1298" i="1"/>
  <c r="Q1290" i="1"/>
  <c r="Q1282" i="1"/>
  <c r="Q1274" i="1"/>
  <c r="Q1266" i="1"/>
  <c r="Q1258" i="1"/>
  <c r="Q1250" i="1"/>
  <c r="Q1242" i="1"/>
  <c r="Q1234" i="1"/>
  <c r="Q1226" i="1"/>
  <c r="Q1218" i="1"/>
  <c r="Q1210" i="1"/>
  <c r="Q1202" i="1"/>
  <c r="Q1194" i="1"/>
  <c r="Q1186" i="1"/>
  <c r="Q1178" i="1"/>
  <c r="Q1162" i="1"/>
  <c r="Q1154" i="1"/>
  <c r="Q1146" i="1"/>
  <c r="Q1138" i="1"/>
  <c r="Q1130" i="1"/>
  <c r="Q1122" i="1"/>
  <c r="Q577" i="1"/>
  <c r="Q807" i="1"/>
  <c r="Q1934" i="1"/>
  <c r="Q1926" i="1"/>
  <c r="Q1918" i="1"/>
  <c r="Q1910" i="1"/>
  <c r="Q1902" i="1"/>
  <c r="Q1894" i="1"/>
  <c r="Q1886" i="1"/>
  <c r="Q1878" i="1"/>
  <c r="Q1870" i="1"/>
  <c r="Q1862" i="1"/>
  <c r="Q1854" i="1"/>
  <c r="Q1846" i="1"/>
  <c r="Q1838" i="1"/>
  <c r="Q1830" i="1"/>
  <c r="Q1822" i="1"/>
  <c r="Q1814" i="1"/>
  <c r="Q1806" i="1"/>
  <c r="Q1798" i="1"/>
  <c r="Q1790" i="1"/>
  <c r="Q1782" i="1"/>
  <c r="Q1774" i="1"/>
  <c r="Q1766" i="1"/>
  <c r="Q1758" i="1"/>
  <c r="Q1750" i="1"/>
  <c r="Q1742" i="1"/>
  <c r="Q1734" i="1"/>
  <c r="Q1726" i="1"/>
  <c r="Q1718" i="1"/>
  <c r="Q1710" i="1"/>
  <c r="Q1702" i="1"/>
  <c r="Q1694" i="1"/>
  <c r="Q1686" i="1"/>
  <c r="Q1678" i="1"/>
  <c r="Q1670" i="1"/>
  <c r="Q1662" i="1"/>
  <c r="Q1654" i="1"/>
  <c r="Q1646" i="1"/>
  <c r="Q1638" i="1"/>
  <c r="Q1630" i="1"/>
  <c r="Q1622" i="1"/>
  <c r="Q1614" i="1"/>
  <c r="Q1606" i="1"/>
  <c r="Q1598" i="1"/>
  <c r="Q1590" i="1"/>
  <c r="Q1582" i="1"/>
  <c r="Q1574" i="1"/>
  <c r="Q1566" i="1"/>
  <c r="Q1558" i="1"/>
  <c r="Q1550" i="1"/>
  <c r="Q1542" i="1"/>
  <c r="Q1534" i="1"/>
  <c r="Q1526" i="1"/>
  <c r="Q1518" i="1"/>
  <c r="Q1510" i="1"/>
  <c r="Q1502" i="1"/>
  <c r="Q1494" i="1"/>
  <c r="Q1486" i="1"/>
  <c r="Q1478" i="1"/>
  <c r="Q1470" i="1"/>
  <c r="Q1462" i="1"/>
  <c r="Q1454" i="1"/>
  <c r="Q1446" i="1"/>
  <c r="Q1438" i="1"/>
  <c r="Q1430" i="1"/>
  <c r="Q1422" i="1"/>
  <c r="Q1398" i="1"/>
  <c r="Q1382" i="1"/>
  <c r="Q1374" i="1"/>
  <c r="Q1366" i="1"/>
  <c r="Q1350" i="1"/>
  <c r="Q1342" i="1"/>
  <c r="Q1334" i="1"/>
  <c r="Q1318" i="1"/>
  <c r="Q1310" i="1"/>
  <c r="Q1278" i="1"/>
  <c r="Q1270" i="1"/>
  <c r="Q1933" i="1"/>
  <c r="Q1925" i="1"/>
  <c r="Q1917" i="1"/>
  <c r="Q1909" i="1"/>
  <c r="Q1901" i="1"/>
  <c r="Q1893" i="1"/>
  <c r="Q1885" i="1"/>
  <c r="Q1877" i="1"/>
  <c r="Q1869" i="1"/>
  <c r="Q1861" i="1"/>
  <c r="Q1853" i="1"/>
  <c r="Q1845" i="1"/>
  <c r="Q1837" i="1"/>
  <c r="Q1829" i="1"/>
  <c r="Q1821" i="1"/>
  <c r="Q1813" i="1"/>
  <c r="Q1805" i="1"/>
  <c r="Q1797" i="1"/>
  <c r="Q1789" i="1"/>
  <c r="Q1781" i="1"/>
  <c r="Q1773" i="1"/>
  <c r="Q1765" i="1"/>
  <c r="Q1757" i="1"/>
  <c r="Q1749" i="1"/>
  <c r="Q1741" i="1"/>
  <c r="Q1733" i="1"/>
  <c r="Q1725" i="1"/>
  <c r="Q1717" i="1"/>
  <c r="Q1709" i="1"/>
  <c r="Q1701" i="1"/>
  <c r="Q1693" i="1"/>
  <c r="Q1685" i="1"/>
  <c r="Q1677" i="1"/>
  <c r="Q1669" i="1"/>
  <c r="Q1661" i="1"/>
  <c r="Q1653" i="1"/>
  <c r="Q1645" i="1"/>
  <c r="Q1637" i="1"/>
  <c r="Q1629" i="1"/>
  <c r="Q1621" i="1"/>
  <c r="Q1613" i="1"/>
  <c r="Q1605" i="1"/>
  <c r="Q1597" i="1"/>
  <c r="Q1589" i="1"/>
  <c r="Q1581" i="1"/>
  <c r="Q1573" i="1"/>
  <c r="Q1565" i="1"/>
  <c r="Q1557" i="1"/>
  <c r="Q1549" i="1"/>
  <c r="Q1541" i="1"/>
  <c r="Q1533" i="1"/>
  <c r="Q1525" i="1"/>
  <c r="Q1517" i="1"/>
  <c r="Q1509" i="1"/>
  <c r="Q1501" i="1"/>
  <c r="Q1493" i="1"/>
  <c r="Q1485" i="1"/>
  <c r="Q1477" i="1"/>
  <c r="Q1469" i="1"/>
  <c r="Q1461" i="1"/>
  <c r="Q1453" i="1"/>
  <c r="Q1445" i="1"/>
  <c r="Q1437" i="1"/>
  <c r="Q1429" i="1"/>
  <c r="Q1421" i="1"/>
  <c r="Q1413" i="1"/>
  <c r="Q1405" i="1"/>
  <c r="Q1397" i="1"/>
  <c r="Q1389" i="1"/>
  <c r="Q1381" i="1"/>
  <c r="Q1365" i="1"/>
  <c r="Q1357" i="1"/>
  <c r="Q1349" i="1"/>
  <c r="Q1341" i="1"/>
  <c r="Q1333" i="1"/>
  <c r="Q1325" i="1"/>
  <c r="Q1317" i="1"/>
  <c r="Q1301" i="1"/>
  <c r="Q1293" i="1"/>
  <c r="Q1285" i="1"/>
  <c r="Q1277" i="1"/>
  <c r="Q1269" i="1"/>
  <c r="Q1939" i="1"/>
  <c r="Q1931" i="1"/>
  <c r="Q1923" i="1"/>
  <c r="Q1915" i="1"/>
  <c r="Q1907" i="1"/>
  <c r="Q1899" i="1"/>
  <c r="Q1891" i="1"/>
  <c r="Q1883" i="1"/>
  <c r="Q1875" i="1"/>
  <c r="Q1867" i="1"/>
  <c r="Q1859" i="1"/>
  <c r="Q1851" i="1"/>
  <c r="Q1843" i="1"/>
  <c r="Q1835" i="1"/>
  <c r="Q1827" i="1"/>
  <c r="Q1819" i="1"/>
  <c r="Q1811" i="1"/>
  <c r="Q1803" i="1"/>
  <c r="Q1795" i="1"/>
  <c r="Q1787" i="1"/>
  <c r="Q1779" i="1"/>
  <c r="Q1771" i="1"/>
  <c r="Q1763" i="1"/>
  <c r="Q1755" i="1"/>
  <c r="Q1747" i="1"/>
  <c r="Q1739" i="1"/>
  <c r="Q1731" i="1"/>
  <c r="Q1723" i="1"/>
  <c r="Q1715" i="1"/>
  <c r="Q1707" i="1"/>
  <c r="Q1699" i="1"/>
  <c r="Q1691" i="1"/>
  <c r="Q1683" i="1"/>
  <c r="Q1675" i="1"/>
  <c r="Q1667" i="1"/>
  <c r="Q1659" i="1"/>
  <c r="Q1651" i="1"/>
  <c r="Q1643" i="1"/>
  <c r="Q1635" i="1"/>
  <c r="Q1627" i="1"/>
  <c r="Q1619" i="1"/>
  <c r="Q1611" i="1"/>
  <c r="Q1603" i="1"/>
  <c r="Q1595" i="1"/>
  <c r="Q1587" i="1"/>
  <c r="Q1579" i="1"/>
  <c r="Q1571" i="1"/>
  <c r="Q1563" i="1"/>
  <c r="Q1555" i="1"/>
  <c r="Q1547" i="1"/>
  <c r="Q1539" i="1"/>
  <c r="Q1531" i="1"/>
  <c r="Q1523" i="1"/>
  <c r="Q1515" i="1"/>
  <c r="Q1507" i="1"/>
  <c r="Q1499" i="1"/>
  <c r="Q1491" i="1"/>
  <c r="Q1483" i="1"/>
  <c r="Q1475" i="1"/>
  <c r="Q1467" i="1"/>
  <c r="Q1459" i="1"/>
  <c r="Q1451" i="1"/>
  <c r="Q1443" i="1"/>
  <c r="Q1435" i="1"/>
  <c r="Q1427" i="1"/>
  <c r="Q1419" i="1"/>
  <c r="Q1411" i="1"/>
  <c r="Q1395" i="1"/>
  <c r="Q1379" i="1"/>
  <c r="Q1363" i="1"/>
  <c r="Q1355" i="1"/>
  <c r="Q1339" i="1"/>
  <c r="Q1323" i="1"/>
  <c r="Q1307" i="1"/>
  <c r="Q1235" i="1"/>
  <c r="Q1227" i="1"/>
  <c r="Q569" i="1"/>
  <c r="Q1262" i="1"/>
  <c r="Q1254" i="1"/>
  <c r="Q1246" i="1"/>
  <c r="Q1238" i="1"/>
  <c r="Q1230" i="1"/>
  <c r="Q1222" i="1"/>
  <c r="Q1214" i="1"/>
  <c r="Q1206" i="1"/>
  <c r="Q1190" i="1"/>
  <c r="Q1166" i="1"/>
  <c r="Q1158" i="1"/>
  <c r="Q1150" i="1"/>
  <c r="Q1134" i="1"/>
  <c r="Q1118" i="1"/>
  <c r="Q1102" i="1"/>
  <c r="Q1094" i="1"/>
  <c r="Q1086" i="1"/>
  <c r="Q1070" i="1"/>
  <c r="Q1054" i="1"/>
  <c r="Q1030" i="1"/>
  <c r="Q1022" i="1"/>
  <c r="Q1014" i="1"/>
  <c r="Q998" i="1"/>
  <c r="Q990" i="1"/>
  <c r="Q982" i="1"/>
  <c r="Q950" i="1"/>
  <c r="Q942" i="1"/>
  <c r="Q934" i="1"/>
  <c r="Q902" i="1"/>
  <c r="Q894" i="1"/>
  <c r="Q870" i="1"/>
  <c r="Q854" i="1"/>
  <c r="Q846" i="1"/>
  <c r="Q838" i="1"/>
  <c r="Q830" i="1"/>
  <c r="Q822" i="1"/>
  <c r="Q790" i="1"/>
  <c r="Q766" i="1"/>
  <c r="Q758" i="1"/>
  <c r="Q726" i="1"/>
  <c r="Q718" i="1"/>
  <c r="Q670" i="1"/>
  <c r="Q654" i="1"/>
  <c r="Q646" i="1"/>
  <c r="Q622" i="1"/>
  <c r="Q614" i="1"/>
  <c r="Q606" i="1"/>
  <c r="Q590" i="1"/>
  <c r="Q582" i="1"/>
  <c r="Q566" i="1"/>
  <c r="Q558" i="1"/>
  <c r="Q550" i="1"/>
  <c r="Q534" i="1"/>
  <c r="Q518" i="1"/>
  <c r="Q502" i="1"/>
  <c r="Q486" i="1"/>
  <c r="Q446" i="1"/>
  <c r="Q430" i="1"/>
  <c r="Q422" i="1"/>
  <c r="Q414" i="1"/>
  <c r="Q398" i="1"/>
  <c r="Q390" i="1"/>
  <c r="Q382" i="1"/>
  <c r="Q374" i="1"/>
  <c r="Q350" i="1"/>
  <c r="Q334" i="1"/>
  <c r="Q326" i="1"/>
  <c r="Q318" i="1"/>
  <c r="Q310" i="1"/>
  <c r="Q270" i="1"/>
  <c r="Q246" i="1"/>
  <c r="Q238" i="1"/>
  <c r="Q230" i="1"/>
  <c r="Q222" i="1"/>
  <c r="Q142" i="1"/>
  <c r="Q126" i="1"/>
  <c r="Q102" i="1"/>
  <c r="Q94" i="1"/>
  <c r="Q78" i="1"/>
  <c r="Q70" i="1"/>
  <c r="Q62" i="1"/>
  <c r="Q38" i="1"/>
  <c r="Q22" i="1"/>
  <c r="Q14" i="1"/>
  <c r="Q6" i="1"/>
  <c r="Q1261" i="1"/>
  <c r="Q1253" i="1"/>
  <c r="Q1245" i="1"/>
  <c r="Q1229" i="1"/>
  <c r="Q1205" i="1"/>
  <c r="Q1197" i="1"/>
  <c r="Q1189" i="1"/>
  <c r="Q1173" i="1"/>
  <c r="Q1165" i="1"/>
  <c r="Q1141" i="1"/>
  <c r="Q1109" i="1"/>
  <c r="Q1085" i="1"/>
  <c r="Q1045" i="1"/>
  <c r="Q1037" i="1"/>
  <c r="Q1029" i="1"/>
  <c r="Q965" i="1"/>
  <c r="Q949" i="1"/>
  <c r="Q933" i="1"/>
  <c r="Q917" i="1"/>
  <c r="Q901" i="1"/>
  <c r="Q885" i="1"/>
  <c r="Q877" i="1"/>
  <c r="Q869" i="1"/>
  <c r="Q853" i="1"/>
  <c r="Q845" i="1"/>
  <c r="Q829" i="1"/>
  <c r="Q821" i="1"/>
  <c r="Q805" i="1"/>
  <c r="Q789" i="1"/>
  <c r="Q773" i="1"/>
  <c r="Q765" i="1"/>
  <c r="Q757" i="1"/>
  <c r="Q749" i="1"/>
  <c r="Q741" i="1"/>
  <c r="Q733" i="1"/>
  <c r="Q725" i="1"/>
  <c r="Q717" i="1"/>
  <c r="Q709" i="1"/>
  <c r="Q701" i="1"/>
  <c r="Q693" i="1"/>
  <c r="Q685" i="1"/>
  <c r="Q661" i="1"/>
  <c r="Q653" i="1"/>
  <c r="Q645" i="1"/>
  <c r="Q629" i="1"/>
  <c r="Q613" i="1"/>
  <c r="Q605" i="1"/>
  <c r="Q589" i="1"/>
  <c r="Q525" i="1"/>
  <c r="Q517" i="1"/>
  <c r="Q501" i="1"/>
  <c r="Q477" i="1"/>
  <c r="Q469" i="1"/>
  <c r="Q461" i="1"/>
  <c r="Q437" i="1"/>
  <c r="Q421" i="1"/>
  <c r="Q397" i="1"/>
  <c r="Q381" i="1"/>
  <c r="Q349" i="1"/>
  <c r="Q341" i="1"/>
  <c r="Q325" i="1"/>
  <c r="Q293" i="1"/>
  <c r="Q285" i="1"/>
  <c r="Q269" i="1"/>
  <c r="Q261" i="1"/>
  <c r="Q229" i="1"/>
  <c r="Q197" i="1"/>
  <c r="Q189" i="1"/>
  <c r="Q181" i="1"/>
  <c r="Q173" i="1"/>
  <c r="Q165" i="1"/>
  <c r="Q157" i="1"/>
  <c r="Q133" i="1"/>
  <c r="Q125" i="1"/>
  <c r="Q117" i="1"/>
  <c r="Q109" i="1"/>
  <c r="Q85" i="1"/>
  <c r="Q69" i="1"/>
  <c r="Q61" i="1"/>
  <c r="Q53" i="1"/>
  <c r="Q45" i="1"/>
  <c r="Q29" i="1"/>
  <c r="Q21" i="1"/>
  <c r="Q13" i="1"/>
  <c r="Q5" i="1"/>
  <c r="Q1219" i="1"/>
  <c r="Q1203" i="1"/>
  <c r="Q1195" i="1"/>
  <c r="Q1171" i="1"/>
  <c r="Q1163" i="1"/>
  <c r="Q1131" i="1"/>
  <c r="Q1115" i="1"/>
  <c r="Q1099" i="1"/>
  <c r="Q1091" i="1"/>
  <c r="Q1075" i="1"/>
  <c r="Q1067" i="1"/>
  <c r="Q1043" i="1"/>
  <c r="Q1027" i="1"/>
  <c r="Q1019" i="1"/>
  <c r="Q1011" i="1"/>
  <c r="Q1003" i="1"/>
  <c r="Q995" i="1"/>
  <c r="Q979" i="1"/>
  <c r="Q971" i="1"/>
  <c r="Q931" i="1"/>
  <c r="Q891" i="1"/>
  <c r="Q883" i="1"/>
  <c r="Q875" i="1"/>
  <c r="Q867" i="1"/>
  <c r="Q859" i="1"/>
  <c r="Q851" i="1"/>
  <c r="Q835" i="1"/>
  <c r="Q827" i="1"/>
  <c r="Q803" i="1"/>
  <c r="Q787" i="1"/>
  <c r="Q779" i="1"/>
  <c r="Q763" i="1"/>
  <c r="Q739" i="1"/>
  <c r="Q715" i="1"/>
  <c r="Q707" i="1"/>
  <c r="Q699" i="1"/>
  <c r="Q691" i="1"/>
  <c r="Q675" i="1"/>
  <c r="Q659" i="1"/>
  <c r="Q651" i="1"/>
  <c r="Q643" i="1"/>
  <c r="Q635" i="1"/>
  <c r="Q603" i="1"/>
  <c r="Q595" i="1"/>
  <c r="Q587" i="1"/>
  <c r="Q579" i="1"/>
  <c r="Q563" i="1"/>
  <c r="Q555" i="1"/>
  <c r="Q539" i="1"/>
  <c r="Q523" i="1"/>
  <c r="Q507" i="1"/>
  <c r="Q499" i="1"/>
  <c r="Q483" i="1"/>
  <c r="Q475" i="1"/>
  <c r="Q459" i="1"/>
  <c r="Q427" i="1"/>
  <c r="Q419" i="1"/>
  <c r="Q411" i="1"/>
  <c r="Q395" i="1"/>
  <c r="Q387" i="1"/>
  <c r="Q379" i="1"/>
  <c r="Q371" i="1"/>
  <c r="Q339" i="1"/>
  <c r="Q299" i="1"/>
  <c r="Q251" i="1"/>
  <c r="Q235" i="1"/>
  <c r="Q211" i="1"/>
  <c r="Q187" i="1"/>
  <c r="Q179" i="1"/>
  <c r="Q123" i="1"/>
  <c r="Q107" i="1"/>
  <c r="Q99" i="1"/>
  <c r="Q91" i="1"/>
  <c r="Q75" i="1"/>
  <c r="Q67" i="1"/>
  <c r="Q59" i="1"/>
  <c r="Q43" i="1"/>
  <c r="Q35" i="1"/>
  <c r="Q27" i="1"/>
  <c r="Q19" i="1"/>
  <c r="Q11" i="1"/>
  <c r="Q3" i="1"/>
  <c r="Q1114" i="1"/>
  <c r="Q1106" i="1"/>
  <c r="Q1098" i="1"/>
  <c r="Q1090" i="1"/>
  <c r="Q1082" i="1"/>
  <c r="Q1074" i="1"/>
  <c r="Q1066" i="1"/>
  <c r="Q1058" i="1"/>
  <c r="Q1050" i="1"/>
  <c r="Q1042" i="1"/>
  <c r="Q1034" i="1"/>
  <c r="Q1026" i="1"/>
  <c r="Q1018" i="1"/>
  <c r="Q1010" i="1"/>
  <c r="Q1002" i="1"/>
  <c r="Q994" i="1"/>
  <c r="Q986" i="1"/>
  <c r="Q978" i="1"/>
  <c r="Q970" i="1"/>
  <c r="Q962" i="1"/>
  <c r="Q954" i="1"/>
  <c r="Q946" i="1"/>
  <c r="Q938" i="1"/>
  <c r="Q930" i="1"/>
  <c r="Q922" i="1"/>
  <c r="Q914" i="1"/>
  <c r="Q906" i="1"/>
  <c r="Q898" i="1"/>
  <c r="Q890" i="1"/>
  <c r="Q882" i="1"/>
  <c r="Q874" i="1"/>
  <c r="Q866" i="1"/>
  <c r="Q858" i="1"/>
  <c r="Q850" i="1"/>
  <c r="Q842" i="1"/>
  <c r="Q834" i="1"/>
  <c r="Q826" i="1"/>
  <c r="Q818" i="1"/>
  <c r="Q810" i="1"/>
  <c r="Q802" i="1"/>
  <c r="Q786" i="1"/>
  <c r="Q778" i="1"/>
  <c r="Q762" i="1"/>
  <c r="Q754" i="1"/>
  <c r="Q746" i="1"/>
  <c r="Q722" i="1"/>
  <c r="Q714" i="1"/>
  <c r="Q706" i="1"/>
  <c r="Q698" i="1"/>
  <c r="Q666" i="1"/>
  <c r="Q650" i="1"/>
  <c r="Q626" i="1"/>
  <c r="Q610" i="1"/>
  <c r="Q594" i="1"/>
  <c r="Q586" i="1"/>
  <c r="Q570" i="1"/>
  <c r="Q554" i="1"/>
  <c r="Q538" i="1"/>
  <c r="Q514" i="1"/>
  <c r="Q490" i="1"/>
  <c r="Q474" i="1"/>
  <c r="Q458" i="1"/>
  <c r="Q450" i="1"/>
  <c r="Q442" i="1"/>
  <c r="Q410" i="1"/>
  <c r="Q386" i="1"/>
  <c r="Q354" i="1"/>
  <c r="Q346" i="1"/>
  <c r="Q322" i="1"/>
  <c r="Q314" i="1"/>
  <c r="Q306" i="1"/>
  <c r="Q298" i="1"/>
  <c r="Q274" i="1"/>
  <c r="Q258" i="1"/>
  <c r="Q178" i="1"/>
  <c r="Q170" i="1"/>
  <c r="Q154" i="1"/>
  <c r="Q138" i="1"/>
  <c r="Q98" i="1"/>
  <c r="Q90" i="1"/>
  <c r="Q74" i="1"/>
  <c r="Q66" i="1"/>
  <c r="Q26" i="1"/>
  <c r="Q10" i="1"/>
  <c r="Q561" i="1"/>
  <c r="Q545" i="1"/>
  <c r="Q521" i="1"/>
  <c r="Q513" i="1"/>
  <c r="Q497" i="1"/>
  <c r="Q481" i="1"/>
  <c r="Q473" i="1"/>
  <c r="Q465" i="1"/>
  <c r="Q441" i="1"/>
  <c r="Q433" i="1"/>
  <c r="Q425" i="1"/>
  <c r="Q409" i="1"/>
  <c r="Q401" i="1"/>
  <c r="Q345" i="1"/>
  <c r="Q329" i="1"/>
  <c r="Q313" i="1"/>
  <c r="Q305" i="1"/>
  <c r="Q273" i="1"/>
  <c r="Q265" i="1"/>
  <c r="Q249" i="1"/>
  <c r="Q241" i="1"/>
  <c r="Q209" i="1"/>
  <c r="Q201" i="1"/>
  <c r="Q185" i="1"/>
  <c r="Q153" i="1"/>
  <c r="Q137" i="1"/>
  <c r="Q121" i="1"/>
  <c r="Q113" i="1"/>
  <c r="Q97" i="1"/>
  <c r="Q73" i="1"/>
  <c r="Q57" i="1"/>
  <c r="Q49" i="1"/>
  <c r="Q33" i="1"/>
  <c r="Q25" i="1"/>
  <c r="Q17" i="1"/>
  <c r="Q9" i="1"/>
  <c r="Q799" i="1"/>
  <c r="Q791" i="1"/>
  <c r="Q783" i="1"/>
  <c r="Q759" i="1"/>
  <c r="Q751" i="1"/>
  <c r="Q743" i="1"/>
  <c r="Q735" i="1"/>
  <c r="Q719" i="1"/>
  <c r="Q711" i="1"/>
  <c r="Q703" i="1"/>
  <c r="Q695" i="1"/>
  <c r="Q687" i="1"/>
  <c r="Q679" i="1"/>
  <c r="Q655" i="1"/>
  <c r="Q647" i="1"/>
  <c r="Q639" i="1"/>
  <c r="Q631" i="1"/>
  <c r="Q623" i="1"/>
  <c r="Q615" i="1"/>
  <c r="Q607" i="1"/>
  <c r="Q599" i="1"/>
  <c r="Q575" i="1"/>
  <c r="Q559" i="1"/>
  <c r="Q551" i="1"/>
  <c r="Q543" i="1"/>
  <c r="Q527" i="1"/>
  <c r="Q479" i="1"/>
  <c r="Q463" i="1"/>
  <c r="Q439" i="1"/>
  <c r="Q423" i="1"/>
  <c r="Q415" i="1"/>
  <c r="Q407" i="1"/>
  <c r="Q399" i="1"/>
  <c r="Q367" i="1"/>
  <c r="Q359" i="1"/>
  <c r="Q327" i="1"/>
  <c r="Q311" i="1"/>
  <c r="Q303" i="1"/>
  <c r="Q295" i="1"/>
  <c r="Q271" i="1"/>
  <c r="Q255" i="1"/>
  <c r="Q231" i="1"/>
  <c r="Q223" i="1"/>
  <c r="Q199" i="1"/>
  <c r="Q143" i="1"/>
  <c r="Q127" i="1"/>
  <c r="Q119" i="1"/>
  <c r="Q79" i="1"/>
  <c r="Q55" i="1"/>
  <c r="Q47" i="1"/>
  <c r="Q39" i="1"/>
  <c r="Q31" i="1"/>
  <c r="Q23" i="1"/>
  <c r="Q15" i="1"/>
  <c r="Q7" i="1"/>
  <c r="Q1403" i="1"/>
  <c r="Q1387" i="1"/>
  <c r="Q1371" i="1"/>
  <c r="Q1347" i="1"/>
  <c r="Q1331" i="1"/>
  <c r="Q1315" i="1"/>
  <c r="Q1299" i="1"/>
  <c r="Q1291" i="1"/>
  <c r="Q1283" i="1"/>
  <c r="Q1275" i="1"/>
  <c r="Q1267" i="1"/>
  <c r="Q1259" i="1"/>
  <c r="Q1251" i="1"/>
  <c r="Q1243" i="1"/>
  <c r="Q1211" i="1"/>
  <c r="Q1187" i="1"/>
  <c r="Q1179" i="1"/>
  <c r="Q1155" i="1"/>
  <c r="Q1147" i="1"/>
  <c r="Q1139" i="1"/>
  <c r="Q1123" i="1"/>
  <c r="Q1107" i="1"/>
  <c r="Q1083" i="1"/>
  <c r="Q1059" i="1"/>
  <c r="Q1051" i="1"/>
  <c r="Q1035" i="1"/>
  <c r="Q987" i="1"/>
  <c r="Q963" i="1"/>
  <c r="Q955" i="1"/>
  <c r="Q947" i="1"/>
  <c r="Q939" i="1"/>
  <c r="Q923" i="1"/>
  <c r="Q915" i="1"/>
  <c r="Q907" i="1"/>
  <c r="Q899" i="1"/>
  <c r="Q843" i="1"/>
  <c r="Q819" i="1"/>
  <c r="Q811" i="1"/>
  <c r="Q795" i="1"/>
  <c r="Q771" i="1"/>
  <c r="Q755" i="1"/>
  <c r="Q747" i="1"/>
  <c r="Q731" i="1"/>
  <c r="Q723" i="1"/>
  <c r="Q683" i="1"/>
  <c r="Q667" i="1"/>
  <c r="Q627" i="1"/>
  <c r="Q619" i="1"/>
  <c r="Q611" i="1"/>
  <c r="Q571" i="1"/>
  <c r="Q547" i="1"/>
  <c r="Q531" i="1"/>
  <c r="Q515" i="1"/>
  <c r="Q491" i="1"/>
  <c r="Q467" i="1"/>
  <c r="Q451" i="1"/>
  <c r="Q443" i="1"/>
  <c r="Q435" i="1"/>
  <c r="Q403" i="1"/>
  <c r="Q363" i="1"/>
  <c r="Q355" i="1"/>
  <c r="Q347" i="1"/>
  <c r="Q331" i="1"/>
  <c r="Q323" i="1"/>
  <c r="Q315" i="1"/>
  <c r="Q307" i="1"/>
  <c r="Q291" i="1"/>
  <c r="Q283" i="1"/>
  <c r="Q275" i="1"/>
  <c r="Q267" i="1"/>
  <c r="Q259" i="1"/>
  <c r="Q243" i="1"/>
  <c r="Q227" i="1"/>
  <c r="Q219" i="1"/>
  <c r="Q203" i="1"/>
  <c r="Q195" i="1"/>
  <c r="Q171" i="1"/>
  <c r="Q163" i="1"/>
  <c r="Q155" i="1"/>
  <c r="Q147" i="1"/>
  <c r="Q139" i="1"/>
  <c r="Q131" i="1"/>
  <c r="Q115" i="1"/>
  <c r="Q83" i="1"/>
  <c r="Q51" i="1"/>
  <c r="Q794" i="1"/>
  <c r="Q770" i="1"/>
  <c r="Q738" i="1"/>
  <c r="Q730" i="1"/>
  <c r="Q690" i="1"/>
  <c r="Q682" i="1"/>
  <c r="Q674" i="1"/>
  <c r="Q658" i="1"/>
  <c r="Q642" i="1"/>
  <c r="Q634" i="1"/>
  <c r="Q618" i="1"/>
  <c r="Q602" i="1"/>
  <c r="Q578" i="1"/>
  <c r="Q562" i="1"/>
  <c r="Q546" i="1"/>
  <c r="Q530" i="1"/>
  <c r="Q522" i="1"/>
  <c r="Q506" i="1"/>
  <c r="Q498" i="1"/>
  <c r="Q482" i="1"/>
  <c r="Q466" i="1"/>
  <c r="Q434" i="1"/>
  <c r="Q426" i="1"/>
  <c r="Q418" i="1"/>
  <c r="Q402" i="1"/>
  <c r="Q394" i="1"/>
  <c r="Q378" i="1"/>
  <c r="Q370" i="1"/>
  <c r="Q362" i="1"/>
  <c r="Q338" i="1"/>
  <c r="Q330" i="1"/>
  <c r="Q290" i="1"/>
  <c r="Q282" i="1"/>
  <c r="Q266" i="1"/>
  <c r="Q250" i="1"/>
  <c r="Q242" i="1"/>
  <c r="Q234" i="1"/>
  <c r="Q226" i="1"/>
  <c r="Q218" i="1"/>
  <c r="Q210" i="1"/>
  <c r="Q202" i="1"/>
  <c r="Q194" i="1"/>
  <c r="Q186" i="1"/>
  <c r="Q162" i="1"/>
  <c r="Q146" i="1"/>
  <c r="Q130" i="1"/>
  <c r="Q122" i="1"/>
  <c r="Q114" i="1"/>
  <c r="Q106" i="1"/>
  <c r="Q82" i="1"/>
  <c r="Q58" i="1"/>
  <c r="Q50" i="1"/>
  <c r="Q42" i="1"/>
  <c r="Q34" i="1"/>
  <c r="Q18" i="1"/>
  <c r="Q817" i="1"/>
  <c r="Q801" i="1"/>
  <c r="Q793" i="1"/>
  <c r="Q785" i="1"/>
  <c r="Q777" i="1"/>
  <c r="Q761" i="1"/>
  <c r="Q753" i="1"/>
  <c r="Q745" i="1"/>
  <c r="Q705" i="1"/>
  <c r="Q697" i="1"/>
  <c r="Q689" i="1"/>
  <c r="Q673" i="1"/>
  <c r="Q657" i="1"/>
  <c r="Q641" i="1"/>
  <c r="Q593" i="1"/>
  <c r="Q553" i="1"/>
  <c r="Q537" i="1"/>
  <c r="Q529" i="1"/>
  <c r="Q505" i="1"/>
  <c r="Q489" i="1"/>
  <c r="Q457" i="1"/>
  <c r="Q449" i="1"/>
  <c r="Q417" i="1"/>
  <c r="Q393" i="1"/>
  <c r="Q385" i="1"/>
  <c r="Q377" i="1"/>
  <c r="Q369" i="1"/>
  <c r="Q361" i="1"/>
  <c r="Q353" i="1"/>
  <c r="Q337" i="1"/>
  <c r="Q321" i="1"/>
  <c r="Q297" i="1"/>
  <c r="Q289" i="1"/>
  <c r="Q281" i="1"/>
  <c r="Q257" i="1"/>
  <c r="Q233" i="1"/>
  <c r="Q225" i="1"/>
  <c r="Q217" i="1"/>
  <c r="Q193" i="1"/>
  <c r="Q177" i="1"/>
  <c r="Q169" i="1"/>
  <c r="Q161" i="1"/>
  <c r="Q145" i="1"/>
  <c r="Q129" i="1"/>
  <c r="Q105" i="1"/>
  <c r="Q89" i="1"/>
  <c r="Q81" i="1"/>
  <c r="Q65" i="1"/>
  <c r="Q41" i="1"/>
  <c r="Q800" i="1"/>
  <c r="Q752" i="1"/>
  <c r="Q744" i="1"/>
  <c r="Q720" i="1"/>
  <c r="Q712" i="1"/>
  <c r="Q704" i="1"/>
  <c r="Q688" i="1"/>
  <c r="Q680" i="1"/>
  <c r="Q664" i="1"/>
  <c r="Q656" i="1"/>
  <c r="Q648" i="1"/>
  <c r="Q632" i="1"/>
  <c r="Q600" i="1"/>
  <c r="Q584" i="1"/>
  <c r="Q568" i="1"/>
  <c r="Q560" i="1"/>
  <c r="Q552" i="1"/>
  <c r="Q520" i="1"/>
  <c r="Q512" i="1"/>
  <c r="Q504" i="1"/>
  <c r="Q488" i="1"/>
  <c r="Q464" i="1"/>
  <c r="Q392" i="1"/>
  <c r="Q384" i="1"/>
  <c r="Q368" i="1"/>
  <c r="Q360" i="1"/>
  <c r="Q352" i="1"/>
  <c r="Q336" i="1"/>
  <c r="Q304" i="1"/>
  <c r="Q296" i="1"/>
  <c r="Q288" i="1"/>
  <c r="Q280" i="1"/>
  <c r="Q272" i="1"/>
  <c r="Q264" i="1"/>
  <c r="Q248" i="1"/>
  <c r="Q240" i="1"/>
  <c r="Q232" i="1"/>
  <c r="Q224" i="1"/>
  <c r="Q216" i="1"/>
  <c r="Q208" i="1"/>
  <c r="Q192" i="1"/>
  <c r="Q176" i="1"/>
  <c r="Q152" i="1"/>
  <c r="Q120" i="1"/>
  <c r="Q104" i="1"/>
  <c r="Q96" i="1"/>
  <c r="Q72" i="1"/>
  <c r="Q64" i="1"/>
  <c r="Q775" i="1"/>
  <c r="Q767" i="1"/>
  <c r="Q727" i="1"/>
  <c r="Q671" i="1"/>
  <c r="Q663" i="1"/>
  <c r="Q591" i="1"/>
  <c r="Q583" i="1"/>
  <c r="Q567" i="1"/>
  <c r="Q535" i="1"/>
  <c r="Q519" i="1"/>
  <c r="Q511" i="1"/>
  <c r="Q503" i="1"/>
  <c r="Q495" i="1"/>
  <c r="Q487" i="1"/>
  <c r="Q471" i="1"/>
  <c r="Q455" i="1"/>
  <c r="Q447" i="1"/>
  <c r="Q431" i="1"/>
  <c r="Q391" i="1"/>
  <c r="Q383" i="1"/>
  <c r="Q375" i="1"/>
  <c r="Q351" i="1"/>
  <c r="Q343" i="1"/>
  <c r="Q335" i="1"/>
  <c r="Q319" i="1"/>
  <c r="Q287" i="1"/>
  <c r="Q279" i="1"/>
  <c r="Q263" i="1"/>
  <c r="Q247" i="1"/>
  <c r="Q239" i="1"/>
  <c r="Q215" i="1"/>
  <c r="Q207" i="1"/>
  <c r="Q191" i="1"/>
  <c r="Q183" i="1"/>
  <c r="Q175" i="1"/>
  <c r="Q167" i="1"/>
  <c r="Q159" i="1"/>
  <c r="Q151" i="1"/>
  <c r="Q135" i="1"/>
  <c r="Q111" i="1"/>
  <c r="Q103" i="1"/>
  <c r="Q95" i="1"/>
  <c r="Q87" i="1"/>
  <c r="Q71" i="1"/>
  <c r="Q63" i="1"/>
  <c r="Q1414" i="1"/>
  <c r="Q1406" i="1"/>
  <c r="Q1390" i="1"/>
  <c r="Q1358" i="1"/>
  <c r="Q1326" i="1"/>
  <c r="Q1302" i="1"/>
  <c r="Q1294" i="1"/>
  <c r="Q1286" i="1"/>
  <c r="Q1198" i="1"/>
  <c r="Q1182" i="1"/>
  <c r="Q1174" i="1"/>
  <c r="Q1142" i="1"/>
  <c r="Q1126" i="1"/>
  <c r="Q1110" i="1"/>
  <c r="Q1078" i="1"/>
  <c r="Q1062" i="1"/>
  <c r="Q1046" i="1"/>
  <c r="Q1038" i="1"/>
  <c r="Q1006" i="1"/>
  <c r="Q974" i="1"/>
  <c r="Q966" i="1"/>
  <c r="Q958" i="1"/>
  <c r="Q926" i="1"/>
  <c r="Q918" i="1"/>
  <c r="Q910" i="1"/>
  <c r="Q886" i="1"/>
  <c r="Q878" i="1"/>
  <c r="Q862" i="1"/>
  <c r="Q814" i="1"/>
  <c r="Q806" i="1"/>
  <c r="Q798" i="1"/>
  <c r="Q782" i="1"/>
  <c r="Q774" i="1"/>
  <c r="Q750" i="1"/>
  <c r="Q742" i="1"/>
  <c r="Q734" i="1"/>
  <c r="Q710" i="1"/>
  <c r="Q702" i="1"/>
  <c r="Q694" i="1"/>
  <c r="Q686" i="1"/>
  <c r="Q678" i="1"/>
  <c r="Q662" i="1"/>
  <c r="Q638" i="1"/>
  <c r="Q630" i="1"/>
  <c r="Q598" i="1"/>
  <c r="Q574" i="1"/>
  <c r="Q542" i="1"/>
  <c r="Q526" i="1"/>
  <c r="Q510" i="1"/>
  <c r="Q494" i="1"/>
  <c r="Q478" i="1"/>
  <c r="Q470" i="1"/>
  <c r="Q462" i="1"/>
  <c r="Q454" i="1"/>
  <c r="Q438" i="1"/>
  <c r="Q406" i="1"/>
  <c r="Q366" i="1"/>
  <c r="Q358" i="1"/>
  <c r="Q342" i="1"/>
  <c r="Q302" i="1"/>
  <c r="Q294" i="1"/>
  <c r="Q286" i="1"/>
  <c r="Q278" i="1"/>
  <c r="Q262" i="1"/>
  <c r="Q254" i="1"/>
  <c r="Q214" i="1"/>
  <c r="Q206" i="1"/>
  <c r="Q198" i="1"/>
  <c r="Q190" i="1"/>
  <c r="Q182" i="1"/>
  <c r="Q174" i="1"/>
  <c r="Q166" i="1"/>
  <c r="Q158" i="1"/>
  <c r="Q150" i="1"/>
  <c r="Q134" i="1"/>
  <c r="Q118" i="1"/>
  <c r="Q110" i="1"/>
  <c r="Q86" i="1"/>
  <c r="Q54" i="1"/>
  <c r="Q46" i="1"/>
  <c r="Q30" i="1"/>
  <c r="Q1237" i="1"/>
  <c r="Q1221" i="1"/>
  <c r="Q1213" i="1"/>
  <c r="Q1181" i="1"/>
  <c r="Q1157" i="1"/>
  <c r="Q1149" i="1"/>
  <c r="Q1133" i="1"/>
  <c r="Q1125" i="1"/>
  <c r="Q1117" i="1"/>
  <c r="Q1101" i="1"/>
  <c r="Q1093" i="1"/>
  <c r="Q1077" i="1"/>
  <c r="Q1069" i="1"/>
  <c r="Q1061" i="1"/>
  <c r="Q1053" i="1"/>
  <c r="Q1021" i="1"/>
  <c r="Q1013" i="1"/>
  <c r="Q1005" i="1"/>
  <c r="Q997" i="1"/>
  <c r="Q989" i="1"/>
  <c r="Q981" i="1"/>
  <c r="Q973" i="1"/>
  <c r="Q957" i="1"/>
  <c r="Q941" i="1"/>
  <c r="Q925" i="1"/>
  <c r="Q909" i="1"/>
  <c r="Q893" i="1"/>
  <c r="Q861" i="1"/>
  <c r="Q837" i="1"/>
  <c r="Q813" i="1"/>
  <c r="Q797" i="1"/>
  <c r="Q781" i="1"/>
  <c r="Q677" i="1"/>
  <c r="Q669" i="1"/>
  <c r="Q637" i="1"/>
  <c r="Q621" i="1"/>
  <c r="Q597" i="1"/>
  <c r="Q581" i="1"/>
  <c r="Q573" i="1"/>
  <c r="Q565" i="1"/>
  <c r="Q557" i="1"/>
  <c r="Q549" i="1"/>
  <c r="Q541" i="1"/>
  <c r="Q533" i="1"/>
  <c r="Q509" i="1"/>
  <c r="Q493" i="1"/>
  <c r="Q485" i="1"/>
  <c r="Q453" i="1"/>
  <c r="Q445" i="1"/>
  <c r="Q429" i="1"/>
  <c r="Q413" i="1"/>
  <c r="Q405" i="1"/>
  <c r="Q389" i="1"/>
  <c r="Q373" i="1"/>
  <c r="Q365" i="1"/>
  <c r="Q357" i="1"/>
  <c r="Q333" i="1"/>
  <c r="Q317" i="1"/>
  <c r="Q309" i="1"/>
  <c r="Q301" i="1"/>
  <c r="Q277" i="1"/>
  <c r="Q253" i="1"/>
  <c r="Q245" i="1"/>
  <c r="Q237" i="1"/>
  <c r="Q221" i="1"/>
  <c r="Q213" i="1"/>
  <c r="Q205" i="1"/>
  <c r="Q149" i="1"/>
  <c r="Q141" i="1"/>
  <c r="Q101" i="1"/>
  <c r="Q93" i="1"/>
  <c r="Q77" i="1"/>
  <c r="Q37" i="1"/>
  <c r="P124" i="1"/>
  <c r="P80" i="1"/>
  <c r="P38" i="1"/>
  <c r="P1456" i="1"/>
  <c r="P1431" i="1"/>
  <c r="P1408" i="1"/>
  <c r="P1383" i="1"/>
  <c r="P1358" i="1"/>
  <c r="P1335" i="1"/>
  <c r="P1310" i="1"/>
  <c r="P1284" i="1"/>
  <c r="P1262" i="1"/>
  <c r="P1236" i="1"/>
  <c r="P1211" i="1"/>
  <c r="P1188" i="1"/>
  <c r="P1163" i="1"/>
  <c r="P1137" i="1"/>
  <c r="P1102" i="1"/>
  <c r="P1072" i="1"/>
  <c r="P1042" i="1"/>
  <c r="P1009" i="1"/>
  <c r="P971" i="1"/>
  <c r="P942" i="1"/>
  <c r="P907" i="1"/>
  <c r="P856" i="1"/>
  <c r="P809" i="1"/>
  <c r="P759" i="1"/>
  <c r="P708" i="1"/>
  <c r="P641" i="1"/>
  <c r="P589" i="1"/>
  <c r="P540" i="1"/>
  <c r="P469" i="1"/>
  <c r="P420" i="1"/>
  <c r="P369" i="1"/>
  <c r="P319" i="1"/>
  <c r="P250" i="1"/>
  <c r="P197" i="1"/>
  <c r="P1934" i="1"/>
  <c r="P1924" i="1"/>
  <c r="P1913" i="1"/>
  <c r="P1902" i="1"/>
  <c r="P1892" i="1"/>
  <c r="P1881" i="1"/>
  <c r="P1870" i="1"/>
  <c r="P1860" i="1"/>
  <c r="P1849" i="1"/>
  <c r="P1838" i="1"/>
  <c r="P1828" i="1"/>
  <c r="P1817" i="1"/>
  <c r="P1806" i="1"/>
  <c r="P1796" i="1"/>
  <c r="P1785" i="1"/>
  <c r="P1774" i="1"/>
  <c r="P1764" i="1"/>
  <c r="P1753" i="1"/>
  <c r="P1742" i="1"/>
  <c r="P1732" i="1"/>
  <c r="P1721" i="1"/>
  <c r="P1710" i="1"/>
  <c r="P1700" i="1"/>
  <c r="P1689" i="1"/>
  <c r="P1678" i="1"/>
  <c r="P1668" i="1"/>
  <c r="P1657" i="1"/>
  <c r="P1646" i="1"/>
  <c r="P1636" i="1"/>
  <c r="P1625" i="1"/>
  <c r="P1614" i="1"/>
  <c r="P1604" i="1"/>
  <c r="P1593" i="1"/>
  <c r="P1582" i="1"/>
  <c r="P1572" i="1"/>
  <c r="P1561" i="1"/>
  <c r="P1550" i="1"/>
  <c r="P1540" i="1"/>
  <c r="P1527" i="1"/>
  <c r="P1515" i="1"/>
  <c r="P1501" i="1"/>
  <c r="P1489" i="1"/>
  <c r="P165" i="1"/>
  <c r="P1464" i="1"/>
  <c r="P1472" i="1"/>
  <c r="P1480" i="1"/>
  <c r="P1488" i="1"/>
  <c r="P1496" i="1"/>
  <c r="P1504" i="1"/>
  <c r="P1512" i="1"/>
  <c r="P1520" i="1"/>
  <c r="P1528" i="1"/>
  <c r="P1536" i="1"/>
  <c r="P1544" i="1"/>
  <c r="P1552" i="1"/>
  <c r="P1560" i="1"/>
  <c r="P1568" i="1"/>
  <c r="P1576" i="1"/>
  <c r="P1584" i="1"/>
  <c r="P1592" i="1"/>
  <c r="P1600" i="1"/>
  <c r="P1608" i="1"/>
  <c r="P1616" i="1"/>
  <c r="P1624" i="1"/>
  <c r="P1632" i="1"/>
  <c r="P1640" i="1"/>
  <c r="P1648" i="1"/>
  <c r="P1656" i="1"/>
  <c r="P1664" i="1"/>
  <c r="P1672" i="1"/>
  <c r="P1680" i="1"/>
  <c r="P1688" i="1"/>
  <c r="P1696" i="1"/>
  <c r="P1704" i="1"/>
  <c r="P1712" i="1"/>
  <c r="P1720" i="1"/>
  <c r="P1728" i="1"/>
  <c r="P1736" i="1"/>
  <c r="P1744" i="1"/>
  <c r="P1752" i="1"/>
  <c r="P1760" i="1"/>
  <c r="P1768" i="1"/>
  <c r="P1776" i="1"/>
  <c r="P1784" i="1"/>
  <c r="P1792" i="1"/>
  <c r="P1800" i="1"/>
  <c r="P1808" i="1"/>
  <c r="P1816" i="1"/>
  <c r="P1824" i="1"/>
  <c r="P1832" i="1"/>
  <c r="P1840" i="1"/>
  <c r="P1848" i="1"/>
  <c r="P1856" i="1"/>
  <c r="P1864" i="1"/>
  <c r="P1872" i="1"/>
  <c r="P1880" i="1"/>
  <c r="P1888" i="1"/>
  <c r="P1896" i="1"/>
  <c r="P1904" i="1"/>
  <c r="P1912" i="1"/>
  <c r="P1920" i="1"/>
  <c r="P1928" i="1"/>
  <c r="P1936" i="1"/>
  <c r="P196" i="1"/>
  <c r="P246" i="1"/>
  <c r="P294" i="1"/>
  <c r="P342" i="1"/>
  <c r="P393" i="1"/>
  <c r="P441" i="1"/>
  <c r="P489" i="1"/>
  <c r="P539" i="1"/>
  <c r="P587" i="1"/>
  <c r="P635" i="1"/>
  <c r="P685" i="1"/>
  <c r="P733" i="1"/>
  <c r="P781" i="1"/>
  <c r="P831" i="1"/>
  <c r="P873" i="1"/>
  <c r="P906" i="1"/>
  <c r="P936" i="1"/>
  <c r="P964" i="1"/>
  <c r="P996" i="1"/>
  <c r="P1025" i="1"/>
  <c r="P1054" i="1"/>
  <c r="P1082" i="1"/>
  <c r="P1111" i="1"/>
  <c r="P1136" i="1"/>
  <c r="P1161" i="1"/>
  <c r="P1466" i="1"/>
  <c r="P1474" i="1"/>
  <c r="P1482" i="1"/>
  <c r="P1490" i="1"/>
  <c r="P1498" i="1"/>
  <c r="P1506" i="1"/>
  <c r="P1514" i="1"/>
  <c r="P1522" i="1"/>
  <c r="P1530" i="1"/>
  <c r="P1538" i="1"/>
  <c r="P1546" i="1"/>
  <c r="P1554" i="1"/>
  <c r="P1562" i="1"/>
  <c r="P1570" i="1"/>
  <c r="P1578" i="1"/>
  <c r="P1586" i="1"/>
  <c r="P1594" i="1"/>
  <c r="P1602" i="1"/>
  <c r="P1610" i="1"/>
  <c r="P1618" i="1"/>
  <c r="P1626" i="1"/>
  <c r="P1634" i="1"/>
  <c r="P1642" i="1"/>
  <c r="P1650" i="1"/>
  <c r="P1658" i="1"/>
  <c r="P1666" i="1"/>
  <c r="P1674" i="1"/>
  <c r="P1682" i="1"/>
  <c r="P1690" i="1"/>
  <c r="P1698" i="1"/>
  <c r="P1706" i="1"/>
  <c r="P1714" i="1"/>
  <c r="P1722" i="1"/>
  <c r="P1730" i="1"/>
  <c r="P1738" i="1"/>
  <c r="P1746" i="1"/>
  <c r="P1754" i="1"/>
  <c r="P1762" i="1"/>
  <c r="P1770" i="1"/>
  <c r="P1778" i="1"/>
  <c r="P1786" i="1"/>
  <c r="P1794" i="1"/>
  <c r="P1802" i="1"/>
  <c r="P1810" i="1"/>
  <c r="P1818" i="1"/>
  <c r="P1826" i="1"/>
  <c r="P1834" i="1"/>
  <c r="P1842" i="1"/>
  <c r="P1850" i="1"/>
  <c r="P1858" i="1"/>
  <c r="P1866" i="1"/>
  <c r="P1874" i="1"/>
  <c r="P1882" i="1"/>
  <c r="P1890" i="1"/>
  <c r="P1898" i="1"/>
  <c r="P1906" i="1"/>
  <c r="P1914" i="1"/>
  <c r="P1922" i="1"/>
  <c r="P1930" i="1"/>
  <c r="P1938" i="1"/>
  <c r="P201" i="1"/>
  <c r="P1470" i="1"/>
  <c r="P1478" i="1"/>
  <c r="P1486" i="1"/>
  <c r="P1494" i="1"/>
  <c r="P1502" i="1"/>
  <c r="P1510" i="1"/>
  <c r="P1518" i="1"/>
  <c r="P1526" i="1"/>
  <c r="P1534" i="1"/>
  <c r="P120" i="1"/>
  <c r="P79" i="1"/>
  <c r="P36" i="1"/>
  <c r="P1455" i="1"/>
  <c r="P1430" i="1"/>
  <c r="P1407" i="1"/>
  <c r="P1382" i="1"/>
  <c r="P1356" i="1"/>
  <c r="P1334" i="1"/>
  <c r="P1308" i="1"/>
  <c r="P1283" i="1"/>
  <c r="P1260" i="1"/>
  <c r="P1235" i="1"/>
  <c r="P1210" i="1"/>
  <c r="P1187" i="1"/>
  <c r="P1162" i="1"/>
  <c r="P1128" i="1"/>
  <c r="P1100" i="1"/>
  <c r="P1071" i="1"/>
  <c r="P1038" i="1"/>
  <c r="P1000" i="1"/>
  <c r="P970" i="1"/>
  <c r="P937" i="1"/>
  <c r="P896" i="1"/>
  <c r="P855" i="1"/>
  <c r="P807" i="1"/>
  <c r="P758" i="1"/>
  <c r="P689" i="1"/>
  <c r="P639" i="1"/>
  <c r="P588" i="1"/>
  <c r="P517" i="1"/>
  <c r="P468" i="1"/>
  <c r="P417" i="1"/>
  <c r="P367" i="1"/>
  <c r="P298" i="1"/>
  <c r="P249" i="1"/>
  <c r="P177" i="1"/>
  <c r="P1933" i="1"/>
  <c r="P1923" i="1"/>
  <c r="P1911" i="1"/>
  <c r="P1901" i="1"/>
  <c r="P1891" i="1"/>
  <c r="P1879" i="1"/>
  <c r="P1869" i="1"/>
  <c r="P1859" i="1"/>
  <c r="P1847" i="1"/>
  <c r="P1837" i="1"/>
  <c r="P1827" i="1"/>
  <c r="P1815" i="1"/>
  <c r="P1805" i="1"/>
  <c r="P1795" i="1"/>
  <c r="P1783" i="1"/>
  <c r="P1773" i="1"/>
  <c r="P1763" i="1"/>
  <c r="P1751" i="1"/>
  <c r="P1741" i="1"/>
  <c r="P1731" i="1"/>
  <c r="P1719" i="1"/>
  <c r="P1709" i="1"/>
  <c r="P1699" i="1"/>
  <c r="P1687" i="1"/>
  <c r="P1677" i="1"/>
  <c r="P1667" i="1"/>
  <c r="P1655" i="1"/>
  <c r="P1645" i="1"/>
  <c r="P1635" i="1"/>
  <c r="P1623" i="1"/>
  <c r="P1613" i="1"/>
  <c r="P1603" i="1"/>
  <c r="P1591" i="1"/>
  <c r="P1581" i="1"/>
  <c r="P1571" i="1"/>
  <c r="P1559" i="1"/>
  <c r="P1549" i="1"/>
  <c r="P1539" i="1"/>
  <c r="P1525" i="1"/>
  <c r="P1513" i="1"/>
  <c r="P1500" i="1"/>
  <c r="P1487" i="1"/>
  <c r="P1475" i="1"/>
  <c r="P118" i="1"/>
  <c r="P76" i="1"/>
  <c r="P32" i="1"/>
  <c r="P1454" i="1"/>
  <c r="P1428" i="1"/>
  <c r="P1403" i="1"/>
  <c r="P1380" i="1"/>
  <c r="P1355" i="1"/>
  <c r="P1330" i="1"/>
  <c r="P1307" i="1"/>
  <c r="P1282" i="1"/>
  <c r="P1257" i="1"/>
  <c r="P1234" i="1"/>
  <c r="P1209" i="1"/>
  <c r="P1184" i="1"/>
  <c r="P1153" i="1"/>
  <c r="P1127" i="1"/>
  <c r="P1099" i="1"/>
  <c r="P1070" i="1"/>
  <c r="P1028" i="1"/>
  <c r="P999" i="1"/>
  <c r="P969" i="1"/>
  <c r="P927" i="1"/>
  <c r="P895" i="1"/>
  <c r="P852" i="1"/>
  <c r="P806" i="1"/>
  <c r="P737" i="1"/>
  <c r="P687" i="1"/>
  <c r="P636" i="1"/>
  <c r="P567" i="1"/>
  <c r="P516" i="1"/>
  <c r="P467" i="1"/>
  <c r="P415" i="1"/>
  <c r="P348" i="1"/>
  <c r="P297" i="1"/>
  <c r="P247" i="1"/>
  <c r="P175" i="1"/>
  <c r="P1932" i="1"/>
  <c r="P1921" i="1"/>
  <c r="P1910" i="1"/>
  <c r="P1900" i="1"/>
  <c r="P1889" i="1"/>
  <c r="P1878" i="1"/>
  <c r="P1868" i="1"/>
  <c r="P1857" i="1"/>
  <c r="P1846" i="1"/>
  <c r="P1836" i="1"/>
  <c r="P1825" i="1"/>
  <c r="P1814" i="1"/>
  <c r="P1804" i="1"/>
  <c r="P1793" i="1"/>
  <c r="P1782" i="1"/>
  <c r="P1772" i="1"/>
  <c r="P1761" i="1"/>
  <c r="P1750" i="1"/>
  <c r="P1740" i="1"/>
  <c r="P1729" i="1"/>
  <c r="P1718" i="1"/>
  <c r="P1708" i="1"/>
  <c r="P1697" i="1"/>
  <c r="P1686" i="1"/>
  <c r="P1676" i="1"/>
  <c r="P1665" i="1"/>
  <c r="P1654" i="1"/>
  <c r="P1644" i="1"/>
  <c r="P1633" i="1"/>
  <c r="P1622" i="1"/>
  <c r="P1612" i="1"/>
  <c r="P1601" i="1"/>
  <c r="P1590" i="1"/>
  <c r="P1580" i="1"/>
  <c r="P1569" i="1"/>
  <c r="P1558" i="1"/>
  <c r="P1548" i="1"/>
  <c r="P1537" i="1"/>
  <c r="P1524" i="1"/>
  <c r="P1511" i="1"/>
  <c r="P1499" i="1"/>
  <c r="P1485" i="1"/>
  <c r="P1473" i="1"/>
  <c r="P144" i="1"/>
  <c r="P104" i="1"/>
  <c r="P63" i="1"/>
  <c r="P20" i="1"/>
  <c r="P1446" i="1"/>
  <c r="P1420" i="1"/>
  <c r="P1398" i="1"/>
  <c r="P1372" i="1"/>
  <c r="P1347" i="1"/>
  <c r="P1324" i="1"/>
  <c r="P1299" i="1"/>
  <c r="P1274" i="1"/>
  <c r="P1251" i="1"/>
  <c r="P1226" i="1"/>
  <c r="P1201" i="1"/>
  <c r="P1178" i="1"/>
  <c r="P1152" i="1"/>
  <c r="P1126" i="1"/>
  <c r="P1098" i="1"/>
  <c r="P1060" i="1"/>
  <c r="P1027" i="1"/>
  <c r="P998" i="1"/>
  <c r="P955" i="1"/>
  <c r="P926" i="1"/>
  <c r="P892" i="1"/>
  <c r="P851" i="1"/>
  <c r="P787" i="1"/>
  <c r="P735" i="1"/>
  <c r="P686" i="1"/>
  <c r="P615" i="1"/>
  <c r="P566" i="1"/>
  <c r="P515" i="1"/>
  <c r="P466" i="1"/>
  <c r="P396" i="1"/>
  <c r="P347" i="1"/>
  <c r="P295" i="1"/>
  <c r="P225" i="1"/>
  <c r="P174" i="1"/>
  <c r="P1931" i="1"/>
  <c r="P1919" i="1"/>
  <c r="P1909" i="1"/>
  <c r="P1899" i="1"/>
  <c r="P1887" i="1"/>
  <c r="P1877" i="1"/>
  <c r="P1867" i="1"/>
  <c r="P1855" i="1"/>
  <c r="P1845" i="1"/>
  <c r="P1835" i="1"/>
  <c r="P1823" i="1"/>
  <c r="P1813" i="1"/>
  <c r="P1803" i="1"/>
  <c r="P1791" i="1"/>
  <c r="P1781" i="1"/>
  <c r="P1771" i="1"/>
  <c r="P1759" i="1"/>
  <c r="P1749" i="1"/>
  <c r="P1739" i="1"/>
  <c r="P1727" i="1"/>
  <c r="P1717" i="1"/>
  <c r="P1707" i="1"/>
  <c r="P1695" i="1"/>
  <c r="P1685" i="1"/>
  <c r="P1675" i="1"/>
  <c r="P1663" i="1"/>
  <c r="P1653" i="1"/>
  <c r="P1643" i="1"/>
  <c r="P1631" i="1"/>
  <c r="P1621" i="1"/>
  <c r="P1611" i="1"/>
  <c r="P1599" i="1"/>
  <c r="P1589" i="1"/>
  <c r="P1579" i="1"/>
  <c r="P1567" i="1"/>
  <c r="P1557" i="1"/>
  <c r="P1547" i="1"/>
  <c r="P1535" i="1"/>
  <c r="P1523" i="1"/>
  <c r="P1509" i="1"/>
  <c r="P1497" i="1"/>
  <c r="P1484" i="1"/>
  <c r="P1471" i="1"/>
  <c r="P143" i="1"/>
  <c r="P102" i="1"/>
  <c r="P62" i="1"/>
  <c r="P16" i="1"/>
  <c r="P1444" i="1"/>
  <c r="P1419" i="1"/>
  <c r="P1394" i="1"/>
  <c r="P1371" i="1"/>
  <c r="P1346" i="1"/>
  <c r="P1321" i="1"/>
  <c r="P1298" i="1"/>
  <c r="P1273" i="1"/>
  <c r="P1248" i="1"/>
  <c r="P1225" i="1"/>
  <c r="P1200" i="1"/>
  <c r="P1175" i="1"/>
  <c r="P1151" i="1"/>
  <c r="P1124" i="1"/>
  <c r="P1089" i="1"/>
  <c r="P1056" i="1"/>
  <c r="P1026" i="1"/>
  <c r="P987" i="1"/>
  <c r="P954" i="1"/>
  <c r="P924" i="1"/>
  <c r="P888" i="1"/>
  <c r="P834" i="1"/>
  <c r="P786" i="1"/>
  <c r="P734" i="1"/>
  <c r="P663" i="1"/>
  <c r="P614" i="1"/>
  <c r="P563" i="1"/>
  <c r="P514" i="1"/>
  <c r="P444" i="1"/>
  <c r="P395" i="1"/>
  <c r="P343" i="1"/>
  <c r="P275" i="1"/>
  <c r="P223" i="1"/>
  <c r="P173" i="1"/>
  <c r="P1929" i="1"/>
  <c r="P1918" i="1"/>
  <c r="P1908" i="1"/>
  <c r="P1897" i="1"/>
  <c r="P1886" i="1"/>
  <c r="P1876" i="1"/>
  <c r="P1865" i="1"/>
  <c r="P1854" i="1"/>
  <c r="P1844" i="1"/>
  <c r="P1833" i="1"/>
  <c r="P1822" i="1"/>
  <c r="P1812" i="1"/>
  <c r="P1801" i="1"/>
  <c r="P1790" i="1"/>
  <c r="P1780" i="1"/>
  <c r="P1769" i="1"/>
  <c r="P1758" i="1"/>
  <c r="P1748" i="1"/>
  <c r="P1737" i="1"/>
  <c r="P1726" i="1"/>
  <c r="P1716" i="1"/>
  <c r="P1705" i="1"/>
  <c r="P1694" i="1"/>
  <c r="P1684" i="1"/>
  <c r="P1673" i="1"/>
  <c r="P1662" i="1"/>
  <c r="P1652" i="1"/>
  <c r="P1641" i="1"/>
  <c r="P1630" i="1"/>
  <c r="P1620" i="1"/>
  <c r="P1609" i="1"/>
  <c r="P1598" i="1"/>
  <c r="P1588" i="1"/>
  <c r="P1577" i="1"/>
  <c r="P1566" i="1"/>
  <c r="P1556" i="1"/>
  <c r="P1545" i="1"/>
  <c r="P1533" i="1"/>
  <c r="P1521" i="1"/>
  <c r="P1508" i="1"/>
  <c r="P1495" i="1"/>
  <c r="P1483" i="1"/>
  <c r="P1469" i="1"/>
  <c r="P142" i="1"/>
  <c r="P100" i="1"/>
  <c r="P56" i="1"/>
  <c r="P15" i="1"/>
  <c r="P1443" i="1"/>
  <c r="P1418" i="1"/>
  <c r="P1393" i="1"/>
  <c r="P1370" i="1"/>
  <c r="P1345" i="1"/>
  <c r="P1320" i="1"/>
  <c r="P1297" i="1"/>
  <c r="P1272" i="1"/>
  <c r="P1247" i="1"/>
  <c r="P1224" i="1"/>
  <c r="P1199" i="1"/>
  <c r="P1174" i="1"/>
  <c r="P1147" i="1"/>
  <c r="P1116" i="1"/>
  <c r="P1088" i="1"/>
  <c r="P1055" i="1"/>
  <c r="P1016" i="1"/>
  <c r="P983" i="1"/>
  <c r="P953" i="1"/>
  <c r="P923" i="1"/>
  <c r="P876" i="1"/>
  <c r="P833" i="1"/>
  <c r="P782" i="1"/>
  <c r="P714" i="1"/>
  <c r="P662" i="1"/>
  <c r="P613" i="1"/>
  <c r="P562" i="1"/>
  <c r="P494" i="1"/>
  <c r="P443" i="1"/>
  <c r="P394" i="1"/>
  <c r="P323" i="1"/>
  <c r="P274" i="1"/>
  <c r="P222" i="1"/>
  <c r="P1939" i="1"/>
  <c r="P1927" i="1"/>
  <c r="P1917" i="1"/>
  <c r="P1907" i="1"/>
  <c r="P1895" i="1"/>
  <c r="P1885" i="1"/>
  <c r="P1875" i="1"/>
  <c r="P1863" i="1"/>
  <c r="P1853" i="1"/>
  <c r="P1843" i="1"/>
  <c r="P1831" i="1"/>
  <c r="P1821" i="1"/>
  <c r="P1811" i="1"/>
  <c r="P1799" i="1"/>
  <c r="P1789" i="1"/>
  <c r="P1779" i="1"/>
  <c r="P1767" i="1"/>
  <c r="P1757" i="1"/>
  <c r="P1747" i="1"/>
  <c r="P1735" i="1"/>
  <c r="P1725" i="1"/>
  <c r="P1715" i="1"/>
  <c r="P1703" i="1"/>
  <c r="P1693" i="1"/>
  <c r="P1683" i="1"/>
  <c r="P1671" i="1"/>
  <c r="P1661" i="1"/>
  <c r="P1651" i="1"/>
  <c r="P1639" i="1"/>
  <c r="P1629" i="1"/>
  <c r="P1619" i="1"/>
  <c r="P1607" i="1"/>
  <c r="P1597" i="1"/>
  <c r="P1587" i="1"/>
  <c r="P1575" i="1"/>
  <c r="P1565" i="1"/>
  <c r="P1555" i="1"/>
  <c r="P1543" i="1"/>
  <c r="P1532" i="1"/>
  <c r="P1519" i="1"/>
  <c r="P1507" i="1"/>
  <c r="P1493" i="1"/>
  <c r="P1481" i="1"/>
  <c r="P1468" i="1"/>
  <c r="P140" i="1"/>
  <c r="P96" i="1"/>
  <c r="P54" i="1"/>
  <c r="P14" i="1"/>
  <c r="P1440" i="1"/>
  <c r="P1417" i="1"/>
  <c r="P1392" i="1"/>
  <c r="P1367" i="1"/>
  <c r="P1344" i="1"/>
  <c r="P1319" i="1"/>
  <c r="P1294" i="1"/>
  <c r="P1271" i="1"/>
  <c r="P1246" i="1"/>
  <c r="P1220" i="1"/>
  <c r="P1198" i="1"/>
  <c r="P1172" i="1"/>
  <c r="P1142" i="1"/>
  <c r="P1115" i="1"/>
  <c r="P1083" i="1"/>
  <c r="P1044" i="1"/>
  <c r="P1015" i="1"/>
  <c r="P982" i="1"/>
  <c r="P952" i="1"/>
  <c r="P914" i="1"/>
  <c r="P875" i="1"/>
  <c r="P832" i="1"/>
  <c r="P762" i="1"/>
  <c r="P713" i="1"/>
  <c r="P661" i="1"/>
  <c r="P612" i="1"/>
  <c r="P542" i="1"/>
  <c r="P493" i="1"/>
  <c r="P442" i="1"/>
  <c r="P371" i="1"/>
  <c r="P322" i="1"/>
  <c r="P270" i="1"/>
  <c r="P221" i="1"/>
  <c r="P1937" i="1"/>
  <c r="P1926" i="1"/>
  <c r="P1916" i="1"/>
  <c r="P1905" i="1"/>
  <c r="P1894" i="1"/>
  <c r="P1884" i="1"/>
  <c r="P1873" i="1"/>
  <c r="P1862" i="1"/>
  <c r="P1852" i="1"/>
  <c r="P1841" i="1"/>
  <c r="P1830" i="1"/>
  <c r="P1820" i="1"/>
  <c r="P1809" i="1"/>
  <c r="P1798" i="1"/>
  <c r="P1788" i="1"/>
  <c r="P1777" i="1"/>
  <c r="P1766" i="1"/>
  <c r="P1756" i="1"/>
  <c r="P1745" i="1"/>
  <c r="P1734" i="1"/>
  <c r="P1724" i="1"/>
  <c r="P1713" i="1"/>
  <c r="P1702" i="1"/>
  <c r="P1692" i="1"/>
  <c r="P1681" i="1"/>
  <c r="P1670" i="1"/>
  <c r="P1660" i="1"/>
  <c r="P1649" i="1"/>
  <c r="P1638" i="1"/>
  <c r="P1628" i="1"/>
  <c r="P1617" i="1"/>
  <c r="P1606" i="1"/>
  <c r="P1596" i="1"/>
  <c r="P1585" i="1"/>
  <c r="P1574" i="1"/>
  <c r="P1564" i="1"/>
  <c r="P1553" i="1"/>
  <c r="P1542" i="1"/>
  <c r="P1531" i="1"/>
  <c r="P1517" i="1"/>
  <c r="P1505" i="1"/>
  <c r="P1492" i="1"/>
  <c r="P1479" i="1"/>
  <c r="P1467" i="1"/>
  <c r="P126" i="1"/>
  <c r="P84" i="1"/>
  <c r="P44" i="1"/>
  <c r="P1457" i="1"/>
  <c r="P1434" i="1"/>
  <c r="P1409" i="1"/>
  <c r="P1384" i="1"/>
  <c r="P1361" i="1"/>
  <c r="P1336" i="1"/>
  <c r="P1311" i="1"/>
  <c r="P1288" i="1"/>
  <c r="P1263" i="1"/>
  <c r="P1238" i="1"/>
  <c r="P1215" i="1"/>
  <c r="P1190" i="1"/>
  <c r="P1164" i="1"/>
  <c r="P1138" i="1"/>
  <c r="P1114" i="1"/>
  <c r="P1073" i="1"/>
  <c r="P1043" i="1"/>
  <c r="P1010" i="1"/>
  <c r="P980" i="1"/>
  <c r="P943" i="1"/>
  <c r="P908" i="1"/>
  <c r="P874" i="1"/>
  <c r="P810" i="1"/>
  <c r="P761" i="1"/>
  <c r="P709" i="1"/>
  <c r="P660" i="1"/>
  <c r="P590" i="1"/>
  <c r="P541" i="1"/>
  <c r="P490" i="1"/>
  <c r="P421" i="1"/>
  <c r="P370" i="1"/>
  <c r="P321" i="1"/>
  <c r="P269" i="1"/>
  <c r="P202" i="1"/>
  <c r="P1935" i="1"/>
  <c r="P1925" i="1"/>
  <c r="P1915" i="1"/>
  <c r="P1903" i="1"/>
  <c r="P1893" i="1"/>
  <c r="P1883" i="1"/>
  <c r="P1871" i="1"/>
  <c r="P1861" i="1"/>
  <c r="P1851" i="1"/>
  <c r="P1839" i="1"/>
  <c r="P1829" i="1"/>
  <c r="P1819" i="1"/>
  <c r="P1807" i="1"/>
  <c r="P1797" i="1"/>
  <c r="P1787" i="1"/>
  <c r="P1775" i="1"/>
  <c r="P1765" i="1"/>
  <c r="P1755" i="1"/>
  <c r="P1743" i="1"/>
  <c r="P1733" i="1"/>
  <c r="P1723" i="1"/>
  <c r="P1711" i="1"/>
  <c r="P1701" i="1"/>
  <c r="P1691" i="1"/>
  <c r="P1679" i="1"/>
  <c r="P1669" i="1"/>
  <c r="P1659" i="1"/>
  <c r="P1647" i="1"/>
  <c r="P1637" i="1"/>
  <c r="P1627" i="1"/>
  <c r="P1615" i="1"/>
  <c r="P1605" i="1"/>
  <c r="P1595" i="1"/>
  <c r="P1583" i="1"/>
  <c r="P1573" i="1"/>
  <c r="P1563" i="1"/>
  <c r="P1551" i="1"/>
  <c r="P1541" i="1"/>
  <c r="P1529" i="1"/>
  <c r="P1516" i="1"/>
  <c r="P1503" i="1"/>
  <c r="P1491" i="1"/>
  <c r="P1477" i="1"/>
  <c r="P1465" i="1"/>
  <c r="P136" i="1"/>
  <c r="P116" i="1"/>
  <c r="P94" i="1"/>
  <c r="P72" i="1"/>
  <c r="P52" i="1"/>
  <c r="P31" i="1"/>
  <c r="P1463" i="1"/>
  <c r="P1452" i="1"/>
  <c r="P1439" i="1"/>
  <c r="P1427" i="1"/>
  <c r="P1416" i="1"/>
  <c r="P1402" i="1"/>
  <c r="P1391" i="1"/>
  <c r="P1379" i="1"/>
  <c r="P1366" i="1"/>
  <c r="P1354" i="1"/>
  <c r="P1343" i="1"/>
  <c r="P1329" i="1"/>
  <c r="P1318" i="1"/>
  <c r="P1306" i="1"/>
  <c r="P1292" i="1"/>
  <c r="P1281" i="1"/>
  <c r="P1270" i="1"/>
  <c r="P1256" i="1"/>
  <c r="P1244" i="1"/>
  <c r="P1233" i="1"/>
  <c r="P1219" i="1"/>
  <c r="P1208" i="1"/>
  <c r="P1196" i="1"/>
  <c r="P1183" i="1"/>
  <c r="P1171" i="1"/>
  <c r="P1160" i="1"/>
  <c r="P1146" i="1"/>
  <c r="P1135" i="1"/>
  <c r="P1123" i="1"/>
  <c r="P1110" i="1"/>
  <c r="P1097" i="1"/>
  <c r="P1081" i="1"/>
  <c r="P1065" i="1"/>
  <c r="P1052" i="1"/>
  <c r="P1036" i="1"/>
  <c r="P1024" i="1"/>
  <c r="P1008" i="1"/>
  <c r="P992" i="1"/>
  <c r="P979" i="1"/>
  <c r="P963" i="1"/>
  <c r="P951" i="1"/>
  <c r="P935" i="1"/>
  <c r="P919" i="1"/>
  <c r="P905" i="1"/>
  <c r="P887" i="1"/>
  <c r="P866" i="1"/>
  <c r="P844" i="1"/>
  <c r="P823" i="1"/>
  <c r="P798" i="1"/>
  <c r="P773" i="1"/>
  <c r="P750" i="1"/>
  <c r="P725" i="1"/>
  <c r="P700" i="1"/>
  <c r="P677" i="1"/>
  <c r="P652" i="1"/>
  <c r="P627" i="1"/>
  <c r="P604" i="1"/>
  <c r="P579" i="1"/>
  <c r="P554" i="1"/>
  <c r="P531" i="1"/>
  <c r="P506" i="1"/>
  <c r="P481" i="1"/>
  <c r="P458" i="1"/>
  <c r="P433" i="1"/>
  <c r="P407" i="1"/>
  <c r="P385" i="1"/>
  <c r="P359" i="1"/>
  <c r="P334" i="1"/>
  <c r="P311" i="1"/>
  <c r="P286" i="1"/>
  <c r="P261" i="1"/>
  <c r="P238" i="1"/>
  <c r="P213" i="1"/>
  <c r="P188" i="1"/>
  <c r="P152" i="1"/>
  <c r="P160" i="1"/>
  <c r="P168" i="1"/>
  <c r="P176" i="1"/>
  <c r="P184" i="1"/>
  <c r="P192" i="1"/>
  <c r="P200" i="1"/>
  <c r="P208" i="1"/>
  <c r="P216" i="1"/>
  <c r="P224" i="1"/>
  <c r="P232" i="1"/>
  <c r="P240" i="1"/>
  <c r="P248" i="1"/>
  <c r="P256" i="1"/>
  <c r="P264" i="1"/>
  <c r="P272" i="1"/>
  <c r="P280" i="1"/>
  <c r="P288" i="1"/>
  <c r="P296" i="1"/>
  <c r="P304" i="1"/>
  <c r="P312" i="1"/>
  <c r="P320" i="1"/>
  <c r="P328" i="1"/>
  <c r="P336" i="1"/>
  <c r="P344" i="1"/>
  <c r="P352" i="1"/>
  <c r="P360" i="1"/>
  <c r="P368" i="1"/>
  <c r="P376" i="1"/>
  <c r="P384" i="1"/>
  <c r="P392" i="1"/>
  <c r="P400" i="1"/>
  <c r="P408" i="1"/>
  <c r="P416" i="1"/>
  <c r="P424" i="1"/>
  <c r="P432" i="1"/>
  <c r="P440" i="1"/>
  <c r="P448" i="1"/>
  <c r="P456" i="1"/>
  <c r="P464" i="1"/>
  <c r="P472" i="1"/>
  <c r="P480" i="1"/>
  <c r="P488" i="1"/>
  <c r="P496" i="1"/>
  <c r="P504" i="1"/>
  <c r="P512" i="1"/>
  <c r="P520" i="1"/>
  <c r="P528" i="1"/>
  <c r="P536" i="1"/>
  <c r="P544" i="1"/>
  <c r="P552" i="1"/>
  <c r="P560" i="1"/>
  <c r="P568" i="1"/>
  <c r="P576" i="1"/>
  <c r="P584" i="1"/>
  <c r="P592" i="1"/>
  <c r="P600" i="1"/>
  <c r="P608" i="1"/>
  <c r="P616" i="1"/>
  <c r="P624" i="1"/>
  <c r="P632" i="1"/>
  <c r="P640" i="1"/>
  <c r="P648" i="1"/>
  <c r="P656" i="1"/>
  <c r="P664" i="1"/>
  <c r="P672" i="1"/>
  <c r="P680" i="1"/>
  <c r="P688" i="1"/>
  <c r="P696" i="1"/>
  <c r="P704" i="1"/>
  <c r="P712" i="1"/>
  <c r="P720" i="1"/>
  <c r="P728" i="1"/>
  <c r="P736" i="1"/>
  <c r="P744" i="1"/>
  <c r="P752" i="1"/>
  <c r="P760" i="1"/>
  <c r="P768" i="1"/>
  <c r="P776" i="1"/>
  <c r="P784" i="1"/>
  <c r="P792" i="1"/>
  <c r="P800" i="1"/>
  <c r="P808" i="1"/>
  <c r="P816" i="1"/>
  <c r="P824" i="1"/>
  <c r="P153" i="1"/>
  <c r="P162" i="1"/>
  <c r="P171" i="1"/>
  <c r="P180" i="1"/>
  <c r="P189" i="1"/>
  <c r="P198" i="1"/>
  <c r="P207" i="1"/>
  <c r="P217" i="1"/>
  <c r="P226" i="1"/>
  <c r="P235" i="1"/>
  <c r="P244" i="1"/>
  <c r="P253" i="1"/>
  <c r="P262" i="1"/>
  <c r="P271" i="1"/>
  <c r="P281" i="1"/>
  <c r="P290" i="1"/>
  <c r="P299" i="1"/>
  <c r="P308" i="1"/>
  <c r="P317" i="1"/>
  <c r="P326" i="1"/>
  <c r="P335" i="1"/>
  <c r="P345" i="1"/>
  <c r="P354" i="1"/>
  <c r="P363" i="1"/>
  <c r="P372" i="1"/>
  <c r="P381" i="1"/>
  <c r="P390" i="1"/>
  <c r="P399" i="1"/>
  <c r="P409" i="1"/>
  <c r="P418" i="1"/>
  <c r="P427" i="1"/>
  <c r="P436" i="1"/>
  <c r="P445" i="1"/>
  <c r="P454" i="1"/>
  <c r="P463" i="1"/>
  <c r="P473" i="1"/>
  <c r="P482" i="1"/>
  <c r="P491" i="1"/>
  <c r="P500" i="1"/>
  <c r="P509" i="1"/>
  <c r="P518" i="1"/>
  <c r="P527" i="1"/>
  <c r="P537" i="1"/>
  <c r="P546" i="1"/>
  <c r="P555" i="1"/>
  <c r="P564" i="1"/>
  <c r="P573" i="1"/>
  <c r="P582" i="1"/>
  <c r="P591" i="1"/>
  <c r="P601" i="1"/>
  <c r="P610" i="1"/>
  <c r="P619" i="1"/>
  <c r="P628" i="1"/>
  <c r="P637" i="1"/>
  <c r="P646" i="1"/>
  <c r="P655" i="1"/>
  <c r="P665" i="1"/>
  <c r="P674" i="1"/>
  <c r="P683" i="1"/>
  <c r="P692" i="1"/>
  <c r="P701" i="1"/>
  <c r="P710" i="1"/>
  <c r="P719" i="1"/>
  <c r="P729" i="1"/>
  <c r="P738" i="1"/>
  <c r="P747" i="1"/>
  <c r="P756" i="1"/>
  <c r="P765" i="1"/>
  <c r="P774" i="1"/>
  <c r="P783" i="1"/>
  <c r="P793" i="1"/>
  <c r="P802" i="1"/>
  <c r="P811" i="1"/>
  <c r="P820" i="1"/>
  <c r="P829" i="1"/>
  <c r="P837" i="1"/>
  <c r="P845" i="1"/>
  <c r="P853" i="1"/>
  <c r="P861" i="1"/>
  <c r="P869" i="1"/>
  <c r="P877" i="1"/>
  <c r="P885" i="1"/>
  <c r="P893" i="1"/>
  <c r="P901" i="1"/>
  <c r="P909" i="1"/>
  <c r="P917" i="1"/>
  <c r="P925" i="1"/>
  <c r="P933" i="1"/>
  <c r="P941" i="1"/>
  <c r="P949" i="1"/>
  <c r="P957" i="1"/>
  <c r="P965" i="1"/>
  <c r="P973" i="1"/>
  <c r="P981" i="1"/>
  <c r="P989" i="1"/>
  <c r="P997" i="1"/>
  <c r="P1005" i="1"/>
  <c r="P1013" i="1"/>
  <c r="P1021" i="1"/>
  <c r="P1029" i="1"/>
  <c r="P1037" i="1"/>
  <c r="P1045" i="1"/>
  <c r="P1053" i="1"/>
  <c r="P1061" i="1"/>
  <c r="P1069" i="1"/>
  <c r="P1077" i="1"/>
  <c r="P1085" i="1"/>
  <c r="P1093" i="1"/>
  <c r="P1101" i="1"/>
  <c r="P1109" i="1"/>
  <c r="P1117" i="1"/>
  <c r="P1125" i="1"/>
  <c r="P1133" i="1"/>
  <c r="P1141" i="1"/>
  <c r="P1149" i="1"/>
  <c r="P1157" i="1"/>
  <c r="P1165" i="1"/>
  <c r="P1173" i="1"/>
  <c r="P1181" i="1"/>
  <c r="P1189" i="1"/>
  <c r="P1197" i="1"/>
  <c r="P1205" i="1"/>
  <c r="P1213" i="1"/>
  <c r="P1221" i="1"/>
  <c r="P1229" i="1"/>
  <c r="P1237" i="1"/>
  <c r="P1245" i="1"/>
  <c r="P1253" i="1"/>
  <c r="P1261" i="1"/>
  <c r="P1269" i="1"/>
  <c r="P1277" i="1"/>
  <c r="P1285" i="1"/>
  <c r="P1293" i="1"/>
  <c r="P1301" i="1"/>
  <c r="P1309" i="1"/>
  <c r="P1317" i="1"/>
  <c r="P1325" i="1"/>
  <c r="P1333" i="1"/>
  <c r="P1341" i="1"/>
  <c r="P1349" i="1"/>
  <c r="P1357" i="1"/>
  <c r="P1365" i="1"/>
  <c r="P1373" i="1"/>
  <c r="P1381" i="1"/>
  <c r="P1389" i="1"/>
  <c r="P1397" i="1"/>
  <c r="P1405" i="1"/>
  <c r="P1413" i="1"/>
  <c r="P1421" i="1"/>
  <c r="P1429" i="1"/>
  <c r="P1437" i="1"/>
  <c r="P1445" i="1"/>
  <c r="P1453" i="1"/>
  <c r="P1461" i="1"/>
  <c r="P23" i="1"/>
  <c r="P39" i="1"/>
  <c r="P55" i="1"/>
  <c r="P71" i="1"/>
  <c r="P87" i="1"/>
  <c r="P103" i="1"/>
  <c r="P119" i="1"/>
  <c r="P135" i="1"/>
  <c r="P151" i="1"/>
  <c r="P154" i="1"/>
  <c r="P163" i="1"/>
  <c r="P172" i="1"/>
  <c r="P181" i="1"/>
  <c r="P190" i="1"/>
  <c r="P199" i="1"/>
  <c r="P209" i="1"/>
  <c r="P218" i="1"/>
  <c r="P227" i="1"/>
  <c r="P236" i="1"/>
  <c r="P245" i="1"/>
  <c r="P254" i="1"/>
  <c r="P263" i="1"/>
  <c r="P273" i="1"/>
  <c r="P282" i="1"/>
  <c r="P291" i="1"/>
  <c r="P300" i="1"/>
  <c r="P309" i="1"/>
  <c r="P318" i="1"/>
  <c r="P327" i="1"/>
  <c r="P337" i="1"/>
  <c r="P346" i="1"/>
  <c r="P355" i="1"/>
  <c r="P364" i="1"/>
  <c r="P373" i="1"/>
  <c r="P382" i="1"/>
  <c r="P391" i="1"/>
  <c r="P401" i="1"/>
  <c r="P410" i="1"/>
  <c r="P419" i="1"/>
  <c r="P428" i="1"/>
  <c r="P437" i="1"/>
  <c r="P446" i="1"/>
  <c r="P455" i="1"/>
  <c r="P465" i="1"/>
  <c r="P474" i="1"/>
  <c r="P483" i="1"/>
  <c r="P492" i="1"/>
  <c r="P501" i="1"/>
  <c r="P510" i="1"/>
  <c r="P519" i="1"/>
  <c r="P529" i="1"/>
  <c r="P538" i="1"/>
  <c r="P547" i="1"/>
  <c r="P556" i="1"/>
  <c r="P565" i="1"/>
  <c r="P574" i="1"/>
  <c r="P583" i="1"/>
  <c r="P593" i="1"/>
  <c r="P602" i="1"/>
  <c r="P611" i="1"/>
  <c r="P620" i="1"/>
  <c r="P629" i="1"/>
  <c r="P638" i="1"/>
  <c r="P647" i="1"/>
  <c r="P657" i="1"/>
  <c r="P666" i="1"/>
  <c r="P675" i="1"/>
  <c r="P684" i="1"/>
  <c r="P693" i="1"/>
  <c r="P702" i="1"/>
  <c r="P711" i="1"/>
  <c r="P721" i="1"/>
  <c r="P730" i="1"/>
  <c r="P739" i="1"/>
  <c r="P748" i="1"/>
  <c r="P757" i="1"/>
  <c r="P766" i="1"/>
  <c r="P775" i="1"/>
  <c r="P785" i="1"/>
  <c r="P794" i="1"/>
  <c r="P803" i="1"/>
  <c r="P812" i="1"/>
  <c r="P821" i="1"/>
  <c r="P830" i="1"/>
  <c r="P838" i="1"/>
  <c r="P846" i="1"/>
  <c r="P854" i="1"/>
  <c r="P862" i="1"/>
  <c r="P870" i="1"/>
  <c r="P878" i="1"/>
  <c r="P886" i="1"/>
  <c r="P894" i="1"/>
  <c r="P902" i="1"/>
  <c r="P910" i="1"/>
  <c r="P155" i="1"/>
  <c r="P166" i="1"/>
  <c r="P178" i="1"/>
  <c r="P191" i="1"/>
  <c r="P203" i="1"/>
  <c r="P214" i="1"/>
  <c r="P228" i="1"/>
  <c r="P239" i="1"/>
  <c r="P251" i="1"/>
  <c r="P265" i="1"/>
  <c r="P276" i="1"/>
  <c r="P287" i="1"/>
  <c r="P301" i="1"/>
  <c r="P313" i="1"/>
  <c r="P324" i="1"/>
  <c r="P338" i="1"/>
  <c r="P349" i="1"/>
  <c r="P361" i="1"/>
  <c r="P374" i="1"/>
  <c r="P386" i="1"/>
  <c r="P397" i="1"/>
  <c r="P411" i="1"/>
  <c r="P422" i="1"/>
  <c r="P434" i="1"/>
  <c r="P447" i="1"/>
  <c r="P459" i="1"/>
  <c r="P470" i="1"/>
  <c r="P484" i="1"/>
  <c r="P495" i="1"/>
  <c r="P507" i="1"/>
  <c r="P521" i="1"/>
  <c r="P532" i="1"/>
  <c r="P543" i="1"/>
  <c r="P557" i="1"/>
  <c r="P569" i="1"/>
  <c r="P580" i="1"/>
  <c r="P594" i="1"/>
  <c r="P605" i="1"/>
  <c r="P617" i="1"/>
  <c r="P630" i="1"/>
  <c r="P642" i="1"/>
  <c r="P653" i="1"/>
  <c r="P667" i="1"/>
  <c r="P678" i="1"/>
  <c r="P690" i="1"/>
  <c r="P703" i="1"/>
  <c r="P715" i="1"/>
  <c r="P726" i="1"/>
  <c r="P740" i="1"/>
  <c r="P751" i="1"/>
  <c r="P763" i="1"/>
  <c r="P777" i="1"/>
  <c r="P788" i="1"/>
  <c r="P799" i="1"/>
  <c r="P813" i="1"/>
  <c r="P825" i="1"/>
  <c r="P835" i="1"/>
  <c r="P847" i="1"/>
  <c r="P857" i="1"/>
  <c r="P867" i="1"/>
  <c r="P879" i="1"/>
  <c r="P889" i="1"/>
  <c r="P899" i="1"/>
  <c r="P911" i="1"/>
  <c r="P920" i="1"/>
  <c r="P929" i="1"/>
  <c r="P938" i="1"/>
  <c r="P947" i="1"/>
  <c r="P956" i="1"/>
  <c r="P966" i="1"/>
  <c r="P975" i="1"/>
  <c r="P984" i="1"/>
  <c r="P993" i="1"/>
  <c r="P1002" i="1"/>
  <c r="P1011" i="1"/>
  <c r="P1020" i="1"/>
  <c r="P1030" i="1"/>
  <c r="P1039" i="1"/>
  <c r="P1048" i="1"/>
  <c r="P1057" i="1"/>
  <c r="P1066" i="1"/>
  <c r="P1075" i="1"/>
  <c r="P1084" i="1"/>
  <c r="P1094" i="1"/>
  <c r="P1103" i="1"/>
  <c r="P1112" i="1"/>
  <c r="P1121" i="1"/>
  <c r="P1130" i="1"/>
  <c r="P1139" i="1"/>
  <c r="P1148" i="1"/>
  <c r="P1158" i="1"/>
  <c r="P1167" i="1"/>
  <c r="P1176" i="1"/>
  <c r="P1185" i="1"/>
  <c r="P1194" i="1"/>
  <c r="P1203" i="1"/>
  <c r="P1212" i="1"/>
  <c r="P1222" i="1"/>
  <c r="P1231" i="1"/>
  <c r="P1240" i="1"/>
  <c r="P1249" i="1"/>
  <c r="P1258" i="1"/>
  <c r="P1267" i="1"/>
  <c r="P1276" i="1"/>
  <c r="P1286" i="1"/>
  <c r="P1295" i="1"/>
  <c r="P1304" i="1"/>
  <c r="P1313" i="1"/>
  <c r="P1322" i="1"/>
  <c r="P1331" i="1"/>
  <c r="P1340" i="1"/>
  <c r="P1350" i="1"/>
  <c r="P1359" i="1"/>
  <c r="P1368" i="1"/>
  <c r="P1377" i="1"/>
  <c r="P1386" i="1"/>
  <c r="P1395" i="1"/>
  <c r="P1404" i="1"/>
  <c r="P1414" i="1"/>
  <c r="P1423" i="1"/>
  <c r="P1432" i="1"/>
  <c r="P1441" i="1"/>
  <c r="P1450" i="1"/>
  <c r="P1459" i="1"/>
  <c r="P22" i="1"/>
  <c r="P40" i="1"/>
  <c r="P60" i="1"/>
  <c r="P78" i="1"/>
  <c r="P95" i="1"/>
  <c r="P112" i="1"/>
  <c r="P132" i="1"/>
  <c r="P150" i="1"/>
  <c r="P156" i="1"/>
  <c r="P167" i="1"/>
  <c r="P179" i="1"/>
  <c r="P193" i="1"/>
  <c r="P204" i="1"/>
  <c r="P215" i="1"/>
  <c r="P229" i="1"/>
  <c r="P241" i="1"/>
  <c r="P252" i="1"/>
  <c r="P266" i="1"/>
  <c r="P277" i="1"/>
  <c r="P289" i="1"/>
  <c r="P302" i="1"/>
  <c r="P314" i="1"/>
  <c r="P325" i="1"/>
  <c r="P339" i="1"/>
  <c r="P350" i="1"/>
  <c r="P362" i="1"/>
  <c r="P375" i="1"/>
  <c r="P387" i="1"/>
  <c r="P398" i="1"/>
  <c r="P412" i="1"/>
  <c r="P423" i="1"/>
  <c r="P435" i="1"/>
  <c r="P449" i="1"/>
  <c r="P460" i="1"/>
  <c r="P471" i="1"/>
  <c r="P485" i="1"/>
  <c r="P497" i="1"/>
  <c r="P508" i="1"/>
  <c r="P522" i="1"/>
  <c r="P533" i="1"/>
  <c r="P545" i="1"/>
  <c r="P558" i="1"/>
  <c r="P570" i="1"/>
  <c r="P581" i="1"/>
  <c r="P595" i="1"/>
  <c r="P606" i="1"/>
  <c r="P618" i="1"/>
  <c r="P631" i="1"/>
  <c r="P643" i="1"/>
  <c r="P654" i="1"/>
  <c r="P668" i="1"/>
  <c r="P679" i="1"/>
  <c r="P691" i="1"/>
  <c r="P705" i="1"/>
  <c r="P716" i="1"/>
  <c r="P727" i="1"/>
  <c r="P741" i="1"/>
  <c r="P753" i="1"/>
  <c r="P764" i="1"/>
  <c r="P778" i="1"/>
  <c r="P789" i="1"/>
  <c r="P801" i="1"/>
  <c r="P814" i="1"/>
  <c r="P826" i="1"/>
  <c r="P836" i="1"/>
  <c r="P848" i="1"/>
  <c r="P858" i="1"/>
  <c r="P868" i="1"/>
  <c r="P880" i="1"/>
  <c r="P890" i="1"/>
  <c r="P900" i="1"/>
  <c r="P912" i="1"/>
  <c r="P921" i="1"/>
  <c r="P930" i="1"/>
  <c r="P939" i="1"/>
  <c r="P948" i="1"/>
  <c r="P958" i="1"/>
  <c r="P967" i="1"/>
  <c r="P976" i="1"/>
  <c r="P985" i="1"/>
  <c r="P994" i="1"/>
  <c r="P1003" i="1"/>
  <c r="P1012" i="1"/>
  <c r="P1022" i="1"/>
  <c r="P1031" i="1"/>
  <c r="P1040" i="1"/>
  <c r="P1049" i="1"/>
  <c r="P1058" i="1"/>
  <c r="P1067" i="1"/>
  <c r="P1076" i="1"/>
  <c r="P1086" i="1"/>
  <c r="P1095" i="1"/>
  <c r="P1104" i="1"/>
  <c r="P1113" i="1"/>
  <c r="P1122" i="1"/>
  <c r="P1131" i="1"/>
  <c r="P1140" i="1"/>
  <c r="P1150" i="1"/>
  <c r="P1159" i="1"/>
  <c r="P1168" i="1"/>
  <c r="P1177" i="1"/>
  <c r="P1186" i="1"/>
  <c r="P1195" i="1"/>
  <c r="P1204" i="1"/>
  <c r="P1214" i="1"/>
  <c r="P1223" i="1"/>
  <c r="P1232" i="1"/>
  <c r="P1241" i="1"/>
  <c r="P1250" i="1"/>
  <c r="P1259" i="1"/>
  <c r="P1268" i="1"/>
  <c r="P1278" i="1"/>
  <c r="P1287" i="1"/>
  <c r="P1296" i="1"/>
  <c r="P1305" i="1"/>
  <c r="P1314" i="1"/>
  <c r="P1323" i="1"/>
  <c r="P1332" i="1"/>
  <c r="P1342" i="1"/>
  <c r="P1351" i="1"/>
  <c r="P1360" i="1"/>
  <c r="P1369" i="1"/>
  <c r="P1378" i="1"/>
  <c r="P1387" i="1"/>
  <c r="P1396" i="1"/>
  <c r="P1406" i="1"/>
  <c r="P1415" i="1"/>
  <c r="P1424" i="1"/>
  <c r="P1433" i="1"/>
  <c r="P1442" i="1"/>
  <c r="P1451" i="1"/>
  <c r="P157" i="1"/>
  <c r="P169" i="1"/>
  <c r="P182" i="1"/>
  <c r="P194" i="1"/>
  <c r="P205" i="1"/>
  <c r="P219" i="1"/>
  <c r="P230" i="1"/>
  <c r="P242" i="1"/>
  <c r="P255" i="1"/>
  <c r="P267" i="1"/>
  <c r="P278" i="1"/>
  <c r="P292" i="1"/>
  <c r="P303" i="1"/>
  <c r="P315" i="1"/>
  <c r="P329" i="1"/>
  <c r="P340" i="1"/>
  <c r="P351" i="1"/>
  <c r="P365" i="1"/>
  <c r="P377" i="1"/>
  <c r="P388" i="1"/>
  <c r="P402" i="1"/>
  <c r="P413" i="1"/>
  <c r="P425" i="1"/>
  <c r="P438" i="1"/>
  <c r="P450" i="1"/>
  <c r="P461" i="1"/>
  <c r="P475" i="1"/>
  <c r="P486" i="1"/>
  <c r="P498" i="1"/>
  <c r="P511" i="1"/>
  <c r="P523" i="1"/>
  <c r="P534" i="1"/>
  <c r="P548" i="1"/>
  <c r="P559" i="1"/>
  <c r="P571" i="1"/>
  <c r="P585" i="1"/>
  <c r="P596" i="1"/>
  <c r="P607" i="1"/>
  <c r="P621" i="1"/>
  <c r="P633" i="1"/>
  <c r="P644" i="1"/>
  <c r="P658" i="1"/>
  <c r="P669" i="1"/>
  <c r="P681" i="1"/>
  <c r="P694" i="1"/>
  <c r="P706" i="1"/>
  <c r="P717" i="1"/>
  <c r="P731" i="1"/>
  <c r="P742" i="1"/>
  <c r="P754" i="1"/>
  <c r="P767" i="1"/>
  <c r="P779" i="1"/>
  <c r="P790" i="1"/>
  <c r="P804" i="1"/>
  <c r="P815" i="1"/>
  <c r="P827" i="1"/>
  <c r="P839" i="1"/>
  <c r="P849" i="1"/>
  <c r="P859" i="1"/>
  <c r="P871" i="1"/>
  <c r="P881" i="1"/>
  <c r="P891" i="1"/>
  <c r="P903" i="1"/>
  <c r="P913" i="1"/>
  <c r="P922" i="1"/>
  <c r="P931" i="1"/>
  <c r="P940" i="1"/>
  <c r="P950" i="1"/>
  <c r="P959" i="1"/>
  <c r="P968" i="1"/>
  <c r="P977" i="1"/>
  <c r="P986" i="1"/>
  <c r="P995" i="1"/>
  <c r="P1004" i="1"/>
  <c r="P1014" i="1"/>
  <c r="P1023" i="1"/>
  <c r="P1032" i="1"/>
  <c r="P1041" i="1"/>
  <c r="P1050" i="1"/>
  <c r="P1059" i="1"/>
  <c r="P1068" i="1"/>
  <c r="P1078" i="1"/>
  <c r="P1087" i="1"/>
  <c r="P1096" i="1"/>
  <c r="P1105" i="1"/>
  <c r="P158" i="1"/>
  <c r="P170" i="1"/>
  <c r="P183" i="1"/>
  <c r="P195" i="1"/>
  <c r="P206" i="1"/>
  <c r="P220" i="1"/>
  <c r="P231" i="1"/>
  <c r="P243" i="1"/>
  <c r="P257" i="1"/>
  <c r="P268" i="1"/>
  <c r="P279" i="1"/>
  <c r="P293" i="1"/>
  <c r="P305" i="1"/>
  <c r="P316" i="1"/>
  <c r="P330" i="1"/>
  <c r="P341" i="1"/>
  <c r="P353" i="1"/>
  <c r="P366" i="1"/>
  <c r="P378" i="1"/>
  <c r="P389" i="1"/>
  <c r="P403" i="1"/>
  <c r="P414" i="1"/>
  <c r="P426" i="1"/>
  <c r="P439" i="1"/>
  <c r="P451" i="1"/>
  <c r="P462" i="1"/>
  <c r="P476" i="1"/>
  <c r="P487" i="1"/>
  <c r="P499" i="1"/>
  <c r="P513" i="1"/>
  <c r="P524" i="1"/>
  <c r="P535" i="1"/>
  <c r="P549" i="1"/>
  <c r="P561" i="1"/>
  <c r="P572" i="1"/>
  <c r="P586" i="1"/>
  <c r="P597" i="1"/>
  <c r="P609" i="1"/>
  <c r="P622" i="1"/>
  <c r="P634" i="1"/>
  <c r="P645" i="1"/>
  <c r="P659" i="1"/>
  <c r="P670" i="1"/>
  <c r="P682" i="1"/>
  <c r="P695" i="1"/>
  <c r="P707" i="1"/>
  <c r="P718" i="1"/>
  <c r="P732" i="1"/>
  <c r="P743" i="1"/>
  <c r="P755" i="1"/>
  <c r="P769" i="1"/>
  <c r="P780" i="1"/>
  <c r="P791" i="1"/>
  <c r="P805" i="1"/>
  <c r="P817" i="1"/>
  <c r="P828" i="1"/>
  <c r="P840" i="1"/>
  <c r="P850" i="1"/>
  <c r="P860" i="1"/>
  <c r="P872" i="1"/>
  <c r="P134" i="1"/>
  <c r="P111" i="1"/>
  <c r="P92" i="1"/>
  <c r="P70" i="1"/>
  <c r="P48" i="1"/>
  <c r="P30" i="1"/>
  <c r="P1462" i="1"/>
  <c r="P1449" i="1"/>
  <c r="P1438" i="1"/>
  <c r="P1426" i="1"/>
  <c r="P1412" i="1"/>
  <c r="P1401" i="1"/>
  <c r="P1390" i="1"/>
  <c r="P1376" i="1"/>
  <c r="P1364" i="1"/>
  <c r="P1353" i="1"/>
  <c r="P1339" i="1"/>
  <c r="P1328" i="1"/>
  <c r="P1316" i="1"/>
  <c r="P1303" i="1"/>
  <c r="P1291" i="1"/>
  <c r="P1280" i="1"/>
  <c r="P1266" i="1"/>
  <c r="P1255" i="1"/>
  <c r="P1243" i="1"/>
  <c r="P1230" i="1"/>
  <c r="P1218" i="1"/>
  <c r="P1207" i="1"/>
  <c r="P1193" i="1"/>
  <c r="P1182" i="1"/>
  <c r="P1170" i="1"/>
  <c r="P1156" i="1"/>
  <c r="P1145" i="1"/>
  <c r="P1134" i="1"/>
  <c r="P1120" i="1"/>
  <c r="P1108" i="1"/>
  <c r="P1092" i="1"/>
  <c r="P1080" i="1"/>
  <c r="P1064" i="1"/>
  <c r="P1051" i="1"/>
  <c r="P1035" i="1"/>
  <c r="P1019" i="1"/>
  <c r="P1007" i="1"/>
  <c r="P991" i="1"/>
  <c r="P978" i="1"/>
  <c r="P962" i="1"/>
  <c r="P946" i="1"/>
  <c r="P934" i="1"/>
  <c r="P918" i="1"/>
  <c r="P904" i="1"/>
  <c r="P884" i="1"/>
  <c r="P865" i="1"/>
  <c r="P843" i="1"/>
  <c r="P822" i="1"/>
  <c r="P797" i="1"/>
  <c r="P772" i="1"/>
  <c r="P749" i="1"/>
  <c r="P724" i="1"/>
  <c r="P699" i="1"/>
  <c r="P676" i="1"/>
  <c r="P651" i="1"/>
  <c r="P626" i="1"/>
  <c r="P603" i="1"/>
  <c r="P578" i="1"/>
  <c r="P553" i="1"/>
  <c r="P530" i="1"/>
  <c r="P505" i="1"/>
  <c r="P479" i="1"/>
  <c r="P457" i="1"/>
  <c r="P431" i="1"/>
  <c r="P406" i="1"/>
  <c r="P383" i="1"/>
  <c r="P358" i="1"/>
  <c r="P333" i="1"/>
  <c r="P310" i="1"/>
  <c r="P285" i="1"/>
  <c r="P260" i="1"/>
  <c r="P237" i="1"/>
  <c r="P212" i="1"/>
  <c r="P187" i="1"/>
  <c r="P164" i="1"/>
  <c r="P128" i="1"/>
  <c r="P110" i="1"/>
  <c r="P88" i="1"/>
  <c r="P68" i="1"/>
  <c r="P47" i="1"/>
  <c r="P28" i="1"/>
  <c r="P1460" i="1"/>
  <c r="P1448" i="1"/>
  <c r="P1436" i="1"/>
  <c r="P1425" i="1"/>
  <c r="P1411" i="1"/>
  <c r="P1400" i="1"/>
  <c r="P1388" i="1"/>
  <c r="P1375" i="1"/>
  <c r="P1363" i="1"/>
  <c r="P1352" i="1"/>
  <c r="P1338" i="1"/>
  <c r="P1327" i="1"/>
  <c r="P1315" i="1"/>
  <c r="P1302" i="1"/>
  <c r="P1290" i="1"/>
  <c r="P1279" i="1"/>
  <c r="P1265" i="1"/>
  <c r="P1254" i="1"/>
  <c r="P1242" i="1"/>
  <c r="P1228" i="1"/>
  <c r="P1217" i="1"/>
  <c r="P1206" i="1"/>
  <c r="P1192" i="1"/>
  <c r="P1180" i="1"/>
  <c r="P1169" i="1"/>
  <c r="P1155" i="1"/>
  <c r="P1144" i="1"/>
  <c r="P1132" i="1"/>
  <c r="P1119" i="1"/>
  <c r="P1107" i="1"/>
  <c r="P1091" i="1"/>
  <c r="P1079" i="1"/>
  <c r="P1063" i="1"/>
  <c r="P1047" i="1"/>
  <c r="P1034" i="1"/>
  <c r="P1018" i="1"/>
  <c r="P1006" i="1"/>
  <c r="P990" i="1"/>
  <c r="P974" i="1"/>
  <c r="P961" i="1"/>
  <c r="P945" i="1"/>
  <c r="P932" i="1"/>
  <c r="P916" i="1"/>
  <c r="P898" i="1"/>
  <c r="P883" i="1"/>
  <c r="P864" i="1"/>
  <c r="P842" i="1"/>
  <c r="P819" i="1"/>
  <c r="P796" i="1"/>
  <c r="P771" i="1"/>
  <c r="P746" i="1"/>
  <c r="P723" i="1"/>
  <c r="P698" i="1"/>
  <c r="P673" i="1"/>
  <c r="P650" i="1"/>
  <c r="P625" i="1"/>
  <c r="P599" i="1"/>
  <c r="P577" i="1"/>
  <c r="P551" i="1"/>
  <c r="P526" i="1"/>
  <c r="P503" i="1"/>
  <c r="P478" i="1"/>
  <c r="P453" i="1"/>
  <c r="P430" i="1"/>
  <c r="P405" i="1"/>
  <c r="P380" i="1"/>
  <c r="P357" i="1"/>
  <c r="P332" i="1"/>
  <c r="P307" i="1"/>
  <c r="P284" i="1"/>
  <c r="P259" i="1"/>
  <c r="P234" i="1"/>
  <c r="P211" i="1"/>
  <c r="P186" i="1"/>
  <c r="P161" i="1"/>
  <c r="P148" i="1"/>
  <c r="P127" i="1"/>
  <c r="P108" i="1"/>
  <c r="P86" i="1"/>
  <c r="P64" i="1"/>
  <c r="P46" i="1"/>
  <c r="P24" i="1"/>
  <c r="P1458" i="1"/>
  <c r="P1447" i="1"/>
  <c r="P1435" i="1"/>
  <c r="P1422" i="1"/>
  <c r="P1410" i="1"/>
  <c r="P1399" i="1"/>
  <c r="P1385" i="1"/>
  <c r="P1374" i="1"/>
  <c r="P1362" i="1"/>
  <c r="P1348" i="1"/>
  <c r="P1337" i="1"/>
  <c r="P1326" i="1"/>
  <c r="P1312" i="1"/>
  <c r="P1300" i="1"/>
  <c r="P1289" i="1"/>
  <c r="P1275" i="1"/>
  <c r="P1264" i="1"/>
  <c r="P1252" i="1"/>
  <c r="P1239" i="1"/>
  <c r="P1227" i="1"/>
  <c r="P1216" i="1"/>
  <c r="P1202" i="1"/>
  <c r="P1191" i="1"/>
  <c r="P1179" i="1"/>
  <c r="P1166" i="1"/>
  <c r="P1154" i="1"/>
  <c r="P1143" i="1"/>
  <c r="P1129" i="1"/>
  <c r="P1118" i="1"/>
  <c r="P1106" i="1"/>
  <c r="P1090" i="1"/>
  <c r="P1074" i="1"/>
  <c r="P1062" i="1"/>
  <c r="P1046" i="1"/>
  <c r="P1033" i="1"/>
  <c r="P1017" i="1"/>
  <c r="P1001" i="1"/>
  <c r="P988" i="1"/>
  <c r="P972" i="1"/>
  <c r="P960" i="1"/>
  <c r="P944" i="1"/>
  <c r="P928" i="1"/>
  <c r="P915" i="1"/>
  <c r="P897" i="1"/>
  <c r="P882" i="1"/>
  <c r="P863" i="1"/>
  <c r="P841" i="1"/>
  <c r="P818" i="1"/>
  <c r="P795" i="1"/>
  <c r="P770" i="1"/>
  <c r="P745" i="1"/>
  <c r="P722" i="1"/>
  <c r="P697" i="1"/>
  <c r="P671" i="1"/>
  <c r="P649" i="1"/>
  <c r="P623" i="1"/>
  <c r="P598" i="1"/>
  <c r="P575" i="1"/>
  <c r="P550" i="1"/>
  <c r="P525" i="1"/>
  <c r="P502" i="1"/>
  <c r="P477" i="1"/>
  <c r="P452" i="1"/>
  <c r="P429" i="1"/>
  <c r="P404" i="1"/>
  <c r="P379" i="1"/>
  <c r="P356" i="1"/>
  <c r="P331" i="1"/>
  <c r="P306" i="1"/>
  <c r="P283" i="1"/>
  <c r="P258" i="1"/>
  <c r="P233" i="1"/>
  <c r="P210" i="1"/>
  <c r="P185" i="1"/>
  <c r="P159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P6" i="1"/>
  <c r="P7" i="1"/>
  <c r="P8" i="1"/>
  <c r="P9" i="1"/>
  <c r="P10" i="1"/>
  <c r="P3" i="1"/>
  <c r="P11" i="1"/>
  <c r="P4" i="1"/>
  <c r="P12" i="1"/>
  <c r="W7" i="1"/>
  <c r="Z7" i="1" s="1"/>
  <c r="W26" i="1"/>
  <c r="X26" i="1" s="1"/>
  <c r="W8" i="1"/>
  <c r="W6" i="1"/>
  <c r="W25" i="1"/>
  <c r="X25" i="1" s="1"/>
  <c r="W13" i="1"/>
  <c r="W5" i="1"/>
  <c r="Z5" i="1" s="1"/>
  <c r="W24" i="1"/>
  <c r="X24" i="1" s="1"/>
  <c r="W12" i="1"/>
  <c r="X12" i="1" s="1"/>
  <c r="W23" i="1"/>
  <c r="X23" i="1" s="1"/>
  <c r="W11" i="1"/>
  <c r="W22" i="1"/>
  <c r="X22" i="1" s="1"/>
  <c r="W10" i="1"/>
  <c r="W21" i="1"/>
  <c r="X21" i="1" s="1"/>
  <c r="W9" i="1"/>
  <c r="W19" i="1"/>
  <c r="X19" i="1" s="1"/>
  <c r="W20" i="1"/>
  <c r="X20" i="1" s="1"/>
  <c r="W27" i="1"/>
  <c r="X27" i="1" s="1"/>
  <c r="X4" i="1" l="1"/>
  <c r="Y4" i="1"/>
  <c r="Z25" i="1"/>
  <c r="Z24" i="1"/>
  <c r="Z26" i="1"/>
  <c r="X13" i="1"/>
  <c r="Z13" i="1"/>
  <c r="X18" i="1"/>
  <c r="X8" i="1"/>
  <c r="Z8" i="1"/>
  <c r="Z19" i="1"/>
  <c r="X7" i="1"/>
  <c r="Z6" i="1"/>
  <c r="X6" i="1"/>
  <c r="Z11" i="1"/>
  <c r="Z12" i="1"/>
  <c r="Z9" i="1"/>
  <c r="X9" i="1"/>
  <c r="X5" i="1"/>
  <c r="Z27" i="1"/>
  <c r="X11" i="1"/>
  <c r="Z21" i="1"/>
  <c r="Z20" i="1"/>
  <c r="Z23" i="1"/>
  <c r="Z22" i="1"/>
  <c r="X10" i="1"/>
  <c r="Z10" i="1"/>
  <c r="Y13" i="1"/>
  <c r="Y7" i="1"/>
  <c r="Y25" i="1"/>
  <c r="Y20" i="1"/>
  <c r="Y5" i="1"/>
  <c r="Y24" i="1"/>
  <c r="Y21" i="1"/>
  <c r="Y23" i="1"/>
  <c r="Y22" i="1"/>
  <c r="Y11" i="1"/>
  <c r="Y19" i="1"/>
  <c r="Y9" i="1"/>
  <c r="Y18" i="1"/>
  <c r="Y26" i="1"/>
  <c r="Y12" i="1"/>
  <c r="Y10" i="1"/>
  <c r="Y27" i="1"/>
  <c r="Y8" i="1"/>
  <c r="Y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18976</author>
  </authors>
  <commentList>
    <comment ref="B1" authorId="0" shapeId="0" xr:uid="{3A439F9B-61AE-3C4F-A7A5-DDBC88A092F6}">
      <text>
        <r>
          <rPr>
            <b/>
            <sz val="10"/>
            <color rgb="FF000000"/>
            <rFont val="Tahoma"/>
            <family val="2"/>
          </rPr>
          <t>18976: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Last seen market price, in USD ($)</t>
        </r>
      </text>
    </comment>
    <comment ref="C1" authorId="0" shapeId="0" xr:uid="{71622EA4-D63C-7B40-8DF3-3681F3267F92}">
      <text>
        <r>
          <rPr>
            <b/>
            <sz val="10"/>
            <color rgb="FF000000"/>
            <rFont val="Tahoma"/>
            <family val="2"/>
          </rPr>
          <t>18976: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Multi thread CPU Mark</t>
        </r>
      </text>
    </comment>
    <comment ref="D1" authorId="0" shapeId="0" xr:uid="{B99F022A-45FC-7E42-B8B4-564A5E386DE6}">
      <text>
        <r>
          <rPr>
            <b/>
            <sz val="10"/>
            <color rgb="FF000000"/>
            <rFont val="Tahoma"/>
            <family val="2"/>
          </rPr>
          <t>18976: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Multi thread CPU Mark / Price</t>
        </r>
      </text>
    </comment>
    <comment ref="E1" authorId="0" shapeId="0" xr:uid="{EBD368FB-C91C-074B-B28D-8DDBE2E9675E}">
      <text>
        <r>
          <rPr>
            <b/>
            <sz val="10"/>
            <color rgb="FF000000"/>
            <rFont val="Tahoma"/>
            <family val="2"/>
          </rPr>
          <t>18976: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Single thread CPU Mark</t>
        </r>
      </text>
    </comment>
    <comment ref="F1" authorId="0" shapeId="0" xr:uid="{EC6FC127-425D-1E4F-8263-DEFAE1E028E2}">
      <text>
        <r>
          <rPr>
            <b/>
            <sz val="10"/>
            <color rgb="FF000000"/>
            <rFont val="Tahoma"/>
            <family val="2"/>
          </rPr>
          <t>18976: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Single thread CPU Mark / Price</t>
        </r>
      </text>
    </comment>
    <comment ref="G1" authorId="0" shapeId="0" xr:uid="{8DD40412-5CB3-D245-9E34-ECA1C2FF71A0}">
      <text>
        <r>
          <rPr>
            <b/>
            <sz val="10"/>
            <color rgb="FF000000"/>
            <rFont val="Tahoma"/>
            <family val="2"/>
          </rPr>
          <t>18976: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thermal design power, in W</t>
        </r>
      </text>
    </comment>
    <comment ref="H1" authorId="0" shapeId="0" xr:uid="{249C612C-10F1-0244-B979-AE3830C85E1D}">
      <text>
        <r>
          <rPr>
            <b/>
            <sz val="10"/>
            <color rgb="FF000000"/>
            <rFont val="Tahoma"/>
            <family val="2"/>
          </rPr>
          <t>18976: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Power Performance = CPU Mark / TDP</t>
        </r>
      </text>
    </comment>
    <comment ref="J1" authorId="0" shapeId="0" xr:uid="{B794DD41-992B-3D44-8C07-A080EDE901CF}">
      <text>
        <r>
          <rPr>
            <b/>
            <sz val="10"/>
            <color rgb="FF000000"/>
            <rFont val="Tahoma"/>
            <family val="2"/>
          </rPr>
          <t>18976: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date of first benchmark submission</t>
        </r>
      </text>
    </comment>
  </commentList>
</comments>
</file>

<file path=xl/sharedStrings.xml><?xml version="1.0" encoding="utf-8"?>
<sst xmlns="http://schemas.openxmlformats.org/spreadsheetml/2006/main" count="6129" uniqueCount="2204">
  <si>
    <t>cpuName</t>
  </si>
  <si>
    <t>price</t>
  </si>
  <si>
    <t>cpuMark</t>
  </si>
  <si>
    <t>cpuValue</t>
  </si>
  <si>
    <t>threadMark</t>
  </si>
  <si>
    <t>threadValue</t>
  </si>
  <si>
    <t>TDP</t>
  </si>
  <si>
    <t>powerPerf</t>
  </si>
  <si>
    <t>cores</t>
  </si>
  <si>
    <t>testDate</t>
  </si>
  <si>
    <t>socket</t>
  </si>
  <si>
    <t>category</t>
  </si>
  <si>
    <t>sWRX8</t>
  </si>
  <si>
    <t>Desktop</t>
  </si>
  <si>
    <t>AMD EPYC 7763</t>
  </si>
  <si>
    <t>SP3</t>
  </si>
  <si>
    <t>Server</t>
  </si>
  <si>
    <t>unknown</t>
  </si>
  <si>
    <t>AMD EPYC 7713</t>
  </si>
  <si>
    <t>AMD Ryzen Threadripper PRO 3995WX</t>
  </si>
  <si>
    <t>AMD Ryzen Threadripper 3990X</t>
  </si>
  <si>
    <t>sTRX4</t>
  </si>
  <si>
    <t>AMD EPYC 7643</t>
  </si>
  <si>
    <t>AMD EPYC 7702</t>
  </si>
  <si>
    <t>AMD EPYC 7662</t>
  </si>
  <si>
    <t>AMD EPYC 7742</t>
  </si>
  <si>
    <t>AMD EPYC 7642</t>
  </si>
  <si>
    <t>AMD EPYC 7543P</t>
  </si>
  <si>
    <t>AMD Ryzen Threadripper 3970X</t>
  </si>
  <si>
    <t>AMD Ryzen Threadripper PRO 3975WX</t>
  </si>
  <si>
    <t>Intel Xeon Platinum 8380 @ 2.30GHz</t>
  </si>
  <si>
    <t>FCLGA4189</t>
  </si>
  <si>
    <t>AMD EPYC 7702P</t>
  </si>
  <si>
    <t>AMD EPYC 74F3</t>
  </si>
  <si>
    <t>AMD EPYC 7513</t>
  </si>
  <si>
    <t>AMD EPYC 7443P</t>
  </si>
  <si>
    <t>AMD EPYC 7542</t>
  </si>
  <si>
    <t>AMD EPYC 7543</t>
  </si>
  <si>
    <t>AMD Ryzen Threadripper 3960X</t>
  </si>
  <si>
    <t>Intel Xeon Platinum 8358 @ 2.60GHz</t>
  </si>
  <si>
    <t>AMD EPYC 7453</t>
  </si>
  <si>
    <t>Intel Xeon Gold 6348 @ 2.60GHz</t>
  </si>
  <si>
    <t>AMD EPYC 7402</t>
  </si>
  <si>
    <t>AMD EPYC 7502</t>
  </si>
  <si>
    <t>AMD EPYC 7502P</t>
  </si>
  <si>
    <t>Intel Xeon Gold 6342 @ 2.80GHz</t>
  </si>
  <si>
    <t>AMD EPYC 7413</t>
  </si>
  <si>
    <t>AMD Ryzen 9 5950X</t>
  </si>
  <si>
    <t>AM4</t>
  </si>
  <si>
    <t>AMD EPYC 73F3</t>
  </si>
  <si>
    <t>AMD EPYC 7343</t>
  </si>
  <si>
    <t>Intel Xeon Gold 6336Y @ 2.40GHz</t>
  </si>
  <si>
    <t>Intel Core i9-12900KS</t>
  </si>
  <si>
    <t>LGA 1700</t>
  </si>
  <si>
    <t>Intel Xeon Gold 6312U @ 2.40GHz</t>
  </si>
  <si>
    <t>Intel Xeon Gold 6330 @ 2.00GHz</t>
  </si>
  <si>
    <t>AMD EPYC 7601</t>
  </si>
  <si>
    <t>AMD EPYC 7452</t>
  </si>
  <si>
    <t>AMD EPYC 7402P</t>
  </si>
  <si>
    <t>Intel Xeon Gold 6354 @ 3.00GHz</t>
  </si>
  <si>
    <t>Intel Core i9-12900KF</t>
  </si>
  <si>
    <t>FCLGA1700</t>
  </si>
  <si>
    <t>Intel Core i9-12900K</t>
  </si>
  <si>
    <t>AMD EPYC 7F52</t>
  </si>
  <si>
    <t>AMD EPYC 7313P</t>
  </si>
  <si>
    <t>Intel Xeon W-3275M @ 2.50GHz</t>
  </si>
  <si>
    <t>FCLGA3647</t>
  </si>
  <si>
    <t>AMD EPYC 7313</t>
  </si>
  <si>
    <t>AMD EPYC 7352</t>
  </si>
  <si>
    <t>AMD Ryzen Threadripper PRO 3955WX</t>
  </si>
  <si>
    <t>Intel Xeon W-3265M @ 2.70GHz</t>
  </si>
  <si>
    <t>Desktop, Server</t>
  </si>
  <si>
    <t>AMD Ryzen 9 5900X</t>
  </si>
  <si>
    <t>AMD Ryzen 9 3950X</t>
  </si>
  <si>
    <t>Intel Xeon W-3335 @ 3.40GHz</t>
  </si>
  <si>
    <t>Intel Xeon Gold 6248R @ 3.00GHz</t>
  </si>
  <si>
    <t>Intel Core i9-12900</t>
  </si>
  <si>
    <t>Unknown</t>
  </si>
  <si>
    <t>Intel Xeon Gold 6346 @ 3.10GHz</t>
  </si>
  <si>
    <t>Intel Xeon Platinum 8280 @ 2.70GHz</t>
  </si>
  <si>
    <t>Intel Xeon Gold 6238R @ 2.20GHz</t>
  </si>
  <si>
    <t>Intel Xeon Silver 4316 @ 2.30GHz</t>
  </si>
  <si>
    <t>Intel Xeon W-3175X @ 3.10GHz</t>
  </si>
  <si>
    <t>Intel Core i9-12900F</t>
  </si>
  <si>
    <t>Intel Xeon Gold 6242R @ 3.10GHz</t>
  </si>
  <si>
    <t>Intel Xeon Gold 6326 @ 2.90GHz</t>
  </si>
  <si>
    <t>Intel Core i9-12900T</t>
  </si>
  <si>
    <t>Intel Core i7-12700K</t>
  </si>
  <si>
    <t>Intel Core i7-12700KF</t>
  </si>
  <si>
    <t>Intel Xeon Platinum 8260M @ 2.30GHz</t>
  </si>
  <si>
    <t>LGA3647</t>
  </si>
  <si>
    <t>Intel Xeon D-2799 @ 2.40GHz</t>
  </si>
  <si>
    <t>FCBGA2579</t>
  </si>
  <si>
    <t>Intel Core i9-10980XE @ 3.00GHz</t>
  </si>
  <si>
    <t>FCLGA2066</t>
  </si>
  <si>
    <t>Intel Xeon Gold 5220R @ 2.20GHz</t>
  </si>
  <si>
    <t>AMD EPYC 7302</t>
  </si>
  <si>
    <t>AMD Ryzen 9 3900XT</t>
  </si>
  <si>
    <t>AMD Ryzen 9 3900X</t>
  </si>
  <si>
    <t>Intel Xeon Platinum 8168 @ 2.70GHz</t>
  </si>
  <si>
    <t>AMD EPYC 7302P</t>
  </si>
  <si>
    <t>AMD Ryzen Threadripper 2990WX</t>
  </si>
  <si>
    <t>sTR4</t>
  </si>
  <si>
    <t>Intel Xeon Gold 6252 @ 2.10GHz</t>
  </si>
  <si>
    <t>Intel Core i7-12700F</t>
  </si>
  <si>
    <t>Intel Xeon Gold 6230R @ 2.10GHz</t>
  </si>
  <si>
    <t>Intel Core i9-9980XE @ 3.00GHz</t>
  </si>
  <si>
    <t>Intel Xeon W-2295 @ 3.00GHz</t>
  </si>
  <si>
    <t>Intel Core i7-12700</t>
  </si>
  <si>
    <t>AMD EPYC 7282</t>
  </si>
  <si>
    <t>AMD Ryzen 9 3900</t>
  </si>
  <si>
    <t>Intel Core i9-9960X @ 3.10GHz</t>
  </si>
  <si>
    <t>Intel Xeon W-3245 @ 3.20GHz</t>
  </si>
  <si>
    <t>AMD Ryzen Threadripper 2970WX</t>
  </si>
  <si>
    <t>AMD EPYC 7551P</t>
  </si>
  <si>
    <t>Intel Xeon Gold 6246R @ 3.40GHz</t>
  </si>
  <si>
    <t>Intel Core i9-12900HK</t>
  </si>
  <si>
    <t>FCBGA1744</t>
  </si>
  <si>
    <t>Laptop</t>
  </si>
  <si>
    <t>Intel Core i9-9990XE @ 4.00GHz</t>
  </si>
  <si>
    <t>LGA2066</t>
  </si>
  <si>
    <t>Intel Xeon W-3265 @ 2.70GHz</t>
  </si>
  <si>
    <t>Intel Xeon Platinum 8268 @ 2.90GHz</t>
  </si>
  <si>
    <t>Intel Xeon Silver 4314 @ 2.40GHz</t>
  </si>
  <si>
    <t>AMD Ryzen Threadripper 2950X</t>
  </si>
  <si>
    <t>Intel Core i9-7980XE @ 2.60GHz</t>
  </si>
  <si>
    <t>Intel Core i9-12900H</t>
  </si>
  <si>
    <t>Intel Xeon Gold 6254 @ 3.10GHz</t>
  </si>
  <si>
    <t>Intel Xeon Gold 6148 @ 2.40GHz</t>
  </si>
  <si>
    <t>Intel Xeon Gold 6210U @ 2.50GHz</t>
  </si>
  <si>
    <t>Intel Xeon Gold 6154 @ 3.00GHz</t>
  </si>
  <si>
    <t>Intel Core i9-10940X @ 3.30GHz</t>
  </si>
  <si>
    <t>Intel Xeon Gold 5317 @ 3.00GHz</t>
  </si>
  <si>
    <t>Intel Core i9-9940X @ 3.30GHz</t>
  </si>
  <si>
    <t>AMD Ryzen 7 5800X</t>
  </si>
  <si>
    <t>AMD EPYC 7401P</t>
  </si>
  <si>
    <t>AMD Ryzen Threadripper 1950X</t>
  </si>
  <si>
    <t>Intel Xeon W-2275 @ 3.30GHz</t>
  </si>
  <si>
    <t>Intel Xeon Gold 6238 @ 2.10GHz</t>
  </si>
  <si>
    <t>Intel Xeon Gold 6212U @ 2.40GHz</t>
  </si>
  <si>
    <t>Intel Core i5-12600K</t>
  </si>
  <si>
    <t>Intel Core i7-12700H</t>
  </si>
  <si>
    <t>Intel Xeon W-2195 @ 2.30GHz</t>
  </si>
  <si>
    <t>Intel Xeon Gold 6226R @ 2.90GHz</t>
  </si>
  <si>
    <t>Intel Core i5-12600KF</t>
  </si>
  <si>
    <t>AMD Ryzen 7 5700X</t>
  </si>
  <si>
    <t>Intel Xeon Gold 6208U @ 2.90GHz</t>
  </si>
  <si>
    <t>Intel Core i9-7960X @ 2.80GHz</t>
  </si>
  <si>
    <t>Intel Core i9-10920X @ 3.50GHz</t>
  </si>
  <si>
    <t>Intel Xeon Gold 6230 @ 2.10GHz</t>
  </si>
  <si>
    <t>Intel Core i9-7940X @ 3.10GHz</t>
  </si>
  <si>
    <t>Intel Xeon Platinum 8160 @ 2.10GHz</t>
  </si>
  <si>
    <t>AMD EPYC 7272</t>
  </si>
  <si>
    <t>Intel Xeon Gold 5318Y @ 2.10GHz</t>
  </si>
  <si>
    <t>Intel Xeon Gold 6242 @ 2.80GHz</t>
  </si>
  <si>
    <t>FCLGA1200</t>
  </si>
  <si>
    <t>Intel Xeon W-2265 @ 3.50GHz</t>
  </si>
  <si>
    <t>Intel Xeon W-3235 @ 3.30GHz</t>
  </si>
  <si>
    <t>Intel Xeon W-3323 @ 3.50GHz</t>
  </si>
  <si>
    <t>Intel Xeon Gold 5220 @ 2.20GHz</t>
  </si>
  <si>
    <t>Intel Core i9-11900K @ 3.50GHz</t>
  </si>
  <si>
    <t>FCLGA2011-3</t>
  </si>
  <si>
    <t>AMD Ryzen 7 5800X3D</t>
  </si>
  <si>
    <t>AMD EPYC 7351P</t>
  </si>
  <si>
    <t>Intel Core i9-11900KF @ 3.50GHz</t>
  </si>
  <si>
    <t>Intel Core i9-9920X @ 3.50GHz</t>
  </si>
  <si>
    <t>AMD Ryzen Threadripper 2920X</t>
  </si>
  <si>
    <t>Intel Xeon W-1370P @ 3.60GHz</t>
  </si>
  <si>
    <t>Intel Xeon Gold 5218R @ 2.10GHz</t>
  </si>
  <si>
    <t>AMD EPYC 7501</t>
  </si>
  <si>
    <t>Intel Xeon Gold 6138T @ 2.00GHz</t>
  </si>
  <si>
    <t>Intel Core i7-11700K @ 3.60GHz</t>
  </si>
  <si>
    <t>Intel Xeon E5-2699 v4 @ 2.20GHz</t>
  </si>
  <si>
    <t>AMD Ryzen 7 5700G</t>
  </si>
  <si>
    <t>Intel Xeon Gold 6150 @ 2.70GHz</t>
  </si>
  <si>
    <t>Intel Xeon Gold 6246 @ 3.30GHz</t>
  </si>
  <si>
    <t>Intel Xeon Gold 6248 @ 2.50GHz</t>
  </si>
  <si>
    <t>Intel Core i7-11700KF @ 3.60GHz</t>
  </si>
  <si>
    <t>Intel Xeon W-1370 @ 2.90GHz</t>
  </si>
  <si>
    <t>Intel Xeon W-11955M @ 2.60GHz</t>
  </si>
  <si>
    <t>FCBGA1787</t>
  </si>
  <si>
    <t>Laptop, Server</t>
  </si>
  <si>
    <t>AMD Ryzen 7 3800XT</t>
  </si>
  <si>
    <t>Intel Core i9-11900F @ 2.50GHz</t>
  </si>
  <si>
    <t>Intel Core i9-10900K @ 3.70GHz</t>
  </si>
  <si>
    <t>Intel Core i9-11980HK @ 2.60GHz</t>
  </si>
  <si>
    <t>Intel Xeon Silver 4310 @ 2.10GHz</t>
  </si>
  <si>
    <t>AMD EPYC 7351</t>
  </si>
  <si>
    <t>Intel Xeon E5-2696 v3 @ 2.30GHz</t>
  </si>
  <si>
    <t>LGA2011-v3</t>
  </si>
  <si>
    <t>Intel Core i5-12500H</t>
  </si>
  <si>
    <t>Intel Xeon W-1390 @ 2.80GHz</t>
  </si>
  <si>
    <t>Intel Xeon E5-2679 v4 @ 2.50GHz</t>
  </si>
  <si>
    <t>Intel Core i9-10900KF @ 3.70GHz</t>
  </si>
  <si>
    <t>Intel Xeon E-2388G @ 3.20GHz</t>
  </si>
  <si>
    <t>Intel Xeon Gold 6146 @ 3.20GHz</t>
  </si>
  <si>
    <t>Intel Core i9-7920X @ 2.90GHz</t>
  </si>
  <si>
    <t>AMD Ryzen 7 3800X</t>
  </si>
  <si>
    <t>Intel Xeon W-2175 @ 2.50GHz</t>
  </si>
  <si>
    <t>Intel Xeon E5-2696 v4 @ 2.20GHz</t>
  </si>
  <si>
    <t>Intel Xeon Platinum 8176 @ 2.10GHz</t>
  </si>
  <si>
    <t>Intel Core i9-11900 @ 2.50GHz</t>
  </si>
  <si>
    <t>Intel Core i9-10850K @ 3.60GHz</t>
  </si>
  <si>
    <t>Intel Xeon W-1290P @ 3.70GHz</t>
  </si>
  <si>
    <t>AMD Ryzen Threadripper 1920X</t>
  </si>
  <si>
    <t>Intel Xeon Gold 6138 @ 2.00GHz</t>
  </si>
  <si>
    <t>AMD Ryzen 7 PRO 3700</t>
  </si>
  <si>
    <t>Intel Core i9-11900KB @ 3.30GHz</t>
  </si>
  <si>
    <t>Intel Xeon Gold 6140 @ 2.30GHz</t>
  </si>
  <si>
    <t>AMD Ryzen 7 3700X</t>
  </si>
  <si>
    <t>Intel Core i7-12700T</t>
  </si>
  <si>
    <t>Intel Core i9-10900X @ 3.70GHz</t>
  </si>
  <si>
    <t>Intel Core i9-11950H @ 2.60GHz</t>
  </si>
  <si>
    <t>Desktop, Laptop</t>
  </si>
  <si>
    <t>Intel Xeon Gold 6152 @ 2.10GHz</t>
  </si>
  <si>
    <t>Intel Xeon Gold 6136 @ 3.00GHz</t>
  </si>
  <si>
    <t>Intel Xeon Gold 6334 @ 3.60GHz</t>
  </si>
  <si>
    <t>Intel Xeon Gold 5218 @ 2.30GHz</t>
  </si>
  <si>
    <t>AMD Ryzen 5 5600X</t>
  </si>
  <si>
    <t>Intel Xeon W-1290E @ 3.50GHz</t>
  </si>
  <si>
    <t>Intel Xeon W-2255 @ 3.70GHz</t>
  </si>
  <si>
    <t>AMD EPYC 7551</t>
  </si>
  <si>
    <t>Intel Core i9-9900X @ 3.50GHz</t>
  </si>
  <si>
    <t>Intel Xeon Gold 6130T @ 2.10GHz</t>
  </si>
  <si>
    <t>Intel Xeon E5-2698 v4 @ 2.20GHz</t>
  </si>
  <si>
    <t>Intel Xeon E5-2697 v4 @ 2.30GHz</t>
  </si>
  <si>
    <t>Intel Core i7-11700F @ 2.50GHz</t>
  </si>
  <si>
    <t>Intel Core i9-11900H @ 2.50GHz</t>
  </si>
  <si>
    <t>Intel Core i5-12600</t>
  </si>
  <si>
    <t>Intel Core i7-11800H @ 2.30GHz</t>
  </si>
  <si>
    <t>AMD Ryzen 5 5600</t>
  </si>
  <si>
    <t>Intel Core i9-7900X @ 3.30GHz</t>
  </si>
  <si>
    <t>AMD EPYC 7281</t>
  </si>
  <si>
    <t>Intel Xeon Gold 5315Y @ 3.20GHz</t>
  </si>
  <si>
    <t>Intel Core i7-11850H @ 2.50GHz</t>
  </si>
  <si>
    <t>Intel Xeon W-2155 @ 3.30GHz</t>
  </si>
  <si>
    <t>Intel Xeon Gold 6132 @ 2.60GHz</t>
  </si>
  <si>
    <t>Intel Xeon Silver 4310T @ 2.30GHz</t>
  </si>
  <si>
    <t>Intel Core i9-10900F @ 2.80GHz</t>
  </si>
  <si>
    <t>AMD EPYC 7262</t>
  </si>
  <si>
    <t>Intel Xeon Gold 6130 @ 2.10GHz</t>
  </si>
  <si>
    <t>Intel Core i9-10900E @ 2.80GHz</t>
  </si>
  <si>
    <t>Desktop, Mobile/Embedded</t>
  </si>
  <si>
    <t>Intel Core i7-11700 @ 2.50GHz</t>
  </si>
  <si>
    <t>AMD Ryzen 7 PRO 4750G</t>
  </si>
  <si>
    <t>Intel Xeon W-1290 @ 3.20GHz</t>
  </si>
  <si>
    <t>AMD EPYC 7451</t>
  </si>
  <si>
    <t>Intel Core i9-10900 @ 2.80GHz</t>
  </si>
  <si>
    <t>Intel Xeon Gold 6244 @ 3.60GHz</t>
  </si>
  <si>
    <t>Intel Xeon E5-2695 v4 @ 2.10GHz</t>
  </si>
  <si>
    <t>Intel Core i5-12500</t>
  </si>
  <si>
    <t>Intel Core i9-11900T @ 1.50GHz</t>
  </si>
  <si>
    <t>AMD Ryzen 7 4700G</t>
  </si>
  <si>
    <t>Intel Xeon E5-2699 v3 @ 2.30GHz</t>
  </si>
  <si>
    <t>Intel Xeon E5-2690 v4 @ 2.60GHz</t>
  </si>
  <si>
    <t>AMD Ryzen 5 5500</t>
  </si>
  <si>
    <t>Intel Xeon W-1350P @ 4.00GHz</t>
  </si>
  <si>
    <t>AMD Ryzen 5 5600G</t>
  </si>
  <si>
    <t>Intel Core i5-12450H</t>
  </si>
  <si>
    <t>Intel Xeon Gold 6226 @ 2.70GHz</t>
  </si>
  <si>
    <t>Intel Xeon E5-2698 v3 @ 2.30GHz</t>
  </si>
  <si>
    <t>Intel Core i5-11600K @ 3.90GHz</t>
  </si>
  <si>
    <t>Intel Core i5-11600KF @ 3.90GHz</t>
  </si>
  <si>
    <t>Intel Core i5-12400F</t>
  </si>
  <si>
    <t>Intel Core i5-12400</t>
  </si>
  <si>
    <t>AMD EPYC 7252</t>
  </si>
  <si>
    <t>Intel Core i9-9900KS @ 4.00GHz</t>
  </si>
  <si>
    <t>FCLGA1151-2</t>
  </si>
  <si>
    <t>Intel Xeon Silver 4216 @ 2.10GHz</t>
  </si>
  <si>
    <t>Intel Xeon W-2245 @ 3.90GHz</t>
  </si>
  <si>
    <t>Intel Core i7-10700K @ 3.80GHz</t>
  </si>
  <si>
    <t>Intel Xeon W-1270P @ 3.80GHz</t>
  </si>
  <si>
    <t>Intel Xeon E5-2697 v3 @ 2.60GHz</t>
  </si>
  <si>
    <t>Intel Xeon Gold 6126 @ 2.60GHz</t>
  </si>
  <si>
    <t>Intel Core i7-10700KF @ 3.80GHz</t>
  </si>
  <si>
    <t>Intel Core i7-12800H</t>
  </si>
  <si>
    <t>Intel Xeon Silver 4309Y @ 2.80GHz</t>
  </si>
  <si>
    <t>Intel Xeon W-1350 @ 3.30GHz</t>
  </si>
  <si>
    <t>Intel Xeon W-11855M @ 3.20GHz</t>
  </si>
  <si>
    <t>Intel Xeon Silver 4214R @ 2.40GHz</t>
  </si>
  <si>
    <t>AMD Ryzen 5 3600XT</t>
  </si>
  <si>
    <t>Intel Xeon E-2356G @ 3.20GHz</t>
  </si>
  <si>
    <t>Intel Core i9-9900K @ 3.60GHz</t>
  </si>
  <si>
    <t>Intel Core i9-9900KF @ 3.60GHz</t>
  </si>
  <si>
    <t>Intel Xeon Gold 6144 @ 3.50GHz</t>
  </si>
  <si>
    <t>Intel Xeon W-1270E @ 3.40GHz</t>
  </si>
  <si>
    <t>Server, Mobile/Embedded</t>
  </si>
  <si>
    <t>Intel Xeon W-1290T @ 1.90GHz</t>
  </si>
  <si>
    <t>Intel Xeon D-2183IT @ 2.20GHz</t>
  </si>
  <si>
    <t>FCBGA2518</t>
  </si>
  <si>
    <t>Intel Core i5-11600 @ 2.80GHz</t>
  </si>
  <si>
    <t>Intel Core i9-9820X @ 3.30GHz</t>
  </si>
  <si>
    <t>AMD Ryzen 5 3600X</t>
  </si>
  <si>
    <t>Intel Xeon E-2378 @ 2.60GHz</t>
  </si>
  <si>
    <t>Intel Xeon E7-8880 v3 @ 2.30GHz</t>
  </si>
  <si>
    <t>LGA2011-1</t>
  </si>
  <si>
    <t>Intel Core i7-9800X @ 3.80GHz</t>
  </si>
  <si>
    <t>Intel Xeon W-2145 @ 3.70GHz</t>
  </si>
  <si>
    <t>Intel Xeon W-1270 @ 3.40GHz</t>
  </si>
  <si>
    <t>Intel Xeon D-2187NT @ 2.00GHz</t>
  </si>
  <si>
    <t>Mobile/Embedded</t>
  </si>
  <si>
    <t>Intel Core i9-10900TE @ 1.80GHz</t>
  </si>
  <si>
    <t>AMD Ryzen 5 3600</t>
  </si>
  <si>
    <t>Intel Xeon E5-2687W v4 @ 3.00GHz</t>
  </si>
  <si>
    <t>Intel Xeon E5-2680 v4 @ 2.40GHz</t>
  </si>
  <si>
    <t>Intel Core i5-12500T</t>
  </si>
  <si>
    <t>Intel Xeon E-2278G @ 3.40GHz</t>
  </si>
  <si>
    <t>Intel Xeon Gold 5120 @ 2.20GHz</t>
  </si>
  <si>
    <t>Intel Core i5-11500 @ 2.70GHz</t>
  </si>
  <si>
    <t>AMD Ryzen 7 2700X</t>
  </si>
  <si>
    <t>Intel Xeon Gold 5120T @ 2.20GHz</t>
  </si>
  <si>
    <t>Intel Xeon E5-2673 v4 @ 2.30GHz</t>
  </si>
  <si>
    <t>Intel Xeon W-3223 @ 3.50GHz</t>
  </si>
  <si>
    <t>Intel Xeon E5-4669 v3 @ 2.10GHz</t>
  </si>
  <si>
    <t>Intel Xeon E5-2683 v4 @ 2.10GHz</t>
  </si>
  <si>
    <t>Intel Xeon E-2288G @ 3.70GHz</t>
  </si>
  <si>
    <t>Intel Core i7-7820X @ 3.60GHz</t>
  </si>
  <si>
    <t>Intel Core i5-11400F @ 2.60GHz</t>
  </si>
  <si>
    <t>Intel Core i7-6950X @ 3.00GHz</t>
  </si>
  <si>
    <t>Intel Core i5-11400 @ 2.60GHz</t>
  </si>
  <si>
    <t>Intel Core i7-10700E @ 2.90GHz</t>
  </si>
  <si>
    <t>Laptop, Mobile/Embedded</t>
  </si>
  <si>
    <t>AMD EPYC 7232P</t>
  </si>
  <si>
    <t>Intel Core i7-10700F @ 2.90GHz</t>
  </si>
  <si>
    <t>AMD Ryzen Threadripper 1900X</t>
  </si>
  <si>
    <t>Intel Core i7-10700 @ 2.90GHz</t>
  </si>
  <si>
    <t>Intel Core i9-9900 @ 3.10GHz</t>
  </si>
  <si>
    <t>AMD Ryzen 5 4500</t>
  </si>
  <si>
    <t>Intel Xeon Gold 6134 @ 3.20GHz</t>
  </si>
  <si>
    <t>Intel Core i5-11500H @ 2.90GHz</t>
  </si>
  <si>
    <t>Intel Xeon E5-2690 v3 @ 2.60GHz</t>
  </si>
  <si>
    <t>AMD Ryzen 5 PRO 4650G</t>
  </si>
  <si>
    <t>Intel Core i7-11600H @ 2.90GHz</t>
  </si>
  <si>
    <t>Intel Core i7-10700TE @ 2.00GHz</t>
  </si>
  <si>
    <t>AMD Ryzen 7 1800X</t>
  </si>
  <si>
    <t>Intel Xeon Gold 5118 @ 2.30GHz</t>
  </si>
  <si>
    <t>Intel Core i9-10980HK @ 2.40GHz</t>
  </si>
  <si>
    <t>FCBGA1440</t>
  </si>
  <si>
    <t>Intel Core i5-11400H @ 2.70GHz</t>
  </si>
  <si>
    <t>Intel Xeon W-10885M @ 2.40GHz</t>
  </si>
  <si>
    <t>Intel Xeon E-2336 @ 2.90GHz</t>
  </si>
  <si>
    <t>Intel Xeon E5-2695 v3 @ 2.30GHz</t>
  </si>
  <si>
    <t>Intel Xeon Silver 4214 @ 2.20GHz</t>
  </si>
  <si>
    <t>Intel Core i9-10885H @ 2.40GHz</t>
  </si>
  <si>
    <t>AMD Ryzen 7 2700</t>
  </si>
  <si>
    <t>Intel Xeon E5-2680 v3 @ 2.50GHz</t>
  </si>
  <si>
    <t>AMD Ryzen 7 1700X</t>
  </si>
  <si>
    <t>Intel Xeon Gold 5217 @ 3.00GHz</t>
  </si>
  <si>
    <t>Intel Core i7-10875H @ 2.30GHz</t>
  </si>
  <si>
    <t>Intel Xeon Gold 5215 @ 2.50GHz</t>
  </si>
  <si>
    <t>Intel Xeon E5-4667 v3 @ 2.00GHz</t>
  </si>
  <si>
    <t>Intel Core i5-11260H @ 2.60GHz</t>
  </si>
  <si>
    <t>Intel Core i7-11700T @ 1.40GHz</t>
  </si>
  <si>
    <t>Intel Core i5-11600T @ 1.70GHz</t>
  </si>
  <si>
    <t>Intel Xeon E-2278GE @ 3.30GHz</t>
  </si>
  <si>
    <t>Intel Xeon E-2286M @ 2.40GHz</t>
  </si>
  <si>
    <t>Intel Xeon Silver 4214Y @ 2.20GHz</t>
  </si>
  <si>
    <t>Intel Xeon Silver 4116T @ 2.10GHz</t>
  </si>
  <si>
    <t>Intel Xeon Silver 4215R @ 3.20GHz</t>
  </si>
  <si>
    <t>Intel Core i9-10900T @ 1.90GHz</t>
  </si>
  <si>
    <t>Intel Xeon D-2166NT @ 2.00GHz</t>
  </si>
  <si>
    <t>Intel Xeon E5-2660 v4 @ 2.00GHz</t>
  </si>
  <si>
    <t>Intel Xeon Silver 4210R @ 2.40GHz</t>
  </si>
  <si>
    <t>Intel Core i7-10870H @ 2.20GHz</t>
  </si>
  <si>
    <t>AMD EPYC 7301</t>
  </si>
  <si>
    <t>Intel Core i3-12300</t>
  </si>
  <si>
    <t>AMD EPYC 7251</t>
  </si>
  <si>
    <t>Intel Xeon Silver 4116 @ 2.10GHz</t>
  </si>
  <si>
    <t>Intel Xeon W-1250P @ 4.10GHz</t>
  </si>
  <si>
    <t>Intel Xeon E5-2699A v4 @ 2.40GHz</t>
  </si>
  <si>
    <t>Intel Xeon E5-2658A v3 @ 2.20GHz</t>
  </si>
  <si>
    <t>Intel Xeon E5-2683 v3 @ 2.00GHz</t>
  </si>
  <si>
    <t>Intel Xeon E5-2687W v3 @ 3.10GHz</t>
  </si>
  <si>
    <t>Intel Core i9-9980HK @ 2.40GHz</t>
  </si>
  <si>
    <t>Intel Xeon E5-2678 v3 @ 2.50GHz</t>
  </si>
  <si>
    <t>AMD Ryzen 7 1700</t>
  </si>
  <si>
    <t>Intel Core i5-10600KF @ 4.10GHz</t>
  </si>
  <si>
    <t>Intel Core i7-9700K @ 3.60GHz</t>
  </si>
  <si>
    <t>Intel Core i7-8086K @ 4.00GHz</t>
  </si>
  <si>
    <t>Intel Core i5-10600K @ 4.10GHz</t>
  </si>
  <si>
    <t>Intel Core i3-12100</t>
  </si>
  <si>
    <t>Intel Core i7-9700KF @ 3.60GHz</t>
  </si>
  <si>
    <t>Intel Core i3-12100F</t>
  </si>
  <si>
    <t>Intel Xeon Silver 4215 @ 2.50GHz</t>
  </si>
  <si>
    <t>Intel Xeon E-2286G @ 4.00GHz</t>
  </si>
  <si>
    <t>Intel Xeon W-2235 @ 3.80GHz</t>
  </si>
  <si>
    <t>Intel Xeon E-2236 @ 3.40GHz</t>
  </si>
  <si>
    <t>Intel Core i7-6900K @ 3.20GHz</t>
  </si>
  <si>
    <t>Intel Xeon Silver 4210 @ 2.20GHz</t>
  </si>
  <si>
    <t>Intel Xeon Gold 6128 @ 3.40GHz</t>
  </si>
  <si>
    <t>Intel Xeon E5-4660 v3 @ 2.10GHz</t>
  </si>
  <si>
    <t>Intel Xeon E5-2697 v2 @ 2.70GHz</t>
  </si>
  <si>
    <t>FCLGA2011</t>
  </si>
  <si>
    <t>LGA2011</t>
  </si>
  <si>
    <t>Intel Xeon E5-1680 v4 @ 3.40GHz</t>
  </si>
  <si>
    <t>Intel Xeon E5-2673 v3 @ 2.40GHz</t>
  </si>
  <si>
    <t>Intel Xeon W-2135 @ 3.70GHz</t>
  </si>
  <si>
    <t>Intel Xeon E-2374G @ 3.70GHz</t>
  </si>
  <si>
    <t>AMD Ryzen 5 2600X</t>
  </si>
  <si>
    <t>Intel Xeon E-2246G @ 3.60GHz</t>
  </si>
  <si>
    <t>Intel Core i9-9880H @ 2.30GHz</t>
  </si>
  <si>
    <t>AMD EPYC 3251</t>
  </si>
  <si>
    <t>SP4r2</t>
  </si>
  <si>
    <t>Intel Core i9-9900T @ 2.10GHz</t>
  </si>
  <si>
    <t>Intel Core i5-10600 @ 3.30GHz</t>
  </si>
  <si>
    <t>Intel Xeon E5-2670 v3 @ 2.30GHz</t>
  </si>
  <si>
    <t>Intel Xeon E-2186G @ 3.80GHz</t>
  </si>
  <si>
    <t>Intel Core i7-8700K @ 3.70GHz</t>
  </si>
  <si>
    <t>Intel Xeon E5-2667 v4 @ 3.20GHz</t>
  </si>
  <si>
    <t>Intel Core i5-11500T @ 1.50GHz</t>
  </si>
  <si>
    <t>Intel Xeon W-1250 @ 3.30GHz</t>
  </si>
  <si>
    <t>Intel Xeon E-2176G @ 3.70GHz</t>
  </si>
  <si>
    <t>Intel Xeon W-1270TE @ 2.00GHz</t>
  </si>
  <si>
    <t>Intel Xeon E5-2695 v2 @ 2.40GHz</t>
  </si>
  <si>
    <t>LGA 2011</t>
  </si>
  <si>
    <t>Intel Xeon E5-2650 v4 @ 2.20GHz</t>
  </si>
  <si>
    <t>Intel Xeon E5-2690 v2 @ 3.00GHz</t>
  </si>
  <si>
    <t>Intel Core i7-9700F @ 3.00GHz</t>
  </si>
  <si>
    <t>Intel Core i7-9700 @ 3.00GHz</t>
  </si>
  <si>
    <t>Intel Xeon E-2276G @ 3.80GHz</t>
  </si>
  <si>
    <t>Intel Xeon E-2136 @ 3.30GHz</t>
  </si>
  <si>
    <t>Intel Xeon E-2146G @ 3.50GHz</t>
  </si>
  <si>
    <t>Intel Xeon E5-1660 v4 @ 3.20GHz</t>
  </si>
  <si>
    <t>AMD Ryzen 5 3500X</t>
  </si>
  <si>
    <t>Intel Xeon E5-1680 v3 @ 3.20GHz</t>
  </si>
  <si>
    <t>AMD Ryzen 5 2600</t>
  </si>
  <si>
    <t>Intel Xeon E-2334 @ 3.40GHz</t>
  </si>
  <si>
    <t>Intel Xeon Silver 4114 @ 2.20GHz</t>
  </si>
  <si>
    <t>Intel Xeon E5-2660 v3 @ 2.60GHz</t>
  </si>
  <si>
    <t>Intel Core i7-10700T @ 2.00GHz</t>
  </si>
  <si>
    <t>Intel Xeon D-2143IT @ 2.20GHz</t>
  </si>
  <si>
    <t>Intel Core i5-11400T @ 1.30GHz</t>
  </si>
  <si>
    <t>Intel Core i5-10500 @ 3.10GHz</t>
  </si>
  <si>
    <t>Intel Core i7-8700 @ 3.20GHz</t>
  </si>
  <si>
    <t>Intel Xeon E5-4627 v4 @ 2.60GHz</t>
  </si>
  <si>
    <t>Intel Xeon W-10855M @ 2.80GHz</t>
  </si>
  <si>
    <t>AMD Ryzen 5 1600X</t>
  </si>
  <si>
    <t>Intel Core i7-7800X @ 3.50GHz</t>
  </si>
  <si>
    <t>Intel Xeon E5-2618L v4 @ 2.20GHz</t>
  </si>
  <si>
    <t>Intel Core i3-12100T</t>
  </si>
  <si>
    <t>AMD Ryzen 3 3300X</t>
  </si>
  <si>
    <t>Intel Core i7-5960X @ 3.00GHz</t>
  </si>
  <si>
    <t>Intel Xeon E5-2680 v2 @ 2.80GHz</t>
  </si>
  <si>
    <t>Intel Xeon E5-4657L v2 @ 2.40GHz</t>
  </si>
  <si>
    <t>Intel Core i5-10400F @ 2.90GHz</t>
  </si>
  <si>
    <t>Intel Xeon W-2133 @ 3.60GHz</t>
  </si>
  <si>
    <t>Intel Core i7-11375H @ 3.30GHz</t>
  </si>
  <si>
    <t>FCBGA1449</t>
  </si>
  <si>
    <t>Intel Xeon E5-1660 v3 @ 3.00GHz</t>
  </si>
  <si>
    <t>Intel Xeon E5-2667 v3 @ 3.20GHz</t>
  </si>
  <si>
    <t>Intel Core i7-1265U</t>
  </si>
  <si>
    <t>Intel Core i5-10400 @ 2.90GHz</t>
  </si>
  <si>
    <t>AMD Ryzen 5 1600</t>
  </si>
  <si>
    <t>Intel Core i7-8700B @ 3.20GHz</t>
  </si>
  <si>
    <t>Intel Core i7-9700E @ 2.60GHz</t>
  </si>
  <si>
    <t>Intel Xeon E5-2667 v2 @ 3.30GHz</t>
  </si>
  <si>
    <t>Intel Xeon D-2141I @ 2.20GHz</t>
  </si>
  <si>
    <t>Intel Core i7-10850H @ 2.70GHz</t>
  </si>
  <si>
    <t>Intel Core i7-11370H @ 3.30GHz</t>
  </si>
  <si>
    <t>Intel Xeon E5-2687W v2 @ 3.40GHz</t>
  </si>
  <si>
    <t>Intel Xeon E-2278GEL @ 2.00GHz</t>
  </si>
  <si>
    <t>Intel Xeon E5-2640 v4 @ 2.40GHz</t>
  </si>
  <si>
    <t>Intel Xeon E5-2650 v3 @ 2.30GHz</t>
  </si>
  <si>
    <t>Intel Xeon E5-2650L v3 @ 1.80GHz</t>
  </si>
  <si>
    <t>Intel Xeon E-2276M @ 2.80GHz</t>
  </si>
  <si>
    <t>Intel Xeon D-2146NT @ 2.30GHz</t>
  </si>
  <si>
    <t>Intel Xeon E5-2670 v2 @ 2.50GHz</t>
  </si>
  <si>
    <t>AMD Ryzen 3 3100</t>
  </si>
  <si>
    <t>Intel Xeon D-1577 @ 1.30GHz</t>
  </si>
  <si>
    <t>FCBGA1667</t>
  </si>
  <si>
    <t>Intel Core i5-10500H @ 2.50GHz</t>
  </si>
  <si>
    <t>Intel Xeon E5-2648L v4 @ 1.80GHz</t>
  </si>
  <si>
    <t>Intel Xeon E5-1650 v4 @ 3.60GHz</t>
  </si>
  <si>
    <t>Intel Core i7-9850H @ 2.60GHz</t>
  </si>
  <si>
    <t>Intel Xeon E5-2650L v4 @ 1.70GHz</t>
  </si>
  <si>
    <t>Intel Core i7-9750HF @ 2.60GHz</t>
  </si>
  <si>
    <t>Intel Core i5-10600T @ 2.40GHz</t>
  </si>
  <si>
    <t>Intel Xeon E5-2630 v4 @ 2.20GHz</t>
  </si>
  <si>
    <t>Intel Xeon E5-4627 v3 @ 2.60GHz</t>
  </si>
  <si>
    <t>Intel Core i7-6850K @ 3.60GHz</t>
  </si>
  <si>
    <t>Intel Core i7-9750H @ 2.60GHz</t>
  </si>
  <si>
    <t>Intel Xeon E5-2640 v3 @ 2.60GHz</t>
  </si>
  <si>
    <t>Intel Xeon E5-2643 v4 @ 3.40GHz</t>
  </si>
  <si>
    <t>Intel Xeon Silver 4208 @ 2.10GHz</t>
  </si>
  <si>
    <t>Intel Core i5-1235U</t>
  </si>
  <si>
    <t>BGA1744</t>
  </si>
  <si>
    <t>Intel Xeon E-2226G @ 3.40GHz</t>
  </si>
  <si>
    <t>Intel Core i7-1185G7E @ 2.80GHz</t>
  </si>
  <si>
    <t>Intel Xeon E5-2628L v4 @ 1.90GHz</t>
  </si>
  <si>
    <t>Intel Core i5-11300H @ 3.10GHz</t>
  </si>
  <si>
    <t>Intel Core i7-1195G7 @ 2.90GHz</t>
  </si>
  <si>
    <t>Intel Core i7-1185G7 @ 3.00GHz</t>
  </si>
  <si>
    <t>BGA1526</t>
  </si>
  <si>
    <t>Intel Xeon E-2176M @ 2.70GHz</t>
  </si>
  <si>
    <t>Intel Xeon E-2186M @ 2.90GHz</t>
  </si>
  <si>
    <t>Intel Xeon E5-2470 v2 @ 2.40GHz</t>
  </si>
  <si>
    <t>LGA 1356</t>
  </si>
  <si>
    <t>Intel Core i7-11390H @ 3.40GHz</t>
  </si>
  <si>
    <t>Intel Xeon E5-2630L v4 @ 1.80GHz</t>
  </si>
  <si>
    <t>Intel Xeon W-2225 @ 4.10GHz</t>
  </si>
  <si>
    <t>Intel Core i5-9600KF @ 3.70GHz</t>
  </si>
  <si>
    <t>Intel Xeon E5-4650 v3 @ 2.10GHz</t>
  </si>
  <si>
    <t>Intel Core i7-9700TE @ 1.80GHz</t>
  </si>
  <si>
    <t>Intel Core i9-8950HK @ 2.90GHz</t>
  </si>
  <si>
    <t>Intel Core i5-9600K @ 3.70GHz</t>
  </si>
  <si>
    <t>Intel Xeon E-2126G @ 3.30GHz</t>
  </si>
  <si>
    <t>Intel Core i7-9700T @ 2.00GHz</t>
  </si>
  <si>
    <t>Intel Core i5-11320H @ 3.20GHz</t>
  </si>
  <si>
    <t>Intel Core i7-6800K @ 3.40GHz</t>
  </si>
  <si>
    <t>Intel Core i7-1165G7 @ 2.80GHz</t>
  </si>
  <si>
    <t>Intel Core i5-1155G7 @ 2.50GHz</t>
  </si>
  <si>
    <t>Intel Xeon E5-4620 v3 @ 2.00GHz</t>
  </si>
  <si>
    <t>Intel Xeon E5-2618L v3 @ 2.30GHz</t>
  </si>
  <si>
    <t>Intel Core i5-1145G7E @ 2.60GHz</t>
  </si>
  <si>
    <t>Intel Core i7-8700T @ 2.40GHz</t>
  </si>
  <si>
    <t>Intel Xeon E5-2630 v3 @ 2.40GHz</t>
  </si>
  <si>
    <t>Intel Xeon E5-2643 v3 @ 3.40GHz</t>
  </si>
  <si>
    <t>Intel Xeon E5-2660 v2 @ 2.20GHz</t>
  </si>
  <si>
    <t>Intel Xeon E5-1650 v3 @ 3.50GHz</t>
  </si>
  <si>
    <t>Intel Core i5-9600 @ 3.10GHz</t>
  </si>
  <si>
    <t>Intel Core i5-10500T @ 2.30GHz</t>
  </si>
  <si>
    <t>Intel Xeon Silver 4109T @ 2.00GHz</t>
  </si>
  <si>
    <t>Intel Core i7-8850H @ 2.60GHz</t>
  </si>
  <si>
    <t>Intel Core i5-9500F @ 3.00GHz</t>
  </si>
  <si>
    <t>FCBGA1598</t>
  </si>
  <si>
    <t>Intel Core i3-10325 @ 3.90GHz</t>
  </si>
  <si>
    <t>Intel Core i7-5930K @ 3.50GHz</t>
  </si>
  <si>
    <t>Intel Xeon E5-2658 v2 @ 2.40GHz</t>
  </si>
  <si>
    <t>Intel Xeon Silver 4110 @ 2.10GHz</t>
  </si>
  <si>
    <t>Intel Xeon E5-1660 v2 @ 3.70GHz</t>
  </si>
  <si>
    <t>Intel Core i5-8600K @ 3.60GHz</t>
  </si>
  <si>
    <t>Intel Core i7-10710U @ 1.10GHz</t>
  </si>
  <si>
    <t>FCBGA1528</t>
  </si>
  <si>
    <t>Intel Core i3-10320 @ 3.80GHz</t>
  </si>
  <si>
    <t>Intel Core i5-1135G7 @ 2.40GHz</t>
  </si>
  <si>
    <t>Intel Core i7-1068NG7 @ 2.30GHz</t>
  </si>
  <si>
    <t>FCBGA1344</t>
  </si>
  <si>
    <t>Intel Core i7-8750H @ 2.20GHz</t>
  </si>
  <si>
    <t>Intel Core i5-10400T @ 2.00GHz</t>
  </si>
  <si>
    <t>Intel Xeon W-2125 @ 4.00GHz</t>
  </si>
  <si>
    <t>Intel Xeon E5-2650 v2 @ 2.60GHz</t>
  </si>
  <si>
    <t>Intel Core i5-10500TE @ 2.30GHz</t>
  </si>
  <si>
    <t>Intel Core i7-4960X @ 3.60GHz</t>
  </si>
  <si>
    <t>Intel Xeon E-2234 @ 3.60GHz</t>
  </si>
  <si>
    <t>Intel Core i7-7740X @ 4.30GHz</t>
  </si>
  <si>
    <t>Intel Core i5-8600 @ 3.10GHz</t>
  </si>
  <si>
    <t>Intel Xeon E5-2648L v3 @ 1.80GHz</t>
  </si>
  <si>
    <t>Intel Xeon E5-2690 @ 2.90GHz</t>
  </si>
  <si>
    <t>Intel Xeon E-2244G @ 3.80GHz</t>
  </si>
  <si>
    <t>Intel Core i7-5820K @ 3.30GHz</t>
  </si>
  <si>
    <t>Intel Xeon E5-2687W @ 3.10GHz</t>
  </si>
  <si>
    <t>Intel Xeon E5-2689 @ 2.60GHz</t>
  </si>
  <si>
    <t>Intel Core i5-1130G7 @ 1.10GHz</t>
  </si>
  <si>
    <t>BGA 1449</t>
  </si>
  <si>
    <t>Intel Core i5-9500 @ 3.00GHz</t>
  </si>
  <si>
    <t>Intel Core i3-10305 @ 3.80GHz</t>
  </si>
  <si>
    <t>Intel Xeon E-2274G @ 4.00GHz</t>
  </si>
  <si>
    <t>Intel Core i7-7700K @ 4.20GHz</t>
  </si>
  <si>
    <t>LGA 1151</t>
  </si>
  <si>
    <t>Intel Core i5-1038NG7 @ 2.00GHz</t>
  </si>
  <si>
    <t>Intel Xeon E-2174G @ 3.80GHz</t>
  </si>
  <si>
    <t>Intel Core i5-8500 @ 3.00GHz</t>
  </si>
  <si>
    <t>Intel Core i5-9400F @ 2.90GHz</t>
  </si>
  <si>
    <t>Intel Core i5-9400 @ 2.90GHz</t>
  </si>
  <si>
    <t>Intel Core i5-8500B @ 3.00GHz</t>
  </si>
  <si>
    <t>Intel Xeon Gold 5222 @ 3.80GHz</t>
  </si>
  <si>
    <t>Intel Xeon E5-4655 v3 @ 2.90GHz</t>
  </si>
  <si>
    <t>Intel Xeon E5-2680 @ 2.70GHz</t>
  </si>
  <si>
    <t>Intel Core i7-4930K @ 3.40GHz</t>
  </si>
  <si>
    <t>AMD Ryzen 5 3400G</t>
  </si>
  <si>
    <t>Intel Xeon E5-1650 v2 @ 3.50GHz</t>
  </si>
  <si>
    <t>Intel Xeon E-2144G @ 3.60GHz</t>
  </si>
  <si>
    <t>Intel Xeon E5-4627 v2 @ 3.30GHz</t>
  </si>
  <si>
    <t>Intel Core i3-10300 @ 3.70GHz</t>
  </si>
  <si>
    <t>Intel Xeon E3-1285 v6 @ 4.10GHz</t>
  </si>
  <si>
    <t>FCLGA1151</t>
  </si>
  <si>
    <t>Intel Xeon Silver 4108 @ 1.80GHz</t>
  </si>
  <si>
    <t>Intel Xeon E3-1275 v6 @ 3.80GHz</t>
  </si>
  <si>
    <t>Intel Core i5-8400 @ 2.80GHz</t>
  </si>
  <si>
    <t>Intel Core i5-9500TE @ 2.20GHz</t>
  </si>
  <si>
    <t>Intel Xeon E3-1280 v6 @ 3.90GHz</t>
  </si>
  <si>
    <t>Intel Xeon E5-2620 v4 @ 2.10GHz</t>
  </si>
  <si>
    <t>Intel Xeon E5-2629 v3 @ 2.40GHz</t>
  </si>
  <si>
    <t>Intel Core i7-9850HL @ 1.90GHz</t>
  </si>
  <si>
    <t>Intel Xeon D-1715TER @ 2.40GHz</t>
  </si>
  <si>
    <t>FCBGA2227</t>
  </si>
  <si>
    <t>AMD Ryzen 5 1500X</t>
  </si>
  <si>
    <t>Intel Xeon E5-2643 v2 @ 3.50GHz</t>
  </si>
  <si>
    <t>Intel Xeon D-1548 @ 2.00GHz</t>
  </si>
  <si>
    <t>Intel Xeon E5-2630L v3 @ 1.80GHz</t>
  </si>
  <si>
    <t>Intel Core i7-6700K @ 4.00GHz</t>
  </si>
  <si>
    <t>LGA1151</t>
  </si>
  <si>
    <t>Intel Core i3-10105 @ 3.70GHz</t>
  </si>
  <si>
    <t>Intel Core i5-10400H @ 2.60GHz</t>
  </si>
  <si>
    <t>Intel Xeon E5-2670 @ 2.60GHz</t>
  </si>
  <si>
    <t>Intel Xeon E3-1270 v6 @ 3.80GHz</t>
  </si>
  <si>
    <t>Intel Core i3-10100F @ 3.60GHz</t>
  </si>
  <si>
    <t>Intel Xeon E3-1240 v6 @ 3.70GHz</t>
  </si>
  <si>
    <t>Intel Core i3-10100 @ 3.60GHz</t>
  </si>
  <si>
    <t>Intel Xeon Gold 5122 @ 3.60GHz</t>
  </si>
  <si>
    <t>BGA2270</t>
  </si>
  <si>
    <t>Intel Core i7-8559U @ 2.70GHz</t>
  </si>
  <si>
    <t>Intel Xeon E-2134 @ 3.50GHz</t>
  </si>
  <si>
    <t>AMD Ryzen 5 2400G</t>
  </si>
  <si>
    <t>Intel Core i5-10300H @ 2.50GHz</t>
  </si>
  <si>
    <t>Intel Xeon W-2223 @ 3.60GHz</t>
  </si>
  <si>
    <t>Intel Core i7-1065G7 @ 1.30GHz</t>
  </si>
  <si>
    <t>FCBGA-1526</t>
  </si>
  <si>
    <t>Intel Xeon E3-1245 v6 @ 3.70GHz</t>
  </si>
  <si>
    <t>Intel Core i7-7700 @ 3.60GHz</t>
  </si>
  <si>
    <t>Intel Xeon E5-4650 @ 2.70GHz</t>
  </si>
  <si>
    <t>Intel Xeon E5-2648L v2 @ 1.90GHz</t>
  </si>
  <si>
    <t>Intel Core i7-3960X @ 3.30GHz</t>
  </si>
  <si>
    <t>Intel Core i7-8569U @ 2.80GHz</t>
  </si>
  <si>
    <t>Intel Xeon W-2123 @ 3.60GHz</t>
  </si>
  <si>
    <t>Intel Xeon E5-4650L @ 2.60GHz</t>
  </si>
  <si>
    <t>Intel Xeon E-2314 @ 2.80GHz</t>
  </si>
  <si>
    <t>Intel Xeon E3-1275 v5 @ 3.60GHz</t>
  </si>
  <si>
    <t>Intel Xeon E5-1660 @ 3.30GHz</t>
  </si>
  <si>
    <t>Intel Core i5-10200H @ 2.40GHz</t>
  </si>
  <si>
    <t>Intel Xeon E5-2665 @ 2.40GHz</t>
  </si>
  <si>
    <t>Intel Xeon E3-1585 v5 @ 3.50GHz</t>
  </si>
  <si>
    <t>Intel Xeon E3-1230 v6 @ 3.50GHz</t>
  </si>
  <si>
    <t>Intel Core i5-9600T @ 2.30GHz</t>
  </si>
  <si>
    <t>Intel Core i5-1035G7 @ 1.20GHz</t>
  </si>
  <si>
    <t>FCBGA1526</t>
  </si>
  <si>
    <t>Intel Core i7-3970X @ 3.50GHz</t>
  </si>
  <si>
    <t>Intel Core i7-10810U @ 1.10GHz</t>
  </si>
  <si>
    <t>Intel Xeon E3-1280 v5 @ 3.70GHz</t>
  </si>
  <si>
    <t>AMD Opteron 6386 SE</t>
  </si>
  <si>
    <t>Socket G34</t>
  </si>
  <si>
    <t>Intel Xeon E3-1270 v5 @ 3.60GHz</t>
  </si>
  <si>
    <t>Intel Core i5-9400H @ 2.50GHz</t>
  </si>
  <si>
    <t>Intel Core i5-9500T @ 2.20GHz</t>
  </si>
  <si>
    <t>Intel Xeon E3-1240 v5 @ 3.50GHz</t>
  </si>
  <si>
    <t>Intel Core i5-1035G4 @ 1.10GHz</t>
  </si>
  <si>
    <t>Intel Core i7-3930K @ 3.20GHz</t>
  </si>
  <si>
    <t>Intel Xeon E5-2470 @ 2.30GHz</t>
  </si>
  <si>
    <t>Intel Core i3-10100E @ 3.20GHz</t>
  </si>
  <si>
    <t>Intel Core i5-8600T @ 2.30GHz</t>
  </si>
  <si>
    <t>Intel Core i7-8557U @ 1.70GHz</t>
  </si>
  <si>
    <t>Intel Xeon E3-1535M v6 @ 3.10GHz</t>
  </si>
  <si>
    <t>Intel Xeon E-2276ME @ 2.80GHz</t>
  </si>
  <si>
    <t>Intel Core i3-10305T @ 3.00GHz</t>
  </si>
  <si>
    <t>Intel Core i5-8259U @ 2.30GHz</t>
  </si>
  <si>
    <t>Intel Xeon E5-1650 @ 3.20GHz</t>
  </si>
  <si>
    <t>Intel Xeon E5-2660 @ 2.20GHz</t>
  </si>
  <si>
    <t>Intel Core i7-6700 @ 3.40GHz</t>
  </si>
  <si>
    <t>Intel Xeon E3-1245 v5 @ 3.50GHz</t>
  </si>
  <si>
    <t>Intel Core i7-4790K @ 4.00GHz</t>
  </si>
  <si>
    <t>LGA1150</t>
  </si>
  <si>
    <t>Intel Core i5-8269U @ 2.60GHz</t>
  </si>
  <si>
    <t>Intel Core i5-8400H @ 2.50GHz</t>
  </si>
  <si>
    <t>AMD Opteron 6348</t>
  </si>
  <si>
    <t>Intel Core i5-8279U @ 2.40GHz</t>
  </si>
  <si>
    <t>Intel Xeon E3-1285L v4 @ 3.40GHz</t>
  </si>
  <si>
    <t>Intel Xeon E3-1585L v5 @ 3.00GHz</t>
  </si>
  <si>
    <t>Intel Core i3-10300T @ 3.00GHz</t>
  </si>
  <si>
    <t>Intel Core i7-8705G @ 3.10GHz</t>
  </si>
  <si>
    <t>Intel Xeon E5-2620 v3 @ 2.40GHz</t>
  </si>
  <si>
    <t>Intel Xeon E3-1230 v5 @ 3.40GHz</t>
  </si>
  <si>
    <t>Intel Core i5-8260U @ 1.60GHz</t>
  </si>
  <si>
    <t>Intel Core i3-10105T @ 3.00GHz</t>
  </si>
  <si>
    <t>Intel Core i5-9400T @ 1.80GHz</t>
  </si>
  <si>
    <t>Intel Core i7-5775C @ 3.30GHz</t>
  </si>
  <si>
    <t>FCLGA1150</t>
  </si>
  <si>
    <t>Intel Core i5-9300H @ 2.40GHz</t>
  </si>
  <si>
    <t>AMD Ryzen 5 1400</t>
  </si>
  <si>
    <t>Intel Xeon E3-1260L v5 @ 2.90GHz</t>
  </si>
  <si>
    <t>Intel Xeon E5-2640 v2 @ 2.00GHz</t>
  </si>
  <si>
    <t>Intel Core i5-1035G1 @ 1.00GHz</t>
  </si>
  <si>
    <t>Intel Xeon D-2123IT @ 2.20GHz</t>
  </si>
  <si>
    <t>Intel Core i5-8500T @ 2.10GHz</t>
  </si>
  <si>
    <t>FCBGA1364</t>
  </si>
  <si>
    <t>Intel Core i3-9350K @ 4.00GHz</t>
  </si>
  <si>
    <t>Intel Core i7-7820HK @ 2.90GHz</t>
  </si>
  <si>
    <t>Intel Core i5-8257U @ 1.40GHz</t>
  </si>
  <si>
    <t>Intel Core i5-9300HF @ 2.40GHz</t>
  </si>
  <si>
    <t>Intel Xeon E3-1575M v5 @ 3.00GHz</t>
  </si>
  <si>
    <t>Intel Xeon E5-2623 v4 @ 2.60GHz</t>
  </si>
  <si>
    <t>AMD Ryzen 3 2300X</t>
  </si>
  <si>
    <t>Intel Core i7-7700T @ 2.90GHz</t>
  </si>
  <si>
    <t>Intel Xeon E-2224G @ 3.50GHz</t>
  </si>
  <si>
    <t>Intel Core i5-8300H @ 2.30GHz</t>
  </si>
  <si>
    <t>Intel Xeon E3-1535M v5 @ 2.90GHz</t>
  </si>
  <si>
    <t>Intel Xeon E-2124G @ 3.40GHz</t>
  </si>
  <si>
    <t>Intel Xeon E5-2667 @ 2.90GHz</t>
  </si>
  <si>
    <t>Intel Xeon E5-2637 v3 @ 3.50GHz</t>
  </si>
  <si>
    <t>Intel Xeon E5-2650L v2 @ 1.70GHz</t>
  </si>
  <si>
    <t>Intel Xeon E5-2630 v2 @ 2.60GHz</t>
  </si>
  <si>
    <t>Intel Xeon E5-1630 v3 @ 3.70GHz</t>
  </si>
  <si>
    <t>Intel Core i7-7820EQ @ 3.00GHz</t>
  </si>
  <si>
    <t>Intel Core i7-7920HQ @ 3.10GHz</t>
  </si>
  <si>
    <t>Intel Xeon D-1531 @ 2.20GHz</t>
  </si>
  <si>
    <t>Intel Core i5-8400T @ 1.70GHz</t>
  </si>
  <si>
    <t>Intel Xeon E5-1620 v4 @ 3.50GHz</t>
  </si>
  <si>
    <t>Intel Xeon E3-1271 v3 @ 3.60GHz</t>
  </si>
  <si>
    <t>Intel Xeon E3-1286 v3 @ 3.70GHz</t>
  </si>
  <si>
    <t>Intel Xeon E5-2450 @ 2.10GHz</t>
  </si>
  <si>
    <t>Intel Xeon E3-1281 v3 @ 3.70GHz</t>
  </si>
  <si>
    <t>Intel Core i3-10100T @ 3.00GHz</t>
  </si>
  <si>
    <t>Intel Core i7-6920HQ @ 2.90GHz</t>
  </si>
  <si>
    <t>Intel Core i3-9320 @ 3.70GHz</t>
  </si>
  <si>
    <t>Intel Xeon E3-1276 v3 @ 3.60GHz</t>
  </si>
  <si>
    <t>Intel Xeon E5-2650 @ 2.00GHz</t>
  </si>
  <si>
    <t>Intel Core i3-9350KF @ 4.00GHz</t>
  </si>
  <si>
    <t>Intel Core i3-9300 @ 3.70GHz</t>
  </si>
  <si>
    <t>Intel Core i7-6700T @ 2.80GHz</t>
  </si>
  <si>
    <t>Intel Xeon E3-1280 v3 @ 3.60GHz</t>
  </si>
  <si>
    <t>Intel Xeon E3-1270 v3 @ 3.50GHz</t>
  </si>
  <si>
    <t>Intel Core i7-4790 @ 3.60GHz</t>
  </si>
  <si>
    <t>Intel Xeon E5-4610 v3 @ 1.70GHz</t>
  </si>
  <si>
    <t>Intel Xeon E-2224 @ 3.40GHz</t>
  </si>
  <si>
    <t>Intel Xeon E3-1246 v3 @ 3.50GHz</t>
  </si>
  <si>
    <t>Intel Core i7-7820HQ @ 2.90GHz</t>
  </si>
  <si>
    <t>Intel Xeon W3690 @ 3.47GHz</t>
  </si>
  <si>
    <t>LGA1366</t>
  </si>
  <si>
    <t>AMD Ryzen 3 3200G</t>
  </si>
  <si>
    <t>Intel Xeon D-1537 @ 1.70GHz</t>
  </si>
  <si>
    <t>Intel Xeon D-1539 @ 1.60GHz</t>
  </si>
  <si>
    <t>Intel Core i7-6770HQ @ 2.60GHz</t>
  </si>
  <si>
    <t>Intel Xeon E3-1275 v3 @ 3.50GHz</t>
  </si>
  <si>
    <t>Intel Core i7-990X @ 3.47GHz</t>
  </si>
  <si>
    <t>Intel Core i7-4770K @ 3.50GHz</t>
  </si>
  <si>
    <t>Intel Xeon D-1557 @ 1.50GHz</t>
  </si>
  <si>
    <t>Intel Core i7-4771 @ 3.50GHz</t>
  </si>
  <si>
    <t>Intel Xeon E3-1241 v3 @ 3.50GHz</t>
  </si>
  <si>
    <t>Intel Xeon E3-1240 v3 @ 3.40GHz</t>
  </si>
  <si>
    <t>Intel Core i7-10610U @ 1.80GHz</t>
  </si>
  <si>
    <t>Intel Core i7-4940MX @ 3.10GHz</t>
  </si>
  <si>
    <t>FPGA946,FPGA947</t>
  </si>
  <si>
    <t>Intel Core i7-5850EQ @ 2.70GHz</t>
  </si>
  <si>
    <t>Intel Core i7-4770 @ 3.40GHz</t>
  </si>
  <si>
    <t>Intel Core i7-980 @ 3.33GHz</t>
  </si>
  <si>
    <t>Intel Xeon E5-4640 @ 2.40GHz</t>
  </si>
  <si>
    <t>Intel Xeon E3-1245 v3 @ 3.40GHz</t>
  </si>
  <si>
    <t>Intel Xeon E3-1231 v3 @ 3.40GHz</t>
  </si>
  <si>
    <t>Intel Xeon E5-1620 v3 @ 3.50GHz</t>
  </si>
  <si>
    <t>Intel Xeon E5-4607 v2 @ 2.60GHz</t>
  </si>
  <si>
    <t>Intel Xeon E-2124 @ 3.30GHz</t>
  </si>
  <si>
    <t>Intel Core i7-7700HQ @ 2.80GHz</t>
  </si>
  <si>
    <t>Intel Core i7-4790S @ 3.20GHz</t>
  </si>
  <si>
    <t>Intel Xeon E5-2440 v2 @ 1.90GHz</t>
  </si>
  <si>
    <t>AMD Ryzen 3 1300X</t>
  </si>
  <si>
    <t>G34</t>
  </si>
  <si>
    <t>Intel Xeon W3680 @ 3.33GHz</t>
  </si>
  <si>
    <t>Intel Core i7-6820HK @ 2.70GHz</t>
  </si>
  <si>
    <t>Intel Xeon E5-2637 v4 @ 3.50GHz</t>
  </si>
  <si>
    <t>Intel Pentium Gold G7400</t>
  </si>
  <si>
    <t>LGA1700,BGA1700</t>
  </si>
  <si>
    <t>Intel Core i5-7600K @ 3.80GHz</t>
  </si>
  <si>
    <t>Intel Xeon E5-2623 v3 @ 3.00GHz</t>
  </si>
  <si>
    <t>Intel Xeon X5690 @ 3.47GHz</t>
  </si>
  <si>
    <t>Intel Core i7-5850HQ @ 2.70GHz</t>
  </si>
  <si>
    <t>Intel Xeon E5-2430 v2 @ 2.50GHz</t>
  </si>
  <si>
    <t>Intel Core i3-8350K @ 4.00GHz</t>
  </si>
  <si>
    <t>Intel Xeon E3-1285L v3 @ 3.10GHz</t>
  </si>
  <si>
    <t>Intel Core i7-10510U @ 1.80GHz</t>
  </si>
  <si>
    <t>Intel Xeon E5-4620 @ 2.20GHz</t>
  </si>
  <si>
    <t>Intel Core i7-4770S @ 3.10GHz</t>
  </si>
  <si>
    <t>Intel Core i7-980X @ 3.33GHz</t>
  </si>
  <si>
    <t>Intel Xeon X5680 @ 3.33GHz</t>
  </si>
  <si>
    <t>AMD Ryzen 3 2200G</t>
  </si>
  <si>
    <t>Intel Core i7-4960HQ @ 2.60GHz</t>
  </si>
  <si>
    <t>Intel Xeon E5-2448L v2 @ 1.80GHz</t>
  </si>
  <si>
    <t>AMD FX-9590 Eight-Core</t>
  </si>
  <si>
    <t>AM3+</t>
  </si>
  <si>
    <t>Intel Core i3-9100F @ 3.60GHz</t>
  </si>
  <si>
    <t>Intel Xeon E3-1230 v3 @ 3.30GHz</t>
  </si>
  <si>
    <t>Intel Core i7-4930MX @ 3.00GHz</t>
  </si>
  <si>
    <t>FCPGA946</t>
  </si>
  <si>
    <t>Intel Core i5-7640X @ 4.00GHz</t>
  </si>
  <si>
    <t>Intel Core i5-10310U @ 1.70GHz</t>
  </si>
  <si>
    <t>AMD Opteron 6380</t>
  </si>
  <si>
    <t>Intel Core i3-9100 @ 3.60GHz</t>
  </si>
  <si>
    <t>Intel Xeon E3-1275 V2 @ 3.50GHz</t>
  </si>
  <si>
    <t>LGA1155</t>
  </si>
  <si>
    <t>Intel Xeon E5-2630L v2 @ 2.40GHz</t>
  </si>
  <si>
    <t>Intel Core i7-1180G7 @ 1.30GHz</t>
  </si>
  <si>
    <t>Intel Core i5-7600 @ 3.50GHz</t>
  </si>
  <si>
    <t>Intel Xeon E5-1428L v2 @ 2.20GHz</t>
  </si>
  <si>
    <t>FCLGA1356</t>
  </si>
  <si>
    <t>Intel Core i7-6700HQ @ 2.60GHz</t>
  </si>
  <si>
    <t>Intel Xeon E5-1620 v2 @ 3.70GHz</t>
  </si>
  <si>
    <t>Intel Xeon W3670 @ 3.20GHz</t>
  </si>
  <si>
    <t>Intel Xeon E3-1280 V2 @ 3.60GHz</t>
  </si>
  <si>
    <t>Intel Core i7-4820K @ 3.70GHz</t>
  </si>
  <si>
    <t>Intel Core i7-970 @ 3.20GHz</t>
  </si>
  <si>
    <t>Intel Core i7-3770K @ 3.50GHz</t>
  </si>
  <si>
    <t>Intel Xeon E3-1290 V2 @ 3.70GHz</t>
  </si>
  <si>
    <t>Intel Xeon E5-4610 @ 2.40GHz</t>
  </si>
  <si>
    <t>Intel Xeon E3-1286L v3 @ 3.20GHz</t>
  </si>
  <si>
    <t>Intel Xeon E3-1270 V2 @ 3.50GHz</t>
  </si>
  <si>
    <t>Intel Xeon Silver 4112 @ 2.60GHz</t>
  </si>
  <si>
    <t>Intel Xeon E5-2608L v3 @ 2.00GHz</t>
  </si>
  <si>
    <t>Intel Core i5-10210U @ 1.60GHz</t>
  </si>
  <si>
    <t>Intel Core i7-3770 @ 3.40GHz</t>
  </si>
  <si>
    <t>AMD Opteron 6282 SE</t>
  </si>
  <si>
    <t>Intel Core i7-8665U @ 1.90GHz</t>
  </si>
  <si>
    <t>Intel Xeon X5675 @ 3.07GHz</t>
  </si>
  <si>
    <t>Intel Xeon E5-2420 v2 @ 2.20GHz</t>
  </si>
  <si>
    <t>Intel Core i7-8565U @ 1.80GHz</t>
  </si>
  <si>
    <t>FCBGA1356</t>
  </si>
  <si>
    <t>Intel Core i7-8650U @ 1.90GHz</t>
  </si>
  <si>
    <t>FC-BGA1356</t>
  </si>
  <si>
    <t>Intel Xeon E5-2640 @ 2.50GHz</t>
  </si>
  <si>
    <t>Intel Xeon E3-1245 V2 @ 3.40GHz</t>
  </si>
  <si>
    <t>Intel Xeon E3-1225 v6 @ 3.30GHz</t>
  </si>
  <si>
    <t>Intel Core i5-6600K @ 3.50GHz</t>
  </si>
  <si>
    <t>AMD Ryzen 3 1200</t>
  </si>
  <si>
    <t>Intel Xeon E3-1240 V2 @ 3.40GHz</t>
  </si>
  <si>
    <t>Intel Core i7-4850HQ @ 2.30GHz</t>
  </si>
  <si>
    <t>Intel Xeon E5-4617 @ 2.90GHz</t>
  </si>
  <si>
    <t>Intel Core i7-4790T @ 2.70GHz</t>
  </si>
  <si>
    <t>Intel Core i5-8350U @ 1.70GHz</t>
  </si>
  <si>
    <t>Intel Core i7-4910MQ @ 2.90GHz</t>
  </si>
  <si>
    <t>Intel Xeon E5-2620 v2 @ 2.10GHz</t>
  </si>
  <si>
    <t>AMD Opteron 6276</t>
  </si>
  <si>
    <t>Intel Xeon E5-2637 v2 @ 3.50GHz</t>
  </si>
  <si>
    <t>Intel Core i5-8365U @ 1.60GHz</t>
  </si>
  <si>
    <t>Intel Xeon D-1622 @ 2.60GHz</t>
  </si>
  <si>
    <t>Intel Xeon W-2104 @ 3.20GHz</t>
  </si>
  <si>
    <t>Intel Xeon E3-1230 V2 @ 3.30GHz</t>
  </si>
  <si>
    <t>Intel Core i7-3770S @ 3.10GHz</t>
  </si>
  <si>
    <t>Intel Xeon E3-1240L v5 @ 2.10GHz</t>
  </si>
  <si>
    <t>Intel Core i3-8100 @ 3.60GHz</t>
  </si>
  <si>
    <t>Intel Core i3-9300T @ 3.20GHz</t>
  </si>
  <si>
    <t>Intel Core i3-8300 @ 3.70GHz</t>
  </si>
  <si>
    <t>Intel Xeon E5-2630 @ 2.30GHz</t>
  </si>
  <si>
    <t>AMD FX-8370 Eight-Core</t>
  </si>
  <si>
    <t>Intel Core i5-6600 @ 3.30GHz</t>
  </si>
  <si>
    <t>Intel Xeon X5660 @ 2.80GHz</t>
  </si>
  <si>
    <t>Intel Core i5-8265U @ 1.60GHz</t>
  </si>
  <si>
    <t>Intel Xeon X5670 @ 2.93GHz</t>
  </si>
  <si>
    <t>Intel Core i3-8100B @ 3.60GHz</t>
  </si>
  <si>
    <t>Intel Xeon E3-1268L v5 @ 2.40GHz</t>
  </si>
  <si>
    <t>Intel Core i5-7600T @ 2.80GHz</t>
  </si>
  <si>
    <t>Intel Xeon E5-2658 @ 2.10GHz</t>
  </si>
  <si>
    <t>AMD Opteron 6344</t>
  </si>
  <si>
    <t>Intel Core i5-7500 @ 3.40GHz</t>
  </si>
  <si>
    <t>Intel Xeon E-2104G @ 3.20GHz</t>
  </si>
  <si>
    <t>Intel Core i7-4900MQ @ 2.80GHz</t>
  </si>
  <si>
    <t>Intel Core i7-4810MQ @ 2.80GHz</t>
  </si>
  <si>
    <t>Intel Xeon E3-1265L v3 @ 2.50GHz</t>
  </si>
  <si>
    <t>AMD FX-9370 Eight-Core</t>
  </si>
  <si>
    <t>AMD FX-8350 Eight-Core</t>
  </si>
  <si>
    <t>Intel Core i7-3840QM @ 2.80GHz</t>
  </si>
  <si>
    <t>rPGA988B</t>
  </si>
  <si>
    <t>Intel Xeon E3-1225 v5 @ 3.30GHz</t>
  </si>
  <si>
    <t>Intel Xeon E5-2650L @ 1.80GHz</t>
  </si>
  <si>
    <t>Intel Xeon E5-2440 @ 2.40GHz</t>
  </si>
  <si>
    <t>AMD Opteron 6378</t>
  </si>
  <si>
    <t>Intel Xeon E5-1620 @ 3.60GHz</t>
  </si>
  <si>
    <t>Intel Xeon E5-2430 @ 2.20GHz</t>
  </si>
  <si>
    <t>Intel Xeon E5-1410 v2 @ 2.80GHz</t>
  </si>
  <si>
    <t>Intel Core i7-4800MQ @ 2.70GHz</t>
  </si>
  <si>
    <t>rPGA946B</t>
  </si>
  <si>
    <t>Intel Core i3-8300T @ 3.20GHz</t>
  </si>
  <si>
    <t>Intel Core i7-4710MQ @ 2.50GHz</t>
  </si>
  <si>
    <t>Intel Core i3-1115G4E @ 3.00GHz</t>
  </si>
  <si>
    <t>AMD Opteron 4274 HE</t>
  </si>
  <si>
    <t>C32</t>
  </si>
  <si>
    <t>Intel Xeon E5-2450L @ 1.80GHz</t>
  </si>
  <si>
    <t>BGA1364</t>
  </si>
  <si>
    <t>Intel Xeon X5650 @ 2.67GHz</t>
  </si>
  <si>
    <t>Intel Core i7-3820QM @ 2.70GHz</t>
  </si>
  <si>
    <t>BGA1224</t>
  </si>
  <si>
    <t>Intel Xeon Bronze 3106 @ 1.70GHz</t>
  </si>
  <si>
    <t>Intel Core i7-3820 @ 3.60GHz</t>
  </si>
  <si>
    <t>Intel Core i7-4770T @ 2.50GHz</t>
  </si>
  <si>
    <t>Intel Xeon E3-1220 v6 @ 3.00GHz</t>
  </si>
  <si>
    <t>Intel Core i5-7440EQ @ 2.90GHz</t>
  </si>
  <si>
    <t>Intel Core i7-3740QM @ 2.70GHz</t>
  </si>
  <si>
    <t>Intel Xeon E3-1220 v5 @ 3.00GHz</t>
  </si>
  <si>
    <t>Intel Core i7-3920XM @ 2.90GHz</t>
  </si>
  <si>
    <t>FCPGA988</t>
  </si>
  <si>
    <t>Intel Xeon E3-1205 v6 @ 3.00GHz</t>
  </si>
  <si>
    <t>Intel Core i7-3940XM @ 3.00GHz</t>
  </si>
  <si>
    <t>Intel Core i5-6600T @ 2.70GHz</t>
  </si>
  <si>
    <t>Intel Core i5-6500 @ 3.20GHz</t>
  </si>
  <si>
    <t>Intel Core i7-3720QM @ 2.60GHz</t>
  </si>
  <si>
    <t>AMD Opteron 6238</t>
  </si>
  <si>
    <t>Intel Core i5-4690K @ 3.50GHz</t>
  </si>
  <si>
    <t>Intel Core i7-2700K @ 3.50GHz</t>
  </si>
  <si>
    <t>Intel Core i7-3770T @ 2.50GHz</t>
  </si>
  <si>
    <t>Intel Core i5-4690 @ 3.50GHz</t>
  </si>
  <si>
    <t>AMD Opteron 6376</t>
  </si>
  <si>
    <t>Intel Core i7-4700HQ @ 2.40GHz</t>
  </si>
  <si>
    <t>Intel Core i5-8365UE @ 1.60GHz</t>
  </si>
  <si>
    <t>Intel Core i5-5675C @ 3.10GHz</t>
  </si>
  <si>
    <t>Intel Core i5-4670K @ 3.40GHz</t>
  </si>
  <si>
    <t>Intel Xeon E5-2643 @ 3.30GHz</t>
  </si>
  <si>
    <t>Intel Xeon E3-1226 v3 @ 3.30GHz</t>
  </si>
  <si>
    <t>Intel Core i7-4710HQ @ 2.50GHz</t>
  </si>
  <si>
    <t>Intel Xeon E3-1280 @ 3.50GHz</t>
  </si>
  <si>
    <t>Intel Core i7-2600K @ 3.40GHz</t>
  </si>
  <si>
    <t>Intel Core i5-7400 @ 3.00GHz</t>
  </si>
  <si>
    <t>Intel Core i5-4670 @ 3.40GHz</t>
  </si>
  <si>
    <t>Intel Core i3-9100T @ 3.10GHz</t>
  </si>
  <si>
    <t>Intel Core i5-6402P @ 2.80GHz</t>
  </si>
  <si>
    <t>AMD FX-8320 Eight-Core</t>
  </si>
  <si>
    <t>Intel Xeon E3-1240 @ 3.30GHz</t>
  </si>
  <si>
    <t>Intel Xeon E3-1270 @ 3.40GHz</t>
  </si>
  <si>
    <t>Intel Core i5-4690S @ 3.20GHz</t>
  </si>
  <si>
    <t>Intel Xeon E3-1275 @ 3.40GHz</t>
  </si>
  <si>
    <t>Intel Xeon E3-1245 @ 3.30GHz</t>
  </si>
  <si>
    <t>Intel Xeon E5-2609 v4 @ 1.70GHz</t>
  </si>
  <si>
    <t>Intel Core i5-4590 @ 3.30GHz</t>
  </si>
  <si>
    <t>Intel Core i7-2600 @ 3.40GHz</t>
  </si>
  <si>
    <t>Intel Core i5-7500T @ 2.70GHz</t>
  </si>
  <si>
    <t>Intel Core i7-4700MQ @ 2.40GHz</t>
  </si>
  <si>
    <t>Intel Xeon E3-1240L v3 @ 2.00GHz</t>
  </si>
  <si>
    <t>Intel Core i3-8100T @ 3.10GHz</t>
  </si>
  <si>
    <t>AMD Opteron 6274</t>
  </si>
  <si>
    <t>Intel Xeon X5687 @ 3.60GHz</t>
  </si>
  <si>
    <t>Intel Xeon E5-2620 @ 2.00GHz</t>
  </si>
  <si>
    <t>Intel Xeon E5-2430L @ 2.00GHz</t>
  </si>
  <si>
    <t>Intel Xeon E3-1225 v3 @ 3.20GHz</t>
  </si>
  <si>
    <t>AMD Opteron 6328</t>
  </si>
  <si>
    <t>Intel Xeon E5-1607 v4 @ 3.10GHz</t>
  </si>
  <si>
    <t>AMD Opteron 6272</t>
  </si>
  <si>
    <t>AMD FX-8370E Eight-Core</t>
  </si>
  <si>
    <t>Intel Core i5-4670R @ 3.00GHz</t>
  </si>
  <si>
    <t>AMD FX-8300 Eight-Core</t>
  </si>
  <si>
    <t>Intel Core i5-4570 @ 3.20GHz</t>
  </si>
  <si>
    <t>Intel Core i5-6400 @ 2.70GHz</t>
  </si>
  <si>
    <t>Intel Xeon E5649 @ 2.53GHz</t>
  </si>
  <si>
    <t>AMD FX-8150 Eight-Core</t>
  </si>
  <si>
    <t>Intel Xeon E3-1220 v3 @ 3.10GHz</t>
  </si>
  <si>
    <t>Intel Xeon E5-2420 @ 1.90GHz</t>
  </si>
  <si>
    <t>LGA1356</t>
  </si>
  <si>
    <t>AMD FX-8310 Eight-Core</t>
  </si>
  <si>
    <t>Intel Core i7-3630QM @ 2.40GHz</t>
  </si>
  <si>
    <t>Intel Core i3-1005G1 @ 1.20GHz</t>
  </si>
  <si>
    <t>Intel Xeon X5672 @ 3.20GHz</t>
  </si>
  <si>
    <t>Intel Xeon X5677 @ 3.47GHz</t>
  </si>
  <si>
    <t>Intel Core i7-3610QM @ 2.30GHz</t>
  </si>
  <si>
    <t>PGA988B</t>
  </si>
  <si>
    <t>Intel Core i7-4702MQ @ 2.20GHz</t>
  </si>
  <si>
    <t>Intel Core i5-4590S @ 3.00GHz</t>
  </si>
  <si>
    <t>Intel Xeon W-2102 @ 2.90GHz</t>
  </si>
  <si>
    <t>Intel Core i7-4765T @ 2.00GHz</t>
  </si>
  <si>
    <t>Intel Core i7-8665UE @ 1.70GHz</t>
  </si>
  <si>
    <t>Intel Core i7-10510Y @ 1.20GHz</t>
  </si>
  <si>
    <t>UTFCBGA1377</t>
  </si>
  <si>
    <t>Intel Xeon E3-1230 @ 3.20GHz</t>
  </si>
  <si>
    <t>Intel Xeon E3-1290 @ 3.60GHz</t>
  </si>
  <si>
    <t>AMD FX-8320E Eight-Core</t>
  </si>
  <si>
    <t>Intel Xeon E5645 @ 2.40GHz</t>
  </si>
  <si>
    <t>Intel Core i5-3570K @ 3.40GHz</t>
  </si>
  <si>
    <t>Intel Core i5-4670S @ 3.10GHz</t>
  </si>
  <si>
    <t>Intel Core i5-4570S @ 2.90GHz</t>
  </si>
  <si>
    <t>Intel Core i5-3570 @ 3.40GHz</t>
  </si>
  <si>
    <t>AMD FX-8140 Eight-Core</t>
  </si>
  <si>
    <t>AMD Opteron 6366 HE</t>
  </si>
  <si>
    <t>Intel Core i3-7320 @ 4.10GHz</t>
  </si>
  <si>
    <t>Intel Core i5-6500T @ 2.50GHz</t>
  </si>
  <si>
    <t>Intel Core i5-7442EQ @ 2.10GHz</t>
  </si>
  <si>
    <t>Intel Core i5-4460 @ 3.20GHz</t>
  </si>
  <si>
    <t>Intel Core i3-7350K @ 4.20GHz</t>
  </si>
  <si>
    <t>Intel Xeon Bronze 3204 @ 1.90GHz</t>
  </si>
  <si>
    <t>Intel Core i5-3550 @ 3.30GHz</t>
  </si>
  <si>
    <t>Intel Core i5-6500TE @ 2.30GHz</t>
  </si>
  <si>
    <t>Intel Xeon E3-1225 V2 @ 3.20GHz</t>
  </si>
  <si>
    <t>Intel Xeon E3-1230L v3 @ 1.80GHz</t>
  </si>
  <si>
    <t>AMD Opteron 6220</t>
  </si>
  <si>
    <t>Intel Pentium 6805 @ 1.10GHz</t>
  </si>
  <si>
    <t>Intel Xeon E3-1235 @ 3.20GHz</t>
  </si>
  <si>
    <t>Intel Core i5-4440 @ 3.10GHz</t>
  </si>
  <si>
    <t>Intel Xeon E3-1265L V2 @ 2.50GHz</t>
  </si>
  <si>
    <t>Intel Core i5-7400T @ 2.40GHz</t>
  </si>
  <si>
    <t>Intel Core i3-7300 @ 4.00GHz</t>
  </si>
  <si>
    <t>Intel Xeon E5-2603 v4 @ 1.70GHz</t>
  </si>
  <si>
    <t>Intel Xeon E3-1220 V2 @ 3.10GHz</t>
  </si>
  <si>
    <t>Intel Atom C3758 @ 2.20GHz</t>
  </si>
  <si>
    <t>FCBGA1310</t>
  </si>
  <si>
    <t>Intel Xeon E5-1410 @ 2.80GHz</t>
  </si>
  <si>
    <t>AMD Opteron 4284</t>
  </si>
  <si>
    <t>Socket C32</t>
  </si>
  <si>
    <t>Intel Core i5-3470 @ 3.20GHz</t>
  </si>
  <si>
    <t>Intel Core i5-4430 @ 3.00GHz</t>
  </si>
  <si>
    <t>Intel Core i7-3632QM @ 2.20GHz</t>
  </si>
  <si>
    <t>Intel Core i5-3570S @ 3.10GHz</t>
  </si>
  <si>
    <t>Intel Core i7-2860QM @ 2.50GHz</t>
  </si>
  <si>
    <t>Intel Core i5-6442EQ @ 1.90GHz</t>
  </si>
  <si>
    <t>Intel Xeon L5640 @ 2.27GHz</t>
  </si>
  <si>
    <t>Intel Xeon Bronze 3104 @ 1.70GHz</t>
  </si>
  <si>
    <t>AMD FX-8120 Eight-Core</t>
  </si>
  <si>
    <t>AMD Athlon 240GE</t>
  </si>
  <si>
    <t>Intel Xeon X5667 @ 3.07GHz</t>
  </si>
  <si>
    <t>Intel Core i5-3550S @ 3.00GHz</t>
  </si>
  <si>
    <t>Intel Core i7-2600S @ 2.80GHz</t>
  </si>
  <si>
    <t>AMD Opteron 4280</t>
  </si>
  <si>
    <t>Intel Core i5-4460S @ 2.90GHz</t>
  </si>
  <si>
    <t>Intel Core i3-9100TE @ 2.20GHz</t>
  </si>
  <si>
    <t>Intel Core i5-3450 @ 3.10GHz</t>
  </si>
  <si>
    <t>Intel Pentium Gold G6605 @ 4.30GHz</t>
  </si>
  <si>
    <t>AMD Athlon 3000G</t>
  </si>
  <si>
    <t>AMD FX-6350 Six-Core</t>
  </si>
  <si>
    <t>Intel Xeon X5647 @ 2.93GHz</t>
  </si>
  <si>
    <t>AMD Athlon 220GE</t>
  </si>
  <si>
    <t>Intel Xeon E5-1603 v3 @ 2.80GHz</t>
  </si>
  <si>
    <t>Intel Xeon E5-2609 v3 @ 1.90GHz</t>
  </si>
  <si>
    <t>Intel Core i7-2960XM @ 2.70GHz</t>
  </si>
  <si>
    <t>Intel Pentium Gold G6600 @ 4.20GHz</t>
  </si>
  <si>
    <t>Intel Core i3-6300 @ 3.80GHz</t>
  </si>
  <si>
    <t>AMD Opteron 4386</t>
  </si>
  <si>
    <t>Intel Pentium Gold G6505 @ 4.20GHz</t>
  </si>
  <si>
    <t>Intel Core i3-8121U @ 2.20GHz</t>
  </si>
  <si>
    <t>Intel Core i3-6320 @ 3.90GHz</t>
  </si>
  <si>
    <t>Intel Core i5-4670T @ 2.30GHz</t>
  </si>
  <si>
    <t>Intel Core i7-2760QM @ 2.40GHz</t>
  </si>
  <si>
    <t>Intel Core i5-3470S @ 2.90GHz</t>
  </si>
  <si>
    <t>Intel Core i7-2820QM @ 2.30GHz</t>
  </si>
  <si>
    <t>Intel Core i7-2920XM @ 2.50GHz</t>
  </si>
  <si>
    <t>Intel Core i3-7100 @ 3.90GHz</t>
  </si>
  <si>
    <t>Intel Core i5-6400T @ 2.20GHz</t>
  </si>
  <si>
    <t>Intel Core i3-8109U @ 3.00GHz</t>
  </si>
  <si>
    <t>Intel Pentium Gold G6405 @ 4.10GHz</t>
  </si>
  <si>
    <t>Intel Atom C3958 @ 2.00GHz</t>
  </si>
  <si>
    <t>Intel Core i5-4440S @ 2.80GHz</t>
  </si>
  <si>
    <t>Intel Core i5-3450S @ 2.80GHz</t>
  </si>
  <si>
    <t>Intel Xeon E5-1607 v2 @ 3.00GHz</t>
  </si>
  <si>
    <t>Intel Core i7-7567U @ 3.50GHz</t>
  </si>
  <si>
    <t>BGA1356</t>
  </si>
  <si>
    <t>Intel Core i5-6350HQ @ 2.30GHz</t>
  </si>
  <si>
    <t>Intel Core i5-3350P @ 3.10GHz</t>
  </si>
  <si>
    <t>Intel Core i3-6100 @ 3.70GHz</t>
  </si>
  <si>
    <t>Intel Core i5-3475S @ 2.90GHz</t>
  </si>
  <si>
    <t>Intel Pentium J6426 @ 2.00GHz</t>
  </si>
  <si>
    <t>FCBGA1493</t>
  </si>
  <si>
    <t>Intel Core i3-6098P @ 3.60GHz</t>
  </si>
  <si>
    <t>Intel Core i5-4430S @ 2.70GHz</t>
  </si>
  <si>
    <t>Intel Core i5-3340 @ 3.10GHz</t>
  </si>
  <si>
    <t>Intel Pentium Gold G5600F @ 3.90GHz</t>
  </si>
  <si>
    <t>Intel Core i3-7300T @ 3.50GHz</t>
  </si>
  <si>
    <t>AMD FX-6300 Six-Core</t>
  </si>
  <si>
    <t>Intel Atom x6425E @ 2.00GHz</t>
  </si>
  <si>
    <t>Intel Pentium Gold G6500 @ 4.10GHz</t>
  </si>
  <si>
    <t>AMD Athlon 200GE</t>
  </si>
  <si>
    <t>AMD Opteron 3380</t>
  </si>
  <si>
    <t>Intel Core i3-8145UE @ 2.20GHz</t>
  </si>
  <si>
    <t>Intel Pentium Gold G6400 @ 4.00GHz</t>
  </si>
  <si>
    <t>Intel Core i5-2550K @ 3.40GHz</t>
  </si>
  <si>
    <t>Intel Core i7-2720QM @ 2.20GHz</t>
  </si>
  <si>
    <t>Intel Pentium Gold G5620 @ 4.00GHz</t>
  </si>
  <si>
    <t>Intel Core i5-3340S @ 2.80GHz</t>
  </si>
  <si>
    <t>Intel Core i5-2500 @ 3.30GHz</t>
  </si>
  <si>
    <t>Intel Core i5-2500K @ 3.30GHz</t>
  </si>
  <si>
    <t>Intel Core i5-3330 @ 3.00GHz</t>
  </si>
  <si>
    <t>FCBGA1296</t>
  </si>
  <si>
    <t>AMD Opteron 6234</t>
  </si>
  <si>
    <t>Intel Atom x6413E @ 1.50GHz</t>
  </si>
  <si>
    <t>Intel Xeon E3-1260L @ 2.40GHz</t>
  </si>
  <si>
    <t>Intel Core i3-6300T @ 3.30GHz</t>
  </si>
  <si>
    <t>Intel Xeon E5640 @ 2.67GHz</t>
  </si>
  <si>
    <t>AMD Opteron 6212</t>
  </si>
  <si>
    <t>Intel Core i3-10110U @ 2.10GHz</t>
  </si>
  <si>
    <t>Intel Pentium Gold G6500T @ 3.50GHz</t>
  </si>
  <si>
    <t>AMD FX-6200 Six-Core</t>
  </si>
  <si>
    <t>Intel Core i5-4590T @ 2.00GHz</t>
  </si>
  <si>
    <t>Intel Core i5-2450P @ 3.20GHz</t>
  </si>
  <si>
    <t>AMD Opteron 4334</t>
  </si>
  <si>
    <t>Intel Core i5-6287U @ 3.10GHz</t>
  </si>
  <si>
    <t>Intel Core i3-7101TE @ 3.40GHz</t>
  </si>
  <si>
    <t>AMD Opteron 4332 HE</t>
  </si>
  <si>
    <t>Intel Celeron J6412 @ 2.00GHz</t>
  </si>
  <si>
    <t>Intel Core i5-7260U @ 2.20GHz</t>
  </si>
  <si>
    <t>AMD PRO A12-9800</t>
  </si>
  <si>
    <t>FM2+</t>
  </si>
  <si>
    <t>AMD FX-6120 Six-Core</t>
  </si>
  <si>
    <t>Intel Xeon E3-1220 @ 3.10GHz</t>
  </si>
  <si>
    <t>Intel Core i7-6660U @ 2.40GHz</t>
  </si>
  <si>
    <t>AMD FX-8100 Eight-Core</t>
  </si>
  <si>
    <t>Intel Core i5-2400 @ 3.10GHz</t>
  </si>
  <si>
    <t>Intel Core i3-8145U @ 2.10GHz</t>
  </si>
  <si>
    <t>Intel Xeon E3-1225 @ 3.10GHz</t>
  </si>
  <si>
    <t>Intel Core i3-1115GRE @ 3.00GHz</t>
  </si>
  <si>
    <t>Intel Core i5-3330S @ 2.70GHz</t>
  </si>
  <si>
    <t>Intel Core i3-4370 @ 3.80GHz</t>
  </si>
  <si>
    <t>Intel Core i5-2380P @ 3.10GHz</t>
  </si>
  <si>
    <t>Intel Core i3-7100T @ 3.40GHz</t>
  </si>
  <si>
    <t>AMD Athlon X4 845</t>
  </si>
  <si>
    <t>Intel Pentium G4620 @ 3.70GHz</t>
  </si>
  <si>
    <t>Intel Pentium Gold G5500 @ 3.80GHz</t>
  </si>
  <si>
    <t>Intel Pentium Gold G5600 @ 3.90GHz</t>
  </si>
  <si>
    <t>Intel Pentium N6415 @ 1.20GHz</t>
  </si>
  <si>
    <t>Intel Xeon E5-2603 v3 @ 1.60GHz</t>
  </si>
  <si>
    <t>Intel Core i5-7300U @ 2.60GHz</t>
  </si>
  <si>
    <t>Intel Pentium Gold G6405T @ 3.50GHz</t>
  </si>
  <si>
    <t>Intel Xeon E5-1607 @ 3.00GHz</t>
  </si>
  <si>
    <t>AMD Phenom II X6 1100T</t>
  </si>
  <si>
    <t>AM3</t>
  </si>
  <si>
    <t>Intel Xeon E5630 @ 2.53GHz</t>
  </si>
  <si>
    <t>Intel Core i7-2670QM @ 2.20GHz</t>
  </si>
  <si>
    <t>Intel Pentium Gold G5400 @ 3.70GHz</t>
  </si>
  <si>
    <t>AMD Opteron 3280</t>
  </si>
  <si>
    <t>AMD Opteron 6174</t>
  </si>
  <si>
    <t>Intel Core i3-4360 @ 3.70GHz</t>
  </si>
  <si>
    <t>AMD FX-6100 Six-Core</t>
  </si>
  <si>
    <t>AMD Athlon X4 880K</t>
  </si>
  <si>
    <t>Intel Core i7-7500U @ 2.70GHz</t>
  </si>
  <si>
    <t>AMD Phenom II X6 1090T</t>
  </si>
  <si>
    <t>Intel Core i3-8130U @ 2.20GHz</t>
  </si>
  <si>
    <t>AMD PRO A10-9700</t>
  </si>
  <si>
    <t>Intel Pentium Gold G5420 @ 3.80GHz</t>
  </si>
  <si>
    <t>Intel Core i5-2320 @ 3.00GHz</t>
  </si>
  <si>
    <t>Intel Xeon E5620 @ 2.40GHz</t>
  </si>
  <si>
    <t>Intel Core i3-6100T @ 3.20GHz</t>
  </si>
  <si>
    <t>AMD Athlon X4 950</t>
  </si>
  <si>
    <t>Intel Pentium Gold G6400T @ 3.40GHz</t>
  </si>
  <si>
    <t>Intel Pentium G4600 @ 3.60GHz</t>
  </si>
  <si>
    <t>Intel Core i5-2310 @ 2.90GHz</t>
  </si>
  <si>
    <t>Intel Xeon E3-1265L @ 2.40GHz</t>
  </si>
  <si>
    <t>AMD A8-7680</t>
  </si>
  <si>
    <t>Intel Core i3-4170 @ 3.70GHz</t>
  </si>
  <si>
    <t>AMD Opteron 6176 SE</t>
  </si>
  <si>
    <t>Intel Core i7-2630QM @ 2.00GHz</t>
  </si>
  <si>
    <t>AMD A10-9700</t>
  </si>
  <si>
    <t>Intel Core i3-4330 @ 3.50GHz</t>
  </si>
  <si>
    <t>FCBGA1090</t>
  </si>
  <si>
    <t>Intel Xeon E5-2609 v2 @ 2.50GHz</t>
  </si>
  <si>
    <t>Intel Pentium G4560 @ 3.50GHz</t>
  </si>
  <si>
    <t>Intel Pentium Gold G5420T @ 3.20GHz</t>
  </si>
  <si>
    <t>Intel Core i3-4340 @ 3.60GHz</t>
  </si>
  <si>
    <t>Intel Xeon E5-2407 v2 @ 2.40GHz</t>
  </si>
  <si>
    <t>Intel Core i3-4160 @ 3.60GHz</t>
  </si>
  <si>
    <t>Intel Xeon W3580 @ 3.33GHz</t>
  </si>
  <si>
    <t>AMD A10-7870K</t>
  </si>
  <si>
    <t>AMD A10-7890K</t>
  </si>
  <si>
    <t>Intel Core i3-4350 @ 3.60GHz</t>
  </si>
  <si>
    <t>Intel Core i5-2500S @ 2.70GHz</t>
  </si>
  <si>
    <t>AMD A10 PRO-7850B APU</t>
  </si>
  <si>
    <t>Intel Xeon E5-1603 @ 2.80GHz</t>
  </si>
  <si>
    <t>AMD A12-9800E</t>
  </si>
  <si>
    <t>AMD A12-9800</t>
  </si>
  <si>
    <t>Intel Celeron G6900</t>
  </si>
  <si>
    <t>AMD Athlon X4 860K</t>
  </si>
  <si>
    <t>Intel Core i3-7100H @ 3.00GHz</t>
  </si>
  <si>
    <t>Intel Core i5-L16G7 @ 1.40GHz</t>
  </si>
  <si>
    <t>FC-CSP1016</t>
  </si>
  <si>
    <t>Intel Core i5-7200U @ 2.50GHz</t>
  </si>
  <si>
    <t>AMD Opteron 4226</t>
  </si>
  <si>
    <t>Intel Xeon E5-4603 @ 2.00GHz</t>
  </si>
  <si>
    <t>Intel Xeon W5580 @ 3.20GHz</t>
  </si>
  <si>
    <t>AMD Athlon X4 870K</t>
  </si>
  <si>
    <t>AMD Opteron 6136</t>
  </si>
  <si>
    <t>Intel Core i5-2300 @ 2.80GHz</t>
  </si>
  <si>
    <t>Intel Core i7-975 @ 3.33GHz</t>
  </si>
  <si>
    <t>AMD FX-B4150 Quad-Core</t>
  </si>
  <si>
    <t>Intel Core i3-4370T @ 3.30GHz</t>
  </si>
  <si>
    <t>AMD A10-7850K APU</t>
  </si>
  <si>
    <t>Intel Core i3-4150 @ 3.50GHz</t>
  </si>
  <si>
    <t>Intel Xeon W3570 @ 3.20GHz</t>
  </si>
  <si>
    <t>AMD PRO A8-9600</t>
  </si>
  <si>
    <t>AM2+,AM3</t>
  </si>
  <si>
    <t>AMD A10-7860K</t>
  </si>
  <si>
    <t>Intel Xeon W3565 @ 3.20GHz</t>
  </si>
  <si>
    <t>AMD Phenom II X6 1065T</t>
  </si>
  <si>
    <t>AMD A8-9600</t>
  </si>
  <si>
    <t>Intel Core i3-4130 @ 3.40GHz</t>
  </si>
  <si>
    <t>Intel Core i7-965 @ 3.20GHz</t>
  </si>
  <si>
    <t>AMD Athlon X4 840</t>
  </si>
  <si>
    <t>AMD Phenom II X6 1075T</t>
  </si>
  <si>
    <t>Intel Core i7-6500U @ 2.50GHz</t>
  </si>
  <si>
    <t>Intel Core i3-10110Y @ 1.00GHz</t>
  </si>
  <si>
    <t>Intel Xeon X5570 @ 2.93GHz</t>
  </si>
  <si>
    <t>AMD FX-4350 Quad-Core</t>
  </si>
  <si>
    <t>Intel Core i5-4400E @ 2.70GHz</t>
  </si>
  <si>
    <t>AMD FX-4330</t>
  </si>
  <si>
    <t>Intel Core i7-960 @ 3.20GHz</t>
  </si>
  <si>
    <t>Intel Pentium D1508 @ 2.20GHz</t>
  </si>
  <si>
    <t>LGA1156</t>
  </si>
  <si>
    <t>Intel Xeon W5590 @ 3.33GHz</t>
  </si>
  <si>
    <t>Intel Pentium Gold G5500T @ 3.20GHz</t>
  </si>
  <si>
    <t>Intel Xeon L5638 @ 2.00GHz</t>
  </si>
  <si>
    <t>AMD A8-7670K</t>
  </si>
  <si>
    <t>BGA1023</t>
  </si>
  <si>
    <t>FCBGA1168</t>
  </si>
  <si>
    <t>AMD A8-7600 APU</t>
  </si>
  <si>
    <t>Intel Core i5-4330M @ 2.80GHz</t>
  </si>
  <si>
    <t>Intel Core i5-6260U @ 1.80GHz</t>
  </si>
  <si>
    <t>AMD Phenom II X6 1055T</t>
  </si>
  <si>
    <t>Intel Xeon X3470 @ 2.93GHz</t>
  </si>
  <si>
    <t>Intel Xeon W3550 @ 3.07GHz</t>
  </si>
  <si>
    <t>AMD PRO A12-9800E</t>
  </si>
  <si>
    <t>Intel Core i7-5557U @ 3.10GHz</t>
  </si>
  <si>
    <t>PGA946</t>
  </si>
  <si>
    <t>Intel Core i3-4170T @ 3.20GHz</t>
  </si>
  <si>
    <t>Intel Core i5-2400S @ 2.50GHz</t>
  </si>
  <si>
    <t>AMD A10-6800K APU</t>
  </si>
  <si>
    <t>FM2</t>
  </si>
  <si>
    <t>Intel Atom C3858 @ 2.00GHz</t>
  </si>
  <si>
    <t>Intel Core i7-950 @ 3.07GHz</t>
  </si>
  <si>
    <t>AMD A10-7700K APU</t>
  </si>
  <si>
    <t>AMD A10-7800 APU</t>
  </si>
  <si>
    <t>Intel Core i5-4570T @ 2.90GHz</t>
  </si>
  <si>
    <t>AMD FX-4200 Quad-Core</t>
  </si>
  <si>
    <t>Intel Core i3-4160T @ 3.10GHz</t>
  </si>
  <si>
    <t>Intel Pentium G4600T @ 3.00GHz</t>
  </si>
  <si>
    <t>AMD A10-6790K APU</t>
  </si>
  <si>
    <t>Intel Pentium Gold G5400T @ 3.10GHz</t>
  </si>
  <si>
    <t>Intel Core i7-875K @ 2.93GHz</t>
  </si>
  <si>
    <t>AMD FX-4170 Quad-Core</t>
  </si>
  <si>
    <t>Intel Core i5-4570TE @ 2.70GHz</t>
  </si>
  <si>
    <t>Intel Xeon X5560 @ 2.80GHz</t>
  </si>
  <si>
    <t>AMD A10-6700 APU</t>
  </si>
  <si>
    <t>Intel Core i7-870 @ 2.93GHz</t>
  </si>
  <si>
    <t>Intel Core i7-940 @ 2.93GHz</t>
  </si>
  <si>
    <t>AMD Opteron 2435</t>
  </si>
  <si>
    <t>F (1207)</t>
  </si>
  <si>
    <t>Intel Xeon W3530 @ 2.80GHz</t>
  </si>
  <si>
    <t>Intel Pentium Silver J5005 @ 1.50GHz</t>
  </si>
  <si>
    <t>AMD Phenom II X6 1045T</t>
  </si>
  <si>
    <t>AMD A8-7650K</t>
  </si>
  <si>
    <t>Intel Core m3-8100Y @ 1.10GHz</t>
  </si>
  <si>
    <t>FCBGA1515</t>
  </si>
  <si>
    <t>Intel Xeon X5550 @ 2.67GHz</t>
  </si>
  <si>
    <t>Intel Core i3-7130U @ 2.70GHz</t>
  </si>
  <si>
    <t>Intel Core i5-2405S @ 2.50GHz</t>
  </si>
  <si>
    <t>Intel Xeon E5-2637 @ 3.00GHz</t>
  </si>
  <si>
    <t>AMD A8-6600K APU</t>
  </si>
  <si>
    <t>Intel Core i5-3470T @ 2.90GHz</t>
  </si>
  <si>
    <t>BGA1168</t>
  </si>
  <si>
    <t>AMD Phenom II X6 1035T</t>
  </si>
  <si>
    <t>AMD A10-9700E</t>
  </si>
  <si>
    <t>Intel Xeon L5630 @ 2.13GHz</t>
  </si>
  <si>
    <t>Intel Core i5-2500T @ 2.30GHz</t>
  </si>
  <si>
    <t>AMD Athlon X4 760K Quad Core</t>
  </si>
  <si>
    <t>Intel Celeron G5925 @ 3.60GHz</t>
  </si>
  <si>
    <t>AMD FX-4300 Quad-Core</t>
  </si>
  <si>
    <t>AMD Opteron 2431</t>
  </si>
  <si>
    <t>AMD A10-5800K APU</t>
  </si>
  <si>
    <t>Intel Pentium G4520 @ 3.60GHz</t>
  </si>
  <si>
    <t>Intel Core i7-880 @ 3.07GHz</t>
  </si>
  <si>
    <t>Intel Celeron J4105 @ 1.50GHz</t>
  </si>
  <si>
    <t>Intel Core i7-3540M @ 3.00GHz</t>
  </si>
  <si>
    <t>Intel Pentium G4560T @ 2.90GHz</t>
  </si>
  <si>
    <t>Intel Atom x6425RE @ 1.90GHz</t>
  </si>
  <si>
    <t>AMD Athlon X4 830</t>
  </si>
  <si>
    <t>AMD A8-6500B APU</t>
  </si>
  <si>
    <t>AMD A10-5800B APU</t>
  </si>
  <si>
    <t>AMD PRO A10-9700E</t>
  </si>
  <si>
    <t>Intel Core i5-4210M @ 2.60GHz</t>
  </si>
  <si>
    <t>Intel Core i7-860 @ 2.80GHz</t>
  </si>
  <si>
    <t>Intel Xeon W3540 @ 2.93GHz</t>
  </si>
  <si>
    <t>Intel Core i7-3520M @ 2.90GHz</t>
  </si>
  <si>
    <t>Intel Core i7-930 @ 2.80GHz</t>
  </si>
  <si>
    <t>Intel Core i3-4130T @ 2.90GHz</t>
  </si>
  <si>
    <t>Intel Xeon E5-2403 v2 @ 1.80GHz</t>
  </si>
  <si>
    <t>AMD Opteron 4184</t>
  </si>
  <si>
    <t>Intel Core i3-4150T @ 3.00GHz</t>
  </si>
  <si>
    <t>Intel Core i5-3360M @ 2.80GHz</t>
  </si>
  <si>
    <t>AMD Phenom II X4 980</t>
  </si>
  <si>
    <t>AMD A8-6500 APU</t>
  </si>
  <si>
    <t>AMD Opteron 6128</t>
  </si>
  <si>
    <t>AMD Opteron 3350 HE</t>
  </si>
  <si>
    <t>AMD A10-6800B APU</t>
  </si>
  <si>
    <t>Intel Xeon X3450 @ 2.67GHz</t>
  </si>
  <si>
    <t>Intel Celeron G5905 @ 3.50GHz</t>
  </si>
  <si>
    <t>Intel Xeon X3460 @ 2.80GHz</t>
  </si>
  <si>
    <t>AMD A8-5600K APU</t>
  </si>
  <si>
    <t>Intel Celeron G5900 @ 3.40GHz</t>
  </si>
  <si>
    <t>AMD Opteron 6172</t>
  </si>
  <si>
    <t>AMD Athlon X4 750K Quad Core</t>
  </si>
  <si>
    <t>Intel Xeon W3520 @ 2.67GHz</t>
  </si>
  <si>
    <t>Intel Core2 Extreme X9775 @ 3.20GHz</t>
  </si>
  <si>
    <t>LGA771</t>
  </si>
  <si>
    <t>Intel Core i5-4200M @ 2.50GHz</t>
  </si>
  <si>
    <t>Intel Atom C2750 @ 2.40GHz</t>
  </si>
  <si>
    <t>FCBGA1283</t>
  </si>
  <si>
    <t>Intel Xeon E5-2603 v2 @ 1.80GHz</t>
  </si>
  <si>
    <t>Intel Core i7-920 @ 2.67GHz</t>
  </si>
  <si>
    <t>Intel Core i5-5300U @ 2.30GHz</t>
  </si>
  <si>
    <t>Intel Xeon E5540 @ 2.53GHz</t>
  </si>
  <si>
    <t>AMD A10-5700 APU</t>
  </si>
  <si>
    <t>Intel Pentium G4500 @ 3.50GHz</t>
  </si>
  <si>
    <t>AMD FX-4130 Quad-Core</t>
  </si>
  <si>
    <t>Intel Core i3-7100U @ 2.40GHz</t>
  </si>
  <si>
    <t>Intel Celeron G4950 @ 3.30GHz</t>
  </si>
  <si>
    <t>Intel Xeon X5470 @ 3.33GHz</t>
  </si>
  <si>
    <t>AMD A8-5500B APU</t>
  </si>
  <si>
    <t>Intel Xeon X5492 @ 3.40GHz</t>
  </si>
  <si>
    <t>Intel Xeon E5-2407 @ 2.20GHz</t>
  </si>
  <si>
    <t>Intel Xeon E5607 @ 2.27GHz</t>
  </si>
  <si>
    <t>Intel Xeon X3440 @ 2.53GHz</t>
  </si>
  <si>
    <t>AMD Athlon X4 740 Quad Core</t>
  </si>
  <si>
    <t>FCLGA1155</t>
  </si>
  <si>
    <t>Intel Celeron G5900T @ 3.20GHz</t>
  </si>
  <si>
    <t>Intel Core i5-3320M @ 2.60GHz</t>
  </si>
  <si>
    <t>AMD Phenom II X4 970</t>
  </si>
  <si>
    <t>Intel Core i3-6100U @ 2.30GHz</t>
  </si>
  <si>
    <t>Intel Core i5-3340M @ 2.70GHz</t>
  </si>
  <si>
    <t>Intel Xeon X5482 @ 3.20GHz</t>
  </si>
  <si>
    <t>Intel Core2 Extreme X9770 @ 3.20GHz</t>
  </si>
  <si>
    <t>LGA775</t>
  </si>
  <si>
    <t>Intel Xeon E5-2609 @ 2.40GHz</t>
  </si>
  <si>
    <t>Intel Xeon E5530 @ 2.40GHz</t>
  </si>
  <si>
    <t>Intel Core i5-680 @ 3.60GHz</t>
  </si>
  <si>
    <t>Intel Pentium G4400 @ 3.30GHz</t>
  </si>
  <si>
    <t>Intel Core i5-760 @ 2.80GHz</t>
  </si>
  <si>
    <t>Intel Pentium Silver N5000 @ 1.10GHz</t>
  </si>
  <si>
    <t>Intel Xeon L3426 @ 1.87GHz</t>
  </si>
  <si>
    <t>Intel Core i7-8500Y @ 1.50GHz</t>
  </si>
  <si>
    <t>Intel Xeon X5460 @ 3.16GHz</t>
  </si>
  <si>
    <t>AMD A8-5500 APU</t>
  </si>
  <si>
    <t>AM2+/AM3</t>
  </si>
  <si>
    <t>Intel Celeron G4930 @ 3.20GHz</t>
  </si>
  <si>
    <t>AMD FX-4100 Quad-Core</t>
  </si>
  <si>
    <t>Intel Core i3-7020U @ 2.30GHz</t>
  </si>
  <si>
    <t>AMD Phenom II X4 965</t>
  </si>
  <si>
    <t>AMD Phenom II X4 975</t>
  </si>
  <si>
    <t>Intel Xeon L5530 @ 2.40GHz</t>
  </si>
  <si>
    <t>Intel Core i3-7102E @ 2.10GHz</t>
  </si>
  <si>
    <t>Intel Core i5-3230M @ 2.60GHz</t>
  </si>
  <si>
    <t>PGA988</t>
  </si>
  <si>
    <t>Intel Core i5-670 @ 3.47GHz</t>
  </si>
  <si>
    <t>Intel Core i5-5250U @ 1.60GHz</t>
  </si>
  <si>
    <t>Intel Core i5-5200U @ 2.20GHz</t>
  </si>
  <si>
    <t>AMD Phenom II X4 B97</t>
  </si>
  <si>
    <t>AMD Phenom II X4 850</t>
  </si>
  <si>
    <t>Intel Core i5-750 @ 2.67GHz</t>
  </si>
  <si>
    <t>Intel Xeon E5472 @ 3.00GHz</t>
  </si>
  <si>
    <t>Intel Xeon E5450 @ 3.00GHz</t>
  </si>
  <si>
    <t>Intel Celeron G5920 @ 3.50GHz</t>
  </si>
  <si>
    <t>Intel Core i3-3245 @ 3.40GHz</t>
  </si>
  <si>
    <t>AMD Opteron 8439 SE</t>
  </si>
  <si>
    <t>Intel Xeon E5520 @ 2.27GHz</t>
  </si>
  <si>
    <t>Intel Core i5-661 @ 3.33GHz</t>
  </si>
  <si>
    <t>Intel Xeon D-1602 @ 2.50GHz</t>
  </si>
  <si>
    <t>Intel Core2 Extreme X9650 @ 3.00GHz</t>
  </si>
  <si>
    <t>Intel Celeron N4100 @ 1.10GHz</t>
  </si>
  <si>
    <t>Intel Core i5-3210M @ 2.50GHz</t>
  </si>
  <si>
    <t>Intel Celeron G4900 @ 3.10GHz</t>
  </si>
  <si>
    <t>Intel Core i3-4100M @ 2.50GHz</t>
  </si>
  <si>
    <t>Intel Xeon X3370 @ 3.00GHz</t>
  </si>
  <si>
    <t>AMD Athlon II X4 650</t>
  </si>
  <si>
    <t>Intel Core i7-2640M @ 2.80GHz</t>
  </si>
  <si>
    <t>AMD Phenom II X4 955</t>
  </si>
  <si>
    <t>Intel Pentium G3470 @ 3.60GHz</t>
  </si>
  <si>
    <t>Intel Core i7-2620M @ 2.70GHz</t>
  </si>
  <si>
    <t>Intel Core i7-860S @ 2.53GHz</t>
  </si>
  <si>
    <t>Intel Core2 Quad Q9650 @ 3.00GHz</t>
  </si>
  <si>
    <t>Intel Celeron G4920 @ 3.20GHz</t>
  </si>
  <si>
    <t>Intel Atom C3558 @ 2.20GHz</t>
  </si>
  <si>
    <t>Intel Celeron G4900T @ 2.90GHz</t>
  </si>
  <si>
    <t>Intel Core i3-3250 @ 3.50GHz</t>
  </si>
  <si>
    <t>Intel Xeon X5450 @ 3.00GHz</t>
  </si>
  <si>
    <t>AMD Opteron 4170 HE</t>
  </si>
  <si>
    <t>Intel Celeron G3950 @ 3.00GHz</t>
  </si>
  <si>
    <t>Intel Core i5-2390T @ 2.70GHz</t>
  </si>
  <si>
    <t>Intel Pentium 6405U @ 2.40GHz</t>
  </si>
  <si>
    <t>Intel Xeon E5-2403 @ 1.80GHz</t>
  </si>
  <si>
    <t>Intel Xeon E5-2603 @ 1.80GHz</t>
  </si>
  <si>
    <t>AMD Phenom II X4 840</t>
  </si>
  <si>
    <t>Intel Core i5-660 @ 3.33GHz</t>
  </si>
  <si>
    <t>Intel Core i3-6102E @ 1.90GHz</t>
  </si>
  <si>
    <t>AMD Opteron 4130</t>
  </si>
  <si>
    <t>Intel Xeon E5440 @ 2.83GHz</t>
  </si>
  <si>
    <t>AMD Athlon II X4 651 Quad-Core</t>
  </si>
  <si>
    <t>FM1</t>
  </si>
  <si>
    <t>AMD A8-3870K APU</t>
  </si>
  <si>
    <t>Intel Xeon X5365 @ 3.00GHz</t>
  </si>
  <si>
    <t>AMD Phenom II X4 B95</t>
  </si>
  <si>
    <t>Intel Xeon E5606 @ 2.13GHz</t>
  </si>
  <si>
    <t>Intel Xeon X3360 @ 2.83GHz</t>
  </si>
  <si>
    <t>AMD A10-6700T APU</t>
  </si>
  <si>
    <t>Intel Celeron G3920 @ 2.90GHz</t>
  </si>
  <si>
    <t>Intel Celeron G5905T @ 3.30GHz</t>
  </si>
  <si>
    <t>Intel Xeon X3380 @ 3.16GHz</t>
  </si>
  <si>
    <t>AMD Athlon II X4 645</t>
  </si>
  <si>
    <t>Intel Core i5-2540M @ 2.60GHz</t>
  </si>
  <si>
    <t>Intel Core2 Quad Q9550 @ 2.83GHz</t>
  </si>
  <si>
    <t>Intel Core i3-3240 @ 3.40GHz</t>
  </si>
  <si>
    <t>Intel Pentium 5405U @ 2.30GHz</t>
  </si>
  <si>
    <t>Intel Xeon X3363 @ 2.83GHz</t>
  </si>
  <si>
    <t>Intel Pentium 4417U @ 2.30GHz</t>
  </si>
  <si>
    <t>Intel Xeon L3360 @ 2.83GHz</t>
  </si>
  <si>
    <t>Intel Celeron G3930 @ 2.90GHz</t>
  </si>
  <si>
    <t>AMD Phenom II X4 840T</t>
  </si>
  <si>
    <t>Intel Core i5-3427U @ 1.80GHz</t>
  </si>
  <si>
    <t>Intel Core2 Extreme Q6850 @ 3.00GHz</t>
  </si>
  <si>
    <t>Intel Core2 Extreme Q6800 @ 2.93GHz</t>
  </si>
  <si>
    <t>AMD Phenom II X4 945</t>
  </si>
  <si>
    <t>Intel Xeon L5430 @ 2.66GHz</t>
  </si>
  <si>
    <t>Intel Xeon X3430 @ 2.40GHz</t>
  </si>
  <si>
    <t>Intel Core i5-2520M @ 2.50GHz</t>
  </si>
  <si>
    <t>AMD A8-3850 APU</t>
  </si>
  <si>
    <t>Intel Celeron J3455 @ 1.50GHz</t>
  </si>
  <si>
    <t>Intel Xeon X3353 @ 2.66GHz</t>
  </si>
  <si>
    <t>AMD Phenom II X4 940</t>
  </si>
  <si>
    <t>AM2+</t>
  </si>
  <si>
    <t>Intel Core i3-5020U @ 2.20GHz</t>
  </si>
  <si>
    <t>Intel Core i3-3225 @ 3.30GHz</t>
  </si>
  <si>
    <t>Intel Celeron G3930TE @ 2.70GHz</t>
  </si>
  <si>
    <t>Intel Xeon X5472 @ 3.00GHz</t>
  </si>
  <si>
    <t>Intel Core i5-650 @ 3.20GHz</t>
  </si>
  <si>
    <t>Intel Celeron G3900 @ 2.80GHz</t>
  </si>
  <si>
    <t>Intel Xeon E5430 @ 2.66GHz</t>
  </si>
  <si>
    <t>Intel Celeron G4930T @ 3.00GHz</t>
  </si>
  <si>
    <t>Intel Celeron N6211 @ 1.20GHz</t>
  </si>
  <si>
    <t>Intel Core i3-3220 @ 3.30GHz</t>
  </si>
  <si>
    <t>AMD Phenom II X4 960T</t>
  </si>
  <si>
    <t>Intel Core i5-4250U @ 1.30GHz</t>
  </si>
  <si>
    <t>Intel Core2 Quad Q9500 @ 2.83GHz</t>
  </si>
  <si>
    <t>FCBGA1234</t>
  </si>
  <si>
    <t>Intel Pentium G4400TE @ 2.40GHz</t>
  </si>
  <si>
    <t>AMD Athlon II X4 638 Quad-Core</t>
  </si>
  <si>
    <t>BGA 1283</t>
  </si>
  <si>
    <t>AMD Phenom II X4 925</t>
  </si>
  <si>
    <t>AMD Athlon II X4 640</t>
  </si>
  <si>
    <t>Intel Core i5-8200Y @ 1.30GHz</t>
  </si>
  <si>
    <t>Intel Core i3-5010U @ 2.10GHz</t>
  </si>
  <si>
    <t>AMD A8-3820 APU</t>
  </si>
  <si>
    <t>Intel Pentium G3460 @ 3.50GHz</t>
  </si>
  <si>
    <t>Intel Xeon L5520 @ 2.27GHz</t>
  </si>
  <si>
    <t>Intel Xeon X3350 @ 2.66GHz</t>
  </si>
  <si>
    <t>AMD Athlon II X4 641 Quad-Core</t>
  </si>
  <si>
    <t>Intel Pentium N4200 @ 1.10GHz</t>
  </si>
  <si>
    <t>Intel Pentium G3440 @ 3.30GHz</t>
  </si>
  <si>
    <t>Intel Pentium G3430 @ 3.30GHz</t>
  </si>
  <si>
    <t>Intel Core i3-3210 @ 3.20GHz</t>
  </si>
  <si>
    <t>Intel Celeron G3930T @ 2.70GHz</t>
  </si>
  <si>
    <t>Intel Core2 Quad Q9450 @ 2.66GHz</t>
  </si>
  <si>
    <t>AMD Athlon II X4 635</t>
  </si>
  <si>
    <t>AMD Phenom II X4 820</t>
  </si>
  <si>
    <t>AMD Athlon II X4 630</t>
  </si>
  <si>
    <t>Intel Core i3-2125 @ 3.30GHz</t>
  </si>
  <si>
    <t>Intel Pentium G2140 @ 3.30GHz</t>
  </si>
  <si>
    <t>Intel Pentium G3258 @ 3.20GHz</t>
  </si>
  <si>
    <t>Intel Pentium G3450 @ 3.40GHz</t>
  </si>
  <si>
    <t>AMD Athlon II X4 631 Quad-Core</t>
  </si>
  <si>
    <t>Intel Celeron G3900T @ 2.60GHz</t>
  </si>
  <si>
    <t>AM2</t>
  </si>
  <si>
    <t>AMD Opteron 2384</t>
  </si>
  <si>
    <t>Intel Core M-5Y71 @ 1.20GHz</t>
  </si>
  <si>
    <t>Intel Core2 Quad Q9400 @ 2.66GHz</t>
  </si>
  <si>
    <t>Intel Core i5-3337U @ 1.80GHz</t>
  </si>
  <si>
    <t>Intel Xeon E5462 @ 2.80GHz</t>
  </si>
  <si>
    <t>Intel Core2 Quad Q6700 @ 2.66GHz</t>
  </si>
  <si>
    <t>AMD Opteron 3250 HE</t>
  </si>
  <si>
    <t>Intel Core i5-2450M @ 2.50GHz</t>
  </si>
  <si>
    <t>AMD Opteron 4162 EE</t>
  </si>
  <si>
    <t>Intel Atom C2758 @ 2.40GHz</t>
  </si>
  <si>
    <t>AMD A6-3670 APU</t>
  </si>
  <si>
    <t>Intel Xeon X3230 @ 2.66GHz</t>
  </si>
  <si>
    <t>Intel Xeon L5420 @ 2.50GHz</t>
  </si>
  <si>
    <t>Intel Pentium G3260 @ 3.30GHz</t>
  </si>
  <si>
    <t>AMD Phenom II X4 910e</t>
  </si>
  <si>
    <t>Intel Core i7-640M @ 2.80GHz</t>
  </si>
  <si>
    <t>BGA1288</t>
  </si>
  <si>
    <t>Intel Core m3-6Y30 @ 0.90GHz</t>
  </si>
  <si>
    <t>AMD A6-3650 APU</t>
  </si>
  <si>
    <t>Intel Core2 Quad Q8400 @ 2.66GHz</t>
  </si>
  <si>
    <t>Intel Celeron G3900E @ 2.40GHz</t>
  </si>
  <si>
    <t>Intel Core i3-2102 @ 3.10GHz</t>
  </si>
  <si>
    <t>Intel Xeon E7- 2830 @ 2.13GHz</t>
  </si>
  <si>
    <t>LGA1567</t>
  </si>
  <si>
    <t>AMD Phenom II X4 830</t>
  </si>
  <si>
    <t>Intel Core i7-920XM @ 2.00GHz</t>
  </si>
  <si>
    <t>Intel Core2 Quad Q9505 @ 2.83GHz</t>
  </si>
  <si>
    <t>Intel Core i3-5005U @ 2.00GHz</t>
  </si>
  <si>
    <t>Intel Core i5-655K @ 3.20GHz</t>
  </si>
  <si>
    <t>Intel Core i5-2430M @ 2.40GHz</t>
  </si>
  <si>
    <t>Intel Core i7-620M @ 2.67GHz</t>
  </si>
  <si>
    <t>AMD Opteron 2427</t>
  </si>
  <si>
    <t>Intel Pentium G3420 @ 3.20GHz</t>
  </si>
  <si>
    <t>AMD Athlon X4 750 Quad Core</t>
  </si>
  <si>
    <t>Intel Core i3-2130 @ 3.40GHz</t>
  </si>
  <si>
    <t>Intel Xeon X3320 @ 2.50GHz</t>
  </si>
  <si>
    <t>Intel Xeon X5355 @ 2.66GHz</t>
  </si>
  <si>
    <t>Intel Core i5-3317U @ 1.70GHz</t>
  </si>
  <si>
    <t>AMD Athlon II X4 615e</t>
  </si>
  <si>
    <t>FCBGA1023</t>
  </si>
  <si>
    <t>Intel Core2 Quad Q9300 @ 2.50GHz</t>
  </si>
  <si>
    <t>AMD Athlon II X4 605e</t>
  </si>
  <si>
    <t>Intel Core i5-2410M @ 2.30GHz</t>
  </si>
  <si>
    <t>FCBGA1023, PPG</t>
  </si>
  <si>
    <t>Intel Core i3-3220T @ 2.80GHz</t>
  </si>
  <si>
    <t>Intel Xeon E5506 @ 2.13GHz</t>
  </si>
  <si>
    <t>AMD A8-3800 APU</t>
  </si>
  <si>
    <t>Intel Celeron N3450 @ 1.10GHz</t>
  </si>
  <si>
    <t>Intel Xeon X6550 @ 2.00GHz</t>
  </si>
  <si>
    <t>Intel Xeon E5603 @ 1.60GHz</t>
  </si>
  <si>
    <t>AMD Athlon II X4 620</t>
  </si>
  <si>
    <t>AMD A6-7480</t>
  </si>
  <si>
    <t>Intel Xeon E5420 @ 2.50GHz</t>
  </si>
  <si>
    <t>Intel Pentium G3250 @ 3.20GHz</t>
  </si>
  <si>
    <t>Intel Xeon E5507 @ 2.27GHz</t>
  </si>
  <si>
    <t>Intel Xeon X3330 @ 2.66GHz</t>
  </si>
  <si>
    <t>Intel Core i7-840QM @ 1.87GHz</t>
  </si>
  <si>
    <t>PGA988A</t>
  </si>
  <si>
    <t>Intel Celeron G1850 @ 2.90GHz</t>
  </si>
  <si>
    <t>Intel Core i3-2120 @ 3.30GHz</t>
  </si>
  <si>
    <t>AMD Athlon II X3 460</t>
  </si>
  <si>
    <t>AMD Athlon 5370 APU</t>
  </si>
  <si>
    <t>AM1,FS1B</t>
  </si>
  <si>
    <t>Intel Xeon E5410 @ 2.33GHz</t>
  </si>
  <si>
    <t>Intel Xeon L5410 @ 2.33GHz</t>
  </si>
  <si>
    <t>Intel Pentium G3240 @ 3.10GHz</t>
  </si>
  <si>
    <t>AMD Opteron 3320 EE</t>
  </si>
  <si>
    <t>Intel Core i5-580M @ 2.67GHz</t>
  </si>
  <si>
    <t>Intel Pentium G3420T @ 2.70GHz</t>
  </si>
  <si>
    <t>AMD A10-4600M APU</t>
  </si>
  <si>
    <t>FS1r2</t>
  </si>
  <si>
    <t>Intel Core i5-4422E @ 1.80GHz</t>
  </si>
  <si>
    <t>AMD A10-5750M APU</t>
  </si>
  <si>
    <t>AMD Phenom II X4 920</t>
  </si>
  <si>
    <t>AMD Opteron 1385</t>
  </si>
  <si>
    <t>AMD Phenom II X4 905e</t>
  </si>
  <si>
    <t>Intel Pentium G2130 @ 3.20GHz</t>
  </si>
  <si>
    <t>AMD Phenom 9950 Quad-Core</t>
  </si>
  <si>
    <t>AMD PRO A6-9500</t>
  </si>
  <si>
    <t>AMD Athlon II X4 610e</t>
  </si>
  <si>
    <t>Intel Core i3-2105 @ 3.10GHz</t>
  </si>
  <si>
    <t>Intel Pentium G2120 @ 3.10GHz</t>
  </si>
  <si>
    <t>AMD A6-9500</t>
  </si>
  <si>
    <t>AMD Opteron 2378</t>
  </si>
  <si>
    <t>Intel Celeron G3900TE @ 2.30GHz</t>
  </si>
  <si>
    <t>AMD Phenom II X4 810</t>
  </si>
  <si>
    <t>Intel Pentium G3220 @ 3.00GHz</t>
  </si>
  <si>
    <t>Intel Core i3-4100E @ 2.40GHz</t>
  </si>
  <si>
    <t>Intel Core i3-2310E @ 2.10GHz</t>
  </si>
  <si>
    <t>PGA478</t>
  </si>
  <si>
    <t>AMD Phenom II X3 B77</t>
  </si>
  <si>
    <t>AMD Phenom II X4 805</t>
  </si>
  <si>
    <t>AMD A6-9500E</t>
  </si>
  <si>
    <t>Intel Xeon X3323 @ 2.50GHz</t>
  </si>
  <si>
    <t>AMD Athlon II X3 455</t>
  </si>
  <si>
    <t>Intel Core i5-560M @ 2.67GHz</t>
  </si>
  <si>
    <t>AMD A6-3620 APU</t>
  </si>
  <si>
    <t>Intel Core M-5Y10c @ 0.80GHz</t>
  </si>
  <si>
    <t>Intel Core i3-2100 @ 3.10GHz</t>
  </si>
  <si>
    <t>Intel Xeon X3220 @ 2.40GHz</t>
  </si>
  <si>
    <t>AMD A8-6500T APU</t>
  </si>
  <si>
    <t>Intel Xeon E5345 @ 2.33GHz</t>
  </si>
  <si>
    <t>Intel Core2 Quad Q8300 @ 2.50GHz</t>
  </si>
  <si>
    <t>AMD Athlon X4 620</t>
  </si>
  <si>
    <t>AMD Athlon II X3 445</t>
  </si>
  <si>
    <t>AMD Phenom 9750 Quad-Core</t>
  </si>
  <si>
    <t>AMD A6-7470K</t>
  </si>
  <si>
    <t>Intel Core2 Quad Q8200 @ 2.33GHz</t>
  </si>
  <si>
    <t>S1</t>
  </si>
  <si>
    <t>Intel Core i7-740QM @ 1.73GHz</t>
  </si>
  <si>
    <t>AMD Athlon X3 435</t>
  </si>
  <si>
    <t>Intel Core2 Quad Q6600 @ 2.40GHz</t>
  </si>
  <si>
    <t>AMD Phenom II X4 910</t>
  </si>
  <si>
    <t>Intel Core i7-820QM @ 1.73GHz</t>
  </si>
  <si>
    <t>Intel Core2 Quad Q9100 @ 2.26GHz</t>
  </si>
  <si>
    <t>AMD Athlon II X3 450</t>
  </si>
  <si>
    <t>Intel Celeron G1840 @ 2.80GHz</t>
  </si>
  <si>
    <t>Intel Atom C3538 @ 2.10GHz</t>
  </si>
  <si>
    <t>Intel Pentium G3260T @ 2.90GHz</t>
  </si>
  <si>
    <t>Intel Core i5-540M @ 2.53GHz</t>
  </si>
  <si>
    <t>Intel Core i3-4000M @ 2.40GHz</t>
  </si>
  <si>
    <t>AMD Athlon 5350 APU</t>
  </si>
  <si>
    <t>AMD Phenom 9600B Quad-Core</t>
  </si>
  <si>
    <t>AMD Opteron 2356</t>
  </si>
  <si>
    <t>Intel Pentium G3250T @ 2.80GHz</t>
  </si>
  <si>
    <t>AMD Athlon II X3 440</t>
  </si>
  <si>
    <t>AMD Athlon II X4 600e</t>
  </si>
  <si>
    <t>Intel Pentium G2030 @ 3.00GHz</t>
  </si>
  <si>
    <t>Intel Celeron G1630 @ 2.80GHz</t>
  </si>
  <si>
    <t>AMD Opteron 1356</t>
  </si>
  <si>
    <t>AMD Phenom 9650 Quad-Core</t>
  </si>
  <si>
    <t>Intel Pentium 4425Y @ 1.70GHz</t>
  </si>
  <si>
    <t>Intel Core i3-560 @ 3.33GHz</t>
  </si>
  <si>
    <t>Intel Atom x6211E @ 1.20GHz</t>
  </si>
  <si>
    <t>Intel Celeron 4305U @ 2.20GHz</t>
  </si>
  <si>
    <t>Intel Celeron 3965U @ 2.20GHz</t>
  </si>
  <si>
    <t>Intel Pentium G2020 @ 2.90GHz</t>
  </si>
  <si>
    <t>Intel Core i5-520M @ 2.40GHz</t>
  </si>
  <si>
    <t>AMD Phenom 9850 Quad-Core</t>
  </si>
  <si>
    <t>Intel Xeon L5335 @ 2.00GHz</t>
  </si>
  <si>
    <t>Intel Celeron 6305E @ 1.80GHz</t>
  </si>
  <si>
    <t>AMD Athlon II X3 435</t>
  </si>
  <si>
    <t>Intel Celeron G1820 @ 2.70GHz</t>
  </si>
  <si>
    <t>Intel Xeon E5405 @ 2.00GHz</t>
  </si>
  <si>
    <t>AMD PRO A6-9500E</t>
  </si>
  <si>
    <t>Intel Core i7-720QM @ 1.60GHz</t>
  </si>
  <si>
    <t>AMD A6-3600 APU</t>
  </si>
  <si>
    <t>Intel Core i3-4010U @ 1.70GHz</t>
  </si>
  <si>
    <t>AMD Phenom II N970 Quad-Core</t>
  </si>
  <si>
    <t>Intel Core i3-3120M @ 2.50GHz</t>
  </si>
  <si>
    <t>AMD Phenom 9550 Quad-Core</t>
  </si>
  <si>
    <t>Intel Core i3-2100T @ 2.50GHz</t>
  </si>
  <si>
    <t>AMD A8-4500M APU</t>
  </si>
  <si>
    <t>AMD Opteron 1354</t>
  </si>
  <si>
    <t>AMD Phenom 9600 Quad-Core</t>
  </si>
  <si>
    <t>Intel Celeron G1820T @ 2.40GHz</t>
  </si>
  <si>
    <t>Intel Core i3-3110M @ 2.40GHz</t>
  </si>
  <si>
    <t>Intel Pentium 4415Y @ 1.60GHz</t>
  </si>
  <si>
    <t>Intel Xeon X3210 @ 2.13GHz</t>
  </si>
  <si>
    <t>Intel Core i3-550 @ 3.20GHz</t>
  </si>
  <si>
    <t>AMD A6-7400K APU</t>
  </si>
  <si>
    <t>Intel Celeron J4005 @ 2.00GHz</t>
  </si>
  <si>
    <t>FS1</t>
  </si>
  <si>
    <t>AMD Athlon II X3 425</t>
  </si>
  <si>
    <t>Intel Pentium G3220T @ 2.60GHz</t>
  </si>
  <si>
    <t>AMD A4-6320 APU</t>
  </si>
  <si>
    <t>AMD Phenom II X3 B75</t>
  </si>
  <si>
    <t>Intel Celeron G1830 @ 2.80GHz</t>
  </si>
  <si>
    <t>AMD Phenom II N930 Quad-Core</t>
  </si>
  <si>
    <t>AMD Athlon II X3 420e</t>
  </si>
  <si>
    <t>AMD Phenom II X3 710</t>
  </si>
  <si>
    <t>AMD PRO A4-8350B</t>
  </si>
  <si>
    <t>Intel Xeon E5335 @ 2.00GHz</t>
  </si>
  <si>
    <t>Intel Pentium G2010 @ 2.80GHz</t>
  </si>
  <si>
    <t>AMD Phenom II X3 B73</t>
  </si>
  <si>
    <t>AMD A6-6420K APU</t>
  </si>
  <si>
    <t>Intel Pentium G2030T @ 2.60GHz</t>
  </si>
  <si>
    <t>Intel Xeon E5504 @ 2.00GHz</t>
  </si>
  <si>
    <t>Intel Core i3-540 @ 3.07GHz</t>
  </si>
  <si>
    <t>AMD Phenom 9500 Quad-Core</t>
  </si>
  <si>
    <t>AMD Opteron 2354</t>
  </si>
  <si>
    <t>Intel Celeron G1620T @ 2.40GHz</t>
  </si>
  <si>
    <t>AMD Phenom 9350e Quad-Core</t>
  </si>
  <si>
    <t>Intel Pentium G870 @ 3.10GHz</t>
  </si>
  <si>
    <t>AMD A4-7300 APU</t>
  </si>
  <si>
    <t>Intel Celeron 3867U @ 1.80GHz</t>
  </si>
  <si>
    <t>Intel Core i3-2120T @ 2.60GHz</t>
  </si>
  <si>
    <t>Intel Core2 Quad Q9000 @ 2.00GHz</t>
  </si>
  <si>
    <t>Intel Celeron G1610 @ 2.60GHz</t>
  </si>
  <si>
    <t>AMD Phenom II X3 720</t>
  </si>
  <si>
    <t>Intel Celeron G1620 @ 2.70GHz</t>
  </si>
  <si>
    <t>AMD Opteron 1352</t>
  </si>
  <si>
    <t>AMD Phenom II N950 Quad-Core</t>
  </si>
  <si>
    <t>AMD A8-3510MX APU</t>
  </si>
  <si>
    <t>AMD Phenom 9450e Quad-Core</t>
  </si>
  <si>
    <t>AMD A6-6400K APU</t>
  </si>
  <si>
    <t>Intel Xeon E5320 @ 1.86GHz</t>
  </si>
  <si>
    <t>Intel Xeon X5272 @ 3.40GHz</t>
  </si>
  <si>
    <t>Intel Core i3-530 @ 2.93GHz</t>
  </si>
  <si>
    <t>Intel Xeon E5240 @ 3.00GHz</t>
  </si>
  <si>
    <t>Intel Pentium 4410Y @ 1.50GHz</t>
  </si>
  <si>
    <t>AMD Athlon II X3 415e</t>
  </si>
  <si>
    <t>AMD Athlon X3 440</t>
  </si>
  <si>
    <t>Intel Pentium G860 @ 3.00GHz</t>
  </si>
  <si>
    <t>AMD A4-6300 APU</t>
  </si>
  <si>
    <t>Intel Xeon E3113 @ 3.00GHz</t>
  </si>
  <si>
    <t>AMD A6-5400B APU</t>
  </si>
  <si>
    <t>AMD Phenom II X2 560</t>
  </si>
  <si>
    <t>AMD Phenom II X3 740</t>
  </si>
  <si>
    <t>AMD Phenom 9150e Quad-Core</t>
  </si>
  <si>
    <t>Intel Celeron 5205U @ 1.90GHz</t>
  </si>
  <si>
    <t>AMD Phenom II P960 Quad-Core</t>
  </si>
  <si>
    <t>Intel Atom C2558 @ 2.40GHz</t>
  </si>
  <si>
    <t>AMD Phenom II X2 565</t>
  </si>
  <si>
    <t>Intel Pentium G6951 @ 2.80GHz</t>
  </si>
  <si>
    <t>Intel Celeron N4000 @ 1.10GHz</t>
  </si>
  <si>
    <t>AMD A8-3520M APU</t>
  </si>
  <si>
    <t>AMD Phenom II X2 B59</t>
  </si>
  <si>
    <t>AMD Phenom 8600B Triple-Core</t>
  </si>
  <si>
    <t>AMD Athlon 5150 APU</t>
  </si>
  <si>
    <t>AM1,FS1b</t>
  </si>
  <si>
    <t>Intel Xeon L5310 @ 1.60GHz</t>
  </si>
  <si>
    <t>AMD A6-3500 APU</t>
  </si>
  <si>
    <t>Intel Pentium G850 @ 2.90GHz</t>
  </si>
  <si>
    <t>Intel Pentium 2020M @ 2.40GHz</t>
  </si>
  <si>
    <t>FCBGA1170</t>
  </si>
  <si>
    <t>Intel Core2 Duo E8600 @ 3.33GHz</t>
  </si>
  <si>
    <t>AMD Athlon II X2 280</t>
  </si>
  <si>
    <t>Intel Pentium 2030M @ 2.50GHz</t>
  </si>
  <si>
    <t>Intel Pentium G645 @ 2.90GHz</t>
  </si>
  <si>
    <t>AMD A4-5300 APU</t>
  </si>
  <si>
    <t>UTFCBGA1380</t>
  </si>
  <si>
    <t>Intel Celeron 4205U @ 1.80GHz</t>
  </si>
  <si>
    <t>Intel Pentium G2020T @ 2.50GHz</t>
  </si>
  <si>
    <t>Intel Xeon L5240 @ 3.00GHz</t>
  </si>
  <si>
    <t>Intel Core i3-2370M @ 2.40GHz</t>
  </si>
  <si>
    <t>Intel Celeron G1610T @ 2.30GHz</t>
  </si>
  <si>
    <t>AMD Athlon II X3 405e</t>
  </si>
  <si>
    <t>AMD A4-6300B APU</t>
  </si>
  <si>
    <t>AMD Athlon X2 280</t>
  </si>
  <si>
    <t>Intel Core i5 750S @ 2.40GHz</t>
  </si>
  <si>
    <t>AMD Athlon II X3 400e</t>
  </si>
  <si>
    <t>Intel Atom x7-Z8700 @ 1.60GHz</t>
  </si>
  <si>
    <t>BGA1380</t>
  </si>
  <si>
    <t>AMD Athlon X2 340 Dual Core</t>
  </si>
  <si>
    <t>Intel Core i5-480M @ 2.67GHz</t>
  </si>
  <si>
    <t>Intel Pentium 3550M @ 2.30GHz</t>
  </si>
  <si>
    <t>AMD Phenom II X2 555</t>
  </si>
  <si>
    <t>AMD A8-3500M APU</t>
  </si>
  <si>
    <t>Intel Xeon E5310 @ 1.60GHz</t>
  </si>
  <si>
    <t>Intel Pentium N3700 @ 1.60GHz</t>
  </si>
  <si>
    <t>AMD Phenom 9100e Quad-Core</t>
  </si>
  <si>
    <t>Intel Core i5-460M @ 2.53GHz</t>
  </si>
  <si>
    <t>AMD A6-5400K APU</t>
  </si>
  <si>
    <t>AMD Sempron 240</t>
  </si>
  <si>
    <t>Intel Pentium G630 @ 2.70GHz</t>
  </si>
  <si>
    <t>Intel Pentium G640 @ 2.80GHz</t>
  </si>
  <si>
    <t>Intel Celeron G555 @ 2.70GHz</t>
  </si>
  <si>
    <t>Intel Core i3-2350M @ 2.30GHz</t>
  </si>
  <si>
    <t>AMD Phenom II N850 Triple-Core</t>
  </si>
  <si>
    <t>Intel Xeon E3110 @ 3.00GHz</t>
  </si>
  <si>
    <t>Socket P</t>
  </si>
  <si>
    <t>Intel Xeon X5260 @ 3.33GHz</t>
  </si>
  <si>
    <t>Intel Core2 Duo E8500 @ 3.16GHz</t>
  </si>
  <si>
    <t>Intel Atom x5-Z8500 @ 1.44GHz</t>
  </si>
  <si>
    <t>Intel Core i3-2330M @ 2.20GHz</t>
  </si>
  <si>
    <t>AMD Athlon II X2 270</t>
  </si>
  <si>
    <t>AMD Athlon II X2 265</t>
  </si>
  <si>
    <t>Intel Core2 Duo T9900 @ 3.06GHz</t>
  </si>
  <si>
    <t>BGA479,PGA478</t>
  </si>
  <si>
    <t>AMD A6-3400M APU</t>
  </si>
  <si>
    <t>AMD A4-4020 APU</t>
  </si>
  <si>
    <t>AMD Athlon II X2 B26</t>
  </si>
  <si>
    <t>AMD Phenom II X3 705e</t>
  </si>
  <si>
    <t>Intel Core i3-2328M @ 2.20GHz</t>
  </si>
  <si>
    <t>AMD A4-5300B APU</t>
  </si>
  <si>
    <t>Intel Pentium N3540 @ 2.16GHz</t>
  </si>
  <si>
    <t>AMD Phenom 8450 Triple-Core</t>
  </si>
  <si>
    <t>Intel Core i5-430M @ 2.27GHz</t>
  </si>
  <si>
    <t>AMD Phenom 8600 Triple-Core</t>
  </si>
  <si>
    <t>Intel Core i5-450M @ 2.40GHz</t>
  </si>
  <si>
    <t>Intel Pentium G620 @ 2.60GHz</t>
  </si>
  <si>
    <t>AMD Phenom 8650 Triple-Core</t>
  </si>
  <si>
    <t>Intel Celeron G550 @ 2.60GHz</t>
  </si>
  <si>
    <t>AMD A6-3410MX APU</t>
  </si>
  <si>
    <t>AMD Opteron 2222</t>
  </si>
  <si>
    <t>Intel Core i3-2310M @ 2.10GHz</t>
  </si>
  <si>
    <t>AMD A4-4000 APU</t>
  </si>
  <si>
    <t>Intel Core i3-3217U @ 1.80GHz</t>
  </si>
  <si>
    <t>Intel Celeron 3965Y @ 1.50GHz</t>
  </si>
  <si>
    <t>Intel Core i3-390M @ 2.67GHz</t>
  </si>
  <si>
    <t>AMD Athlon II X2 B28</t>
  </si>
  <si>
    <t>Intel Pentium G840 @ 2.80GHz</t>
  </si>
  <si>
    <t>AMD Phenom II X2 550</t>
  </si>
  <si>
    <t>Intel Core2 Duo E8400 @ 3.00GHz</t>
  </si>
  <si>
    <t>Intel Pentium E6800 @ 3.33GHz</t>
  </si>
  <si>
    <t>Intel Pentium E5800 @ 3.20GHz</t>
  </si>
  <si>
    <t>Intel Core i3-380M @ 2.53GHz</t>
  </si>
  <si>
    <t>AMD Athlon II X2 255</t>
  </si>
  <si>
    <t>Intel Core2 Duo T9800 @ 2.93GHz</t>
  </si>
  <si>
    <t>BGA479</t>
  </si>
  <si>
    <t>Intel Core2 Duo E7600 @ 3.06GHz</t>
  </si>
  <si>
    <t>AMD A6-5350M APU</t>
  </si>
  <si>
    <t>AMD Phenom II P920 Quad-Core</t>
  </si>
  <si>
    <t>AMD Athlon II X2 250e</t>
  </si>
  <si>
    <t>Intel Celeron N3160 @ 1.60GHz</t>
  </si>
  <si>
    <t>AMD Sempron 3850 APU</t>
  </si>
  <si>
    <t>Intel Pentium E6700 @ 3.20GHz</t>
  </si>
  <si>
    <t>AMD Phenom II X2 B55</t>
  </si>
  <si>
    <t>Intel Xeon W3505 @ 2.53GHz</t>
  </si>
  <si>
    <t>Intel Core2 Duo E6850 @ 3.00GHz</t>
  </si>
  <si>
    <t>Intel Pentium G640T @ 2.40GHz</t>
  </si>
  <si>
    <t>Intel Core2 Extreme X9100 @ 3.06GHz</t>
  </si>
  <si>
    <t>Intel Core2 Extreme X9000 @ 2.80GHz</t>
  </si>
  <si>
    <t>Intel Celeron N3350 @ 1.10GHz</t>
  </si>
  <si>
    <t>Intel Core i3-370M @ 2.40GHz</t>
  </si>
  <si>
    <t>Intel Xeon L5320 @ 1.86GHz</t>
  </si>
  <si>
    <t>AMD Athlon II X2 260</t>
  </si>
  <si>
    <t>Intel Celeron G540 @ 2.50GHz</t>
  </si>
  <si>
    <t>AMD Phenom II X2 545</t>
  </si>
  <si>
    <t>AMD Opteron 2220</t>
  </si>
  <si>
    <t>AMD Athlon II X2 210e</t>
  </si>
  <si>
    <t>Intel Celeron G530 @ 2.40GHz</t>
  </si>
  <si>
    <t>AMD A4-3420 APU</t>
  </si>
  <si>
    <t>Intel Core2 Extreme X7900 @ 2.80GHz</t>
  </si>
  <si>
    <t>Intel Celeron 2002E @ 1.50GHz</t>
  </si>
  <si>
    <t>Intel Pentium B970 @ 2.30GHz</t>
  </si>
  <si>
    <t>Intel Core2 Duo E7500 @ 2.93GHz</t>
  </si>
  <si>
    <t>Intel Celeron G1101 @ 2.27GHz</t>
  </si>
  <si>
    <t>FCLGA1156</t>
  </si>
  <si>
    <t>AMD Phenom 8250e Triple-Core</t>
  </si>
  <si>
    <t>AMD Athlon II X2 250</t>
  </si>
  <si>
    <t>AMD Athlon II X2 245e</t>
  </si>
  <si>
    <t>AMD Athlon II X2 B24</t>
  </si>
  <si>
    <t>Intel Pentium E6500 @ 2.93GHz</t>
  </si>
  <si>
    <t>Intel Pentium E6600 @ 3.06GHz</t>
  </si>
  <si>
    <t>AMD A4-3400 APU</t>
  </si>
  <si>
    <t>Intel Pentium B980 @ 2.40GHz</t>
  </si>
  <si>
    <t>Intel Core2 Duo E8200 @ 2.66GHz</t>
  </si>
  <si>
    <t>Intel Core i3-350M @ 2.27GHz</t>
  </si>
  <si>
    <t>Intel Pentium G6950 @ 2.80GHz</t>
  </si>
  <si>
    <t>Intel Celeron G530T @ 2.00GHz</t>
  </si>
  <si>
    <t>Intel Xeon W3503 @ 2.40GHz</t>
  </si>
  <si>
    <t>Intel Core2 Duo T9600 @ 2.80GHz</t>
  </si>
  <si>
    <t>AMD Athlon II X2 235e</t>
  </si>
  <si>
    <t>AMD Athlon 7850 Dual-Core</t>
  </si>
  <si>
    <t>AMD Athlon II X2 B22</t>
  </si>
  <si>
    <t>AMD Opteron 2218</t>
  </si>
  <si>
    <t>Intel Core2 Duo E8300 @ 2.83GHz</t>
  </si>
  <si>
    <t>Intel Pentium G630T @ 2.30GHz</t>
  </si>
  <si>
    <t>AMD A6-4400M APU</t>
  </si>
  <si>
    <t>Intel Xeon 3070 @ 2.66GHz</t>
  </si>
  <si>
    <t>AMD Athlon II X2 220</t>
  </si>
  <si>
    <t>AMD Phenom II N660 Dual-Core</t>
  </si>
  <si>
    <t>AMD Athlon II X2 245</t>
  </si>
  <si>
    <t>Intel Pentium 2127U @ 1.90GHz</t>
  </si>
  <si>
    <t>Intel Pentium E5700 @ 3.00GHz</t>
  </si>
  <si>
    <t>Intel Core2 Duo T9500 @ 2.60GHz</t>
  </si>
  <si>
    <t>Intel Core2 Duo E6700 @ 2.66GHz</t>
  </si>
  <si>
    <t>Intel Core2 Duo P9600 @ 2.53GHz</t>
  </si>
  <si>
    <t>Intel Core2 Duo E6750 @ 2.66GHz</t>
  </si>
  <si>
    <t>Intel Pentium E5500 @ 2.80GHz</t>
  </si>
  <si>
    <t>Intel Pentium E6300 @ 2.80GHz</t>
  </si>
  <si>
    <t>Intel Pentium 2117U @ 1.80GHz</t>
  </si>
  <si>
    <t>Intel Core i3-330M @ 2.13GHz</t>
  </si>
  <si>
    <t>AMD Phenom II N620 Dual-Core</t>
  </si>
  <si>
    <t>PLGA775</t>
  </si>
  <si>
    <t>AMD Athlon II X2 240e</t>
  </si>
  <si>
    <t>Intel Core2 Duo E7400 @ 2.80GHz</t>
  </si>
  <si>
    <t>AMD Phenom X3 8550</t>
  </si>
  <si>
    <t>AM2/AM2+</t>
  </si>
  <si>
    <t>Intel Core2 Duo T7800 @ 2.60GHz</t>
  </si>
  <si>
    <t>AMD Athlon 64 FX-74</t>
  </si>
  <si>
    <t>AMD A4-3300 APU</t>
  </si>
  <si>
    <t>AMD A4-4300M APU</t>
  </si>
  <si>
    <t>AMD Athlon 64 X2 Dual Core 6400+</t>
  </si>
  <si>
    <t>AMD Phenom II N640 Dual-Core</t>
  </si>
  <si>
    <t>Intel Core2 Duo E7300 @ 2.66GHz</t>
  </si>
  <si>
    <t>Intel Xeon 5160 @ 3.00GHz</t>
  </si>
  <si>
    <t>Intel Atom C2538 @ 2.40GHz</t>
  </si>
  <si>
    <t>AMD Athlon II X2 215</t>
  </si>
  <si>
    <t>Intel Core2 Duo P9500 @ 2.53GHz</t>
  </si>
  <si>
    <t>AMD Opteron 285</t>
  </si>
  <si>
    <t>Intel Core2 Duo P8700 @ 2.53GHz</t>
  </si>
  <si>
    <t>AMD E2-3200 APU</t>
  </si>
  <si>
    <t>AMD Opteron 290</t>
  </si>
  <si>
    <t>AMD Athlon 7750 Dual-Core</t>
  </si>
  <si>
    <t>Intel Core2 Duo SP9400 @ 2.40GHz</t>
  </si>
  <si>
    <t>BGA956</t>
  </si>
  <si>
    <t>Intel Core2 Duo E7200 @ 2.53GHz</t>
  </si>
  <si>
    <t>AMD Athlon 64 FX-62 Dual Core</t>
  </si>
  <si>
    <t>Intel Core2 Duo T9400 @ 2.53GHz</t>
  </si>
  <si>
    <t>Intel Core2 Duo P8800 @ 2.66GHz</t>
  </si>
  <si>
    <t>Intel Core2 Duo T9300 @ 2.50GHz</t>
  </si>
  <si>
    <t>Intel Xeon 3060 @ 2.40GHz</t>
  </si>
  <si>
    <t>Intel Core2 Duo T9550 @ 2.66GHz</t>
  </si>
  <si>
    <t>Intel Pentium E5400 @ 2.70GHz</t>
  </si>
  <si>
    <t>AMD Athlon II X2 240</t>
  </si>
  <si>
    <t>Intel Celeron E3500 @ 2.70GHz</t>
  </si>
  <si>
    <t>AMD Phenom II P650 Dual-Core</t>
  </si>
  <si>
    <t>Intel Xeon L3406 @ 2.27GHz</t>
  </si>
  <si>
    <t>AMD Athlon 64 X2 Dual Core 5600+</t>
  </si>
  <si>
    <t>AMD Turion II Ultra Dual-Core Mobile M600</t>
  </si>
  <si>
    <t>AMD Athlon 64 X2 Dual Core 6000+</t>
  </si>
  <si>
    <t>Intel Celeron 3205U @ 1.50GHz</t>
  </si>
  <si>
    <t>Intel Xeon 5148 @ 2.33GHz</t>
  </si>
  <si>
    <t>AMD Athlon 64 X2 Dual Core 5400+</t>
  </si>
  <si>
    <t>Intel Pentium B960 @ 2.20GHz</t>
  </si>
  <si>
    <t>AMD Opteron 2220 SE</t>
  </si>
  <si>
    <t>Intel Atom x5-Z8350 @ 1.44GHz</t>
  </si>
  <si>
    <t>UTFCBGA592</t>
  </si>
  <si>
    <t>Intel Core2 Duo T8300 @ 2.40GHz</t>
  </si>
  <si>
    <t>Intel Pentium E5300 @ 2.60GHz</t>
  </si>
  <si>
    <t>Intel Core2 Duo E6600 @ 2.40GHz</t>
  </si>
  <si>
    <t>S1g4</t>
  </si>
  <si>
    <t>Intel Pentium G620T @ 2.20GHz</t>
  </si>
  <si>
    <t>AMD Turion II P540 Dual-Core</t>
  </si>
  <si>
    <t>AMD Sempron X2 190</t>
  </si>
  <si>
    <t>Intel Core2 Duo E6550 @ 2.33GHz</t>
  </si>
  <si>
    <t>AMD Athlon 5200 Dual-Core</t>
  </si>
  <si>
    <t>Intel Core2 Duo P7550 @ 2.26GHz</t>
  </si>
  <si>
    <t>Intel Pentium E5200 @ 2.50GHz</t>
  </si>
  <si>
    <t>Intel Xeon 3065 @ 2.33GHz</t>
  </si>
  <si>
    <t>AMD Turion 64 X2 Mobile TL-68</t>
  </si>
  <si>
    <t>Intel Celeron E3200 @ 2.40GHz</t>
  </si>
  <si>
    <t>AMD Athlon 7550 Dual-Core</t>
  </si>
  <si>
    <t>Intel Xeon 5140 @ 2.33GHz</t>
  </si>
  <si>
    <t>AMD Turion II N530 Dual-Core</t>
  </si>
  <si>
    <t>Intel Core2 Duo P8600 @ 2.40GHz</t>
  </si>
  <si>
    <t>Intel Pentium P6100 @ 2.00GHz</t>
  </si>
  <si>
    <t>Intel Pentium P6200 @ 2.13GHz</t>
  </si>
  <si>
    <t>Intel Xeon 3050 @ 2.13GHz</t>
  </si>
  <si>
    <t>Intel Xeon 5150 @ 2.66GHz</t>
  </si>
  <si>
    <t>AMD Opteron 275</t>
  </si>
  <si>
    <t>Intel Xeon E5205 @ 1.86GHz</t>
  </si>
  <si>
    <t>Intel Xeon E5502 @ 1.87GHz</t>
  </si>
  <si>
    <t>Intel Celeron E3300 @ 2.50GHz</t>
  </si>
  <si>
    <t>AMD Athlon Dual Core 5000B</t>
  </si>
  <si>
    <t>AMD Athlon 5000 Dual-Core</t>
  </si>
  <si>
    <t>AM2,AM2+</t>
  </si>
  <si>
    <t>Intel Pentium B940 @ 2.00GHz</t>
  </si>
  <si>
    <t>AMD Turion II Dual-Core Mobile M520</t>
  </si>
  <si>
    <t>Intel Core2 Duo E4600 @ 2.40GHz</t>
  </si>
  <si>
    <t>Intel Celeron E3400 @ 2.60GHz</t>
  </si>
  <si>
    <t>Intel Core2 Duo P8400 @ 2.26GHz</t>
  </si>
  <si>
    <t>AMD Sempron X2 180</t>
  </si>
  <si>
    <t>Intel Core2 Duo T7700 @ 2.40GHz</t>
  </si>
  <si>
    <t>Intel Core2 Duo T7500 @ 2.20GHz</t>
  </si>
  <si>
    <t>Intel Core2 Extreme X6800 @ 2.93GHz</t>
  </si>
  <si>
    <t>Intel Atom x5-Z8300 @ 1.44GHz</t>
  </si>
  <si>
    <t>AMD Athlon 64 X2 Dual Core 5200+</t>
  </si>
  <si>
    <t>Intel Celeron B830 @ 1.80GHz</t>
  </si>
  <si>
    <t>Intel Core2 Duo E4700 @ 2.60GHz</t>
  </si>
  <si>
    <t>Intel Xeon E5503 @ 2.00GHz</t>
  </si>
  <si>
    <t>Intel Celeron 1007U @ 1.50GHz</t>
  </si>
  <si>
    <t>AMD Athlon 64 X2 Dual Core 5800+</t>
  </si>
  <si>
    <t>Intel Xeon 5130 @ 2.00GHz</t>
  </si>
  <si>
    <t>Intel Pentium E2220 @ 2.40GHz</t>
  </si>
  <si>
    <t>Intel Pentium T4500 @ 2.30GHz</t>
  </si>
  <si>
    <t>AMD Turion X2 Ultra Dual-Core Mobile ZM-84</t>
  </si>
  <si>
    <t>Intel Xeon 3040 @ 1.86GHz</t>
  </si>
  <si>
    <t>Intel Celeron B820 @ 1.70GHz</t>
  </si>
  <si>
    <t>AMD Opteron 1216</t>
  </si>
  <si>
    <t>Intel Celeron B810 @ 1.60GHz</t>
  </si>
  <si>
    <t>Intel Core2 Duo E6400 @ 2.13GHz</t>
  </si>
  <si>
    <t>Intel Pentium T4300 @ 2.10GHz</t>
  </si>
  <si>
    <t>Intel Core2 Duo T7600 @ 2.33GHz</t>
  </si>
  <si>
    <t>PBGA479, PPGA478</t>
  </si>
  <si>
    <t>AMD Opteron 280</t>
  </si>
  <si>
    <t>Intel Xeon 5120 @ 1.86GHz</t>
  </si>
  <si>
    <t>Intel Pentium T4400 @ 2.20GHz</t>
  </si>
  <si>
    <t>AMD Opteron 270</t>
  </si>
  <si>
    <t>Intel Core2 Duo T6600 @ 2.20GHz</t>
  </si>
  <si>
    <t>AMD Athlon 64 X2 Dual Core 5000+</t>
  </si>
  <si>
    <t>Intel Atom Z3775 @ 1.46GHz</t>
  </si>
  <si>
    <t>Intel Pentium E2200 @ 2.20GHz</t>
  </si>
  <si>
    <t>AMD Athlon Dual Core 5050e</t>
  </si>
  <si>
    <t>Intel Core2 Duo P7450 @ 2.13GHz</t>
  </si>
  <si>
    <t>AMD Opteron 180</t>
  </si>
  <si>
    <t>Intel Core2 Duo SL9400 @ 1.86GHz</t>
  </si>
  <si>
    <t>Intel Core2 Duo T8100 @ 2.10GHz</t>
  </si>
  <si>
    <t>AMD Turion 64 X2 Mobile TL-62</t>
  </si>
  <si>
    <t>Intel Atom Z3770 @ 1.46GHz</t>
  </si>
  <si>
    <t>AMD Athlon Dual Core 4850e</t>
  </si>
  <si>
    <t>AMD Turion X2 Ultra Dual-Core Mobile ZM-85</t>
  </si>
  <si>
    <t>Intel Core2 Duo P7350 @ 2.00GHz</t>
  </si>
  <si>
    <t>AMD A4-3305M APU</t>
  </si>
  <si>
    <t>Intel Core2 Duo T7200 @ 2.00GHz</t>
  </si>
  <si>
    <t>AMD Athlon 64 X2 Dual Core 4800+</t>
  </si>
  <si>
    <t>Intel Core2 Duo E4500 @ 2.20GHz</t>
  </si>
  <si>
    <t>Intel Core2 Duo T6570 @ 2.10GHz</t>
  </si>
  <si>
    <t>AMD Athlon 64 X2 Dual Core 4600+</t>
  </si>
  <si>
    <t>Intel Pentium T4200 @ 2.00GHz</t>
  </si>
  <si>
    <t>Intel Core2 Duo E6420 @ 2.13GHz</t>
  </si>
  <si>
    <t>AMD Athlon II P360 Dual-Core</t>
  </si>
  <si>
    <t>Intel Core2 Duo T6400 @ 2.00GHz</t>
  </si>
  <si>
    <t>Intel Core2 Duo T7400 @ 2.16GHz</t>
  </si>
  <si>
    <t>AMD Athlon Dual Core 4450e</t>
  </si>
  <si>
    <t>AMD Opteron 1214</t>
  </si>
  <si>
    <t>Intel Core2 Duo T6500 @ 2.10GHz</t>
  </si>
  <si>
    <t>AMD Athlon II Dual-Core M320</t>
  </si>
  <si>
    <t>AMD Turion X2 Ultra Dual-Core Mobile ZM-86</t>
  </si>
  <si>
    <t>Intel Core2 Duo T7300 @ 2.00GHz</t>
  </si>
  <si>
    <t>AMD Athlon 64 X2 Dual Core 4400+</t>
  </si>
  <si>
    <t>Intel Celeron G470 @ 2.00GHz</t>
  </si>
  <si>
    <t>AMD Turion X2 Ultra Dual-Core Mobile ZM-87</t>
  </si>
  <si>
    <t>Intel Core2 Duo T7250 @ 2.00GHz</t>
  </si>
  <si>
    <t>AMD Athlon Dual Core 4450B</t>
  </si>
  <si>
    <t>AMD A4-3300M APU</t>
  </si>
  <si>
    <t>AMD Athlon II X2 270u</t>
  </si>
  <si>
    <t>AMD Turion 64 X2 Mobile TL-64</t>
  </si>
  <si>
    <t>AMD Athlon II P320 Dual-Core</t>
  </si>
  <si>
    <t>AMD Athlon II P340 Dual-Core</t>
  </si>
  <si>
    <t>AMD Athlon 64 X2 Dual Core 4200+</t>
  </si>
  <si>
    <t>Intel Pentium E2180 @ 2.00GHz</t>
  </si>
  <si>
    <t>Intel Celeron E1400 @ 2.00GHz</t>
  </si>
  <si>
    <t>Intel Core2 Duo T5750 @ 2.00GHz</t>
  </si>
  <si>
    <t>AMD Turion X2 Dual-Core Mobile RM-72</t>
  </si>
  <si>
    <t>AMD E2-3000M APU</t>
  </si>
  <si>
    <t>Intel Celeron N3060 @ 1.60GHz</t>
  </si>
  <si>
    <t>AMD Athlon II X2 260u</t>
  </si>
  <si>
    <t>AMD Turion Dual-Core RM-75</t>
  </si>
  <si>
    <t>Intel Celeron E1500 @ 2.20GHz</t>
  </si>
  <si>
    <t>Intel Celeron B800 @ 1.50GHz</t>
  </si>
  <si>
    <t>AMD Turion Dual-Core RM-72</t>
  </si>
  <si>
    <t>Intel Pentium T3400 @ 2.16GHz</t>
  </si>
  <si>
    <t>PPGA478</t>
  </si>
  <si>
    <t>Intel Pentium T3200 @ 2.00GHz</t>
  </si>
  <si>
    <t>Intel Core2 Duo T7100 @ 1.80GHz</t>
  </si>
  <si>
    <t>AMD A4-3320M APU</t>
  </si>
  <si>
    <t>Intel Pentium E2160 @ 1.80GHz</t>
  </si>
  <si>
    <t>Intel Pentium 2129Y @ 1.10GHz</t>
  </si>
  <si>
    <t>Intel Core2 Duo E4400 @ 2.00GHz</t>
  </si>
  <si>
    <t>AMD Turion 64 X2 Mobile TL-66</t>
  </si>
  <si>
    <t>Celeron Dual-Core T3300 @ 2.00GHz</t>
  </si>
  <si>
    <t>μFCPGA-478</t>
  </si>
  <si>
    <t>AMD Turion X2 Dual-Core Mobile RM-74</t>
  </si>
  <si>
    <t>Intel Pentium 957 @ 1.20GHz</t>
  </si>
  <si>
    <t>Intel Atom Z3745 @ 1.33GHz</t>
  </si>
  <si>
    <t>AMD Athlon 64 X2 QL-65</t>
  </si>
  <si>
    <t>AMD Athlon II X2 250u</t>
  </si>
  <si>
    <t>Intel Xeon 5110 @ 1.60GHz</t>
  </si>
  <si>
    <t>Intel Core2 Duo E6320 @ 1.86GHz</t>
  </si>
  <si>
    <t>AMD Athlon 64 X2 Dual Core 3600+</t>
  </si>
  <si>
    <t>Intel Atom S1260 @ 2.00GHz</t>
  </si>
  <si>
    <t>AMD Opteron 1212</t>
  </si>
  <si>
    <t>Intel Celeron N3050 @ 1.60GHz</t>
  </si>
  <si>
    <t>Intel Core2 Duo E6300 @ 1.86GHz</t>
  </si>
  <si>
    <t>LGA775, PLGA775</t>
  </si>
  <si>
    <t>AMD Turion 64 X2 Mobile TL-60</t>
  </si>
  <si>
    <t>AMD Athlon X2 Dual Core BE-2300</t>
  </si>
  <si>
    <t>AMD Sempron Dual Core 2200</t>
  </si>
  <si>
    <t>Intel Celeron 867 @ 1.30GHz</t>
  </si>
  <si>
    <t>AMD Sempron 2650 APU</t>
  </si>
  <si>
    <t>AM1,FSB1</t>
  </si>
  <si>
    <t>Intel Core2 Duo E4300 @ 1.80GHz</t>
  </si>
  <si>
    <t>AMD Turion Dual-Core RM-70</t>
  </si>
  <si>
    <t>Intel Atom Z3735E @ 1.33GHz</t>
  </si>
  <si>
    <t>AMD Sempron Dual Core 2300</t>
  </si>
  <si>
    <t>Intel Pentium E2140 @ 1.60GHz</t>
  </si>
  <si>
    <t>Intel Atom Z3735F @ 1.33GHz</t>
  </si>
  <si>
    <t>Intel Celeron N2830 @ 2.16GHz</t>
  </si>
  <si>
    <t>Intel Pentium T2330 @ 1.60GHz</t>
  </si>
  <si>
    <t>AMD Sempron Dual Core 2100</t>
  </si>
  <si>
    <t>Intel Atom C2350 @ 1.74GHz</t>
  </si>
  <si>
    <t>AMD Opteron 165</t>
  </si>
  <si>
    <t>AMD Athlon 64 X2 Dual-Core TK-55</t>
  </si>
  <si>
    <t>AMD Turion X2 Ultra Dual-Core Mobile ZM-80</t>
  </si>
  <si>
    <t>Celeron Dual-Core T3100 @ 1.90GHz</t>
  </si>
  <si>
    <t>Intel Celeron T1600 @ 1.66GHz</t>
  </si>
  <si>
    <t>BGA559</t>
  </si>
  <si>
    <t>AMD Sempron 145</t>
  </si>
  <si>
    <t>AMD Sempron 130</t>
  </si>
  <si>
    <t>Intel Pentium T2370 @ 1.73GHz</t>
  </si>
  <si>
    <t>AMD Sempron 150</t>
  </si>
  <si>
    <t>AMD Turion X2 Dual Core Mobile RM-70</t>
  </si>
  <si>
    <t>Intel Celeron G460 @ 1.80GHz</t>
  </si>
  <si>
    <t>Intel Celeron E1200 @ 1.60GHz</t>
  </si>
  <si>
    <t>Intel Core2 Duo T5250 @ 1.50GHz</t>
  </si>
  <si>
    <t>Intel Celeron G465 @ 1.90GHz</t>
  </si>
  <si>
    <t>PPGA604</t>
  </si>
  <si>
    <t>AMD Sempron 140</t>
  </si>
  <si>
    <t>Intel Celeron 847 @ 1.10GHz</t>
  </si>
  <si>
    <t>Intel Celeron N2820 @ 2.13GHz</t>
  </si>
  <si>
    <t>Intel Pentium Extreme Edition 955 @ 3.46GHz</t>
  </si>
  <si>
    <t>AMD Turion 64 X2 Mobile TL-56</t>
  </si>
  <si>
    <t>Intel Celeron 450 @ 2.20GHz</t>
  </si>
  <si>
    <t>AMD Turion 64 X2 Mobile TL-50</t>
  </si>
  <si>
    <t>AMD Athlon LE-1640</t>
  </si>
  <si>
    <t>Intel Celeron G440 @ 1.60GHz</t>
  </si>
  <si>
    <t>AMD Athlon LE-1620</t>
  </si>
  <si>
    <t>Intel Celeron N2810 @ 2.00GHz</t>
  </si>
  <si>
    <t>AMD Athlon LE-1600</t>
  </si>
  <si>
    <t>AMD Athlon 1640B</t>
  </si>
  <si>
    <t>Intel Celeron 900 @ 2.20GHz</t>
  </si>
  <si>
    <t>Intel Core Duo T2500 @ 2.00GHz</t>
  </si>
  <si>
    <t>AMD Athlon 64 FX-55</t>
  </si>
  <si>
    <t>Intel Atom D510 @ 1.66GHz</t>
  </si>
  <si>
    <t>Intel Xeon 3.60GHz</t>
  </si>
  <si>
    <t>AMD Sempron LE-1300</t>
  </si>
  <si>
    <t>AMD Athlon 64 3500+</t>
  </si>
  <si>
    <t>AMD Athlon 64 3700+</t>
  </si>
  <si>
    <t>AMD Opteron 150</t>
  </si>
  <si>
    <t>Intel Xeon 3.80GHz</t>
  </si>
  <si>
    <t>AMD Athlon II Neo K325 Dual-Core</t>
  </si>
  <si>
    <t>Intel Atom E3825 @ 1.33GHz</t>
  </si>
  <si>
    <t>AMD V140</t>
  </si>
  <si>
    <t>AMD Athlon 64 3400+</t>
  </si>
  <si>
    <t>Intel Celeron 440 @ 2.00GHz</t>
  </si>
  <si>
    <t>Intel Celeron 560 @ 2.13GHz</t>
  </si>
  <si>
    <t>AMD Sempron 3600+</t>
  </si>
  <si>
    <t>AMD Sempron 3800+</t>
  </si>
  <si>
    <t>AMD Athlon II 160u</t>
  </si>
  <si>
    <t>AMD Athlon II 170u</t>
  </si>
  <si>
    <t>AMD Sempron LE-1200</t>
  </si>
  <si>
    <t>Intel Core Duo T2400 @ 1.83GHz</t>
  </si>
  <si>
    <t>Intel Pentium T2080 @ 1.73GHz</t>
  </si>
  <si>
    <t>AMD Opteron 146</t>
  </si>
  <si>
    <t>AMD Athlon 64 4000+</t>
  </si>
  <si>
    <t>AMD Athlon 64 3200+</t>
  </si>
  <si>
    <t>Intel Atom N570 @ 1.66GHz</t>
  </si>
  <si>
    <t>AMD Turion 64 Mobile ML-37</t>
  </si>
  <si>
    <t>AMD Opteron 144</t>
  </si>
  <si>
    <t>AMD Sempron 3300+</t>
  </si>
  <si>
    <t>AMD Sempron LE-1100</t>
  </si>
  <si>
    <t>AMD Athlon 64 3000+</t>
  </si>
  <si>
    <t>Socket 754</t>
  </si>
  <si>
    <t>AMD Sempron LE-1250</t>
  </si>
  <si>
    <t>Intel Celeron 550 @ 2.00GHz</t>
  </si>
  <si>
    <t>AMD Sempron 3100+</t>
  </si>
  <si>
    <t>AMD Athlon 64 2800+</t>
  </si>
  <si>
    <t>Intel Celeron 430 @ 1.80GHz</t>
  </si>
  <si>
    <t>AMD Athlon 64 3800+</t>
  </si>
  <si>
    <t>AMD Sempron 3400+</t>
  </si>
  <si>
    <t>AMD Athlon 2800+</t>
  </si>
  <si>
    <t>AMD Sempron 3200+</t>
  </si>
  <si>
    <t>AMD Sempron SI-40</t>
  </si>
  <si>
    <t>Intel Celeron 540 @ 1.86GHz</t>
  </si>
  <si>
    <t>AMD Athlon 2650e</t>
  </si>
  <si>
    <t>AMD Sempron 3000+</t>
  </si>
  <si>
    <t>Intel Celeron 530 @ 1.73GHz</t>
  </si>
  <si>
    <t>Intel Atom N550 @ 1.50GHz</t>
  </si>
  <si>
    <t>AMD Athlon XP 3000+</t>
  </si>
  <si>
    <t>Socket A</t>
  </si>
  <si>
    <t>AMD Sempron SI-42</t>
  </si>
  <si>
    <t>AMD Sempron LE-1150</t>
  </si>
  <si>
    <t>AMD Sempron 2800+</t>
  </si>
  <si>
    <t>Intel Celeron 420 @ 1.60GHz</t>
  </si>
  <si>
    <t>AMD Sempron 3500+</t>
  </si>
  <si>
    <t>Intel Atom D425 @ 1.80GHz</t>
  </si>
  <si>
    <t>AMD Athlon XP 1800+</t>
  </si>
  <si>
    <t>AMD Athlon XP 2000+</t>
  </si>
  <si>
    <t>Intel Atom D410 @ 1.66GHz</t>
  </si>
  <si>
    <t>AMD Athlon XP 1700+</t>
  </si>
  <si>
    <t>Socket A (462)</t>
  </si>
  <si>
    <t>Intel Atom E3815 @ 1.46GHz</t>
  </si>
  <si>
    <t>CPU Benchmarks Compilation</t>
  </si>
  <si>
    <t>Grand Total</t>
  </si>
  <si>
    <t>Row Labels</t>
  </si>
  <si>
    <t>Average of price</t>
  </si>
  <si>
    <t>Count of cpuName</t>
  </si>
  <si>
    <t>Average price for 8 core CPU</t>
  </si>
  <si>
    <t>Average price for 16 core CPU</t>
  </si>
  <si>
    <t>Average price for 32 core CPU</t>
  </si>
  <si>
    <t>Average price for 64 core CPU</t>
  </si>
  <si>
    <t>Average price for CUP tested in 2021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</si>
  <si>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</si>
  <si>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</si>
  <si>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</si>
  <si>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</si>
  <si>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</si>
  <si>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</si>
  <si>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</si>
  <si>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</si>
  <si>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</si>
  <si>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</si>
  <si>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</si>
  <si>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</si>
  <si>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</si>
  <si>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</si>
  <si>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</si>
  <si>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</si>
  <si>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</si>
  <si>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</si>
  <si>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</si>
  <si>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</si>
  <si>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</si>
  <si>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</si>
  <si>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</si>
  <si>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</si>
  <si>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</si>
  <si>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</si>
  <si>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</si>
  <si>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</si>
  <si>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</si>
  <si>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</si>
  <si>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</si>
  <si>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</si>
  <si>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</si>
  <si>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</si>
  <si>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</si>
  <si>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</si>
  <si>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t-Test: Paired Two Sample for Means</t>
  </si>
  <si>
    <t>Variance</t>
  </si>
  <si>
    <t>Pearson Correlation</t>
  </si>
  <si>
    <t>Hypothesized Mean Difference</t>
  </si>
  <si>
    <t>P(T&lt;=t) one-tail</t>
  </si>
  <si>
    <t>t Critical one-tail</t>
  </si>
  <si>
    <t>P(T&lt;=t) two-tail</t>
  </si>
  <si>
    <t>t Critical two-tail</t>
  </si>
  <si>
    <t>Rank</t>
  </si>
  <si>
    <t>Rank based on power</t>
  </si>
  <si>
    <t>Rank based on cpuValue</t>
  </si>
  <si>
    <t>TOP 10 CPU based on CPU value</t>
  </si>
  <si>
    <t>Name</t>
  </si>
  <si>
    <t>Price</t>
  </si>
  <si>
    <t>Year</t>
  </si>
  <si>
    <t>Core</t>
  </si>
  <si>
    <t>TOP 10 CPU based on CPU power</t>
  </si>
  <si>
    <t>Number of Intel processors</t>
  </si>
  <si>
    <t>Number of AMD processors</t>
  </si>
  <si>
    <t>Best performance</t>
  </si>
  <si>
    <t>High performance</t>
  </si>
  <si>
    <t>Average performance</t>
  </si>
  <si>
    <t>Low performance</t>
  </si>
  <si>
    <t>Today date</t>
  </si>
  <si>
    <t>Age</t>
  </si>
  <si>
    <t>Performace remark based on performance</t>
  </si>
  <si>
    <t>Performance remark guide</t>
  </si>
  <si>
    <t>Very low performance</t>
  </si>
  <si>
    <t>Performance category</t>
  </si>
  <si>
    <t>Years</t>
  </si>
  <si>
    <t>Cores</t>
  </si>
  <si>
    <t>Number of Intel processors in 2021</t>
  </si>
  <si>
    <t>Number of AMD processors in 2021</t>
  </si>
  <si>
    <t>Average Performance DESKTOP</t>
  </si>
  <si>
    <t>Average Performance LAPTOP</t>
  </si>
  <si>
    <t>Average Performance LAPTOP, MOBILE/EMBEDDED</t>
  </si>
  <si>
    <t>Average Performance MOBILE/EMBEDDED</t>
  </si>
  <si>
    <t>Average Performance SERVER</t>
  </si>
  <si>
    <t>Average Performance UNKNOWN</t>
  </si>
  <si>
    <t>Best Performance DESKTOP</t>
  </si>
  <si>
    <t>Best Performance DESKTOP, LAPTOP</t>
  </si>
  <si>
    <t>Best Performance DESKTOP, MOBILE/EMBEDDED</t>
  </si>
  <si>
    <t>Best Performance DESKTOP, SERVER</t>
  </si>
  <si>
    <t>Best Performance LAPTOP</t>
  </si>
  <si>
    <t>Best Performance LAPTOP, MOBILE/EMBEDDED</t>
  </si>
  <si>
    <t>Best Performance LAPTOP, SERVER</t>
  </si>
  <si>
    <t>Best Performance MOBILE/EMBEDDED</t>
  </si>
  <si>
    <t>Best Performance SERVER</t>
  </si>
  <si>
    <t>Best Performance SERVER, MOBILE/EMBEDDED</t>
  </si>
  <si>
    <t>High Performance DESKTOP</t>
  </si>
  <si>
    <t>High Performance DESKTOP, LAPTOP</t>
  </si>
  <si>
    <t>High Performance DESKTOP, MOBILE/EMBEDDED</t>
  </si>
  <si>
    <t>High Performance DESKTOP, SERVER</t>
  </si>
  <si>
    <t>High Performance LAPTOP</t>
  </si>
  <si>
    <t>High Performance LAPTOP, MOBILE/EMBEDDED</t>
  </si>
  <si>
    <t>High Performance LAPTOP, SERVER</t>
  </si>
  <si>
    <t>High Performance MOBILE/EMBEDDED</t>
  </si>
  <si>
    <t>High Performance SERVER</t>
  </si>
  <si>
    <t>Low Performance DESKTOP</t>
  </si>
  <si>
    <t>Low Performance LAPTOP</t>
  </si>
  <si>
    <t>Low Performance SERVER</t>
  </si>
  <si>
    <t>Low Performance UNKNOWN</t>
  </si>
  <si>
    <t>Very Low Performance DESKTOP</t>
  </si>
  <si>
    <t>Very Low Performance LAPTOP</t>
  </si>
  <si>
    <t>Very Low Performance SERVER</t>
  </si>
  <si>
    <t>Very Low Performance UNKNOWN</t>
  </si>
  <si>
    <t>(blank)</t>
  </si>
  <si>
    <t>Count of Performance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</si>
</sst>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₹&quot;* #,##0.00_);_(&quot;₹&quot;* \(#,##0.00\);_(&quot;₹&quot;* &quot;-&quot;??_);_(@_)"/>
    <numFmt numFmtId="164" formatCode="_([$$-409]* #,##0.00_);_([$$-409]* \(#,##0.00\);_([$$-409]* &quot;-&quot;??_);_(@_)"/>
    <numFmt numFmtId="165" formatCode="yyyy"/>
    <numFmt numFmtId="166" formatCode="dd/mm/yyyy;@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18" fillId="0" borderId="0" xfId="42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23" fillId="0" borderId="11" xfId="0" applyFont="1" applyBorder="1" applyAlignment="1">
      <alignment horizontal="center"/>
    </xf>
    <xf numFmtId="0" fontId="23" fillId="0" borderId="11" xfId="0" applyFont="1" applyBorder="1" applyAlignment="1">
      <alignment horizontal="centerContinuous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43" applyNumberFormat="1" applyFont="1"/>
    <xf numFmtId="0" fontId="0" fillId="0" borderId="12" xfId="0" applyBorder="1" applyAlignment="1">
      <alignment horizontal="left" vertical="center"/>
    </xf>
    <xf numFmtId="0" fontId="0" fillId="0" borderId="12" xfId="0" applyBorder="1"/>
    <xf numFmtId="164" fontId="0" fillId="0" borderId="12" xfId="0" applyNumberFormat="1" applyBorder="1"/>
    <xf numFmtId="0" fontId="19" fillId="0" borderId="12" xfId="0" applyFont="1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64" fontId="0" fillId="0" borderId="12" xfId="43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left" vertical="center"/>
    </xf>
    <xf numFmtId="164" fontId="0" fillId="0" borderId="19" xfId="43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numFmt numFmtId="164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Intel</a:t>
            </a:r>
            <a:r>
              <a:rPr lang="en-GB" baseline="0"/>
              <a:t> v/s AMD market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F8A-784B-B13F-83A03065F9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8A-784B-B13F-83A03065F96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Intel</a:t>
                    </a:r>
                    <a:r>
                      <a:rPr lang="en-US" baseline="0"/>
                      <a:t>
</a:t>
                    </a:r>
                    <a:fld id="{79A572CB-950B-E845-A5BF-F38C1B6D3FCD}" type="PERCENTAGE">
                      <a:rPr lang="en-US" baseline="0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F8A-784B-B13F-83A03065F96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AMD
</a:t>
                    </a:r>
                    <a:fld id="{A833CAD7-44D7-E146-A6C0-293093B57BC3}" type="PERCENTAGE">
                      <a:rPr lang="en-US" baseline="0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F8A-784B-B13F-83A03065F9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'CPU_benchmark_v4-cleaned'!$W$30:$W$31</c:f>
              <c:strCache>
                <c:ptCount val="2"/>
                <c:pt idx="0">
                  <c:v>Number of Intel processors</c:v>
                </c:pt>
                <c:pt idx="1">
                  <c:v>Number of AMD processors</c:v>
                </c:pt>
              </c:strCache>
            </c:strRef>
          </c:cat>
          <c:val>
            <c:numRef>
              <c:f>'CPU_benchmark_v4-cleaned'!$X$30:$X$31</c:f>
              <c:numCache>
                <c:formatCode>General</c:formatCode>
                <c:ptCount val="2"/>
                <c:pt idx="0">
                  <c:v>1409</c:v>
                </c:pt>
                <c:pt idx="1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A-784B-B13F-83A03065F96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Intel</a:t>
            </a:r>
            <a:r>
              <a:rPr lang="en-GB" baseline="0"/>
              <a:t> v/s AMD 2021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036-D94A-8980-F12723FFC4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36-D94A-8980-F12723FFC47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Intel</a:t>
                    </a:r>
                    <a:r>
                      <a:rPr lang="en-US" baseline="0"/>
                      <a:t>
</a:t>
                    </a:r>
                    <a:fld id="{2EA427FA-CAAA-F444-BB48-0588A90B357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036-D94A-8980-F12723FFC47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AMD</a:t>
                    </a:r>
                    <a:r>
                      <a:rPr lang="en-US" baseline="0"/>
                      <a:t>
</a:t>
                    </a:r>
                    <a:fld id="{5A925F82-A28A-DA4C-9B7A-09A6B882267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036-D94A-8980-F12723FFC4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'CPU_benchmark_v4-cleaned'!$W$48:$W$49</c:f>
              <c:strCache>
                <c:ptCount val="2"/>
                <c:pt idx="0">
                  <c:v>Number of Intel processors in 2021</c:v>
                </c:pt>
                <c:pt idx="1">
                  <c:v>Number of AMD processors in 2021</c:v>
                </c:pt>
              </c:strCache>
            </c:strRef>
          </c:cat>
          <c:val>
            <c:numRef>
              <c:f>'CPU_benchmark_v4-cleaned'!$X$48:$X$49</c:f>
              <c:numCache>
                <c:formatCode>General</c:formatCode>
                <c:ptCount val="2"/>
                <c:pt idx="0">
                  <c:v>118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6-D94A-8980-F12723FFC47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prices in 2021 based on core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'CPU_benchmark_v4-cleaned'!$AB$4:$AB$8</c:f>
              <c:strCache>
                <c:ptCount val="5"/>
                <c:pt idx="0">
                  <c:v>Average price for 8 core CPU</c:v>
                </c:pt>
                <c:pt idx="1">
                  <c:v>Average price for 16 core CPU</c:v>
                </c:pt>
                <c:pt idx="2">
                  <c:v>Average price for 32 core CPU</c:v>
                </c:pt>
                <c:pt idx="3">
                  <c:v>Average price for 64 core CPU</c:v>
                </c:pt>
                <c:pt idx="4">
                  <c:v>Average price for CUP tested in 2021</c:v>
                </c:pt>
              </c:strCache>
            </c:strRef>
          </c:cat>
          <c:val>
            <c:numRef>
              <c:f>'CPU_benchmark_v4-cleaned'!$AC$4:$AC$8</c:f>
              <c:numCache>
                <c:formatCode>_([$$-409]* #,##0.00_);_([$$-409]* \(#,##0.00\);_([$$-409]* "-"??_);_(@_)</c:formatCode>
                <c:ptCount val="5"/>
                <c:pt idx="0">
                  <c:v>521.203125</c:v>
                </c:pt>
                <c:pt idx="1">
                  <c:v>2076.7242857142855</c:v>
                </c:pt>
                <c:pt idx="2">
                  <c:v>3674.4375</c:v>
                </c:pt>
                <c:pt idx="3">
                  <c:v>7058.996666666666</c:v>
                </c:pt>
                <c:pt idx="4">
                  <c:v>1027.2325850340133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D-CA49-8F33-A944315AB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5796463"/>
        <c:axId val="1297065743"/>
      </c:barChart>
      <c:catAx>
        <c:axId val="53579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065743"/>
        <c:crosses val="autoZero"/>
        <c:auto val="1"/>
        <c:lblAlgn val="ctr"/>
        <c:lblOffset val="100"/>
        <c:noMultiLvlLbl val="0"/>
      </c:catAx>
      <c:valAx>
        <c:axId val="12970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9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[CPU_benchmark.xlsx]year to cpu core!PivotTable2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releases</a:t>
            </a:r>
            <a:r>
              <a:rPr lang="en-GB" baseline="0"/>
              <a:t> based on number of cores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'year to cpu core'!$B$3:$B$4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 to cpu core'!$A$5:$A$21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'year to cpu core'!$B$5:$B$21</c:f>
              <c:numCache>
                <c:formatCode>General</c:formatCode>
                <c:ptCount val="16"/>
                <c:pt idx="1">
                  <c:v>11</c:v>
                </c:pt>
                <c:pt idx="2">
                  <c:v>40</c:v>
                </c:pt>
                <c:pt idx="3">
                  <c:v>5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9-6143-AAB2-128FE8A72300}"/>
            </c:ext>
          </c:extLst>
        </c:ser>
        <c:ser>
          <c:idx val="1"/>
          <c:order val="1"/>
          <c:tx>
            <c:strRef>
              <c:f>'year to cpu core'!$C$3:$C$4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 to cpu core'!$A$5:$A$21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'year to cpu core'!$C$5:$C$21</c:f>
              <c:numCache>
                <c:formatCode>General</c:formatCode>
                <c:ptCount val="16"/>
                <c:pt idx="1">
                  <c:v>57</c:v>
                </c:pt>
                <c:pt idx="2">
                  <c:v>121</c:v>
                </c:pt>
                <c:pt idx="3">
                  <c:v>64</c:v>
                </c:pt>
                <c:pt idx="4">
                  <c:v>52</c:v>
                </c:pt>
                <c:pt idx="5">
                  <c:v>53</c:v>
                </c:pt>
                <c:pt idx="6">
                  <c:v>48</c:v>
                </c:pt>
                <c:pt idx="7">
                  <c:v>49</c:v>
                </c:pt>
                <c:pt idx="8">
                  <c:v>32</c:v>
                </c:pt>
                <c:pt idx="9">
                  <c:v>21</c:v>
                </c:pt>
                <c:pt idx="10">
                  <c:v>28</c:v>
                </c:pt>
                <c:pt idx="11">
                  <c:v>30</c:v>
                </c:pt>
                <c:pt idx="12">
                  <c:v>19</c:v>
                </c:pt>
                <c:pt idx="13">
                  <c:v>12</c:v>
                </c:pt>
                <c:pt idx="14">
                  <c:v>18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9-6143-AAB2-128FE8A72300}"/>
            </c:ext>
          </c:extLst>
        </c:ser>
        <c:ser>
          <c:idx val="2"/>
          <c:order val="2"/>
          <c:tx>
            <c:strRef>
              <c:f>'year to cpu core'!$D$3:$D$4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'year to cpu core'!$A$5:$A$21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'year to cpu core'!$D$5:$D$21</c:f>
              <c:numCache>
                <c:formatCode>General</c:formatCode>
                <c:ptCount val="16"/>
                <c:pt idx="1">
                  <c:v>2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9-6143-AAB2-128FE8A72300}"/>
            </c:ext>
          </c:extLst>
        </c:ser>
        <c:ser>
          <c:idx val="3"/>
          <c:order val="3"/>
          <c:tx>
            <c:strRef>
              <c:f>'year to cpu core'!$E$3:$E$4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'year to cpu core'!$A$5:$A$21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'year to cpu core'!$E$5:$E$21</c:f>
              <c:numCache>
                <c:formatCode>General</c:formatCode>
                <c:ptCount val="16"/>
                <c:pt idx="0">
                  <c:v>1</c:v>
                </c:pt>
                <c:pt idx="1">
                  <c:v>26</c:v>
                </c:pt>
                <c:pt idx="2">
                  <c:v>86</c:v>
                </c:pt>
                <c:pt idx="3">
                  <c:v>40</c:v>
                </c:pt>
                <c:pt idx="4">
                  <c:v>58</c:v>
                </c:pt>
                <c:pt idx="5">
                  <c:v>63</c:v>
                </c:pt>
                <c:pt idx="6">
                  <c:v>51</c:v>
                </c:pt>
                <c:pt idx="7">
                  <c:v>52</c:v>
                </c:pt>
                <c:pt idx="8">
                  <c:v>36</c:v>
                </c:pt>
                <c:pt idx="9">
                  <c:v>28</c:v>
                </c:pt>
                <c:pt idx="10">
                  <c:v>41</c:v>
                </c:pt>
                <c:pt idx="11">
                  <c:v>31</c:v>
                </c:pt>
                <c:pt idx="12">
                  <c:v>38</c:v>
                </c:pt>
                <c:pt idx="13">
                  <c:v>28</c:v>
                </c:pt>
                <c:pt idx="14">
                  <c:v>23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99-6143-AAB2-128FE8A72300}"/>
            </c:ext>
          </c:extLst>
        </c:ser>
        <c:ser>
          <c:idx val="4"/>
          <c:order val="4"/>
          <c:tx>
            <c:strRef>
              <c:f>'year to cpu core'!$F$3:$F$4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'year to cpu core'!$A$5:$A$21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'year to cpu core'!$F$5:$F$21</c:f>
              <c:numCache>
                <c:formatCode>General</c:formatCode>
                <c:ptCount val="16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9-6143-AAB2-128FE8A72300}"/>
            </c:ext>
          </c:extLst>
        </c:ser>
        <c:ser>
          <c:idx val="5"/>
          <c:order val="5"/>
          <c:tx>
            <c:strRef>
              <c:f>'year to cpu core'!$G$3:$G$4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'year to cpu core'!$A$5:$A$21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'year to cpu core'!$G$5:$G$21</c:f>
              <c:numCache>
                <c:formatCode>General</c:formatCode>
                <c:ptCount val="16"/>
                <c:pt idx="2">
                  <c:v>1</c:v>
                </c:pt>
                <c:pt idx="3">
                  <c:v>15</c:v>
                </c:pt>
                <c:pt idx="4">
                  <c:v>14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4</c:v>
                </c:pt>
                <c:pt idx="9">
                  <c:v>6</c:v>
                </c:pt>
                <c:pt idx="10">
                  <c:v>12</c:v>
                </c:pt>
                <c:pt idx="11">
                  <c:v>24</c:v>
                </c:pt>
                <c:pt idx="12">
                  <c:v>25</c:v>
                </c:pt>
                <c:pt idx="13">
                  <c:v>20</c:v>
                </c:pt>
                <c:pt idx="14">
                  <c:v>22</c:v>
                </c:pt>
                <c:pt idx="1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99-6143-AAB2-128FE8A72300}"/>
            </c:ext>
          </c:extLst>
        </c:ser>
        <c:ser>
          <c:idx val="6"/>
          <c:order val="6"/>
          <c:tx>
            <c:strRef>
              <c:f>'year to cpu core'!$H$3:$H$4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'year to cpu core'!$A$5:$A$21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'year to cpu core'!$H$5:$H$21</c:f>
              <c:numCache>
                <c:formatCode>General</c:formatCode>
                <c:ptCount val="16"/>
                <c:pt idx="3">
                  <c:v>1</c:v>
                </c:pt>
                <c:pt idx="4">
                  <c:v>1</c:v>
                </c:pt>
                <c:pt idx="5">
                  <c:v>13</c:v>
                </c:pt>
                <c:pt idx="6">
                  <c:v>8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11</c:v>
                </c:pt>
                <c:pt idx="11">
                  <c:v>11</c:v>
                </c:pt>
                <c:pt idx="12">
                  <c:v>28</c:v>
                </c:pt>
                <c:pt idx="13">
                  <c:v>24</c:v>
                </c:pt>
                <c:pt idx="14">
                  <c:v>32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99-6143-AAB2-128FE8A72300}"/>
            </c:ext>
          </c:extLst>
        </c:ser>
        <c:ser>
          <c:idx val="7"/>
          <c:order val="7"/>
          <c:tx>
            <c:strRef>
              <c:f>'year to cpu core'!$I$3:$I$4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'year to cpu core'!$A$5:$A$21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'year to cpu core'!$I$5:$I$21</c:f>
              <c:numCache>
                <c:formatCode>General</c:formatCode>
                <c:ptCount val="16"/>
                <c:pt idx="6">
                  <c:v>3</c:v>
                </c:pt>
                <c:pt idx="7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4</c:v>
                </c:pt>
                <c:pt idx="12">
                  <c:v>5</c:v>
                </c:pt>
                <c:pt idx="13">
                  <c:v>10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99-6143-AAB2-128FE8A72300}"/>
            </c:ext>
          </c:extLst>
        </c:ser>
        <c:ser>
          <c:idx val="8"/>
          <c:order val="8"/>
          <c:tx>
            <c:strRef>
              <c:f>'year to cpu core'!$J$3:$J$4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'year to cpu core'!$A$5:$A$21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'year to cpu core'!$J$5:$J$21</c:f>
              <c:numCache>
                <c:formatCode>General</c:formatCode>
                <c:ptCount val="16"/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99-6143-AAB2-128FE8A72300}"/>
            </c:ext>
          </c:extLst>
        </c:ser>
        <c:ser>
          <c:idx val="9"/>
          <c:order val="9"/>
          <c:tx>
            <c:strRef>
              <c:f>'year to cpu core'!$K$3:$K$4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'year to cpu core'!$A$5:$A$21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'year to cpu core'!$K$5:$K$21</c:f>
              <c:numCache>
                <c:formatCode>General</c:formatCode>
                <c:ptCount val="16"/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99-6143-AAB2-128FE8A72300}"/>
            </c:ext>
          </c:extLst>
        </c:ser>
        <c:ser>
          <c:idx val="10"/>
          <c:order val="10"/>
          <c:tx>
            <c:strRef>
              <c:f>'year to cpu core'!$L$3:$L$4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'year to cpu core'!$A$5:$A$21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'year to cpu core'!$L$5:$L$21</c:f>
              <c:numCache>
                <c:formatCode>General</c:formatCode>
                <c:ptCount val="16"/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  <c:pt idx="12">
                  <c:v>10</c:v>
                </c:pt>
                <c:pt idx="13">
                  <c:v>11</c:v>
                </c:pt>
                <c:pt idx="14">
                  <c:v>7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99-6143-AAB2-128FE8A72300}"/>
            </c:ext>
          </c:extLst>
        </c:ser>
        <c:ser>
          <c:idx val="11"/>
          <c:order val="11"/>
          <c:tx>
            <c:strRef>
              <c:f>'year to cpu core'!$M$3:$M$4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'year to cpu core'!$A$5:$A$21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'year to cpu core'!$M$5:$M$21</c:f>
              <c:numCache>
                <c:formatCode>General</c:formatCode>
                <c:ptCount val="16"/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99-6143-AAB2-128FE8A72300}"/>
            </c:ext>
          </c:extLst>
        </c:ser>
        <c:ser>
          <c:idx val="12"/>
          <c:order val="12"/>
          <c:tx>
            <c:strRef>
              <c:f>'year to cpu core'!$N$3:$N$4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'year to cpu core'!$A$5:$A$21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'year to cpu core'!$N$5:$N$21</c:f>
              <c:numCache>
                <c:formatCode>General</c:formatCode>
                <c:ptCount val="16"/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599-6143-AAB2-128FE8A72300}"/>
            </c:ext>
          </c:extLst>
        </c:ser>
        <c:ser>
          <c:idx val="13"/>
          <c:order val="13"/>
          <c:tx>
            <c:strRef>
              <c:f>'year to cpu core'!$O$3:$O$4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'year to cpu core'!$A$5:$A$21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'year to cpu core'!$O$5:$O$21</c:f>
              <c:numCache>
                <c:formatCode>General</c:formatCode>
                <c:ptCount val="16"/>
                <c:pt idx="9">
                  <c:v>2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599-6143-AAB2-128FE8A72300}"/>
            </c:ext>
          </c:extLst>
        </c:ser>
        <c:ser>
          <c:idx val="14"/>
          <c:order val="14"/>
          <c:tx>
            <c:strRef>
              <c:f>'year to cpu core'!$P$3:$P$4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'year to cpu core'!$A$5:$A$21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'year to cpu core'!$P$5:$P$21</c:f>
              <c:numCache>
                <c:formatCode>General</c:formatCode>
                <c:ptCount val="16"/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3</c:v>
                </c:pt>
                <c:pt idx="14">
                  <c:v>9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599-6143-AAB2-128FE8A72300}"/>
            </c:ext>
          </c:extLst>
        </c:ser>
        <c:ser>
          <c:idx val="15"/>
          <c:order val="15"/>
          <c:tx>
            <c:strRef>
              <c:f>'year to cpu core'!$Q$3:$Q$4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'year to cpu core'!$A$5:$A$21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'year to cpu core'!$Q$5:$Q$21</c:f>
              <c:numCache>
                <c:formatCode>General</c:formatCode>
                <c:ptCount val="16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599-6143-AAB2-128FE8A72300}"/>
            </c:ext>
          </c:extLst>
        </c:ser>
        <c:ser>
          <c:idx val="16"/>
          <c:order val="16"/>
          <c:tx>
            <c:strRef>
              <c:f>'year to cpu core'!$R$3:$R$4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'year to cpu core'!$A$5:$A$21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'year to cpu core'!$R$5:$R$21</c:f>
              <c:numCache>
                <c:formatCode>General</c:formatCode>
                <c:ptCount val="16"/>
                <c:pt idx="12">
                  <c:v>2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599-6143-AAB2-128FE8A72300}"/>
            </c:ext>
          </c:extLst>
        </c:ser>
        <c:ser>
          <c:idx val="17"/>
          <c:order val="17"/>
          <c:tx>
            <c:strRef>
              <c:f>'year to cpu core'!$S$3:$S$4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'year to cpu core'!$A$5:$A$21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'year to cpu core'!$S$5:$S$21</c:f>
              <c:numCache>
                <c:formatCode>General</c:formatCode>
                <c:ptCount val="16"/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99-6143-AAB2-128FE8A72300}"/>
            </c:ext>
          </c:extLst>
        </c:ser>
        <c:ser>
          <c:idx val="18"/>
          <c:order val="18"/>
          <c:tx>
            <c:strRef>
              <c:f>'year to cpu core'!$T$3:$T$4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'year to cpu core'!$A$5:$A$21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'year to cpu core'!$T$5:$T$21</c:f>
              <c:numCache>
                <c:formatCode>General</c:formatCode>
                <c:ptCount val="16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599-6143-AAB2-128FE8A72300}"/>
            </c:ext>
          </c:extLst>
        </c:ser>
        <c:ser>
          <c:idx val="19"/>
          <c:order val="19"/>
          <c:tx>
            <c:strRef>
              <c:f>'year to cpu core'!$U$3:$U$4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'year to cpu core'!$A$5:$A$21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'year to cpu core'!$U$5:$U$21</c:f>
              <c:numCache>
                <c:formatCode>General</c:formatCode>
                <c:ptCount val="16"/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599-6143-AAB2-128FE8A72300}"/>
            </c:ext>
          </c:extLst>
        </c:ser>
        <c:ser>
          <c:idx val="20"/>
          <c:order val="20"/>
          <c:tx>
            <c:strRef>
              <c:f>'year to cpu core'!$V$3:$V$4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'year to cpu core'!$A$5:$A$21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'year to cpu core'!$V$5:$V$21</c:f>
              <c:numCache>
                <c:formatCode>General</c:formatCode>
                <c:ptCount val="16"/>
                <c:pt idx="12">
                  <c:v>2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599-6143-AAB2-128FE8A7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2108255"/>
        <c:axId val="252118927"/>
      </c:barChart>
      <c:catAx>
        <c:axId val="25210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18927"/>
        <c:crosses val="autoZero"/>
        <c:auto val="1"/>
        <c:lblAlgn val="ctr"/>
        <c:lblOffset val="100"/>
        <c:noMultiLvlLbl val="0"/>
      </c:catAx>
      <c:valAx>
        <c:axId val="25211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[CPU_benchmark.xlsx]Core distribution!PivotTable4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distribution market based on</a:t>
            </a:r>
            <a:r>
              <a:rPr lang="en-US" baseline="0"/>
              <a:t> no. of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'Core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F2-A440-89BC-03469A23CD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F2-A440-89BC-03469A23CD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F2-A440-89BC-03469A23CD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F2-A440-89BC-03469A23CD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F2-A440-89BC-03469A23CD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F2-A440-89BC-03469A23CD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F2-A440-89BC-03469A23CD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F2-A440-89BC-03469A23CD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F2-A440-89BC-03469A23CD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F2-A440-89BC-03469A23CD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AF2-A440-89BC-03469A23CD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AF2-A440-89BC-03469A23CDE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AF2-A440-89BC-03469A23CDE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AF2-A440-89BC-03469A23CDE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AF2-A440-89BC-03469A23CDE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AF2-A440-89BC-03469A23CDE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AF2-A440-89BC-03469A23CDE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AF2-A440-89BC-03469A23CDE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AF2-A440-89BC-03469A23CDE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AF2-A440-89BC-03469A23CDE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AF2-A440-89BC-03469A23CDE4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AF2-A440-89BC-03469A23CDE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F2-A440-89BC-03469A23CDE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AF2-A440-89BC-03469A23CDE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AF2-A440-89BC-03469A23CDE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AF2-A440-89BC-03469A23CDE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AF2-A440-89BC-03469A23CDE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AF2-A440-89BC-03469A23CDE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AF2-A440-89BC-03469A23CDE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AF2-A440-89BC-03469A23CDE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AF2-A440-89BC-03469A23CDE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AF2-A440-89BC-03469A23CDE4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AF2-A440-89BC-03469A23CDE4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AF2-A440-89BC-03469A23CDE4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AF2-A440-89BC-03469A23CDE4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AF2-A440-89BC-03469A23CD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'Core distribution'!$A$4:$A$25</c:f>
              <c:strCache>
                <c:ptCount val="21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</c:v>
                </c:pt>
                <c:pt idx="5">
                  <c:v>12</c:v>
                </c:pt>
                <c:pt idx="6">
                  <c:v>10</c:v>
                </c:pt>
                <c:pt idx="7">
                  <c:v>16</c:v>
                </c:pt>
                <c:pt idx="8">
                  <c:v>3</c:v>
                </c:pt>
                <c:pt idx="9">
                  <c:v>24</c:v>
                </c:pt>
                <c:pt idx="10">
                  <c:v>14</c:v>
                </c:pt>
                <c:pt idx="11">
                  <c:v>18</c:v>
                </c:pt>
                <c:pt idx="12">
                  <c:v>32</c:v>
                </c:pt>
                <c:pt idx="13">
                  <c:v>20</c:v>
                </c:pt>
                <c:pt idx="14">
                  <c:v>28</c:v>
                </c:pt>
                <c:pt idx="15">
                  <c:v>64</c:v>
                </c:pt>
                <c:pt idx="16">
                  <c:v>22</c:v>
                </c:pt>
                <c:pt idx="17">
                  <c:v>48</c:v>
                </c:pt>
                <c:pt idx="18">
                  <c:v>40</c:v>
                </c:pt>
                <c:pt idx="19">
                  <c:v>5</c:v>
                </c:pt>
                <c:pt idx="20">
                  <c:v>26</c:v>
                </c:pt>
              </c:strCache>
            </c:strRef>
          </c:cat>
          <c:val>
            <c:numRef>
              <c:f>'Core distribution'!$B$4:$B$25</c:f>
              <c:numCache>
                <c:formatCode>General</c:formatCode>
                <c:ptCount val="21"/>
                <c:pt idx="0">
                  <c:v>616</c:v>
                </c:pt>
                <c:pt idx="1">
                  <c:v>610</c:v>
                </c:pt>
                <c:pt idx="2">
                  <c:v>190</c:v>
                </c:pt>
                <c:pt idx="3">
                  <c:v>166</c:v>
                </c:pt>
                <c:pt idx="4">
                  <c:v>76</c:v>
                </c:pt>
                <c:pt idx="5">
                  <c:v>47</c:v>
                </c:pt>
                <c:pt idx="6">
                  <c:v>44</c:v>
                </c:pt>
                <c:pt idx="7">
                  <c:v>41</c:v>
                </c:pt>
                <c:pt idx="8">
                  <c:v>35</c:v>
                </c:pt>
                <c:pt idx="9">
                  <c:v>24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13</c:v>
                </c:pt>
                <c:pt idx="14">
                  <c:v>8</c:v>
                </c:pt>
                <c:pt idx="15">
                  <c:v>8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7-8A4F-88C6-B4F9AB1A57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[CPU_benchmark.xlsx]CPU market category distr!PivotTable1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market category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8DB5E2C1-6B5C-7346-B07E-43091D98369C}" type="CATEGORYNAME">
                  <a:rPr lang="en-US">
                    <a:solidFill>
                      <a:schemeClr val="bg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C67F9B63-AFB4-CF4A-8545-6DAC89E6710E}" type="PERCENTAGE">
                  <a:rPr lang="en-US" baseline="0">
                    <a:solidFill>
                      <a:schemeClr val="bg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'CPU market category distr'!$B$3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99-224A-ABC0-3F0189E8BD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A6-E840-B3E9-2FB3397178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E99-224A-ABC0-3F0189E8BD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99-224A-ABC0-3F0189E8BD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E99-224A-ABC0-3F0189E8BD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E99-224A-ABC0-3F0189E8BDA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99-224A-ABC0-3F0189E8BDA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E99-224A-ABC0-3F0189E8BDA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E99-224A-ABC0-3F0189E8BDA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99-224A-ABC0-3F0189E8BDA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DB5E2C1-6B5C-7346-B07E-43091D98369C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C67F9B63-AFB4-CF4A-8545-6DAC89E6710E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E99-224A-ABC0-3F0189E8BDA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E99-224A-ABC0-3F0189E8BDA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E99-224A-ABC0-3F0189E8BDA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E99-224A-ABC0-3F0189E8BDA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99-224A-ABC0-3F0189E8BDA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99-224A-ABC0-3F0189E8BDA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99-224A-ABC0-3F0189E8BDA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99-224A-ABC0-3F0189E8BD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'CPU market category distr'!$A$4:$A$14</c:f>
              <c:strCache>
                <c:ptCount val="10"/>
                <c:pt idx="0">
                  <c:v>Desktop</c:v>
                </c:pt>
                <c:pt idx="1">
                  <c:v>Server</c:v>
                </c:pt>
                <c:pt idx="2">
                  <c:v>Laptop</c:v>
                </c:pt>
                <c:pt idx="3">
                  <c:v>Mobile/Embedded</c:v>
                </c:pt>
                <c:pt idx="4">
                  <c:v>Laptop, Mobile/Embedded</c:v>
                </c:pt>
                <c:pt idx="5">
                  <c:v>Laptop, Server</c:v>
                </c:pt>
                <c:pt idx="6">
                  <c:v>Desktop, Server</c:v>
                </c:pt>
                <c:pt idx="7">
                  <c:v>Desktop, Laptop</c:v>
                </c:pt>
                <c:pt idx="8">
                  <c:v>Server, Mobile/Embedded</c:v>
                </c:pt>
                <c:pt idx="9">
                  <c:v>Desktop, Mobile/Embedded</c:v>
                </c:pt>
              </c:strCache>
            </c:strRef>
          </c:cat>
          <c:val>
            <c:numRef>
              <c:f>'CPU market category distr'!$B$4:$B$14</c:f>
              <c:numCache>
                <c:formatCode>General</c:formatCode>
                <c:ptCount val="10"/>
                <c:pt idx="0">
                  <c:v>820</c:v>
                </c:pt>
                <c:pt idx="1">
                  <c:v>634</c:v>
                </c:pt>
                <c:pt idx="2">
                  <c:v>401</c:v>
                </c:pt>
                <c:pt idx="3">
                  <c:v>15</c:v>
                </c:pt>
                <c:pt idx="4">
                  <c:v>9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9-224A-ABC0-3F0189E8BDA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[CPU_benchmark.xlsx]Socket market distribution!PivotTable4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Socket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'Socket market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'Socket market distribution'!$A$4:$A$135</c:f>
              <c:strCache>
                <c:ptCount val="131"/>
                <c:pt idx="0">
                  <c:v>FCLGA1156</c:v>
                </c:pt>
                <c:pt idx="1">
                  <c:v>μFCPGA-478</c:v>
                </c:pt>
                <c:pt idx="2">
                  <c:v>FCBGA2227</c:v>
                </c:pt>
                <c:pt idx="3">
                  <c:v>FCBGA-1526</c:v>
                </c:pt>
                <c:pt idx="4">
                  <c:v>FCBGA1023, PPG</c:v>
                </c:pt>
                <c:pt idx="5">
                  <c:v>AM1,FSB1</c:v>
                </c:pt>
                <c:pt idx="6">
                  <c:v>FCBGA1598</c:v>
                </c:pt>
                <c:pt idx="7">
                  <c:v>AM2/AM2+</c:v>
                </c:pt>
                <c:pt idx="8">
                  <c:v>FCBGA2579</c:v>
                </c:pt>
                <c:pt idx="9">
                  <c:v>BGA1380</c:v>
                </c:pt>
                <c:pt idx="10">
                  <c:v>FPGA946,FPGA947</c:v>
                </c:pt>
                <c:pt idx="11">
                  <c:v>BGA2270</c:v>
                </c:pt>
                <c:pt idx="12">
                  <c:v>LGA2011-1</c:v>
                </c:pt>
                <c:pt idx="13">
                  <c:v>FC-CSP1016</c:v>
                </c:pt>
                <c:pt idx="14">
                  <c:v>LGA2066</c:v>
                </c:pt>
                <c:pt idx="15">
                  <c:v>AM2,AM2+</c:v>
                </c:pt>
                <c:pt idx="16">
                  <c:v>LGA3647</c:v>
                </c:pt>
                <c:pt idx="17">
                  <c:v>BGA1744</c:v>
                </c:pt>
                <c:pt idx="18">
                  <c:v>PGA946</c:v>
                </c:pt>
                <c:pt idx="19">
                  <c:v>SP4r2</c:v>
                </c:pt>
                <c:pt idx="20">
                  <c:v>Socket 754</c:v>
                </c:pt>
                <c:pt idx="21">
                  <c:v>BGA479,PGA478</c:v>
                </c:pt>
                <c:pt idx="22">
                  <c:v>Socket A (462)</c:v>
                </c:pt>
                <c:pt idx="23">
                  <c:v>BGA1364</c:v>
                </c:pt>
                <c:pt idx="24">
                  <c:v>Socket P</c:v>
                </c:pt>
                <c:pt idx="25">
                  <c:v>FCBGA1234</c:v>
                </c:pt>
                <c:pt idx="26">
                  <c:v>PBGA479, PPGA478</c:v>
                </c:pt>
                <c:pt idx="27">
                  <c:v>BGA956</c:v>
                </c:pt>
                <c:pt idx="28">
                  <c:v>BGA 1449</c:v>
                </c:pt>
                <c:pt idx="29">
                  <c:v>LGA1567</c:v>
                </c:pt>
                <c:pt idx="30">
                  <c:v>PPGA604</c:v>
                </c:pt>
                <c:pt idx="31">
                  <c:v>FC-BGA1356</c:v>
                </c:pt>
                <c:pt idx="32">
                  <c:v>rPGA946B</c:v>
                </c:pt>
                <c:pt idx="33">
                  <c:v>BGA 1283</c:v>
                </c:pt>
                <c:pt idx="34">
                  <c:v>S1g4</c:v>
                </c:pt>
                <c:pt idx="35">
                  <c:v>LGA1356</c:v>
                </c:pt>
                <c:pt idx="36">
                  <c:v>UTFCBGA1377</c:v>
                </c:pt>
                <c:pt idx="37">
                  <c:v>AM2+,AM3</c:v>
                </c:pt>
                <c:pt idx="38">
                  <c:v>FCBGA1344</c:v>
                </c:pt>
                <c:pt idx="39">
                  <c:v>LGA1700,BGA1700</c:v>
                </c:pt>
                <c:pt idx="40">
                  <c:v>BGA1168</c:v>
                </c:pt>
                <c:pt idx="41">
                  <c:v>LGA775, PLGA775</c:v>
                </c:pt>
                <c:pt idx="42">
                  <c:v>BGA1356</c:v>
                </c:pt>
                <c:pt idx="43">
                  <c:v>UTFCBGA592</c:v>
                </c:pt>
                <c:pt idx="44">
                  <c:v>BGA1526</c:v>
                </c:pt>
                <c:pt idx="45">
                  <c:v>Socket A</c:v>
                </c:pt>
                <c:pt idx="46">
                  <c:v>sWRX8</c:v>
                </c:pt>
                <c:pt idx="47">
                  <c:v>sTRX4</c:v>
                </c:pt>
                <c:pt idx="48">
                  <c:v>FCBGA1296</c:v>
                </c:pt>
                <c:pt idx="49">
                  <c:v>LGA1151</c:v>
                </c:pt>
                <c:pt idx="50">
                  <c:v>C32</c:v>
                </c:pt>
                <c:pt idx="51">
                  <c:v>AM1,FS1B</c:v>
                </c:pt>
                <c:pt idx="52">
                  <c:v>FCBGA1283</c:v>
                </c:pt>
                <c:pt idx="53">
                  <c:v>PPGA478</c:v>
                </c:pt>
                <c:pt idx="54">
                  <c:v>FCBGA1310</c:v>
                </c:pt>
                <c:pt idx="55">
                  <c:v>FCBGA1526</c:v>
                </c:pt>
                <c:pt idx="56">
                  <c:v>FCPGA988</c:v>
                </c:pt>
                <c:pt idx="57">
                  <c:v>Socket C32</c:v>
                </c:pt>
                <c:pt idx="58">
                  <c:v>PLGA775</c:v>
                </c:pt>
                <c:pt idx="59">
                  <c:v>FS1r2</c:v>
                </c:pt>
                <c:pt idx="60">
                  <c:v>BGA559</c:v>
                </c:pt>
                <c:pt idx="61">
                  <c:v>FCLGA1356</c:v>
                </c:pt>
                <c:pt idx="62">
                  <c:v>UTFCBGA1380</c:v>
                </c:pt>
                <c:pt idx="63">
                  <c:v>754</c:v>
                </c:pt>
                <c:pt idx="64">
                  <c:v>BGA1224</c:v>
                </c:pt>
                <c:pt idx="65">
                  <c:v>FCBGA1023</c:v>
                </c:pt>
                <c:pt idx="66">
                  <c:v>FCBGA1090</c:v>
                </c:pt>
                <c:pt idx="67">
                  <c:v>940</c:v>
                </c:pt>
                <c:pt idx="68">
                  <c:v>LGA 1700</c:v>
                </c:pt>
                <c:pt idx="69">
                  <c:v>939</c:v>
                </c:pt>
                <c:pt idx="70">
                  <c:v>PGA988A</c:v>
                </c:pt>
                <c:pt idx="71">
                  <c:v>sTR4</c:v>
                </c:pt>
                <c:pt idx="72">
                  <c:v>FCBGA2518</c:v>
                </c:pt>
                <c:pt idx="73">
                  <c:v>rPGA988B</c:v>
                </c:pt>
                <c:pt idx="74">
                  <c:v>FCBGA1744</c:v>
                </c:pt>
                <c:pt idx="75">
                  <c:v>Socket G34</c:v>
                </c:pt>
                <c:pt idx="76">
                  <c:v>FCBGA1493</c:v>
                </c:pt>
                <c:pt idx="77">
                  <c:v>FCBGA1515</c:v>
                </c:pt>
                <c:pt idx="78">
                  <c:v>FCBGA1168</c:v>
                </c:pt>
                <c:pt idx="79">
                  <c:v>PGA988</c:v>
                </c:pt>
                <c:pt idx="80">
                  <c:v>FS1</c:v>
                </c:pt>
                <c:pt idx="81">
                  <c:v>FCBGA1667</c:v>
                </c:pt>
                <c:pt idx="82">
                  <c:v>FCBGA1170</c:v>
                </c:pt>
                <c:pt idx="83">
                  <c:v>G34</c:v>
                </c:pt>
                <c:pt idx="84">
                  <c:v>FCPGA946</c:v>
                </c:pt>
                <c:pt idx="85">
                  <c:v>FCBGA1364</c:v>
                </c:pt>
                <c:pt idx="86">
                  <c:v>FCBGA1449</c:v>
                </c:pt>
                <c:pt idx="87">
                  <c:v>LGA 1356</c:v>
                </c:pt>
                <c:pt idx="88">
                  <c:v>FCBGA1787</c:v>
                </c:pt>
                <c:pt idx="89">
                  <c:v>BGA1288</c:v>
                </c:pt>
                <c:pt idx="90">
                  <c:v>PGA988B</c:v>
                </c:pt>
                <c:pt idx="91">
                  <c:v>FCLGA1155</c:v>
                </c:pt>
                <c:pt idx="92">
                  <c:v>F (1207)</c:v>
                </c:pt>
                <c:pt idx="93">
                  <c:v>AM2+/AM3</c:v>
                </c:pt>
                <c:pt idx="94">
                  <c:v>FCLGA1700</c:v>
                </c:pt>
                <c:pt idx="95">
                  <c:v>FCBGA1356</c:v>
                </c:pt>
                <c:pt idx="96">
                  <c:v>BGA1023</c:v>
                </c:pt>
                <c:pt idx="97">
                  <c:v>FM1</c:v>
                </c:pt>
                <c:pt idx="98">
                  <c:v>LGA 2011</c:v>
                </c:pt>
                <c:pt idx="99">
                  <c:v>LGA 1151</c:v>
                </c:pt>
                <c:pt idx="100">
                  <c:v>FCLGA2011</c:v>
                </c:pt>
                <c:pt idx="101">
                  <c:v>FCLGA4189</c:v>
                </c:pt>
                <c:pt idx="102">
                  <c:v>FM2+</c:v>
                </c:pt>
                <c:pt idx="103">
                  <c:v>PGA478</c:v>
                </c:pt>
                <c:pt idx="104">
                  <c:v>AM2+</c:v>
                </c:pt>
                <c:pt idx="105">
                  <c:v>BGA479</c:v>
                </c:pt>
                <c:pt idx="106">
                  <c:v>LGA1156</c:v>
                </c:pt>
                <c:pt idx="107">
                  <c:v>LGA2011</c:v>
                </c:pt>
                <c:pt idx="108">
                  <c:v>FCLGA1150</c:v>
                </c:pt>
                <c:pt idx="109">
                  <c:v>FCBGA1528</c:v>
                </c:pt>
                <c:pt idx="110">
                  <c:v>AM3+</c:v>
                </c:pt>
                <c:pt idx="111">
                  <c:v>unknown</c:v>
                </c:pt>
                <c:pt idx="112">
                  <c:v>FM2</c:v>
                </c:pt>
                <c:pt idx="113">
                  <c:v>S1</c:v>
                </c:pt>
                <c:pt idx="114">
                  <c:v>FCLGA2066</c:v>
                </c:pt>
                <c:pt idx="115">
                  <c:v>LGA771</c:v>
                </c:pt>
                <c:pt idx="116">
                  <c:v>LGA2011-v3</c:v>
                </c:pt>
                <c:pt idx="117">
                  <c:v>AM2</c:v>
                </c:pt>
                <c:pt idx="118">
                  <c:v>FCLGA2011-3</c:v>
                </c:pt>
                <c:pt idx="119">
                  <c:v>SP3</c:v>
                </c:pt>
                <c:pt idx="120">
                  <c:v>FCBGA1440</c:v>
                </c:pt>
                <c:pt idx="121">
                  <c:v>FCLGA1151</c:v>
                </c:pt>
                <c:pt idx="122">
                  <c:v>LGA1150</c:v>
                </c:pt>
                <c:pt idx="123">
                  <c:v>LGA1366</c:v>
                </c:pt>
                <c:pt idx="124">
                  <c:v>AM4</c:v>
                </c:pt>
                <c:pt idx="125">
                  <c:v>AM3</c:v>
                </c:pt>
                <c:pt idx="126">
                  <c:v>FCLGA3647</c:v>
                </c:pt>
                <c:pt idx="127">
                  <c:v>LGA775</c:v>
                </c:pt>
                <c:pt idx="128">
                  <c:v>FCLGA1151-2</c:v>
                </c:pt>
                <c:pt idx="129">
                  <c:v>FCLGA1200</c:v>
                </c:pt>
                <c:pt idx="130">
                  <c:v>LGA1155</c:v>
                </c:pt>
              </c:strCache>
            </c:strRef>
          </c:cat>
          <c:val>
            <c:numRef>
              <c:f>'Socket market distribution'!$B$4:$B$135</c:f>
              <c:numCache>
                <c:formatCode>General</c:formatCode>
                <c:ptCount val="1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10</c:v>
                </c:pt>
                <c:pt idx="85">
                  <c:v>10</c:v>
                </c:pt>
                <c:pt idx="86">
                  <c:v>11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21</c:v>
                </c:pt>
                <c:pt idx="102">
                  <c:v>21</c:v>
                </c:pt>
                <c:pt idx="103">
                  <c:v>22</c:v>
                </c:pt>
                <c:pt idx="104">
                  <c:v>22</c:v>
                </c:pt>
                <c:pt idx="105">
                  <c:v>25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29</c:v>
                </c:pt>
                <c:pt idx="111">
                  <c:v>30</c:v>
                </c:pt>
                <c:pt idx="112">
                  <c:v>31</c:v>
                </c:pt>
                <c:pt idx="113">
                  <c:v>36</c:v>
                </c:pt>
                <c:pt idx="114">
                  <c:v>38</c:v>
                </c:pt>
                <c:pt idx="115">
                  <c:v>40</c:v>
                </c:pt>
                <c:pt idx="116">
                  <c:v>40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52</c:v>
                </c:pt>
                <c:pt idx="121">
                  <c:v>54</c:v>
                </c:pt>
                <c:pt idx="122">
                  <c:v>60</c:v>
                </c:pt>
                <c:pt idx="123">
                  <c:v>60</c:v>
                </c:pt>
                <c:pt idx="124">
                  <c:v>65</c:v>
                </c:pt>
                <c:pt idx="125">
                  <c:v>72</c:v>
                </c:pt>
                <c:pt idx="126">
                  <c:v>76</c:v>
                </c:pt>
                <c:pt idx="127">
                  <c:v>81</c:v>
                </c:pt>
                <c:pt idx="128">
                  <c:v>86</c:v>
                </c:pt>
                <c:pt idx="129">
                  <c:v>93</c:v>
                </c:pt>
                <c:pt idx="13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A-9E42-B29F-AF0388E03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7450319"/>
        <c:axId val="465355007"/>
      </c:barChart>
      <c:catAx>
        <c:axId val="447450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55007"/>
        <c:crosses val="autoZero"/>
        <c:auto val="1"/>
        <c:lblAlgn val="ctr"/>
        <c:lblOffset val="100"/>
        <c:noMultiLvlLbl val="0"/>
      </c:catAx>
      <c:valAx>
        <c:axId val="46535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5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[CPU_benchmark.xlsx]Sheet5!PivotTable5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Sheet5!$A$4:$A$38</c:f>
              <c:strCache>
                <c:ptCount val="34"/>
                <c:pt idx="0">
                  <c:v>(blank)</c:v>
                </c:pt>
                <c:pt idx="1">
                  <c:v>High Performance DESKTOP, LAPTOP</c:v>
                </c:pt>
                <c:pt idx="2">
                  <c:v>High Performance DESKTOP, MOBILE/EMBEDDED</c:v>
                </c:pt>
                <c:pt idx="3">
                  <c:v>Average Performance LAPTOP, MOBILE/EMBEDDED</c:v>
                </c:pt>
                <c:pt idx="4">
                  <c:v>Best Performance DESKTOP, MOBILE/EMBEDDED</c:v>
                </c:pt>
                <c:pt idx="5">
                  <c:v>High Performance LAPTOP, MOBILE/EMBEDDED</c:v>
                </c:pt>
                <c:pt idx="6">
                  <c:v>Average Performance MOBILE/EMBEDDED</c:v>
                </c:pt>
                <c:pt idx="7">
                  <c:v>High Performance MOBILE/EMBEDDED</c:v>
                </c:pt>
                <c:pt idx="8">
                  <c:v>Best Performance SERVER, MOBILE/EMBEDDED</c:v>
                </c:pt>
                <c:pt idx="9">
                  <c:v>High Performance LAPTOP, SERVER</c:v>
                </c:pt>
                <c:pt idx="10">
                  <c:v>High Performance DESKTOP, SERVER</c:v>
                </c:pt>
                <c:pt idx="11">
                  <c:v>Best Performance DESKTOP, SERVER</c:v>
                </c:pt>
                <c:pt idx="12">
                  <c:v>Best Performance DESKTOP, LAPTOP</c:v>
                </c:pt>
                <c:pt idx="13">
                  <c:v>Best Performance LAPTOP, SERVER</c:v>
                </c:pt>
                <c:pt idx="14">
                  <c:v>Very Low Performance LAPTOP</c:v>
                </c:pt>
                <c:pt idx="15">
                  <c:v>Best Performance LAPTOP, MOBILE/EMBEDDED</c:v>
                </c:pt>
                <c:pt idx="16">
                  <c:v>Average Performance UNKNOWN</c:v>
                </c:pt>
                <c:pt idx="17">
                  <c:v>Very Low Performance UNKNOWN</c:v>
                </c:pt>
                <c:pt idx="18">
                  <c:v>Best Performance MOBILE/EMBEDDED</c:v>
                </c:pt>
                <c:pt idx="19">
                  <c:v>Low Performance UNKNOWN</c:v>
                </c:pt>
                <c:pt idx="20">
                  <c:v>Very Low Performance SERVER</c:v>
                </c:pt>
                <c:pt idx="21">
                  <c:v>Low Performance SERVER</c:v>
                </c:pt>
                <c:pt idx="22">
                  <c:v>Low Performance LAPTOP</c:v>
                </c:pt>
                <c:pt idx="23">
                  <c:v>Very Low Performance DESKTOP</c:v>
                </c:pt>
                <c:pt idx="24">
                  <c:v>High Performance LAPTOP</c:v>
                </c:pt>
                <c:pt idx="25">
                  <c:v>Best Performance SERVER</c:v>
                </c:pt>
                <c:pt idx="26">
                  <c:v>High Performance DESKTOP</c:v>
                </c:pt>
                <c:pt idx="27">
                  <c:v>Best Performance DESKTOP</c:v>
                </c:pt>
                <c:pt idx="28">
                  <c:v>Best Performance LAPTOP</c:v>
                </c:pt>
                <c:pt idx="29">
                  <c:v>Average Performance LAPTOP</c:v>
                </c:pt>
                <c:pt idx="30">
                  <c:v>Low Performance DESKTOP</c:v>
                </c:pt>
                <c:pt idx="31">
                  <c:v>High Performance SERVER</c:v>
                </c:pt>
                <c:pt idx="32">
                  <c:v>Average Performance SERVER</c:v>
                </c:pt>
                <c:pt idx="33">
                  <c:v>Average Performance DESKTOP</c:v>
                </c:pt>
              </c:strCache>
            </c:strRef>
          </c:cat>
          <c:val>
            <c:numRef>
              <c:f>Sheet5!$B$4:$B$38</c:f>
              <c:numCache>
                <c:formatCode>General</c:formatCode>
                <c:ptCount val="34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20</c:v>
                </c:pt>
                <c:pt idx="20">
                  <c:v>22</c:v>
                </c:pt>
                <c:pt idx="21">
                  <c:v>45</c:v>
                </c:pt>
                <c:pt idx="22">
                  <c:v>55</c:v>
                </c:pt>
                <c:pt idx="23">
                  <c:v>58</c:v>
                </c:pt>
                <c:pt idx="24">
                  <c:v>74</c:v>
                </c:pt>
                <c:pt idx="25">
                  <c:v>111</c:v>
                </c:pt>
                <c:pt idx="26">
                  <c:v>112</c:v>
                </c:pt>
                <c:pt idx="27">
                  <c:v>119</c:v>
                </c:pt>
                <c:pt idx="28">
                  <c:v>124</c:v>
                </c:pt>
                <c:pt idx="29">
                  <c:v>142</c:v>
                </c:pt>
                <c:pt idx="30">
                  <c:v>171</c:v>
                </c:pt>
                <c:pt idx="31">
                  <c:v>192</c:v>
                </c:pt>
                <c:pt idx="32">
                  <c:v>264</c:v>
                </c:pt>
                <c:pt idx="33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A346-924B-29FA4966B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7805167"/>
        <c:axId val="1083570863"/>
      </c:barChart>
      <c:catAx>
        <c:axId val="1127805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70863"/>
        <c:crosses val="autoZero"/>
        <c:auto val="1"/>
        <c:lblAlgn val="ctr"/>
        <c:lblOffset val="100"/>
        <c:noMultiLvlLbl val="0"/>
      </c:catAx>
      <c:valAx>
        <c:axId val="108357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0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501804</xdr:colOff>
      <xdr:row>32</xdr:row>
      <xdr:rowOff>7744</xdr:rowOff>
    </xdr:from>
    <xdr:to>
      <xdr:col>24</xdr:col>
      <xdr:colOff>15488</xdr:colOff>
      <xdr:row>45</xdr:row>
      <xdr:rowOff>70624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4A90D-F7F4-5F2B-3F61-1F188A6C5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26137</xdr:colOff>
      <xdr:row>50</xdr:row>
      <xdr:rowOff>43436</xdr:rowOff>
    </xdr:from>
    <xdr:to>
      <xdr:col>23</xdr:col>
      <xdr:colOff>736601</xdr:colOff>
      <xdr:row>64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551A32-F481-CFE4-C853-3B5942DE3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394152</xdr:colOff>
      <xdr:row>0</xdr:row>
      <xdr:rowOff>34018</xdr:rowOff>
    </xdr:from>
    <xdr:to>
      <xdr:col>34</xdr:col>
      <xdr:colOff>759732</xdr:colOff>
      <xdr:row>9</xdr:row>
      <xdr:rowOff>84818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A4DCD8-7FED-46C1-5CA9-1B7052E75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24</xdr:row>
      <xdr:rowOff>190500</xdr:rowOff>
    </xdr:from>
    <xdr:to>
      <xdr:col>23</xdr:col>
      <xdr:colOff>101600</xdr:colOff>
      <xdr:row>52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C84DB-1D18-404E-5FD5-2F738BFD6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7</xdr:row>
      <xdr:rowOff>12700</xdr:rowOff>
    </xdr:from>
    <xdr:to>
      <xdr:col>9</xdr:col>
      <xdr:colOff>279400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FDD56-E802-5FE1-4D63-943E673A9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3</xdr:row>
      <xdr:rowOff>25400</xdr:rowOff>
    </xdr:from>
    <xdr:to>
      <xdr:col>9</xdr:col>
      <xdr:colOff>241300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0CA19-7382-064D-10F3-C690EB2F9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4</xdr:row>
      <xdr:rowOff>127000</xdr:rowOff>
    </xdr:from>
    <xdr:to>
      <xdr:col>13</xdr:col>
      <xdr:colOff>457200</xdr:colOff>
      <xdr:row>61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51C42-44EA-8BF5-A22B-03A327386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0</xdr:rowOff>
    </xdr:from>
    <xdr:to>
      <xdr:col>14</xdr:col>
      <xdr:colOff>711200</xdr:colOff>
      <xdr:row>42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46480F-D9DF-B1E9-2BDD-A15608A8D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8976" refreshedDate="44806.002669791669" createdVersion="8" refreshedVersion="8" minRefreshableVersion="3" recordCount="1938" xr:uid="{00000000-000A-0000-FFFF-FFFF0B000000}">
  <cacheSource type="worksheet">
    <worksheetSource name="Table1"/>
  </cacheSource>
  <cacheFields count="12">
    <cacheField name="cpuName" numFmtId="0">
      <sharedItems count="1938">
        <s v="AMD EPYC 7763"/>
        <s v="AMD EPYC 7713"/>
        <s v="AMD Ryzen Threadripper PRO 3995WX"/>
        <s v="AMD Ryzen Threadripper 3990X"/>
        <s v="AMD EPYC 7643"/>
        <s v="AMD EPYC 7702"/>
        <s v="AMD EPYC 7662"/>
        <s v="AMD EPYC 7742"/>
        <s v="AMD EPYC 7642"/>
        <s v="AMD EPYC 7543P"/>
        <s v="AMD Ryzen Threadripper 3970X"/>
        <s v="AMD Ryzen Threadripper PRO 3975WX"/>
        <s v="Intel Xeon Platinum 8380 @ 2.30GHz"/>
        <s v="AMD EPYC 7702P"/>
        <s v="AMD EPYC 74F3"/>
        <s v="AMD EPYC 7513"/>
        <s v="AMD EPYC 7443P"/>
        <s v="AMD EPYC 7542"/>
        <s v="AMD EPYC 7543"/>
        <s v="AMD Ryzen Threadripper 3960X"/>
        <s v="Intel Xeon Platinum 8358 @ 2.60GHz"/>
        <s v="AMD EPYC 7453"/>
        <s v="Intel Xeon Gold 6348 @ 2.60GHz"/>
        <s v="AMD EPYC 7402"/>
        <s v="AMD EPYC 7502"/>
        <s v="AMD EPYC 7502P"/>
        <s v="Intel Xeon Gold 6342 @ 2.80GHz"/>
        <s v="AMD EPYC 7413"/>
        <s v="AMD Ryzen 9 5950X"/>
        <s v="AMD EPYC 73F3"/>
        <s v="AMD EPYC 7343"/>
        <s v="Intel Xeon Gold 6336Y @ 2.40GHz"/>
        <s v="Intel Core i9-12900KS"/>
        <s v="Intel Xeon Gold 6312U @ 2.40GHz"/>
        <s v="Intel Xeon Gold 6330 @ 2.00GHz"/>
        <s v="AMD EPYC 7601"/>
        <s v="AMD EPYC 7452"/>
        <s v="AMD EPYC 7402P"/>
        <s v="Intel Xeon Gold 6354 @ 3.00GHz"/>
        <s v="Intel Core i9-12900KF"/>
        <s v="Intel Core i9-12900K"/>
        <s v="AMD EPYC 7F52"/>
        <s v="AMD EPYC 7313P"/>
        <s v="Intel Xeon W-3275M @ 2.50GHz"/>
        <s v="AMD EPYC 7313"/>
        <s v="AMD EPYC 7352"/>
        <s v="AMD Ryzen Threadripper PRO 3955WX"/>
        <s v="Intel Xeon W-3265M @ 2.70GHz"/>
        <s v="AMD Ryzen 9 5900X"/>
        <s v="AMD Ryzen 9 3950X"/>
        <s v="Intel Xeon W-3335 @ 3.40GHz"/>
        <s v="Intel Xeon Gold 6248R @ 3.00GHz"/>
        <s v="Intel Core i9-12900"/>
        <s v="Intel Xeon Gold 6346 @ 3.10GHz"/>
        <s v="Intel Xeon Platinum 8280 @ 2.70GHz"/>
        <s v="Intel Xeon Gold 6238R @ 2.20GHz"/>
        <s v="Intel Xeon Silver 4316 @ 2.30GHz"/>
        <s v="Intel Xeon W-3175X @ 3.10GHz"/>
        <s v="Intel Core i9-12900F"/>
        <s v="Intel Xeon Gold 6242R @ 3.10GHz"/>
        <s v="Intel Xeon Gold 6326 @ 2.90GHz"/>
        <s v="Intel Core i9-12900T"/>
        <s v="Intel Core i7-12700K"/>
        <s v="Intel Core i7-12700KF"/>
        <s v="Intel Xeon Platinum 8260M @ 2.30GHz"/>
        <s v="Intel Xeon D-2799 @ 2.40GHz"/>
        <s v="Intel Core i9-10980XE @ 3.00GHz"/>
        <s v="Intel Xeon Gold 5220R @ 2.20GHz"/>
        <s v="AMD EPYC 7302"/>
        <s v="AMD Ryzen 9 3900XT"/>
        <s v="AMD Ryzen 9 3900X"/>
        <s v="Intel Xeon Platinum 8168 @ 2.70GHz"/>
        <s v="AMD EPYC 7302P"/>
        <s v="AMD Ryzen Threadripper 2990WX"/>
        <s v="Intel Xeon Gold 6252 @ 2.10GHz"/>
        <s v="Intel Core i7-12700F"/>
        <s v="Intel Xeon Gold 6230R @ 2.10GHz"/>
        <s v="Intel Core i9-9980XE @ 3.00GHz"/>
        <s v="Intel Xeon W-2295 @ 3.00GHz"/>
        <s v="Intel Core i7-12700"/>
        <s v="AMD EPYC 7282"/>
        <s v="AMD Ryzen 9 3900"/>
        <s v="Intel Core i9-9960X @ 3.10GHz"/>
        <s v="Intel Xeon W-3245 @ 3.20GHz"/>
        <s v="AMD Ryzen Threadripper 2970WX"/>
        <s v="AMD EPYC 7551P"/>
        <s v="Intel Xeon Gold 6246R @ 3.40GHz"/>
        <s v="Intel Core i9-12900HK"/>
        <s v="Intel Core i9-9990XE @ 4.00GHz"/>
        <s v="Intel Xeon W-3265 @ 2.70GHz"/>
        <s v="Intel Xeon Platinum 8268 @ 2.90GHz"/>
        <s v="Intel Xeon Silver 4314 @ 2.40GHz"/>
        <s v="AMD Ryzen Threadripper 2950X"/>
        <s v="Intel Core i9-7980XE @ 2.60GHz"/>
        <s v="Intel Core i9-12900H"/>
        <s v="Intel Xeon Gold 6254 @ 3.10GHz"/>
        <s v="Intel Xeon Gold 6148 @ 2.40GHz"/>
        <s v="Intel Xeon Gold 6210U @ 2.50GHz"/>
        <s v="Intel Xeon Gold 6154 @ 3.00GHz"/>
        <s v="Intel Core i9-10940X @ 3.30GHz"/>
        <s v="Intel Xeon Gold 5317 @ 3.00GHz"/>
        <s v="Intel Core i9-9940X @ 3.30GHz"/>
        <s v="AMD Ryzen 7 5800X"/>
        <s v="AMD EPYC 7401P"/>
        <s v="AMD Ryzen Threadripper 1950X"/>
        <s v="Intel Xeon W-2275 @ 3.30GHz"/>
        <s v="Intel Xeon Gold 6238 @ 2.10GHz"/>
        <s v="Intel Xeon Gold 6212U @ 2.40GHz"/>
        <s v="Intel Core i5-12600K"/>
        <s v="Intel Core i7-12700H"/>
        <s v="Intel Xeon W-2195 @ 2.30GHz"/>
        <s v="Intel Xeon Gold 6226R @ 2.90GHz"/>
        <s v="Intel Core i5-12600KF"/>
        <s v="AMD Ryzen 7 5700X"/>
        <s v="Intel Xeon Gold 6208U @ 2.90GHz"/>
        <s v="Intel Core i9-7960X @ 2.80GHz"/>
        <s v="Intel Core i9-10920X @ 3.50GHz"/>
        <s v="Intel Xeon Gold 6230 @ 2.10GHz"/>
        <s v="Intel Core i9-7940X @ 3.10GHz"/>
        <s v="Intel Xeon Platinum 8160 @ 2.10GHz"/>
        <s v="AMD EPYC 7272"/>
        <s v="Intel Xeon Gold 5318Y @ 2.10GHz"/>
        <s v="Intel Xeon Gold 6242 @ 2.80GHz"/>
        <s v="Intel Xeon W-2265 @ 3.50GHz"/>
        <s v="Intel Xeon W-3235 @ 3.30GHz"/>
        <s v="Intel Xeon W-3323 @ 3.50GHz"/>
        <s v="Intel Xeon Gold 5220 @ 2.20GHz"/>
        <s v="Intel Core i9-11900K @ 3.50GHz"/>
        <s v="AMD Ryzen 7 5800X3D"/>
        <s v="AMD EPYC 7351P"/>
        <s v="Intel Core i9-11900KF @ 3.50GHz"/>
        <s v="Intel Core i9-9920X @ 3.50GHz"/>
        <s v="AMD Ryzen Threadripper 2920X"/>
        <s v="Intel Xeon W-1370P @ 3.60GHz"/>
        <s v="Intel Xeon Gold 5218R @ 2.10GHz"/>
        <s v="AMD EPYC 7501"/>
        <s v="Intel Xeon Gold 6138T @ 2.00GHz"/>
        <s v="Intel Core i7-11700K @ 3.60GHz"/>
        <s v="Intel Xeon E5-2699 v4 @ 2.20GHz"/>
        <s v="AMD Ryzen 7 5700G"/>
        <s v="Intel Xeon Gold 6150 @ 2.70GHz"/>
        <s v="Intel Xeon Gold 6246 @ 3.30GHz"/>
        <s v="Intel Xeon Gold 6248 @ 2.50GHz"/>
        <s v="Intel Core i7-11700KF @ 3.60GHz"/>
        <s v="Intel Xeon W-1370 @ 2.90GHz"/>
        <s v="Intel Xeon W-11955M @ 2.60GHz"/>
        <s v="AMD Ryzen 7 3800XT"/>
        <s v="Intel Core i9-11900F @ 2.50GHz"/>
        <s v="Intel Core i9-10900K @ 3.70GHz"/>
        <s v="Intel Core i9-11980HK @ 2.60GHz"/>
        <s v="Intel Xeon Silver 4310 @ 2.10GHz"/>
        <s v="AMD EPYC 7351"/>
        <s v="Intel Xeon E5-2696 v3 @ 2.30GHz"/>
        <s v="Intel Core i5-12500H"/>
        <s v="Intel Xeon W-1390 @ 2.80GHz"/>
        <s v="Intel Xeon E5-2679 v4 @ 2.50GHz"/>
        <s v="Intel Core i9-10900KF @ 3.70GHz"/>
        <s v="Intel Xeon E-2388G @ 3.20GHz"/>
        <s v="Intel Xeon Gold 6146 @ 3.20GHz"/>
        <s v="Intel Core i9-7920X @ 2.90GHz"/>
        <s v="AMD Ryzen 7 3800X"/>
        <s v="Intel Xeon W-2175 @ 2.50GHz"/>
        <s v="Intel Xeon E5-2696 v4 @ 2.20GHz"/>
        <s v="Intel Xeon Platinum 8176 @ 2.10GHz"/>
        <s v="Intel Core i9-11900 @ 2.50GHz"/>
        <s v="Intel Core i9-10850K @ 3.60GHz"/>
        <s v="Intel Xeon W-1290P @ 3.70GHz"/>
        <s v="AMD Ryzen Threadripper 1920X"/>
        <s v="Intel Xeon Gold 6138 @ 2.00GHz"/>
        <s v="AMD Ryzen 7 PRO 3700"/>
        <s v="Intel Core i9-11900KB @ 3.30GHz"/>
        <s v="Intel Xeon Gold 6140 @ 2.30GHz"/>
        <s v="AMD Ryzen 7 3700X"/>
        <s v="Intel Core i7-12700T"/>
        <s v="Intel Core i9-10900X @ 3.70GHz"/>
        <s v="Intel Core i9-11950H @ 2.60GHz"/>
        <s v="Intel Xeon Gold 6152 @ 2.10GHz"/>
        <s v="Intel Xeon Gold 6136 @ 3.00GHz"/>
        <s v="Intel Xeon Gold 6334 @ 3.60GHz"/>
        <s v="Intel Xeon Gold 5218 @ 2.30GHz"/>
        <s v="AMD Ryzen 5 5600X"/>
        <s v="Intel Xeon W-1290E @ 3.50GHz"/>
        <s v="Intel Xeon W-2255 @ 3.70GHz"/>
        <s v="AMD EPYC 7551"/>
        <s v="Intel Core i9-9900X @ 3.50GHz"/>
        <s v="Intel Xeon Gold 6130T @ 2.10GHz"/>
        <s v="Intel Xeon E5-2698 v4 @ 2.20GHz"/>
        <s v="Intel Xeon E5-2697 v4 @ 2.30GHz"/>
        <s v="Intel Core i7-11700F @ 2.50GHz"/>
        <s v="Intel Core i9-11900H @ 2.50GHz"/>
        <s v="Intel Core i5-12600"/>
        <s v="Intel Core i7-11800H @ 2.30GHz"/>
        <s v="AMD Ryzen 5 5600"/>
        <s v="Intel Core i9-7900X @ 3.30GHz"/>
        <s v="AMD EPYC 7281"/>
        <s v="Intel Xeon Gold 5315Y @ 3.20GHz"/>
        <s v="Intel Core i7-11850H @ 2.50GHz"/>
        <s v="Intel Xeon W-2155 @ 3.30GHz"/>
        <s v="Intel Xeon Gold 6132 @ 2.60GHz"/>
        <s v="Intel Xeon Silver 4310T @ 2.30GHz"/>
        <s v="Intel Core i9-10900F @ 2.80GHz"/>
        <s v="AMD EPYC 7262"/>
        <s v="Intel Xeon Gold 6130 @ 2.10GHz"/>
        <s v="Intel Core i9-10900E @ 2.80GHz"/>
        <s v="Intel Core i7-11700 @ 2.50GHz"/>
        <s v="AMD Ryzen 7 PRO 4750G"/>
        <s v="Intel Xeon W-1290 @ 3.20GHz"/>
        <s v="AMD EPYC 7451"/>
        <s v="Intel Core i9-10900 @ 2.80GHz"/>
        <s v="Intel Xeon Gold 6244 @ 3.60GHz"/>
        <s v="Intel Xeon E5-2695 v4 @ 2.10GHz"/>
        <s v="Intel Core i5-12500"/>
        <s v="Intel Core i9-11900T @ 1.50GHz"/>
        <s v="AMD Ryzen 7 4700G"/>
        <s v="Intel Xeon E5-2699 v3 @ 2.30GHz"/>
        <s v="Intel Xeon E5-2690 v4 @ 2.60GHz"/>
        <s v="AMD Ryzen 5 5500"/>
        <s v="Intel Xeon W-1350P @ 4.00GHz"/>
        <s v="AMD Ryzen 5 5600G"/>
        <s v="Intel Core i5-12450H"/>
        <s v="Intel Xeon Gold 6226 @ 2.70GHz"/>
        <s v="Intel Xeon E5-2698 v3 @ 2.30GHz"/>
        <s v="Intel Core i5-11600K @ 3.90GHz"/>
        <s v="Intel Core i5-11600KF @ 3.90GHz"/>
        <s v="Intel Core i5-12400F"/>
        <s v="Intel Core i5-12400"/>
        <s v="AMD EPYC 7252"/>
        <s v="Intel Core i9-9900KS @ 4.00GHz"/>
        <s v="Intel Xeon Silver 4216 @ 2.10GHz"/>
        <s v="Intel Xeon W-2245 @ 3.90GHz"/>
        <s v="Intel Core i7-10700K @ 3.80GHz"/>
        <s v="Intel Xeon W-1270P @ 3.80GHz"/>
        <s v="Intel Xeon E5-2697 v3 @ 2.60GHz"/>
        <s v="Intel Xeon Gold 6126 @ 2.60GHz"/>
        <s v="Intel Core i7-10700KF @ 3.80GHz"/>
        <s v="Intel Core i7-12800H"/>
        <s v="Intel Xeon Silver 4309Y @ 2.80GHz"/>
        <s v="Intel Xeon W-1350 @ 3.30GHz"/>
        <s v="Intel Xeon W-11855M @ 3.20GHz"/>
        <s v="Intel Xeon Silver 4214R @ 2.40GHz"/>
        <s v="AMD Ryzen 5 3600XT"/>
        <s v="Intel Xeon E-2356G @ 3.20GHz"/>
        <s v="Intel Core i9-9900K @ 3.60GHz"/>
        <s v="Intel Core i9-9900KF @ 3.60GHz"/>
        <s v="Intel Xeon Gold 6144 @ 3.50GHz"/>
        <s v="Intel Xeon W-1270E @ 3.40GHz"/>
        <s v="Intel Xeon W-1290T @ 1.90GHz"/>
        <s v="Intel Xeon D-2183IT @ 2.20GHz"/>
        <s v="Intel Core i5-11600 @ 2.80GHz"/>
        <s v="Intel Core i9-9820X @ 3.30GHz"/>
        <s v="AMD Ryzen 5 3600X"/>
        <s v="Intel Xeon E-2378 @ 2.60GHz"/>
        <s v="Intel Xeon E7-8880 v3 @ 2.30GHz"/>
        <s v="Intel Core i7-9800X @ 3.80GHz"/>
        <s v="Intel Xeon W-2145 @ 3.70GHz"/>
        <s v="Intel Xeon W-1270 @ 3.40GHz"/>
        <s v="Intel Xeon D-2187NT @ 2.00GHz"/>
        <s v="Intel Core i9-10900TE @ 1.80GHz"/>
        <s v="AMD Ryzen 5 3600"/>
        <s v="Intel Xeon E5-2687W v4 @ 3.00GHz"/>
        <s v="Intel Xeon E5-2680 v4 @ 2.40GHz"/>
        <s v="Intel Core i5-12500T"/>
        <s v="Intel Xeon E-2278G @ 3.40GHz"/>
        <s v="Intel Xeon Gold 5120 @ 2.20GHz"/>
        <s v="Intel Core i5-11500 @ 2.70GHz"/>
        <s v="AMD Ryzen 7 2700X"/>
        <s v="Intel Xeon Gold 5120T @ 2.20GHz"/>
        <s v="Intel Xeon E5-2673 v4 @ 2.30GHz"/>
        <s v="Intel Xeon W-3223 @ 3.50GHz"/>
        <s v="Intel Xeon E5-4669 v3 @ 2.10GHz"/>
        <s v="Intel Xeon E5-2683 v4 @ 2.10GHz"/>
        <s v="Intel Xeon E-2288G @ 3.70GHz"/>
        <s v="Intel Core i7-7820X @ 3.60GHz"/>
        <s v="Intel Core i5-11400F @ 2.60GHz"/>
        <s v="Intel Core i7-6950X @ 3.00GHz"/>
        <s v="Intel Core i5-11400 @ 2.60GHz"/>
        <s v="Intel Core i7-10700E @ 2.90GHz"/>
        <s v="AMD EPYC 7232P"/>
        <s v="Intel Core i7-10700F @ 2.90GHz"/>
        <s v="AMD Ryzen Threadripper 1900X"/>
        <s v="Intel Core i7-10700 @ 2.90GHz"/>
        <s v="Intel Core i9-9900 @ 3.10GHz"/>
        <s v="AMD Ryzen 5 4500"/>
        <s v="Intel Xeon Gold 6134 @ 3.20GHz"/>
        <s v="Intel Core i5-11500H @ 2.90GHz"/>
        <s v="Intel Xeon E5-2690 v3 @ 2.60GHz"/>
        <s v="AMD Ryzen 5 PRO 4650G"/>
        <s v="Intel Core i7-11600H @ 2.90GHz"/>
        <s v="Intel Core i7-10700TE @ 2.00GHz"/>
        <s v="AMD Ryzen 7 1800X"/>
        <s v="Intel Xeon Gold 5118 @ 2.30GHz"/>
        <s v="Intel Core i9-10980HK @ 2.40GHz"/>
        <s v="Intel Core i5-11400H @ 2.70GHz"/>
        <s v="Intel Xeon W-10885M @ 2.40GHz"/>
        <s v="Intel Xeon E-2336 @ 2.90GHz"/>
        <s v="Intel Xeon E5-2695 v3 @ 2.30GHz"/>
        <s v="Intel Xeon Silver 4214 @ 2.20GHz"/>
        <s v="Intel Core i9-10885H @ 2.40GHz"/>
        <s v="AMD Ryzen 7 2700"/>
        <s v="Intel Xeon E5-2680 v3 @ 2.50GHz"/>
        <s v="AMD Ryzen 7 1700X"/>
        <s v="Intel Xeon Gold 5217 @ 3.00GHz"/>
        <s v="Intel Core i7-10875H @ 2.30GHz"/>
        <s v="Intel Xeon Gold 5215 @ 2.50GHz"/>
        <s v="Intel Xeon E5-4667 v3 @ 2.00GHz"/>
        <s v="Intel Core i5-11260H @ 2.60GHz"/>
        <s v="Intel Core i7-11700T @ 1.40GHz"/>
        <s v="Intel Core i5-11600T @ 1.70GHz"/>
        <s v="Intel Xeon E-2278GE @ 3.30GHz"/>
        <s v="Intel Xeon E-2286M @ 2.40GHz"/>
        <s v="Intel Xeon Silver 4214Y @ 2.20GHz"/>
        <s v="Intel Xeon Silver 4116T @ 2.10GHz"/>
        <s v="Intel Xeon Silver 4215R @ 3.20GHz"/>
        <s v="Intel Core i9-10900T @ 1.90GHz"/>
        <s v="Intel Xeon D-2166NT @ 2.00GHz"/>
        <s v="Intel Xeon E5-2660 v4 @ 2.00GHz"/>
        <s v="Intel Xeon Silver 4210R @ 2.40GHz"/>
        <s v="Intel Core i7-10870H @ 2.20GHz"/>
        <s v="AMD EPYC 7301"/>
        <s v="Intel Core i3-12300"/>
        <s v="AMD EPYC 7251"/>
        <s v="Intel Xeon Silver 4116 @ 2.10GHz"/>
        <s v="Intel Xeon W-1250P @ 4.10GHz"/>
        <s v="Intel Xeon E5-2699A v4 @ 2.40GHz"/>
        <s v="Intel Xeon E5-2658A v3 @ 2.20GHz"/>
        <s v="Intel Xeon E5-2683 v3 @ 2.00GHz"/>
        <s v="Intel Xeon E5-2687W v3 @ 3.10GHz"/>
        <s v="Intel Core i9-9980HK @ 2.40GHz"/>
        <s v="Intel Xeon E5-2678 v3 @ 2.50GHz"/>
        <s v="AMD Ryzen 7 1700"/>
        <s v="Intel Core i5-10600KF @ 4.10GHz"/>
        <s v="Intel Core i7-9700K @ 3.60GHz"/>
        <s v="Intel Core i7-8086K @ 4.00GHz"/>
        <s v="Intel Core i5-10600K @ 4.10GHz"/>
        <s v="Intel Core i3-12100"/>
        <s v="Intel Core i7-9700KF @ 3.60GHz"/>
        <s v="Intel Core i3-12100F"/>
        <s v="Intel Xeon Silver 4215 @ 2.50GHz"/>
        <s v="Intel Xeon E-2286G @ 4.00GHz"/>
        <s v="Intel Xeon W-2235 @ 3.80GHz"/>
        <s v="Intel Xeon E-2236 @ 3.40GHz"/>
        <s v="Intel Core i7-6900K @ 3.20GHz"/>
        <s v="Intel Xeon Silver 4210 @ 2.20GHz"/>
        <s v="Intel Xeon Gold 6128 @ 3.40GHz"/>
        <s v="Intel Xeon E5-4660 v3 @ 2.10GHz"/>
        <s v="Intel Xeon E5-2697 v2 @ 2.70GHz"/>
        <s v="Intel Xeon E5-1680 v4 @ 3.40GHz"/>
        <s v="Intel Xeon E5-2673 v3 @ 2.40GHz"/>
        <s v="Intel Xeon W-2135 @ 3.70GHz"/>
        <s v="Intel Xeon E-2374G @ 3.70GHz"/>
        <s v="AMD Ryzen 5 2600X"/>
        <s v="Intel Xeon E-2246G @ 3.60GHz"/>
        <s v="Intel Core i9-9880H @ 2.30GHz"/>
        <s v="AMD EPYC 3251"/>
        <s v="Intel Core i9-9900T @ 2.10GHz"/>
        <s v="Intel Core i5-10600 @ 3.30GHz"/>
        <s v="Intel Xeon E5-2670 v3 @ 2.30GHz"/>
        <s v="Intel Xeon E-2186G @ 3.80GHz"/>
        <s v="Intel Core i7-8700K @ 3.70GHz"/>
        <s v="Intel Xeon E5-2667 v4 @ 3.20GHz"/>
        <s v="Intel Core i5-11500T @ 1.50GHz"/>
        <s v="Intel Xeon W-1250 @ 3.30GHz"/>
        <s v="Intel Xeon E-2176G @ 3.70GHz"/>
        <s v="Intel Xeon W-1270TE @ 2.00GHz"/>
        <s v="Intel Xeon E5-2695 v2 @ 2.40GHz"/>
        <s v="Intel Xeon E5-2650 v4 @ 2.20GHz"/>
        <s v="Intel Xeon E5-2690 v2 @ 3.00GHz"/>
        <s v="Intel Core i7-9700F @ 3.00GHz"/>
        <s v="Intel Core i7-9700 @ 3.00GHz"/>
        <s v="Intel Xeon E-2276G @ 3.80GHz"/>
        <s v="Intel Xeon E-2136 @ 3.30GHz"/>
        <s v="Intel Xeon E-2146G @ 3.50GHz"/>
        <s v="Intel Xeon E5-1660 v4 @ 3.20GHz"/>
        <s v="AMD Ryzen 5 3500X"/>
        <s v="Intel Xeon E5-1680 v3 @ 3.20GHz"/>
        <s v="AMD Ryzen 5 2600"/>
        <s v="Intel Xeon E-2334 @ 3.40GHz"/>
        <s v="Intel Xeon Silver 4114 @ 2.20GHz"/>
        <s v="Intel Xeon E5-2660 v3 @ 2.60GHz"/>
        <s v="Intel Core i7-10700T @ 2.00GHz"/>
        <s v="Intel Xeon D-2143IT @ 2.20GHz"/>
        <s v="Intel Core i5-11400T @ 1.30GHz"/>
        <s v="Intel Core i5-10500 @ 3.10GHz"/>
        <s v="Intel Core i7-8700 @ 3.20GHz"/>
        <s v="Intel Xeon E5-4627 v4 @ 2.60GHz"/>
        <s v="Intel Xeon W-10855M @ 2.80GHz"/>
        <s v="AMD Ryzen 5 1600X"/>
        <s v="Intel Core i7-7800X @ 3.50GHz"/>
        <s v="Intel Xeon E5-2618L v4 @ 2.20GHz"/>
        <s v="Intel Core i3-12100T"/>
        <s v="AMD Ryzen 3 3300X"/>
        <s v="Intel Core i7-5960X @ 3.00GHz"/>
        <s v="Intel Xeon E5-2680 v2 @ 2.80GHz"/>
        <s v="Intel Xeon E5-4657L v2 @ 2.40GHz"/>
        <s v="Intel Core i5-10400F @ 2.90GHz"/>
        <s v="Intel Xeon W-2133 @ 3.60GHz"/>
        <s v="Intel Core i7-11375H @ 3.30GHz"/>
        <s v="Intel Xeon E5-1660 v3 @ 3.00GHz"/>
        <s v="Intel Xeon E5-2667 v3 @ 3.20GHz"/>
        <s v="Intel Core i7-1265U"/>
        <s v="Intel Core i5-10400 @ 2.90GHz"/>
        <s v="AMD Ryzen 5 1600"/>
        <s v="Intel Core i7-8700B @ 3.20GHz"/>
        <s v="Intel Core i7-9700E @ 2.60GHz"/>
        <s v="Intel Xeon E5-2667 v2 @ 3.30GHz"/>
        <s v="Intel Xeon D-2141I @ 2.20GHz"/>
        <s v="Intel Core i7-10850H @ 2.70GHz"/>
        <s v="Intel Core i7-11370H @ 3.30GHz"/>
        <s v="Intel Xeon E5-2687W v2 @ 3.40GHz"/>
        <s v="Intel Xeon E-2278GEL @ 2.00GHz"/>
        <s v="Intel Xeon E5-2640 v4 @ 2.40GHz"/>
        <s v="Intel Xeon E5-2650 v3 @ 2.30GHz"/>
        <s v="Intel Xeon E5-2650L v3 @ 1.80GHz"/>
        <s v="Intel Xeon E-2276M @ 2.80GHz"/>
        <s v="Intel Xeon D-2146NT @ 2.30GHz"/>
        <s v="Intel Xeon E5-2670 v2 @ 2.50GHz"/>
        <s v="AMD Ryzen 3 3100"/>
        <s v="Intel Xeon D-1577 @ 1.30GHz"/>
        <s v="Intel Core i5-10500H @ 2.50GHz"/>
        <s v="Intel Xeon E5-2648L v4 @ 1.80GHz"/>
        <s v="Intel Xeon E5-1650 v4 @ 3.60GHz"/>
        <s v="Intel Core i7-9850H @ 2.60GHz"/>
        <s v="Intel Xeon E5-2650L v4 @ 1.70GHz"/>
        <s v="Intel Core i7-9750HF @ 2.60GHz"/>
        <s v="Intel Core i5-10600T @ 2.40GHz"/>
        <s v="Intel Xeon E5-2630 v4 @ 2.20GHz"/>
        <s v="Intel Xeon E5-4627 v3 @ 2.60GHz"/>
        <s v="Intel Core i7-6850K @ 3.60GHz"/>
        <s v="Intel Core i7-9750H @ 2.60GHz"/>
        <s v="Intel Xeon E5-2640 v3 @ 2.60GHz"/>
        <s v="Intel Xeon E5-2643 v4 @ 3.40GHz"/>
        <s v="Intel Xeon Silver 4208 @ 2.10GHz"/>
        <s v="Intel Core i5-1235U"/>
        <s v="Intel Xeon E-2226G @ 3.40GHz"/>
        <s v="Intel Core i7-1185G7E @ 2.80GHz"/>
        <s v="Intel Xeon E5-2628L v4 @ 1.90GHz"/>
        <s v="Intel Core i5-11300H @ 3.10GHz"/>
        <s v="Intel Core i7-1195G7 @ 2.90GHz"/>
        <s v="Intel Core i7-1185G7 @ 3.00GHz"/>
        <s v="Intel Xeon E-2176M @ 2.70GHz"/>
        <s v="Intel Xeon E-2186M @ 2.90GHz"/>
        <s v="Intel Xeon E5-2470 v2 @ 2.40GHz"/>
        <s v="Intel Core i7-11390H @ 3.40GHz"/>
        <s v="Intel Xeon E5-2630L v4 @ 1.80GHz"/>
        <s v="Intel Xeon W-2225 @ 4.10GHz"/>
        <s v="Intel Core i5-9600KF @ 3.70GHz"/>
        <s v="Intel Xeon E5-4650 v3 @ 2.10GHz"/>
        <s v="Intel Core i7-9700TE @ 1.80GHz"/>
        <s v="Intel Core i9-8950HK @ 2.90GHz"/>
        <s v="Intel Core i5-9600K @ 3.70GHz"/>
        <s v="Intel Xeon E-2126G @ 3.30GHz"/>
        <s v="Intel Core i7-9700T @ 2.00GHz"/>
        <s v="Intel Core i5-11320H @ 3.20GHz"/>
        <s v="Intel Core i7-6800K @ 3.40GHz"/>
        <s v="Intel Core i7-1165G7 @ 2.80GHz"/>
        <s v="Intel Core i5-1155G7 @ 2.50GHz"/>
        <s v="Intel Xeon E5-4620 v3 @ 2.00GHz"/>
        <s v="Intel Xeon E5-2618L v3 @ 2.30GHz"/>
        <s v="Intel Core i5-1145G7E @ 2.60GHz"/>
        <s v="Intel Core i7-8700T @ 2.40GHz"/>
        <s v="Intel Xeon E5-2630 v3 @ 2.40GHz"/>
        <s v="Intel Xeon E5-2643 v3 @ 3.40GHz"/>
        <s v="Intel Xeon E5-2660 v2 @ 2.20GHz"/>
        <s v="Intel Xeon E5-1650 v3 @ 3.50GHz"/>
        <s v="Intel Core i5-9600 @ 3.10GHz"/>
        <s v="Intel Core i5-10500T @ 2.30GHz"/>
        <s v="Intel Xeon Silver 4109T @ 2.00GHz"/>
        <s v="Intel Core i7-8850H @ 2.60GHz"/>
        <s v="Intel Core i5-9500F @ 3.00GHz"/>
        <s v="Intel Core i3-10325 @ 3.90GHz"/>
        <s v="Intel Core i7-5930K @ 3.50GHz"/>
        <s v="Intel Xeon E5-2658 v2 @ 2.40GHz"/>
        <s v="Intel Xeon Silver 4110 @ 2.10GHz"/>
        <s v="Intel Xeon E5-1660 v2 @ 3.70GHz"/>
        <s v="Intel Core i5-8600K @ 3.60GHz"/>
        <s v="Intel Core i7-10710U @ 1.10GHz"/>
        <s v="Intel Core i3-10320 @ 3.80GHz"/>
        <s v="Intel Core i5-1135G7 @ 2.40GHz"/>
        <s v="Intel Core i7-1068NG7 @ 2.30GHz"/>
        <s v="Intel Core i7-8750H @ 2.20GHz"/>
        <s v="Intel Core i5-10400T @ 2.00GHz"/>
        <s v="Intel Xeon W-2125 @ 4.00GHz"/>
        <s v="Intel Xeon E5-2650 v2 @ 2.60GHz"/>
        <s v="Intel Core i5-10500TE @ 2.30GHz"/>
        <s v="Intel Core i7-4960X @ 3.60GHz"/>
        <s v="Intel Xeon E-2234 @ 3.60GHz"/>
        <s v="Intel Core i7-7740X @ 4.30GHz"/>
        <s v="Intel Core i5-8600 @ 3.10GHz"/>
        <s v="Intel Xeon E5-2648L v3 @ 1.80GHz"/>
        <s v="Intel Xeon E5-2690 @ 2.90GHz"/>
        <s v="Intel Xeon E-2244G @ 3.80GHz"/>
        <s v="Intel Core i7-5820K @ 3.30GHz"/>
        <s v="Intel Xeon E5-2687W @ 3.10GHz"/>
        <s v="Intel Xeon E5-2689 @ 2.60GHz"/>
        <s v="Intel Core i5-1130G7 @ 1.10GHz"/>
        <s v="Intel Core i5-9500 @ 3.00GHz"/>
        <s v="Intel Core i3-10305 @ 3.80GHz"/>
        <s v="Intel Xeon E-2274G @ 4.00GHz"/>
        <s v="Intel Core i7-7700K @ 4.20GHz"/>
        <s v="Intel Core i5-1038NG7 @ 2.00GHz"/>
        <s v="Intel Xeon E-2174G @ 3.80GHz"/>
        <s v="Intel Core i5-8500 @ 3.00GHz"/>
        <s v="Intel Core i5-9400F @ 2.90GHz"/>
        <s v="Intel Core i5-9400 @ 2.90GHz"/>
        <s v="Intel Core i5-8500B @ 3.00GHz"/>
        <s v="Intel Xeon Gold 5222 @ 3.80GHz"/>
        <s v="Intel Xeon E5-4655 v3 @ 2.90GHz"/>
        <s v="Intel Xeon E5-2680 @ 2.70GHz"/>
        <s v="Intel Core i7-4930K @ 3.40GHz"/>
        <s v="AMD Ryzen 5 3400G"/>
        <s v="Intel Xeon E5-1650 v2 @ 3.50GHz"/>
        <s v="Intel Xeon E-2144G @ 3.60GHz"/>
        <s v="Intel Xeon E5-4627 v2 @ 3.30GHz"/>
        <s v="Intel Core i3-10300 @ 3.70GHz"/>
        <s v="Intel Xeon E3-1285 v6 @ 4.10GHz"/>
        <s v="Intel Xeon Silver 4108 @ 1.80GHz"/>
        <s v="Intel Xeon E3-1275 v6 @ 3.80GHz"/>
        <s v="Intel Core i5-8400 @ 2.80GHz"/>
        <s v="Intel Core i5-9500TE @ 2.20GHz"/>
        <s v="Intel Xeon E3-1280 v6 @ 3.90GHz"/>
        <s v="Intel Xeon E5-2620 v4 @ 2.10GHz"/>
        <s v="Intel Xeon E5-2629 v3 @ 2.40GHz"/>
        <s v="Intel Core i7-9850HL @ 1.90GHz"/>
        <s v="Intel Xeon D-1715TER @ 2.40GHz"/>
        <s v="AMD Ryzen 5 1500X"/>
        <s v="Intel Xeon E5-2643 v2 @ 3.50GHz"/>
        <s v="Intel Xeon D-1548 @ 2.00GHz"/>
        <s v="Intel Xeon E5-2630L v3 @ 1.80GHz"/>
        <s v="Intel Core i7-6700K @ 4.00GHz"/>
        <s v="Intel Core i3-10105 @ 3.70GHz"/>
        <s v="Intel Core i5-10400H @ 2.60GHz"/>
        <s v="Intel Xeon E5-2670 @ 2.60GHz"/>
        <s v="Intel Xeon E3-1270 v6 @ 3.80GHz"/>
        <s v="Intel Core i3-10100F @ 3.60GHz"/>
        <s v="Intel Xeon E3-1240 v6 @ 3.70GHz"/>
        <s v="Intel Core i3-10100 @ 3.60GHz"/>
        <s v="Intel Xeon Gold 5122 @ 3.60GHz"/>
        <s v="Intel Core i7-8559U @ 2.70GHz"/>
        <s v="Intel Xeon E-2134 @ 3.50GHz"/>
        <s v="AMD Ryzen 5 2400G"/>
        <s v="Intel Core i5-10300H @ 2.50GHz"/>
        <s v="Intel Xeon W-2223 @ 3.60GHz"/>
        <s v="Intel Core i7-1065G7 @ 1.30GHz"/>
        <s v="Intel Xeon E3-1245 v6 @ 3.70GHz"/>
        <s v="Intel Core i7-7700 @ 3.60GHz"/>
        <s v="Intel Xeon E5-4650 @ 2.70GHz"/>
        <s v="Intel Xeon E5-2648L v2 @ 1.90GHz"/>
        <s v="Intel Core i7-3960X @ 3.30GHz"/>
        <s v="Intel Core i7-8569U @ 2.80GHz"/>
        <s v="Intel Xeon W-2123 @ 3.60GHz"/>
        <s v="Intel Xeon E5-4650L @ 2.60GHz"/>
        <s v="Intel Xeon E-2314 @ 2.80GHz"/>
        <s v="Intel Xeon E3-1275 v5 @ 3.60GHz"/>
        <s v="Intel Xeon E5-1660 @ 3.30GHz"/>
        <s v="Intel Core i5-10200H @ 2.40GHz"/>
        <s v="Intel Xeon E5-2665 @ 2.40GHz"/>
        <s v="Intel Xeon E3-1585 v5 @ 3.50GHz"/>
        <s v="Intel Xeon E3-1230 v6 @ 3.50GHz"/>
        <s v="Intel Core i5-9600T @ 2.30GHz"/>
        <s v="Intel Core i5-1035G7 @ 1.20GHz"/>
        <s v="Intel Core i7-3970X @ 3.50GHz"/>
        <s v="Intel Core i7-10810U @ 1.10GHz"/>
        <s v="Intel Xeon E3-1280 v5 @ 3.70GHz"/>
        <s v="AMD Opteron 6386 SE"/>
        <s v="Intel Xeon E3-1270 v5 @ 3.60GHz"/>
        <s v="Intel Core i5-9400H @ 2.50GHz"/>
        <s v="Intel Core i5-9500T @ 2.20GHz"/>
        <s v="Intel Xeon E3-1240 v5 @ 3.50GHz"/>
        <s v="Intel Core i5-1035G4 @ 1.10GHz"/>
        <s v="Intel Core i7-3930K @ 3.20GHz"/>
        <s v="Intel Xeon E5-2470 @ 2.30GHz"/>
        <s v="Intel Core i3-10100E @ 3.20GHz"/>
        <s v="Intel Core i5-8600T @ 2.30GHz"/>
        <s v="Intel Core i7-8557U @ 1.70GHz"/>
        <s v="Intel Xeon E3-1535M v6 @ 3.10GHz"/>
        <s v="Intel Xeon E-2276ME @ 2.80GHz"/>
        <s v="Intel Core i3-10305T @ 3.00GHz"/>
        <s v="Intel Core i5-8259U @ 2.30GHz"/>
        <s v="Intel Xeon E5-1650 @ 3.20GHz"/>
        <s v="Intel Xeon E5-2660 @ 2.20GHz"/>
        <s v="Intel Core i7-6700 @ 3.40GHz"/>
        <s v="Intel Xeon E3-1245 v5 @ 3.50GHz"/>
        <s v="Intel Core i7-4790K @ 4.00GHz"/>
        <s v="Intel Core i5-8269U @ 2.60GHz"/>
        <s v="Intel Core i5-8400H @ 2.50GHz"/>
        <s v="AMD Opteron 6348"/>
        <s v="Intel Core i5-8279U @ 2.40GHz"/>
        <s v="Intel Xeon E3-1285L v4 @ 3.40GHz"/>
        <s v="Intel Xeon E3-1585L v5 @ 3.00GHz"/>
        <s v="Intel Core i3-10300T @ 3.00GHz"/>
        <s v="Intel Core i7-8705G @ 3.10GHz"/>
        <s v="Intel Xeon E5-2620 v3 @ 2.40GHz"/>
        <s v="Intel Xeon E3-1230 v5 @ 3.40GHz"/>
        <s v="Intel Core i5-8260U @ 1.60GHz"/>
        <s v="Intel Core i3-10105T @ 3.00GHz"/>
        <s v="Intel Core i5-9400T @ 1.80GHz"/>
        <s v="Intel Core i7-5775C @ 3.30GHz"/>
        <s v="Intel Core i5-9300H @ 2.40GHz"/>
        <s v="AMD Ryzen 5 1400"/>
        <s v="Intel Xeon E3-1260L v5 @ 2.90GHz"/>
        <s v="Intel Xeon E5-2640 v2 @ 2.00GHz"/>
        <s v="Intel Core i5-1035G1 @ 1.00GHz"/>
        <s v="Intel Xeon D-2123IT @ 2.20GHz"/>
        <s v="Intel Core i5-8500T @ 2.10GHz"/>
        <s v="Intel Core i3-9350K @ 4.00GHz"/>
        <s v="Intel Core i7-7820HK @ 2.90GHz"/>
        <s v="Intel Core i5-8257U @ 1.40GHz"/>
        <s v="Intel Core i5-9300HF @ 2.40GHz"/>
        <s v="Intel Xeon E3-1575M v5 @ 3.00GHz"/>
        <s v="Intel Xeon E5-2623 v4 @ 2.60GHz"/>
        <s v="AMD Ryzen 3 2300X"/>
        <s v="Intel Core i7-7700T @ 2.90GHz"/>
        <s v="Intel Xeon E-2224G @ 3.50GHz"/>
        <s v="Intel Core i5-8300H @ 2.30GHz"/>
        <s v="Intel Xeon E3-1535M v5 @ 2.90GHz"/>
        <s v="Intel Xeon E-2124G @ 3.40GHz"/>
        <s v="Intel Xeon E5-2667 @ 2.90GHz"/>
        <s v="Intel Xeon E5-2637 v3 @ 3.50GHz"/>
        <s v="Intel Xeon E5-2650L v2 @ 1.70GHz"/>
        <s v="Intel Xeon E5-2630 v2 @ 2.60GHz"/>
        <s v="Intel Xeon E5-1630 v3 @ 3.70GHz"/>
        <s v="Intel Core i7-7820EQ @ 3.00GHz"/>
        <s v="Intel Core i7-7920HQ @ 3.10GHz"/>
        <s v="Intel Xeon D-1531 @ 2.20GHz"/>
        <s v="Intel Core i5-8400T @ 1.70GHz"/>
        <s v="Intel Xeon E5-1620 v4 @ 3.50GHz"/>
        <s v="Intel Xeon E3-1271 v3 @ 3.60GHz"/>
        <s v="Intel Xeon E3-1286 v3 @ 3.70GHz"/>
        <s v="Intel Xeon E5-2450 @ 2.10GHz"/>
        <s v="Intel Xeon E3-1281 v3 @ 3.70GHz"/>
        <s v="Intel Core i3-10100T @ 3.00GHz"/>
        <s v="Intel Core i7-6920HQ @ 2.90GHz"/>
        <s v="Intel Core i3-9320 @ 3.70GHz"/>
        <s v="Intel Xeon E3-1276 v3 @ 3.60GHz"/>
        <s v="Intel Xeon E5-2650 @ 2.00GHz"/>
        <s v="Intel Core i3-9350KF @ 4.00GHz"/>
        <s v="Intel Core i3-9300 @ 3.70GHz"/>
        <s v="Intel Core i7-6700T @ 2.80GHz"/>
        <s v="Intel Xeon E3-1280 v3 @ 3.60GHz"/>
        <s v="Intel Xeon E3-1270 v3 @ 3.50GHz"/>
        <s v="Intel Core i7-4790 @ 3.60GHz"/>
        <s v="Intel Xeon E5-4610 v3 @ 1.70GHz"/>
        <s v="Intel Xeon E-2224 @ 3.40GHz"/>
        <s v="Intel Xeon E3-1246 v3 @ 3.50GHz"/>
        <s v="Intel Core i7-7820HQ @ 2.90GHz"/>
        <s v="Intel Xeon W3690 @ 3.47GHz"/>
        <s v="AMD Ryzen 3 3200G"/>
        <s v="Intel Xeon D-1537 @ 1.70GHz"/>
        <s v="Intel Xeon D-1539 @ 1.60GHz"/>
        <s v="Intel Core i7-6770HQ @ 2.60GHz"/>
        <s v="Intel Xeon E3-1275 v3 @ 3.50GHz"/>
        <s v="Intel Core i7-990X @ 3.47GHz"/>
        <s v="Intel Core i7-4770K @ 3.50GHz"/>
        <s v="Intel Xeon D-1557 @ 1.50GHz"/>
        <s v="Intel Core i7-4771 @ 3.50GHz"/>
        <s v="Intel Xeon E3-1241 v3 @ 3.50GHz"/>
        <s v="Intel Xeon E3-1240 v3 @ 3.40GHz"/>
        <s v="Intel Core i7-10610U @ 1.80GHz"/>
        <s v="Intel Core i7-4940MX @ 3.10GHz"/>
        <s v="Intel Core i7-5850EQ @ 2.70GHz"/>
        <s v="Intel Core i7-4770 @ 3.40GHz"/>
        <s v="Intel Core i7-980 @ 3.33GHz"/>
        <s v="Intel Xeon E5-4640 @ 2.40GHz"/>
        <s v="Intel Xeon E3-1245 v3 @ 3.40GHz"/>
        <s v="Intel Xeon E3-1231 v3 @ 3.40GHz"/>
        <s v="Intel Xeon E5-1620 v3 @ 3.50GHz"/>
        <s v="Intel Xeon E5-4607 v2 @ 2.60GHz"/>
        <s v="Intel Xeon E-2124 @ 3.30GHz"/>
        <s v="Intel Core i7-7700HQ @ 2.80GHz"/>
        <s v="Intel Core i7-4790S @ 3.20GHz"/>
        <s v="Intel Xeon E5-2440 v2 @ 1.90GHz"/>
        <s v="AMD Ryzen 3 1300X"/>
        <s v="Intel Xeon W3680 @ 3.33GHz"/>
        <s v="Intel Core i7-6820HK @ 2.70GHz"/>
        <s v="Intel Xeon E5-2637 v4 @ 3.50GHz"/>
        <s v="Intel Pentium Gold G7400"/>
        <s v="Intel Core i5-7600K @ 3.80GHz"/>
        <s v="Intel Xeon E5-2623 v3 @ 3.00GHz"/>
        <s v="Intel Xeon X5690 @ 3.47GHz"/>
        <s v="Intel Core i7-5850HQ @ 2.70GHz"/>
        <s v="Intel Xeon E5-2430 v2 @ 2.50GHz"/>
        <s v="Intel Core i3-8350K @ 4.00GHz"/>
        <s v="Intel Xeon E3-1285L v3 @ 3.10GHz"/>
        <s v="Intel Core i7-10510U @ 1.80GHz"/>
        <s v="Intel Xeon E5-4620 @ 2.20GHz"/>
        <s v="Intel Core i7-4770S @ 3.10GHz"/>
        <s v="Intel Core i7-980X @ 3.33GHz"/>
        <s v="Intel Xeon X5680 @ 3.33GHz"/>
        <s v="AMD Ryzen 3 2200G"/>
        <s v="Intel Core i7-4960HQ @ 2.60GHz"/>
        <s v="Intel Xeon E5-2448L v2 @ 1.80GHz"/>
        <s v="AMD FX-9590 Eight-Core"/>
        <s v="Intel Core i3-9100F @ 3.60GHz"/>
        <s v="Intel Xeon E3-1230 v3 @ 3.30GHz"/>
        <s v="Intel Core i7-4930MX @ 3.00GHz"/>
        <s v="Intel Core i5-7640X @ 4.00GHz"/>
        <s v="Intel Core i5-10310U @ 1.70GHz"/>
        <s v="AMD Opteron 6380"/>
        <s v="Intel Core i3-9100 @ 3.60GHz"/>
        <s v="Intel Xeon E3-1275 V2 @ 3.50GHz"/>
        <s v="Intel Xeon E5-2630L v2 @ 2.40GHz"/>
        <s v="Intel Core i7-1180G7 @ 1.30GHz"/>
        <s v="Intel Core i5-7600 @ 3.50GHz"/>
        <s v="Intel Xeon E5-1428L v2 @ 2.20GHz"/>
        <s v="Intel Core i7-6700HQ @ 2.60GHz"/>
        <s v="Intel Xeon E5-1620 v2 @ 3.70GHz"/>
        <s v="Intel Xeon W3670 @ 3.20GHz"/>
        <s v="Intel Xeon E3-1280 V2 @ 3.60GHz"/>
        <s v="Intel Core i7-4820K @ 3.70GHz"/>
        <s v="Intel Core i7-970 @ 3.20GHz"/>
        <s v="Intel Core i7-3770K @ 3.50GHz"/>
        <s v="Intel Xeon E3-1290 V2 @ 3.70GHz"/>
        <s v="Intel Xeon E5-4610 @ 2.40GHz"/>
        <s v="Intel Xeon E3-1286L v3 @ 3.20GHz"/>
        <s v="Intel Xeon E3-1270 V2 @ 3.50GHz"/>
        <s v="Intel Xeon Silver 4112 @ 2.60GHz"/>
        <s v="Intel Xeon E5-2608L v3 @ 2.00GHz"/>
        <s v="Intel Core i5-10210U @ 1.60GHz"/>
        <s v="Intel Core i7-3770 @ 3.40GHz"/>
        <s v="AMD Opteron 6282 SE"/>
        <s v="Intel Core i7-8665U @ 1.90GHz"/>
        <s v="Intel Xeon X5675 @ 3.07GHz"/>
        <s v="Intel Xeon E5-2420 v2 @ 2.20GHz"/>
        <s v="Intel Core i7-8565U @ 1.80GHz"/>
        <s v="Intel Core i7-8650U @ 1.90GHz"/>
        <s v="Intel Xeon E5-2640 @ 2.50GHz"/>
        <s v="Intel Xeon E3-1245 V2 @ 3.40GHz"/>
        <s v="Intel Xeon E3-1225 v6 @ 3.30GHz"/>
        <s v="Intel Core i5-6600K @ 3.50GHz"/>
        <s v="AMD Ryzen 3 1200"/>
        <s v="Intel Xeon E3-1240 V2 @ 3.40GHz"/>
        <s v="Intel Core i7-4850HQ @ 2.30GHz"/>
        <s v="Intel Xeon E5-4617 @ 2.90GHz"/>
        <s v="Intel Core i7-4790T @ 2.70GHz"/>
        <s v="Intel Core i5-8350U @ 1.70GHz"/>
        <s v="Intel Core i7-4910MQ @ 2.90GHz"/>
        <s v="Intel Xeon E5-2620 v2 @ 2.10GHz"/>
        <s v="AMD Opteron 6276"/>
        <s v="Intel Xeon E5-2637 v2 @ 3.50GHz"/>
        <s v="Intel Core i5-8365U @ 1.60GHz"/>
        <s v="Intel Xeon D-1622 @ 2.60GHz"/>
        <s v="Intel Xeon W-2104 @ 3.20GHz"/>
        <s v="Intel Xeon E3-1230 V2 @ 3.30GHz"/>
        <s v="Intel Core i7-3770S @ 3.10GHz"/>
        <s v="Intel Xeon E3-1240L v5 @ 2.10GHz"/>
        <s v="Intel Core i3-8100 @ 3.60GHz"/>
        <s v="Intel Core i3-9300T @ 3.20GHz"/>
        <s v="Intel Core i3-8300 @ 3.70GHz"/>
        <s v="Intel Xeon E5-2630 @ 2.30GHz"/>
        <s v="AMD FX-8370 Eight-Core"/>
        <s v="Intel Core i5-6600 @ 3.30GHz"/>
        <s v="Intel Xeon X5660 @ 2.80GHz"/>
        <s v="Intel Core i5-8265U @ 1.60GHz"/>
        <s v="Intel Xeon X5670 @ 2.93GHz"/>
        <s v="Intel Core i3-8100B @ 3.60GHz"/>
        <s v="Intel Xeon E3-1268L v5 @ 2.40GHz"/>
        <s v="Intel Core i5-7600T @ 2.80GHz"/>
        <s v="Intel Xeon E5-2658 @ 2.10GHz"/>
        <s v="AMD Opteron 6344"/>
        <s v="Intel Core i5-7500 @ 3.40GHz"/>
        <s v="Intel Xeon E-2104G @ 3.20GHz"/>
        <s v="Intel Core i7-4900MQ @ 2.80GHz"/>
        <s v="Intel Core i7-4810MQ @ 2.80GHz"/>
        <s v="Intel Xeon E3-1265L v3 @ 2.50GHz"/>
        <s v="AMD FX-9370 Eight-Core"/>
        <s v="AMD FX-8350 Eight-Core"/>
        <s v="Intel Core i7-3840QM @ 2.80GHz"/>
        <s v="Intel Xeon E3-1225 v5 @ 3.30GHz"/>
        <s v="Intel Xeon E5-2650L @ 1.80GHz"/>
        <s v="Intel Xeon E5-2440 @ 2.40GHz"/>
        <s v="AMD Opteron 6378"/>
        <s v="Intel Xeon E5-1620 @ 3.60GHz"/>
        <s v="Intel Xeon E5-2430 @ 2.20GHz"/>
        <s v="Intel Xeon E5-1410 v2 @ 2.80GHz"/>
        <s v="Intel Core i7-4800MQ @ 2.70GHz"/>
        <s v="Intel Core i3-8300T @ 3.20GHz"/>
        <s v="Intel Core i7-4710MQ @ 2.50GHz"/>
        <s v="Intel Core i3-1115G4E @ 3.00GHz"/>
        <s v="AMD Opteron 4274 HE"/>
        <s v="Intel Xeon E5-2450L @ 1.80GHz"/>
        <s v="Intel Xeon X5650 @ 2.67GHz"/>
        <s v="Intel Core i7-3820QM @ 2.70GHz"/>
        <s v="Intel Xeon Bronze 3106 @ 1.70GHz"/>
        <s v="Intel Core i7-3820 @ 3.60GHz"/>
        <s v="Intel Core i7-4770T @ 2.50GHz"/>
        <s v="Intel Xeon E3-1220 v6 @ 3.00GHz"/>
        <s v="Intel Core i5-7440EQ @ 2.90GHz"/>
        <s v="Intel Core i7-3740QM @ 2.70GHz"/>
        <s v="Intel Xeon E3-1220 v5 @ 3.00GHz"/>
        <s v="Intel Core i7-3920XM @ 2.90GHz"/>
        <s v="Intel Xeon E3-1205 v6 @ 3.00GHz"/>
        <s v="Intel Core i7-3940XM @ 3.00GHz"/>
        <s v="Intel Core i5-6600T @ 2.70GHz"/>
        <s v="Intel Core i5-6500 @ 3.20GHz"/>
        <s v="Intel Core i7-3720QM @ 2.60GHz"/>
        <s v="AMD Opteron 6238"/>
        <s v="Intel Core i5-4690K @ 3.50GHz"/>
        <s v="Intel Core i7-2700K @ 3.50GHz"/>
        <s v="Intel Core i7-3770T @ 2.50GHz"/>
        <s v="Intel Core i5-4690 @ 3.50GHz"/>
        <s v="AMD Opteron 6376"/>
        <s v="Intel Core i7-4700HQ @ 2.40GHz"/>
        <s v="Intel Core i5-8365UE @ 1.60GHz"/>
        <s v="Intel Core i5-5675C @ 3.10GHz"/>
        <s v="Intel Core i5-4670K @ 3.40GHz"/>
        <s v="Intel Xeon E5-2643 @ 3.30GHz"/>
        <s v="Intel Xeon E3-1226 v3 @ 3.30GHz"/>
        <s v="Intel Core i7-4710HQ @ 2.50GHz"/>
        <s v="Intel Xeon E3-1280 @ 3.50GHz"/>
        <s v="Intel Core i7-2600K @ 3.40GHz"/>
        <s v="Intel Core i5-7400 @ 3.00GHz"/>
        <s v="Intel Core i5-4670 @ 3.40GHz"/>
        <s v="Intel Core i3-9100T @ 3.10GHz"/>
        <s v="Intel Core i5-6402P @ 2.80GHz"/>
        <s v="AMD FX-8320 Eight-Core"/>
        <s v="Intel Xeon E3-1240 @ 3.30GHz"/>
        <s v="Intel Xeon E3-1270 @ 3.40GHz"/>
        <s v="Intel Core i5-4690S @ 3.20GHz"/>
        <s v="Intel Xeon E3-1275 @ 3.40GHz"/>
        <s v="Intel Xeon E3-1245 @ 3.30GHz"/>
        <s v="Intel Xeon E5-2609 v4 @ 1.70GHz"/>
        <s v="Intel Core i5-4590 @ 3.30GHz"/>
        <s v="Intel Core i7-2600 @ 3.40GHz"/>
        <s v="Intel Core i5-7500T @ 2.70GHz"/>
        <s v="Intel Core i7-4700MQ @ 2.40GHz"/>
        <s v="Intel Xeon E3-1240L v3 @ 2.00GHz"/>
        <s v="Intel Core i3-8100T @ 3.10GHz"/>
        <s v="AMD Opteron 6274"/>
        <s v="Intel Xeon X5687 @ 3.60GHz"/>
        <s v="Intel Xeon E5-2620 @ 2.00GHz"/>
        <s v="Intel Xeon E5-2430L @ 2.00GHz"/>
        <s v="Intel Xeon E3-1225 v3 @ 3.20GHz"/>
        <s v="AMD Opteron 6328"/>
        <s v="Intel Xeon E5-1607 v4 @ 3.10GHz"/>
        <s v="AMD Opteron 6272"/>
        <s v="AMD FX-8370E Eight-Core"/>
        <s v="Intel Core i5-4670R @ 3.00GHz"/>
        <s v="AMD FX-8300 Eight-Core"/>
        <s v="Intel Core i5-4570 @ 3.20GHz"/>
        <s v="Intel Core i5-6400 @ 2.70GHz"/>
        <s v="Intel Xeon E5649 @ 2.53GHz"/>
        <s v="AMD FX-8150 Eight-Core"/>
        <s v="Intel Xeon E3-1220 v3 @ 3.10GHz"/>
        <s v="Intel Xeon E5-2420 @ 1.90GHz"/>
        <s v="AMD FX-8310 Eight-Core"/>
        <s v="Intel Core i7-3630QM @ 2.40GHz"/>
        <s v="Intel Core i3-1005G1 @ 1.20GHz"/>
        <s v="Intel Xeon X5672 @ 3.20GHz"/>
        <s v="Intel Xeon X5677 @ 3.47GHz"/>
        <s v="Intel Core i7-3610QM @ 2.30GHz"/>
        <s v="Intel Core i7-4702MQ @ 2.20GHz"/>
        <s v="Intel Core i5-4590S @ 3.00GHz"/>
        <s v="Intel Xeon W-2102 @ 2.90GHz"/>
        <s v="Intel Core i7-4765T @ 2.00GHz"/>
        <s v="Intel Core i7-8665UE @ 1.70GHz"/>
        <s v="Intel Core i7-10510Y @ 1.20GHz"/>
        <s v="Intel Xeon E3-1230 @ 3.20GHz"/>
        <s v="Intel Xeon E3-1290 @ 3.60GHz"/>
        <s v="AMD FX-8320E Eight-Core"/>
        <s v="Intel Xeon E5645 @ 2.40GHz"/>
        <s v="Intel Core i5-3570K @ 3.40GHz"/>
        <s v="Intel Core i5-4670S @ 3.10GHz"/>
        <s v="Intel Core i5-4570S @ 2.90GHz"/>
        <s v="Intel Core i5-3570 @ 3.40GHz"/>
        <s v="AMD FX-8140 Eight-Core"/>
        <s v="AMD Opteron 6366 HE"/>
        <s v="Intel Core i3-7320 @ 4.10GHz"/>
        <s v="Intel Core i5-6500T @ 2.50GHz"/>
        <s v="Intel Core i5-7442EQ @ 2.10GHz"/>
        <s v="Intel Core i5-4460 @ 3.20GHz"/>
        <s v="Intel Core i3-7350K @ 4.20GHz"/>
        <s v="Intel Xeon Bronze 3204 @ 1.90GHz"/>
        <s v="Intel Core i5-3550 @ 3.30GHz"/>
        <s v="Intel Core i5-6500TE @ 2.30GHz"/>
        <s v="Intel Xeon E3-1225 V2 @ 3.20GHz"/>
        <s v="Intel Xeon E3-1230L v3 @ 1.80GHz"/>
        <s v="AMD Opteron 6220"/>
        <s v="Intel Pentium 6805 @ 1.10GHz"/>
        <s v="Intel Xeon E3-1235 @ 3.20GHz"/>
        <s v="Intel Core i5-4440 @ 3.10GHz"/>
        <s v="Intel Xeon E3-1265L V2 @ 2.50GHz"/>
        <s v="Intel Core i5-7400T @ 2.40GHz"/>
        <s v="Intel Core i3-7300 @ 4.00GHz"/>
        <s v="Intel Xeon E5-2603 v4 @ 1.70GHz"/>
        <s v="Intel Xeon E3-1220 V2 @ 3.10GHz"/>
        <s v="Intel Atom C3758 @ 2.20GHz"/>
        <s v="Intel Xeon E5-1410 @ 2.80GHz"/>
        <s v="AMD Opteron 4284"/>
        <s v="Intel Core i5-3470 @ 3.20GHz"/>
        <s v="Intel Core i5-4430 @ 3.00GHz"/>
        <s v="Intel Core i7-3632QM @ 2.20GHz"/>
        <s v="Intel Core i5-3570S @ 3.10GHz"/>
        <s v="Intel Core i7-2860QM @ 2.50GHz"/>
        <s v="Intel Core i5-6442EQ @ 1.90GHz"/>
        <s v="Intel Xeon L5640 @ 2.27GHz"/>
        <s v="Intel Xeon Bronze 3104 @ 1.70GHz"/>
        <s v="AMD FX-8120 Eight-Core"/>
        <s v="AMD Athlon 240GE"/>
        <s v="Intel Xeon X5667 @ 3.07GHz"/>
        <s v="Intel Core i5-3550S @ 3.00GHz"/>
        <s v="Intel Core i7-2600S @ 2.80GHz"/>
        <s v="AMD Opteron 4280"/>
        <s v="Intel Core i5-4460S @ 2.90GHz"/>
        <s v="Intel Core i3-9100TE @ 2.20GHz"/>
        <s v="Intel Core i5-3450 @ 3.10GHz"/>
        <s v="Intel Pentium Gold G6605 @ 4.30GHz"/>
        <s v="AMD Athlon 3000G"/>
        <s v="AMD FX-6350 Six-Core"/>
        <s v="Intel Xeon X5647 @ 2.93GHz"/>
        <s v="AMD Athlon 220GE"/>
        <s v="Intel Xeon E5-1603 v3 @ 2.80GHz"/>
        <s v="Intel Xeon E5-2609 v3 @ 1.90GHz"/>
        <s v="Intel Core i7-2960XM @ 2.70GHz"/>
        <s v="Intel Pentium Gold G6600 @ 4.20GHz"/>
        <s v="Intel Core i3-6300 @ 3.80GHz"/>
        <s v="AMD Opteron 4386"/>
        <s v="Intel Pentium Gold G6505 @ 4.20GHz"/>
        <s v="Intel Core i3-8121U @ 2.20GHz"/>
        <s v="Intel Core i3-6320 @ 3.90GHz"/>
        <s v="Intel Core i5-4670T @ 2.30GHz"/>
        <s v="Intel Core i7-2760QM @ 2.40GHz"/>
        <s v="Intel Core i5-3470S @ 2.90GHz"/>
        <s v="Intel Core i7-2820QM @ 2.30GHz"/>
        <s v="Intel Core i7-2920XM @ 2.50GHz"/>
        <s v="Intel Core i3-7100 @ 3.90GHz"/>
        <s v="Intel Core i5-6400T @ 2.20GHz"/>
        <s v="Intel Core i3-8109U @ 3.00GHz"/>
        <s v="Intel Pentium Gold G6405 @ 4.10GHz"/>
        <s v="Intel Atom C3958 @ 2.00GHz"/>
        <s v="Intel Core i5-4440S @ 2.80GHz"/>
        <s v="Intel Core i5-3450S @ 2.80GHz"/>
        <s v="Intel Xeon E5-1607 v2 @ 3.00GHz"/>
        <s v="Intel Core i7-7567U @ 3.50GHz"/>
        <s v="Intel Core i5-6350HQ @ 2.30GHz"/>
        <s v="Intel Core i5-3350P @ 3.10GHz"/>
        <s v="Intel Core i3-6100 @ 3.70GHz"/>
        <s v="Intel Core i5-3475S @ 2.90GHz"/>
        <s v="Intel Pentium J6426 @ 2.00GHz"/>
        <s v="Intel Core i3-6098P @ 3.60GHz"/>
        <s v="Intel Core i5-4430S @ 2.70GHz"/>
        <s v="Intel Core i5-3340 @ 3.10GHz"/>
        <s v="Intel Pentium Gold G5600F @ 3.90GHz"/>
        <s v="Intel Core i3-7300T @ 3.50GHz"/>
        <s v="AMD FX-6300 Six-Core"/>
        <s v="Intel Atom x6425E @ 2.00GHz"/>
        <s v="Intel Pentium Gold G6500 @ 4.10GHz"/>
        <s v="AMD Athlon 200GE"/>
        <s v="AMD Opteron 3380"/>
        <s v="Intel Core i3-8145UE @ 2.20GHz"/>
        <s v="Intel Pentium Gold G6400 @ 4.00GHz"/>
        <s v="Intel Core i5-2550K @ 3.40GHz"/>
        <s v="Intel Core i7-2720QM @ 2.20GHz"/>
        <s v="Intel Pentium Gold G5620 @ 4.00GHz"/>
        <s v="Intel Core i5-3340S @ 2.80GHz"/>
        <s v="Intel Core i5-2500 @ 3.30GHz"/>
        <s v="Intel Core i5-2500K @ 3.30GHz"/>
        <s v="Intel Core i5-3330 @ 3.00GHz"/>
        <s v="AMD Opteron 6234"/>
        <s v="Intel Atom x6413E @ 1.50GHz"/>
        <s v="Intel Xeon E3-1260L @ 2.40GHz"/>
        <s v="Intel Core i3-6300T @ 3.30GHz"/>
        <s v="Intel Xeon E5640 @ 2.67GHz"/>
        <s v="AMD Opteron 6212"/>
        <s v="Intel Core i3-10110U @ 2.10GHz"/>
        <s v="Intel Pentium Gold G6500T @ 3.50GHz"/>
        <s v="AMD FX-6200 Six-Core"/>
        <s v="Intel Core i5-4590T @ 2.00GHz"/>
        <s v="Intel Core i5-2450P @ 3.20GHz"/>
        <s v="AMD Opteron 4334"/>
        <s v="Intel Core i5-6287U @ 3.10GHz"/>
        <s v="Intel Core i3-7101TE @ 3.40GHz"/>
        <s v="AMD Opteron 4332 HE"/>
        <s v="Intel Celeron J6412 @ 2.00GHz"/>
        <s v="Intel Core i5-7260U @ 2.20GHz"/>
        <s v="AMD PRO A12-9800"/>
        <s v="AMD FX-6120 Six-Core"/>
        <s v="Intel Xeon E3-1220 @ 3.10GHz"/>
        <s v="Intel Core i7-6660U @ 2.40GHz"/>
        <s v="AMD FX-8100 Eight-Core"/>
        <s v="Intel Core i5-2400 @ 3.10GHz"/>
        <s v="Intel Core i3-8145U @ 2.10GHz"/>
        <s v="Intel Xeon E3-1225 @ 3.10GHz"/>
        <s v="Intel Core i3-1115GRE @ 3.00GHz"/>
        <s v="Intel Core i5-3330S @ 2.70GHz"/>
        <s v="Intel Core i3-4370 @ 3.80GHz"/>
        <s v="Intel Core i5-2380P @ 3.10GHz"/>
        <s v="Intel Core i3-7100T @ 3.40GHz"/>
        <s v="AMD Athlon X4 845"/>
        <s v="Intel Pentium G4620 @ 3.70GHz"/>
        <s v="Intel Pentium Gold G5500 @ 3.80GHz"/>
        <s v="Intel Pentium Gold G5600 @ 3.90GHz"/>
        <s v="Intel Pentium N6415 @ 1.20GHz"/>
        <s v="Intel Xeon E5-2603 v3 @ 1.60GHz"/>
        <s v="Intel Core i5-7300U @ 2.60GHz"/>
        <s v="Intel Pentium Gold G6405T @ 3.50GHz"/>
        <s v="Intel Xeon E5-1607 @ 3.00GHz"/>
        <s v="AMD Phenom II X6 1100T"/>
        <s v="Intel Xeon E5630 @ 2.53GHz"/>
        <s v="Intel Core i7-2670QM @ 2.20GHz"/>
        <s v="Intel Pentium Gold G5400 @ 3.70GHz"/>
        <s v="AMD Opteron 3280"/>
        <s v="AMD Opteron 6174"/>
        <s v="Intel Core i3-4360 @ 3.70GHz"/>
        <s v="AMD FX-6100 Six-Core"/>
        <s v="AMD Athlon X4 880K"/>
        <s v="Intel Core i7-7500U @ 2.70GHz"/>
        <s v="AMD Phenom II X6 1090T"/>
        <s v="Intel Core i3-8130U @ 2.20GHz"/>
        <s v="AMD PRO A10-9700"/>
        <s v="Intel Pentium Gold G5420 @ 3.80GHz"/>
        <s v="Intel Core i5-2320 @ 3.00GHz"/>
        <s v="Intel Xeon E5620 @ 2.40GHz"/>
        <s v="Intel Core i3-6100T @ 3.20GHz"/>
        <s v="AMD Athlon X4 950"/>
        <s v="Intel Pentium Gold G6400T @ 3.40GHz"/>
        <s v="Intel Pentium G4600 @ 3.60GHz"/>
        <s v="Intel Core i5-2310 @ 2.90GHz"/>
        <s v="Intel Xeon E3-1265L @ 2.40GHz"/>
        <s v="AMD A8-7680"/>
        <s v="Intel Core i3-4170 @ 3.70GHz"/>
        <s v="AMD Opteron 6176 SE"/>
        <s v="Intel Core i7-2630QM @ 2.00GHz"/>
        <s v="AMD A10-9700"/>
        <s v="Intel Core i3-4330 @ 3.50GHz"/>
        <s v="Intel Xeon E5-2609 v2 @ 2.50GHz"/>
        <s v="Intel Pentium G4560 @ 3.50GHz"/>
        <s v="Intel Pentium Gold G5420T @ 3.20GHz"/>
        <s v="Intel Core i3-4340 @ 3.60GHz"/>
        <s v="Intel Xeon E5-2407 v2 @ 2.40GHz"/>
        <s v="Intel Core i3-4160 @ 3.60GHz"/>
        <s v="Intel Xeon W3580 @ 3.33GHz"/>
        <s v="AMD A10-7870K"/>
        <s v="AMD A10-7890K"/>
        <s v="Intel Core i3-4350 @ 3.60GHz"/>
        <s v="Intel Core i5-2500S @ 2.70GHz"/>
        <s v="AMD A10 PRO-7850B APU"/>
        <s v="Intel Xeon E5-1603 @ 2.80GHz"/>
        <s v="AMD A12-9800E"/>
        <s v="AMD A12-9800"/>
        <s v="Intel Celeron G6900"/>
        <s v="AMD Athlon X4 860K"/>
        <s v="Intel Core i3-7100H @ 3.00GHz"/>
        <s v="Intel Core i5-L16G7 @ 1.40GHz"/>
        <s v="Intel Core i5-7200U @ 2.50GHz"/>
        <s v="AMD Opteron 4226"/>
        <s v="Intel Xeon E5-4603 @ 2.00GHz"/>
        <s v="Intel Xeon W5580 @ 3.20GHz"/>
        <s v="AMD Athlon X4 870K"/>
        <s v="AMD Opteron 6136"/>
        <s v="Intel Core i5-2300 @ 2.80GHz"/>
        <s v="Intel Core i7-975 @ 3.33GHz"/>
        <s v="AMD FX-B4150 Quad-Core"/>
        <s v="Intel Core i3-4370T @ 3.30GHz"/>
        <s v="AMD A10-7850K APU"/>
        <s v="Intel Core i3-4150 @ 3.50GHz"/>
        <s v="Intel Xeon W3570 @ 3.20GHz"/>
        <s v="AMD PRO A8-9600"/>
        <s v="AMD A10-7860K"/>
        <s v="Intel Xeon W3565 @ 3.20GHz"/>
        <s v="AMD Phenom II X6 1065T"/>
        <s v="AMD A8-9600"/>
        <s v="Intel Core i3-4130 @ 3.40GHz"/>
        <s v="Intel Core i7-965 @ 3.20GHz"/>
        <s v="AMD Athlon X4 840"/>
        <s v="AMD Phenom II X6 1075T"/>
        <s v="Intel Core i7-6500U @ 2.50GHz"/>
        <s v="Intel Core i3-10110Y @ 1.00GHz"/>
        <s v="Intel Xeon X5570 @ 2.93GHz"/>
        <s v="AMD FX-4350 Quad-Core"/>
        <s v="Intel Core i5-4400E @ 2.70GHz"/>
        <s v="AMD FX-4330"/>
        <s v="Intel Core i7-960 @ 3.20GHz"/>
        <s v="Intel Pentium D1508 @ 2.20GHz"/>
        <s v="Intel Xeon W5590 @ 3.33GHz"/>
        <s v="Intel Pentium Gold G5500T @ 3.20GHz"/>
        <s v="Intel Xeon L5638 @ 2.00GHz"/>
        <s v="AMD A8-7670K"/>
        <s v="AMD A8-7600 APU"/>
        <s v="Intel Core i5-4330M @ 2.80GHz"/>
        <s v="Intel Core i5-6260U @ 1.80GHz"/>
        <s v="AMD Phenom II X6 1055T"/>
        <s v="Intel Xeon X3470 @ 2.93GHz"/>
        <s v="Intel Xeon W3550 @ 3.07GHz"/>
        <s v="AMD PRO A12-9800E"/>
        <s v="Intel Core i7-5557U @ 3.10GHz"/>
        <s v="Intel Core i3-4170T @ 3.20GHz"/>
        <s v="Intel Core i5-2400S @ 2.50GHz"/>
        <s v="AMD A10-6800K APU"/>
        <s v="Intel Atom C3858 @ 2.00GHz"/>
        <s v="Intel Core i7-950 @ 3.07GHz"/>
        <s v="AMD A10-7700K APU"/>
        <s v="AMD A10-7800 APU"/>
        <s v="Intel Core i5-4570T @ 2.90GHz"/>
        <s v="AMD FX-4200 Quad-Core"/>
        <s v="Intel Core i3-4160T @ 3.10GHz"/>
        <s v="Intel Pentium G4600T @ 3.00GHz"/>
        <s v="AMD A10-6790K APU"/>
        <s v="Intel Pentium Gold G5400T @ 3.10GHz"/>
        <s v="Intel Core i7-875K @ 2.93GHz"/>
        <s v="AMD FX-4170 Quad-Core"/>
        <s v="Intel Core i5-4570TE @ 2.70GHz"/>
        <s v="Intel Xeon X5560 @ 2.80GHz"/>
        <s v="AMD A10-6700 APU"/>
        <s v="Intel Core i7-870 @ 2.93GHz"/>
        <s v="Intel Core i7-940 @ 2.93GHz"/>
        <s v="AMD Opteron 2435"/>
        <s v="Intel Xeon W3530 @ 2.80GHz"/>
        <s v="Intel Pentium Silver J5005 @ 1.50GHz"/>
        <s v="AMD Phenom II X6 1045T"/>
        <s v="AMD A8-7650K"/>
        <s v="Intel Core m3-8100Y @ 1.10GHz"/>
        <s v="Intel Xeon X5550 @ 2.67GHz"/>
        <s v="Intel Core i3-7130U @ 2.70GHz"/>
        <s v="Intel Core i5-2405S @ 2.50GHz"/>
        <s v="Intel Xeon E5-2637 @ 3.00GHz"/>
        <s v="AMD A8-6600K APU"/>
        <s v="Intel Core i5-3470T @ 2.90GHz"/>
        <s v="AMD Phenom II X6 1035T"/>
        <s v="AMD A10-9700E"/>
        <s v="Intel Xeon L5630 @ 2.13GHz"/>
        <s v="Intel Core i5-2500T @ 2.30GHz"/>
        <s v="AMD Athlon X4 760K Quad Core"/>
        <s v="Intel Celeron G5925 @ 3.60GHz"/>
        <s v="AMD FX-4300 Quad-Core"/>
        <s v="AMD Opteron 2431"/>
        <s v="AMD A10-5800K APU"/>
        <s v="Intel Pentium G4520 @ 3.60GHz"/>
        <s v="Intel Core i7-880 @ 3.07GHz"/>
        <s v="Intel Celeron J4105 @ 1.50GHz"/>
        <s v="Intel Core i7-3540M @ 3.00GHz"/>
        <s v="Intel Pentium G4560T @ 2.90GHz"/>
        <s v="Intel Atom x6425RE @ 1.90GHz"/>
        <s v="AMD Athlon X4 830"/>
        <s v="AMD A8-6500B APU"/>
        <s v="AMD A10-5800B APU"/>
        <s v="AMD PRO A10-9700E"/>
        <s v="Intel Core i5-4210M @ 2.60GHz"/>
        <s v="Intel Core i7-860 @ 2.80GHz"/>
        <s v="Intel Xeon W3540 @ 2.93GHz"/>
        <s v="Intel Core i7-3520M @ 2.90GHz"/>
        <s v="Intel Core i7-930 @ 2.80GHz"/>
        <s v="Intel Core i3-4130T @ 2.90GHz"/>
        <s v="Intel Xeon E5-2403 v2 @ 1.80GHz"/>
        <s v="AMD Opteron 4184"/>
        <s v="Intel Core i3-4150T @ 3.00GHz"/>
        <s v="Intel Core i5-3360M @ 2.80GHz"/>
        <s v="AMD Phenom II X4 980"/>
        <s v="AMD A8-6500 APU"/>
        <s v="AMD Opteron 6128"/>
        <s v="AMD Opteron 3350 HE"/>
        <s v="AMD A10-6800B APU"/>
        <s v="Intel Xeon X3450 @ 2.67GHz"/>
        <s v="Intel Celeron G5905 @ 3.50GHz"/>
        <s v="Intel Xeon X3460 @ 2.80GHz"/>
        <s v="AMD A8-5600K APU"/>
        <s v="Intel Celeron G5900 @ 3.40GHz"/>
        <s v="AMD Opteron 6172"/>
        <s v="AMD Athlon X4 750K Quad Core"/>
        <s v="Intel Xeon W3520 @ 2.67GHz"/>
        <s v="Intel Core2 Extreme X9775 @ 3.20GHz"/>
        <s v="Intel Core i5-4200M @ 2.50GHz"/>
        <s v="Intel Atom C2750 @ 2.40GHz"/>
        <s v="Intel Xeon E5-2603 v2 @ 1.80GHz"/>
        <s v="Intel Core i7-920 @ 2.67GHz"/>
        <s v="Intel Core i5-5300U @ 2.30GHz"/>
        <s v="Intel Xeon E5540 @ 2.53GHz"/>
        <s v="AMD A10-5700 APU"/>
        <s v="Intel Pentium G4500 @ 3.50GHz"/>
        <s v="AMD FX-4130 Quad-Core"/>
        <s v="Intel Core i3-7100U @ 2.40GHz"/>
        <s v="Intel Celeron G4950 @ 3.30GHz"/>
        <s v="Intel Xeon X5470 @ 3.33GHz"/>
        <s v="AMD A8-5500B APU"/>
        <s v="Intel Xeon X5492 @ 3.40GHz"/>
        <s v="Intel Xeon E5-2407 @ 2.20GHz"/>
        <s v="Intel Xeon E5607 @ 2.27GHz"/>
        <s v="Intel Xeon X3440 @ 2.53GHz"/>
        <s v="AMD Athlon X4 740 Quad Core"/>
        <s v="Intel Celeron G5900T @ 3.20GHz"/>
        <s v="Intel Core i5-3320M @ 2.60GHz"/>
        <s v="AMD Phenom II X4 970"/>
        <s v="Intel Core i3-6100U @ 2.30GHz"/>
        <s v="Intel Core i5-3340M @ 2.70GHz"/>
        <s v="Intel Xeon X5482 @ 3.20GHz"/>
        <s v="Intel Core2 Extreme X9770 @ 3.20GHz"/>
        <s v="Intel Xeon E5-2609 @ 2.40GHz"/>
        <s v="Intel Xeon E5530 @ 2.40GHz"/>
        <s v="Intel Core i5-680 @ 3.60GHz"/>
        <s v="Intel Pentium G4400 @ 3.30GHz"/>
        <s v="Intel Core i5-760 @ 2.80GHz"/>
        <s v="Intel Pentium Silver N5000 @ 1.10GHz"/>
        <s v="Intel Xeon L3426 @ 1.87GHz"/>
        <s v="Intel Core i7-8500Y @ 1.50GHz"/>
        <s v="Intel Xeon X5460 @ 3.16GHz"/>
        <s v="AMD A8-5500 APU"/>
        <s v="Intel Celeron G4930 @ 3.20GHz"/>
        <s v="AMD FX-4100 Quad-Core"/>
        <s v="Intel Core i3-7020U @ 2.30GHz"/>
        <s v="AMD Phenom II X4 965"/>
        <s v="AMD Phenom II X4 975"/>
        <s v="Intel Xeon L5530 @ 2.40GHz"/>
        <s v="Intel Core i3-7102E @ 2.10GHz"/>
        <s v="Intel Core i5-3230M @ 2.60GHz"/>
        <s v="Intel Core i5-670 @ 3.47GHz"/>
        <s v="Intel Core i5-5250U @ 1.60GHz"/>
        <s v="Intel Core i5-5200U @ 2.20GHz"/>
        <s v="AMD Phenom II X4 B97"/>
        <s v="AMD Phenom II X4 850"/>
        <s v="Intel Core i5-750 @ 2.67GHz"/>
        <s v="Intel Xeon E5472 @ 3.00GHz"/>
        <s v="Intel Xeon E5450 @ 3.00GHz"/>
        <s v="Intel Celeron G5920 @ 3.50GHz"/>
        <s v="Intel Core i3-3245 @ 3.40GHz"/>
        <s v="AMD Opteron 8439 SE"/>
        <s v="Intel Xeon E5520 @ 2.27GHz"/>
        <s v="Intel Core i5-661 @ 3.33GHz"/>
        <s v="Intel Xeon D-1602 @ 2.50GHz"/>
        <s v="Intel Core2 Extreme X9650 @ 3.00GHz"/>
        <s v="Intel Celeron N4100 @ 1.10GHz"/>
        <s v="Intel Core i5-3210M @ 2.50GHz"/>
        <s v="Intel Celeron G4900 @ 3.10GHz"/>
        <s v="Intel Core i3-4100M @ 2.50GHz"/>
        <s v="Intel Xeon X3370 @ 3.00GHz"/>
        <s v="AMD Athlon II X4 650"/>
        <s v="Intel Core i7-2640M @ 2.80GHz"/>
        <s v="AMD Phenom II X4 955"/>
        <s v="Intel Pentium G3470 @ 3.60GHz"/>
        <s v="Intel Core i7-2620M @ 2.70GHz"/>
        <s v="Intel Core i7-860S @ 2.53GHz"/>
        <s v="Intel Core2 Quad Q9650 @ 3.00GHz"/>
        <s v="Intel Celeron G4920 @ 3.20GHz"/>
        <s v="Intel Atom C3558 @ 2.20GHz"/>
        <s v="Intel Celeron G4900T @ 2.90GHz"/>
        <s v="Intel Core i3-3250 @ 3.50GHz"/>
        <s v="Intel Xeon X5450 @ 3.00GHz"/>
        <s v="AMD Opteron 4170 HE"/>
        <s v="Intel Celeron G3950 @ 3.00GHz"/>
        <s v="Intel Core i5-2390T @ 2.70GHz"/>
        <s v="Intel Pentium 6405U @ 2.40GHz"/>
        <s v="Intel Xeon E5-2403 @ 1.80GHz"/>
        <s v="Intel Xeon E5-2603 @ 1.80GHz"/>
        <s v="AMD Phenom II X4 840"/>
        <s v="Intel Core i5-660 @ 3.33GHz"/>
        <s v="Intel Core i3-6102E @ 1.90GHz"/>
        <s v="AMD Opteron 4130"/>
        <s v="Intel Xeon E5440 @ 2.83GHz"/>
        <s v="AMD Athlon II X4 651 Quad-Core"/>
        <s v="AMD A8-3870K APU"/>
        <s v="Intel Xeon X5365 @ 3.00GHz"/>
        <s v="AMD Phenom II X4 B95"/>
        <s v="Intel Xeon E5606 @ 2.13GHz"/>
        <s v="Intel Xeon X3360 @ 2.83GHz"/>
        <s v="AMD A10-6700T APU"/>
        <s v="Intel Celeron G3920 @ 2.90GHz"/>
        <s v="Intel Celeron G5905T @ 3.30GHz"/>
        <s v="Intel Xeon X3380 @ 3.16GHz"/>
        <s v="AMD Athlon II X4 645"/>
        <s v="Intel Core i5-2540M @ 2.60GHz"/>
        <s v="Intel Core2 Quad Q9550 @ 2.83GHz"/>
        <s v="Intel Core i3-3240 @ 3.40GHz"/>
        <s v="Intel Pentium 5405U @ 2.30GHz"/>
        <s v="Intel Xeon X3363 @ 2.83GHz"/>
        <s v="Intel Pentium 4417U @ 2.30GHz"/>
        <s v="Intel Xeon L3360 @ 2.83GHz"/>
        <s v="Intel Celeron G3930 @ 2.90GHz"/>
        <s v="AMD Phenom II X4 840T"/>
        <s v="Intel Core i5-3427U @ 1.80GHz"/>
        <s v="Intel Core2 Extreme Q6850 @ 3.00GHz"/>
        <s v="Intel Core2 Extreme Q6800 @ 2.93GHz"/>
        <s v="AMD Phenom II X4 945"/>
        <s v="Intel Xeon L5430 @ 2.66GHz"/>
        <s v="Intel Xeon X3430 @ 2.40GHz"/>
        <s v="Intel Core i5-2520M @ 2.50GHz"/>
        <s v="AMD A8-3850 APU"/>
        <s v="Intel Celeron J3455 @ 1.50GHz"/>
        <s v="Intel Xeon X3353 @ 2.66GHz"/>
        <s v="AMD Phenom II X4 940"/>
        <s v="Intel Core i3-5020U @ 2.20GHz"/>
        <s v="Intel Core i3-3225 @ 3.30GHz"/>
        <s v="Intel Celeron G3930TE @ 2.70GHz"/>
        <s v="Intel Xeon X5472 @ 3.00GHz"/>
        <s v="Intel Core i5-650 @ 3.20GHz"/>
        <s v="Intel Celeron G3900 @ 2.80GHz"/>
        <s v="Intel Xeon E5430 @ 2.66GHz"/>
        <s v="Intel Celeron G4930T @ 3.00GHz"/>
        <s v="Intel Celeron N6211 @ 1.20GHz"/>
        <s v="Intel Core i3-3220 @ 3.30GHz"/>
        <s v="AMD Phenom II X4 960T"/>
        <s v="Intel Core i5-4250U @ 1.30GHz"/>
        <s v="Intel Core2 Quad Q9500 @ 2.83GHz"/>
        <s v="Intel Pentium G4400TE @ 2.40GHz"/>
        <s v="AMD Athlon II X4 638 Quad-Core"/>
        <s v="AMD Phenom II X4 925"/>
        <s v="AMD Athlon II X4 640"/>
        <s v="Intel Core i5-8200Y @ 1.30GHz"/>
        <s v="Intel Core i3-5010U @ 2.10GHz"/>
        <s v="AMD A8-3820 APU"/>
        <s v="Intel Pentium G3460 @ 3.50GHz"/>
        <s v="Intel Xeon L5520 @ 2.27GHz"/>
        <s v="Intel Xeon X3350 @ 2.66GHz"/>
        <s v="AMD Athlon II X4 641 Quad-Core"/>
        <s v="Intel Pentium N4200 @ 1.10GHz"/>
        <s v="Intel Pentium G3440 @ 3.30GHz"/>
        <s v="Intel Pentium G3430 @ 3.30GHz"/>
        <s v="Intel Core i3-3210 @ 3.20GHz"/>
        <s v="Intel Celeron G3930T @ 2.70GHz"/>
        <s v="Intel Core2 Quad Q9450 @ 2.66GHz"/>
        <s v="AMD Athlon II X4 635"/>
        <s v="AMD Phenom II X4 820"/>
        <s v="AMD Athlon II X4 630"/>
        <s v="Intel Core i3-2125 @ 3.30GHz"/>
        <s v="Intel Pentium G2140 @ 3.30GHz"/>
        <s v="Intel Pentium G3258 @ 3.20GHz"/>
        <s v="Intel Pentium G3450 @ 3.40GHz"/>
        <s v="AMD Athlon II X4 631 Quad-Core"/>
        <s v="Intel Celeron G3900T @ 2.60GHz"/>
        <s v="AMD Opteron 2384"/>
        <s v="Intel Core M-5Y71 @ 1.20GHz"/>
        <s v="Intel Core2 Quad Q9400 @ 2.66GHz"/>
        <s v="Intel Core i5-3337U @ 1.80GHz"/>
        <s v="Intel Xeon E5462 @ 2.80GHz"/>
        <s v="Intel Core2 Quad Q6700 @ 2.66GHz"/>
        <s v="AMD Opteron 3250 HE"/>
        <s v="Intel Core i5-2450M @ 2.50GHz"/>
        <s v="AMD Opteron 4162 EE"/>
        <s v="Intel Atom C2758 @ 2.40GHz"/>
        <s v="AMD A6-3670 APU"/>
        <s v="Intel Xeon X3230 @ 2.66GHz"/>
        <s v="Intel Xeon L5420 @ 2.50GHz"/>
        <s v="Intel Pentium G3260 @ 3.30GHz"/>
        <s v="AMD Phenom II X4 910e"/>
        <s v="Intel Core i7-640M @ 2.80GHz"/>
        <s v="Intel Core m3-6Y30 @ 0.90GHz"/>
        <s v="AMD A6-3650 APU"/>
        <s v="Intel Core2 Quad Q8400 @ 2.66GHz"/>
        <s v="Intel Celeron G3900E @ 2.40GHz"/>
        <s v="Intel Core i3-2102 @ 3.10GHz"/>
        <s v="Intel Xeon E7- 2830 @ 2.13GHz"/>
        <s v="AMD Phenom II X4 830"/>
        <s v="Intel Core i7-920XM @ 2.00GHz"/>
        <s v="Intel Core2 Quad Q9505 @ 2.83GHz"/>
        <s v="Intel Core i3-5005U @ 2.00GHz"/>
        <s v="Intel Core i5-655K @ 3.20GHz"/>
        <s v="Intel Core i5-2430M @ 2.40GHz"/>
        <s v="Intel Core i7-620M @ 2.67GHz"/>
        <s v="AMD Opteron 2427"/>
        <s v="Intel Pentium G3420 @ 3.20GHz"/>
        <s v="AMD Athlon X4 750 Quad Core"/>
        <s v="Intel Core i3-2130 @ 3.40GHz"/>
        <s v="Intel Xeon X3320 @ 2.50GHz"/>
        <s v="Intel Xeon X5355 @ 2.66GHz"/>
        <s v="Intel Core i5-3317U @ 1.70GHz"/>
        <s v="AMD Athlon II X4 615e"/>
        <s v="Intel Core2 Quad Q9300 @ 2.50GHz"/>
        <s v="AMD Athlon II X4 605e"/>
        <s v="Intel Core i5-2410M @ 2.30GHz"/>
        <s v="Intel Core i3-3220T @ 2.80GHz"/>
        <s v="Intel Xeon E5506 @ 2.13GHz"/>
        <s v="AMD A8-3800 APU"/>
        <s v="Intel Celeron N3450 @ 1.10GHz"/>
        <s v="Intel Xeon X6550 @ 2.00GHz"/>
        <s v="Intel Xeon E5603 @ 1.60GHz"/>
        <s v="AMD Athlon II X4 620"/>
        <s v="AMD A6-7480"/>
        <s v="Intel Xeon E5420 @ 2.50GHz"/>
        <s v="Intel Pentium G3250 @ 3.20GHz"/>
        <s v="Intel Xeon E5507 @ 2.27GHz"/>
        <s v="Intel Xeon X3330 @ 2.66GHz"/>
        <s v="Intel Core i7-840QM @ 1.87GHz"/>
        <s v="Intel Celeron G1850 @ 2.90GHz"/>
        <s v="Intel Core i3-2120 @ 3.30GHz"/>
        <s v="AMD Athlon II X3 460"/>
        <s v="AMD Athlon 5370 APU"/>
        <s v="Intel Xeon E5410 @ 2.33GHz"/>
        <s v="Intel Xeon L5410 @ 2.33GHz"/>
        <s v="Intel Pentium G3240 @ 3.10GHz"/>
        <s v="AMD Opteron 3320 EE"/>
        <s v="Intel Core i5-580M @ 2.67GHz"/>
        <s v="Intel Pentium G3420T @ 2.70GHz"/>
        <s v="AMD A10-4600M APU"/>
        <s v="Intel Core i5-4422E @ 1.80GHz"/>
        <s v="AMD A10-5750M APU"/>
        <s v="AMD Phenom II X4 920"/>
        <s v="AMD Opteron 1385"/>
        <s v="AMD Phenom II X4 905e"/>
        <s v="Intel Pentium G2130 @ 3.20GHz"/>
        <s v="AMD Phenom 9950 Quad-Core"/>
        <s v="AMD PRO A6-9500"/>
        <s v="AMD Athlon II X4 610e"/>
        <s v="Intel Core i3-2105 @ 3.10GHz"/>
        <s v="Intel Pentium G2120 @ 3.10GHz"/>
        <s v="AMD A6-9500"/>
        <s v="AMD Opteron 2378"/>
        <s v="Intel Celeron G3900TE @ 2.30GHz"/>
        <s v="AMD Phenom II X4 810"/>
        <s v="Intel Pentium G3220 @ 3.00GHz"/>
        <s v="Intel Core i3-4100E @ 2.40GHz"/>
        <s v="Intel Core i3-2310E @ 2.10GHz"/>
        <s v="AMD Phenom II X3 B77"/>
        <s v="AMD Phenom II X4 805"/>
        <s v="AMD A6-9500E"/>
        <s v="Intel Xeon X3323 @ 2.50GHz"/>
        <s v="AMD Athlon II X3 455"/>
        <s v="Intel Core i5-560M @ 2.67GHz"/>
        <s v="AMD A6-3620 APU"/>
        <s v="Intel Core M-5Y10c @ 0.80GHz"/>
        <s v="Intel Core i3-2100 @ 3.10GHz"/>
        <s v="Intel Xeon X3220 @ 2.40GHz"/>
        <s v="AMD A8-6500T APU"/>
        <s v="Intel Xeon E5345 @ 2.33GHz"/>
        <s v="Intel Core2 Quad Q8300 @ 2.50GHz"/>
        <s v="AMD Athlon X4 620"/>
        <s v="AMD Athlon II X3 445"/>
        <s v="AMD Phenom 9750 Quad-Core"/>
        <s v="AMD A6-7470K"/>
        <s v="Intel Core2 Quad Q8200 @ 2.33GHz"/>
        <s v="Intel Core i7-740QM @ 1.73GHz"/>
        <s v="AMD Athlon X3 435"/>
        <s v="Intel Core2 Quad Q6600 @ 2.40GHz"/>
        <s v="AMD Phenom II X4 910"/>
        <s v="Intel Core i7-820QM @ 1.73GHz"/>
        <s v="Intel Core2 Quad Q9100 @ 2.26GHz"/>
        <s v="AMD Athlon II X3 450"/>
        <s v="Intel Celeron G1840 @ 2.80GHz"/>
        <s v="Intel Atom C3538 @ 2.10GHz"/>
        <s v="Intel Pentium G3260T @ 2.90GHz"/>
        <s v="Intel Core i5-540M @ 2.53GHz"/>
        <s v="Intel Core i3-4000M @ 2.40GHz"/>
        <s v="AMD Athlon 5350 APU"/>
        <s v="AMD Phenom 9600B Quad-Core"/>
        <s v="AMD Opteron 2356"/>
        <s v="Intel Pentium G3250T @ 2.80GHz"/>
        <s v="AMD Athlon II X3 440"/>
        <s v="AMD Athlon II X4 600e"/>
        <s v="Intel Pentium G2030 @ 3.00GHz"/>
        <s v="Intel Celeron G1630 @ 2.80GHz"/>
        <s v="AMD Opteron 1356"/>
        <s v="AMD Phenom 9650 Quad-Core"/>
        <s v="Intel Pentium 4425Y @ 1.70GHz"/>
        <s v="Intel Core i3-560 @ 3.33GHz"/>
        <s v="Intel Atom x6211E @ 1.20GHz"/>
        <s v="Intel Celeron 4305U @ 2.20GHz"/>
        <s v="Intel Celeron 3965U @ 2.20GHz"/>
        <s v="Intel Pentium G2020 @ 2.90GHz"/>
        <s v="Intel Core i5-520M @ 2.40GHz"/>
        <s v="AMD Phenom 9850 Quad-Core"/>
        <s v="Intel Xeon L5335 @ 2.00GHz"/>
        <s v="Intel Celeron 6305E @ 1.80GHz"/>
        <s v="AMD Athlon II X3 435"/>
        <s v="Intel Celeron G1820 @ 2.70GHz"/>
        <s v="Intel Xeon E5405 @ 2.00GHz"/>
        <s v="AMD PRO A6-9500E"/>
        <s v="Intel Core i7-720QM @ 1.60GHz"/>
        <s v="AMD A6-3600 APU"/>
        <s v="Intel Core i3-4010U @ 1.70GHz"/>
        <s v="AMD Phenom II N970 Quad-Core"/>
        <s v="Intel Core i3-3120M @ 2.50GHz"/>
        <s v="AMD Phenom 9550 Quad-Core"/>
        <s v="Intel Core i3-2100T @ 2.50GHz"/>
        <s v="AMD A8-4500M APU"/>
        <s v="AMD Opteron 1354"/>
        <s v="AMD Phenom 9600 Quad-Core"/>
        <s v="Intel Celeron G1820T @ 2.40GHz"/>
        <s v="Intel Core i3-3110M @ 2.40GHz"/>
        <s v="Intel Pentium 4415Y @ 1.60GHz"/>
        <s v="Intel Xeon X3210 @ 2.13GHz"/>
        <s v="Intel Core i3-550 @ 3.20GHz"/>
        <s v="AMD A6-7400K APU"/>
        <s v="Intel Celeron J4005 @ 2.00GHz"/>
        <s v="AMD Athlon II X3 425"/>
        <s v="Intel Pentium G3220T @ 2.60GHz"/>
        <s v="AMD A4-6320 APU"/>
        <s v="AMD Phenom II X3 B75"/>
        <s v="Intel Celeron G1830 @ 2.80GHz"/>
        <s v="AMD Phenom II N930 Quad-Core"/>
        <s v="AMD Athlon II X3 420e"/>
        <s v="AMD Phenom II X3 710"/>
        <s v="AMD PRO A4-8350B"/>
        <s v="Intel Xeon E5335 @ 2.00GHz"/>
        <s v="Intel Pentium G2010 @ 2.80GHz"/>
        <s v="AMD Phenom II X3 B73"/>
        <s v="AMD A6-6420K APU"/>
        <s v="Intel Pentium G2030T @ 2.60GHz"/>
        <s v="Intel Xeon E5504 @ 2.00GHz"/>
        <s v="Intel Core i3-540 @ 3.07GHz"/>
        <s v="AMD Phenom 9500 Quad-Core"/>
        <s v="AMD Opteron 2354"/>
        <s v="Intel Celeron G1620T @ 2.40GHz"/>
        <s v="AMD Phenom 9350e Quad-Core"/>
        <s v="Intel Pentium G870 @ 3.10GHz"/>
        <s v="AMD A4-7300 APU"/>
        <s v="Intel Celeron 3867U @ 1.80GHz"/>
        <s v="Intel Core i3-2120T @ 2.60GHz"/>
        <s v="Intel Core2 Quad Q9000 @ 2.00GHz"/>
        <s v="Intel Celeron G1610 @ 2.60GHz"/>
        <s v="AMD Phenom II X3 720"/>
        <s v="Intel Celeron G1620 @ 2.70GHz"/>
        <s v="AMD Opteron 1352"/>
        <s v="AMD Phenom II N950 Quad-Core"/>
        <s v="AMD A8-3510MX APU"/>
        <s v="AMD Phenom 9450e Quad-Core"/>
        <s v="AMD A6-6400K APU"/>
        <s v="Intel Xeon E5320 @ 1.86GHz"/>
        <s v="Intel Xeon X5272 @ 3.40GHz"/>
        <s v="Intel Core i3-530 @ 2.93GHz"/>
        <s v="Intel Xeon E5240 @ 3.00GHz"/>
        <s v="Intel Pentium 4410Y @ 1.50GHz"/>
        <s v="AMD Athlon II X3 415e"/>
        <s v="AMD Athlon X3 440"/>
        <s v="Intel Pentium G860 @ 3.00GHz"/>
        <s v="AMD A4-6300 APU"/>
        <s v="Intel Xeon E3113 @ 3.00GHz"/>
        <s v="AMD A6-5400B APU"/>
        <s v="AMD Phenom II X2 560"/>
        <s v="AMD Phenom II X3 740"/>
        <s v="AMD Phenom 9150e Quad-Core"/>
        <s v="Intel Celeron 5205U @ 1.90GHz"/>
        <s v="AMD Phenom II P960 Quad-Core"/>
        <s v="Intel Atom C2558 @ 2.40GHz"/>
        <s v="AMD Phenom II X2 565"/>
        <s v="Intel Pentium G6951 @ 2.80GHz"/>
        <s v="Intel Celeron N4000 @ 1.10GHz"/>
        <s v="AMD A8-3520M APU"/>
        <s v="AMD Phenom II X2 B59"/>
        <s v="AMD Phenom 8600B Triple-Core"/>
        <s v="AMD Athlon 5150 APU"/>
        <s v="Intel Xeon L5310 @ 1.60GHz"/>
        <s v="AMD A6-3500 APU"/>
        <s v="Intel Pentium G850 @ 2.90GHz"/>
        <s v="Intel Pentium 2020M @ 2.40GHz"/>
        <s v="Intel Core2 Duo E8600 @ 3.33GHz"/>
        <s v="AMD Athlon II X2 280"/>
        <s v="Intel Pentium 2030M @ 2.50GHz"/>
        <s v="Intel Pentium G645 @ 2.90GHz"/>
        <s v="AMD A4-5300 APU"/>
        <s v="Intel Celeron 4205U @ 1.80GHz"/>
        <s v="Intel Pentium G2020T @ 2.50GHz"/>
        <s v="Intel Xeon L5240 @ 3.00GHz"/>
        <s v="Intel Core i3-2370M @ 2.40GHz"/>
        <s v="Intel Celeron G1610T @ 2.30GHz"/>
        <s v="AMD Athlon II X3 405e"/>
        <s v="AMD A4-6300B APU"/>
        <s v="AMD Athlon X2 280"/>
        <s v="Intel Core i5 750S @ 2.40GHz"/>
        <s v="AMD Athlon II X3 400e"/>
        <s v="Intel Atom x7-Z8700 @ 1.60GHz"/>
        <s v="AMD Athlon X2 340 Dual Core"/>
        <s v="Intel Core i5-480M @ 2.67GHz"/>
        <s v="Intel Pentium 3550M @ 2.30GHz"/>
        <s v="AMD Phenom II X2 555"/>
        <s v="AMD A8-3500M APU"/>
        <s v="Intel Xeon E5310 @ 1.60GHz"/>
        <s v="Intel Pentium N3700 @ 1.60GHz"/>
        <s v="AMD Phenom 9100e Quad-Core"/>
        <s v="Intel Core i5-460M @ 2.53GHz"/>
        <s v="AMD A6-5400K APU"/>
        <s v="AMD Sempron 240"/>
        <s v="Intel Pentium G630 @ 2.70GHz"/>
        <s v="Intel Pentium G640 @ 2.80GHz"/>
        <s v="Intel Celeron G555 @ 2.70GHz"/>
        <s v="Intel Core i3-2350M @ 2.30GHz"/>
        <s v="AMD Phenom II N850 Triple-Core"/>
        <s v="Intel Xeon E3110 @ 3.00GHz"/>
        <s v="Intel Xeon X5260 @ 3.33GHz"/>
        <s v="Intel Core2 Duo E8500 @ 3.16GHz"/>
        <s v="Intel Atom x5-Z8500 @ 1.44GHz"/>
        <s v="Intel Core i3-2330M @ 2.20GHz"/>
        <s v="AMD Athlon II X2 270"/>
        <s v="AMD Athlon II X2 265"/>
        <s v="Intel Core2 Duo T9900 @ 3.06GHz"/>
        <s v="AMD A6-3400M APU"/>
        <s v="AMD A4-4020 APU"/>
        <s v="AMD Athlon II X2 B26"/>
        <s v="AMD Phenom II X3 705e"/>
        <s v="Intel Core i3-2328M @ 2.20GHz"/>
        <s v="AMD A4-5300B APU"/>
        <s v="Intel Pentium N3540 @ 2.16GHz"/>
        <s v="AMD Phenom 8450 Triple-Core"/>
        <s v="Intel Core i5-430M @ 2.27GHz"/>
        <s v="AMD Phenom 8600 Triple-Core"/>
        <s v="Intel Core i5-450M @ 2.40GHz"/>
        <s v="Intel Pentium G620 @ 2.60GHz"/>
        <s v="AMD Phenom 8650 Triple-Core"/>
        <s v="Intel Celeron G550 @ 2.60GHz"/>
        <s v="AMD A6-3410MX APU"/>
        <s v="AMD Opteron 2222"/>
        <s v="Intel Core i3-2310M @ 2.10GHz"/>
        <s v="AMD A4-4000 APU"/>
        <s v="Intel Core i3-3217U @ 1.80GHz"/>
        <s v="Intel Celeron 3965Y @ 1.50GHz"/>
        <s v="Intel Core i3-390M @ 2.67GHz"/>
        <s v="AMD Athlon II X2 B28"/>
        <s v="Intel Pentium G840 @ 2.80GHz"/>
        <s v="AMD Phenom II X2 550"/>
        <s v="Intel Core2 Duo E8400 @ 3.00GHz"/>
        <s v="Intel Pentium E6800 @ 3.33GHz"/>
        <s v="Intel Pentium E5800 @ 3.20GHz"/>
        <s v="Intel Core i3-380M @ 2.53GHz"/>
        <s v="AMD Athlon II X2 255"/>
        <s v="Intel Core2 Duo T9800 @ 2.93GHz"/>
        <s v="Intel Core2 Duo E7600 @ 3.06GHz"/>
        <s v="AMD A6-5350M APU"/>
        <s v="AMD Phenom II P920 Quad-Core"/>
        <s v="AMD Athlon II X2 250e"/>
        <s v="Intel Celeron N3160 @ 1.60GHz"/>
        <s v="AMD Sempron 3850 APU"/>
        <s v="Intel Pentium E6700 @ 3.20GHz"/>
        <s v="AMD Phenom II X2 B55"/>
        <s v="Intel Xeon W3505 @ 2.53GHz"/>
        <s v="Intel Core2 Duo E6850 @ 3.00GHz"/>
        <s v="Intel Pentium G640T @ 2.40GHz"/>
        <s v="Intel Core2 Extreme X9100 @ 3.06GHz"/>
        <s v="Intel Core2 Extreme X9000 @ 2.80GHz"/>
        <s v="Intel Celeron N3350 @ 1.10GHz"/>
        <s v="Intel Core i3-370M @ 2.40GHz"/>
        <s v="Intel Xeon L5320 @ 1.86GHz"/>
        <s v="AMD Athlon II X2 260"/>
        <s v="Intel Celeron G540 @ 2.50GHz"/>
        <s v="AMD Phenom II X2 545"/>
        <s v="AMD Opteron 2220"/>
        <s v="AMD Athlon II X2 210e"/>
        <s v="Intel Celeron G530 @ 2.40GHz"/>
        <s v="AMD A4-3420 APU"/>
        <s v="Intel Core2 Extreme X7900 @ 2.80GHz"/>
        <s v="Intel Celeron 2002E @ 1.50GHz"/>
        <s v="Intel Pentium B970 @ 2.30GHz"/>
        <s v="Intel Core2 Duo E7500 @ 2.93GHz"/>
        <s v="Intel Celeron G1101 @ 2.27GHz"/>
        <s v="AMD Phenom 8250e Triple-Core"/>
        <s v="AMD Athlon II X2 250"/>
        <s v="AMD Athlon II X2 245e"/>
        <s v="AMD Athlon II X2 B24"/>
        <s v="Intel Pentium E6500 @ 2.93GHz"/>
        <s v="Intel Pentium E6600 @ 3.06GHz"/>
        <s v="AMD A4-3400 APU"/>
        <s v="Intel Pentium B980 @ 2.40GHz"/>
        <s v="Intel Core2 Duo E8200 @ 2.66GHz"/>
        <s v="Intel Core i3-350M @ 2.27GHz"/>
        <s v="Intel Pentium G6950 @ 2.80GHz"/>
        <s v="Intel Celeron G530T @ 2.00GHz"/>
        <s v="Intel Xeon W3503 @ 2.40GHz"/>
        <s v="Intel Core2 Duo T9600 @ 2.80GHz"/>
        <s v="AMD Athlon II X2 235e"/>
        <s v="AMD Athlon 7850 Dual-Core"/>
        <s v="AMD Athlon II X2 B22"/>
        <s v="AMD Opteron 2218"/>
        <s v="Intel Core2 Duo E8300 @ 2.83GHz"/>
        <s v="Intel Pentium G630T @ 2.30GHz"/>
        <s v="AMD A6-4400M APU"/>
        <s v="Intel Xeon 3070 @ 2.66GHz"/>
        <s v="AMD Athlon II X2 220"/>
        <s v="AMD Phenom II N660 Dual-Core"/>
        <s v="AMD Athlon II X2 245"/>
        <s v="Intel Pentium 2127U @ 1.90GHz"/>
        <s v="Intel Pentium E5700 @ 3.00GHz"/>
        <s v="Intel Core2 Duo T9500 @ 2.60GHz"/>
        <s v="Intel Core2 Duo E6700 @ 2.66GHz"/>
        <s v="Intel Core2 Duo P9600 @ 2.53GHz"/>
        <s v="Intel Core2 Duo E6750 @ 2.66GHz"/>
        <s v="Intel Pentium E5500 @ 2.80GHz"/>
        <s v="Intel Pentium E6300 @ 2.80GHz"/>
        <s v="Intel Pentium 2117U @ 1.80GHz"/>
        <s v="Intel Core i3-330M @ 2.13GHz"/>
        <s v="AMD Phenom II N620 Dual-Core"/>
        <s v="AMD Athlon II X2 240e"/>
        <s v="Intel Core2 Duo E7400 @ 2.80GHz"/>
        <s v="AMD Phenom X3 8550"/>
        <s v="Intel Core2 Duo T7800 @ 2.60GHz"/>
        <s v="AMD Athlon 64 FX-74"/>
        <s v="AMD A4-3300 APU"/>
        <s v="AMD A4-4300M APU"/>
        <s v="AMD Athlon 64 X2 Dual Core 6400+"/>
        <s v="AMD Phenom II N640 Dual-Core"/>
        <s v="Intel Core2 Duo E7300 @ 2.66GHz"/>
        <s v="Intel Xeon 5160 @ 3.00GHz"/>
        <s v="Intel Atom C2538 @ 2.40GHz"/>
        <s v="AMD Athlon II X2 215"/>
        <s v="Intel Core2 Duo P9500 @ 2.53GHz"/>
        <s v="AMD Opteron 285"/>
        <s v="Intel Core2 Duo P8700 @ 2.53GHz"/>
        <s v="AMD E2-3200 APU"/>
        <s v="AMD Opteron 290"/>
        <s v="AMD Athlon 7750 Dual-Core"/>
        <s v="Intel Core2 Duo SP9400 @ 2.40GHz"/>
        <s v="Intel Core2 Duo E7200 @ 2.53GHz"/>
        <s v="AMD Athlon 64 FX-62 Dual Core"/>
        <s v="Intel Core2 Duo T9400 @ 2.53GHz"/>
        <s v="Intel Core2 Duo P8800 @ 2.66GHz"/>
        <s v="Intel Core2 Duo T9300 @ 2.50GHz"/>
        <s v="Intel Xeon 3060 @ 2.40GHz"/>
        <s v="Intel Core2 Duo T9550 @ 2.66GHz"/>
        <s v="Intel Pentium E5400 @ 2.70GHz"/>
        <s v="AMD Athlon II X2 240"/>
        <s v="Intel Celeron E3500 @ 2.70GHz"/>
        <s v="AMD Phenom II P650 Dual-Core"/>
        <s v="Intel Xeon L3406 @ 2.27GHz"/>
        <s v="AMD Athlon 64 X2 Dual Core 5600+"/>
        <s v="AMD Turion II Ultra Dual-Core Mobile M600"/>
        <s v="AMD Athlon 64 X2 Dual Core 6000+"/>
        <s v="Intel Celeron 3205U @ 1.50GHz"/>
        <s v="Intel Xeon 5148 @ 2.33GHz"/>
        <s v="AMD Athlon 64 X2 Dual Core 5400+"/>
        <s v="Intel Pentium B960 @ 2.20GHz"/>
        <s v="AMD Opteron 2220 SE"/>
        <s v="Intel Atom x5-Z8350 @ 1.44GHz"/>
        <s v="Intel Core2 Duo T8300 @ 2.40GHz"/>
        <s v="Intel Pentium E5300 @ 2.60GHz"/>
        <s v="Intel Core2 Duo E6600 @ 2.40GHz"/>
        <s v="Intel Pentium G620T @ 2.20GHz"/>
        <s v="AMD Turion II P540 Dual-Core"/>
        <s v="AMD Sempron X2 190"/>
        <s v="Intel Core2 Duo E6550 @ 2.33GHz"/>
        <s v="AMD Athlon 5200 Dual-Core"/>
        <s v="Intel Core2 Duo P7550 @ 2.26GHz"/>
        <s v="Intel Pentium E5200 @ 2.50GHz"/>
        <s v="Intel Xeon 3065 @ 2.33GHz"/>
        <s v="AMD Turion 64 X2 Mobile TL-68"/>
        <s v="Intel Celeron E3200 @ 2.40GHz"/>
        <s v="AMD Athlon 7550 Dual-Core"/>
        <s v="Intel Xeon 5140 @ 2.33GHz"/>
        <s v="AMD Turion II N530 Dual-Core"/>
        <s v="Intel Core2 Duo P8600 @ 2.40GHz"/>
        <s v="Intel Pentium P6100 @ 2.00GHz"/>
        <s v="Intel Pentium P6200 @ 2.13GHz"/>
        <s v="Intel Xeon 3050 @ 2.13GHz"/>
        <s v="Intel Xeon 5150 @ 2.66GHz"/>
        <s v="AMD Opteron 275"/>
        <s v="Intel Xeon E5205 @ 1.86GHz"/>
        <s v="Intel Xeon E5502 @ 1.87GHz"/>
        <s v="Intel Celeron E3300 @ 2.50GHz"/>
        <s v="AMD Athlon Dual Core 5000B"/>
        <s v="AMD Athlon 5000 Dual-Core"/>
        <s v="Intel Pentium B940 @ 2.00GHz"/>
        <s v="AMD Turion II Dual-Core Mobile M520"/>
        <s v="Intel Core2 Duo E4600 @ 2.40GHz"/>
        <s v="Intel Celeron E3400 @ 2.60GHz"/>
        <s v="Intel Core2 Duo P8400 @ 2.26GHz"/>
        <s v="AMD Sempron X2 180"/>
        <s v="Intel Core2 Duo T7700 @ 2.40GHz"/>
        <s v="Intel Core2 Duo T7500 @ 2.20GHz"/>
        <s v="Intel Core2 Extreme X6800 @ 2.93GHz"/>
        <s v="Intel Atom x5-Z8300 @ 1.44GHz"/>
        <s v="AMD Athlon 64 X2 Dual Core 5200+"/>
        <s v="Intel Celeron B830 @ 1.80GHz"/>
        <s v="Intel Core2 Duo E4700 @ 2.60GHz"/>
        <s v="Intel Xeon E5503 @ 2.00GHz"/>
        <s v="Intel Celeron 1007U @ 1.50GHz"/>
        <s v="AMD Athlon 64 X2 Dual Core 5800+"/>
        <s v="Intel Xeon 5130 @ 2.00GHz"/>
        <s v="Intel Pentium E2220 @ 2.40GHz"/>
        <s v="Intel Pentium T4500 @ 2.30GHz"/>
        <s v="AMD Turion X2 Ultra Dual-Core Mobile ZM-84"/>
        <s v="Intel Xeon 3040 @ 1.86GHz"/>
        <s v="Intel Celeron B820 @ 1.70GHz"/>
        <s v="AMD Opteron 1216"/>
        <s v="Intel Celeron B810 @ 1.60GHz"/>
        <s v="Intel Core2 Duo E6400 @ 2.13GHz"/>
        <s v="Intel Pentium T4300 @ 2.10GHz"/>
        <s v="Intel Core2 Duo T7600 @ 2.33GHz"/>
        <s v="AMD Opteron 280"/>
        <s v="Intel Xeon 5120 @ 1.86GHz"/>
        <s v="Intel Pentium T4400 @ 2.20GHz"/>
        <s v="AMD Opteron 270"/>
        <s v="Intel Core2 Duo T6600 @ 2.20GHz"/>
        <s v="AMD Athlon 64 X2 Dual Core 5000+"/>
        <s v="Intel Atom Z3775 @ 1.46GHz"/>
        <s v="Intel Pentium E2200 @ 2.20GHz"/>
        <s v="AMD Athlon Dual Core 5050e"/>
        <s v="Intel Core2 Duo P7450 @ 2.13GHz"/>
        <s v="AMD Opteron 180"/>
        <s v="Intel Core2 Duo SL9400 @ 1.86GHz"/>
        <s v="Intel Core2 Duo T8100 @ 2.10GHz"/>
        <s v="AMD Turion 64 X2 Mobile TL-62"/>
        <s v="Intel Atom Z3770 @ 1.46GHz"/>
        <s v="AMD Athlon Dual Core 4850e"/>
        <s v="AMD Turion X2 Ultra Dual-Core Mobile ZM-85"/>
        <s v="Intel Core2 Duo P7350 @ 2.00GHz"/>
        <s v="AMD A4-3305M APU"/>
        <s v="Intel Core2 Duo T7200 @ 2.00GHz"/>
        <s v="AMD Athlon 64 X2 Dual Core 4800+"/>
        <s v="Intel Core2 Duo E4500 @ 2.20GHz"/>
        <s v="Intel Core2 Duo T6570 @ 2.10GHz"/>
        <s v="AMD Athlon 64 X2 Dual Core 4600+"/>
        <s v="Intel Pentium T4200 @ 2.00GHz"/>
        <s v="Intel Core2 Duo E6420 @ 2.13GHz"/>
        <s v="AMD Athlon II P360 Dual-Core"/>
        <s v="Intel Core2 Duo T6400 @ 2.00GHz"/>
        <s v="Intel Core2 Duo T7400 @ 2.16GHz"/>
        <s v="AMD Athlon Dual Core 4450e"/>
        <s v="AMD Opteron 1214"/>
        <s v="Intel Core2 Duo T6500 @ 2.10GHz"/>
        <s v="AMD Athlon II Dual-Core M320"/>
        <s v="AMD Turion X2 Ultra Dual-Core Mobile ZM-86"/>
        <s v="Intel Core2 Duo T7300 @ 2.00GHz"/>
        <s v="AMD Athlon 64 X2 Dual Core 4400+"/>
        <s v="Intel Celeron G470 @ 2.00GHz"/>
        <s v="AMD Turion X2 Ultra Dual-Core Mobile ZM-87"/>
        <s v="Intel Core2 Duo T7250 @ 2.00GHz"/>
        <s v="AMD Athlon Dual Core 4450B"/>
        <s v="AMD A4-3300M APU"/>
        <s v="AMD Athlon II X2 270u"/>
        <s v="AMD Turion 64 X2 Mobile TL-64"/>
        <s v="AMD Athlon II P320 Dual-Core"/>
        <s v="AMD Athlon II P340 Dual-Core"/>
        <s v="AMD Athlon 64 X2 Dual Core 4200+"/>
        <s v="Intel Pentium E2180 @ 2.00GHz"/>
        <s v="Intel Celeron E1400 @ 2.00GHz"/>
        <s v="Intel Core2 Duo T5750 @ 2.00GHz"/>
        <s v="AMD Turion X2 Dual-Core Mobile RM-72"/>
        <s v="AMD E2-3000M APU"/>
        <s v="Intel Celeron N3060 @ 1.60GHz"/>
        <s v="AMD Athlon II X2 260u"/>
        <s v="AMD Turion Dual-Core RM-75"/>
        <s v="Intel Celeron E1500 @ 2.20GHz"/>
        <s v="Intel Celeron B800 @ 1.50GHz"/>
        <s v="AMD Turion Dual-Core RM-72"/>
        <s v="Intel Pentium T3400 @ 2.16GHz"/>
        <s v="Intel Pentium T3200 @ 2.00GHz"/>
        <s v="Intel Core2 Duo T7100 @ 1.80GHz"/>
        <s v="AMD A4-3320M APU"/>
        <s v="Intel Pentium E2160 @ 1.80GHz"/>
        <s v="Intel Pentium 2129Y @ 1.10GHz"/>
        <s v="Intel Core2 Duo E4400 @ 2.00GHz"/>
        <s v="AMD Turion 64 X2 Mobile TL-66"/>
        <s v="Celeron Dual-Core T3300 @ 2.00GHz"/>
        <s v="AMD Turion X2 Dual-Core Mobile RM-74"/>
        <s v="Intel Pentium 957 @ 1.20GHz"/>
        <s v="Intel Atom Z3745 @ 1.33GHz"/>
        <s v="AMD Athlon 64 X2 QL-65"/>
        <s v="AMD Athlon II X2 250u"/>
        <s v="Intel Xeon 5110 @ 1.60GHz"/>
        <s v="Intel Core2 Duo E6320 @ 1.86GHz"/>
        <s v="AMD Athlon 64 X2 Dual Core 3600+"/>
        <s v="Intel Atom S1260 @ 2.00GHz"/>
        <s v="AMD Opteron 1212"/>
        <s v="Intel Celeron N3050 @ 1.60GHz"/>
        <s v="Intel Core2 Duo E6300 @ 1.86GHz"/>
        <s v="AMD Turion 64 X2 Mobile TL-60"/>
        <s v="AMD Athlon X2 Dual Core BE-2300"/>
        <s v="AMD Sempron Dual Core 2200"/>
        <s v="Intel Celeron 867 @ 1.30GHz"/>
        <s v="AMD Sempron 2650 APU"/>
        <s v="Intel Core2 Duo E4300 @ 1.80GHz"/>
        <s v="AMD Turion Dual-Core RM-70"/>
        <s v="Intel Atom Z3735E @ 1.33GHz"/>
        <s v="AMD Sempron Dual Core 2300"/>
        <s v="Intel Pentium E2140 @ 1.60GHz"/>
        <s v="Intel Atom Z3735F @ 1.33GHz"/>
        <s v="Intel Celeron N2830 @ 2.16GHz"/>
        <s v="Intel Pentium T2330 @ 1.60GHz"/>
        <s v="AMD Sempron Dual Core 2100"/>
        <s v="Intel Atom C2350 @ 1.74GHz"/>
        <s v="AMD Opteron 165"/>
        <s v="AMD Athlon 64 X2 Dual-Core TK-55"/>
        <s v="AMD Turion X2 Ultra Dual-Core Mobile ZM-80"/>
        <s v="Celeron Dual-Core T3100 @ 1.90GHz"/>
        <s v="Intel Celeron T1600 @ 1.66GHz"/>
        <s v="AMD Sempron 145"/>
        <s v="AMD Sempron 130"/>
        <s v="Intel Pentium T2370 @ 1.73GHz"/>
        <s v="AMD Sempron 150"/>
        <s v="AMD Turion X2 Dual Core Mobile RM-70"/>
        <s v="Intel Celeron G460 @ 1.80GHz"/>
        <s v="Intel Celeron E1200 @ 1.60GHz"/>
        <s v="Intel Core2 Duo T5250 @ 1.50GHz"/>
        <s v="Intel Celeron G465 @ 1.90GHz"/>
        <s v="AMD Sempron 140"/>
        <s v="Intel Celeron 847 @ 1.10GHz"/>
        <s v="Intel Celeron N2820 @ 2.13GHz"/>
        <s v="Intel Pentium Extreme Edition 955 @ 3.46GHz"/>
        <s v="AMD Turion 64 X2 Mobile TL-56"/>
        <s v="Intel Celeron 450 @ 2.20GHz"/>
        <s v="AMD Turion 64 X2 Mobile TL-50"/>
        <s v="AMD Athlon LE-1640"/>
        <s v="Intel Celeron G440 @ 1.60GHz"/>
        <s v="AMD Athlon LE-1620"/>
        <s v="Intel Celeron N2810 @ 2.00GHz"/>
        <s v="AMD Athlon LE-1600"/>
        <s v="AMD Athlon 1640B"/>
        <s v="Intel Celeron 900 @ 2.20GHz"/>
        <s v="Intel Core Duo T2500 @ 2.00GHz"/>
        <s v="AMD Athlon 64 FX-55"/>
        <s v="Intel Atom D510 @ 1.66GHz"/>
        <s v="Intel Xeon 3.60GHz"/>
        <s v="AMD Sempron LE-1300"/>
        <s v="AMD Athlon 64 3500+"/>
        <s v="AMD Athlon 64 3700+"/>
        <s v="AMD Opteron 150"/>
        <s v="Intel Xeon 3.80GHz"/>
        <s v="AMD Athlon II Neo K325 Dual-Core"/>
        <s v="Intel Atom E3825 @ 1.33GHz"/>
        <s v="AMD V140"/>
        <s v="AMD Athlon 64 3400+"/>
        <s v="Intel Celeron 440 @ 2.00GHz"/>
        <s v="Intel Celeron 560 @ 2.13GHz"/>
        <s v="AMD Sempron 3600+"/>
        <s v="AMD Sempron 3800+"/>
        <s v="AMD Athlon II 160u"/>
        <s v="AMD Athlon II 170u"/>
        <s v="AMD Sempron LE-1200"/>
        <s v="Intel Core Duo T2400 @ 1.83GHz"/>
        <s v="Intel Pentium T2080 @ 1.73GHz"/>
        <s v="AMD Opteron 146"/>
        <s v="AMD Athlon 64 4000+"/>
        <s v="AMD Athlon 64 3200+"/>
        <s v="Intel Atom N570 @ 1.66GHz"/>
        <s v="AMD Turion 64 Mobile ML-37"/>
        <s v="AMD Opteron 144"/>
        <s v="AMD Sempron 3300+"/>
        <s v="AMD Sempron LE-1100"/>
        <s v="AMD Athlon 64 3000+"/>
        <s v="AMD Sempron LE-1250"/>
        <s v="Intel Celeron 550 @ 2.00GHz"/>
        <s v="AMD Sempron 3100+"/>
        <s v="AMD Athlon 64 2800+"/>
        <s v="Intel Celeron 430 @ 1.80GHz"/>
        <s v="AMD Athlon 64 3800+"/>
        <s v="AMD Sempron 3400+"/>
        <s v="AMD Athlon 2800+"/>
        <s v="AMD Sempron 3200+"/>
        <s v="AMD Sempron SI-40"/>
        <s v="Intel Celeron 540 @ 1.86GHz"/>
        <s v="AMD Athlon 2650e"/>
        <s v="AMD Sempron 3000+"/>
        <s v="Intel Celeron 530 @ 1.73GHz"/>
        <s v="Intel Atom N550 @ 1.50GHz"/>
        <s v="AMD Athlon XP 3000+"/>
        <s v="AMD Sempron SI-42"/>
        <s v="AMD Sempron LE-1150"/>
        <s v="AMD Sempron 2800+"/>
        <s v="Intel Celeron 420 @ 1.60GHz"/>
        <s v="AMD Sempron 3500+"/>
        <s v="Intel Atom D425 @ 1.80GHz"/>
        <s v="AMD Athlon XP 1800+"/>
        <s v="AMD Athlon XP 2000+"/>
        <s v="Intel Atom D410 @ 1.66GHz"/>
        <s v="AMD Athlon XP 1700+"/>
        <s v="Intel Atom E3815 @ 1.46GHz"/>
      </sharedItems>
    </cacheField>
    <cacheField name="price" numFmtId="0">
      <sharedItems containsSemiMixedTypes="0" containsString="0" containsNumber="1" minValue="3.99" maxValue="8978" count="1310">
        <n v="7299.99"/>
        <n v="7060"/>
        <n v="6807.98"/>
        <n v="8399.69"/>
        <n v="5424.99"/>
        <n v="4000"/>
        <n v="6817"/>
        <n v="5045.99"/>
        <n v="3684"/>
        <n v="2999"/>
        <n v="2997.99"/>
        <n v="4499.99"/>
        <n v="8978"/>
        <n v="3499.99"/>
        <n v="4989"/>
        <n v="2840"/>
        <n v="1499.99"/>
        <n v="1789.99"/>
        <n v="3761"/>
        <n v="1682.9"/>
        <n v="5097.75"/>
        <n v="1799"/>
        <n v="3173"/>
        <n v="1962"/>
        <n v="2750"/>
        <n v="2696.51"/>
        <n v="3825.9"/>
        <n v="1997.99"/>
        <n v="649.74"/>
        <n v="5992"/>
        <n v="1699.99"/>
        <n v="3850.34"/>
        <n v="779.98"/>
        <n v="1736.62"/>
        <n v="1904"/>
        <n v="899.95"/>
        <n v="2209.9699999999998"/>
        <n v="1428.93"/>
        <n v="2932.63"/>
        <n v="572.98"/>
        <n v="599.95000000000005"/>
        <n v="3100"/>
        <n v="913"/>
        <n v="7453"/>
        <n v="1179.99"/>
        <n v="1280"/>
        <n v="1995"/>
        <n v="6353"/>
        <n v="393.03"/>
        <n v="650"/>
        <n v="1299"/>
        <n v="3095"/>
        <n v="509"/>
        <n v="2279"/>
        <n v="8870.4599999999991"/>
        <n v="2667"/>
        <n v="1129.22"/>
        <n v="1595.96"/>
        <n v="529.99"/>
        <n v="2472.14"/>
        <n v="1605.79"/>
        <n v="489"/>
        <n v="409"/>
        <n v="350.99"/>
        <n v="7705"/>
        <n v="1933"/>
        <n v="999.99"/>
        <n v="1712"/>
        <n v="1115.1199999999999"/>
        <n v="618.77"/>
        <n v="359"/>
        <n v="7829"/>
        <n v="2069.9499999999998"/>
        <n v="2100"/>
        <n v="3850"/>
        <n v="312.95999999999998"/>
        <n v="1870"/>
        <n v="1442.21"/>
        <n v="1504.63"/>
        <n v="328"/>
        <n v="722.97"/>
        <n v="517.27"/>
        <n v="1498.95"/>
        <n v="2683.99"/>
        <n v="669"/>
        <n v="369.99"/>
        <n v="3389.78"/>
        <n v="635"/>
        <n v="2163"/>
        <n v="4551.37"/>
        <n v="6005.98"/>
        <n v="867.3"/>
        <n v="990"/>
        <n v="816.42"/>
        <n v="617"/>
        <n v="3626.37"/>
        <n v="2817"/>
        <n v="1524.89"/>
        <n v="3798.95"/>
        <n v="771.99"/>
        <n v="1119.25"/>
        <n v="841.4"/>
        <n v="333.99"/>
        <n v="249.99"/>
        <n v="684.47"/>
        <n v="1112"/>
        <n v="2698.95"/>
        <n v="2000"/>
        <n v="277.98"/>
        <n v="457"/>
        <n v="1983.82"/>
        <n v="1372.08"/>
        <n v="260.98"/>
        <n v="299"/>
        <n v="1406.99"/>
        <n v="990.97"/>
        <n v="679.99"/>
        <n v="1990"/>
        <n v="548.87"/>
        <n v="2348.6999999999998"/>
        <n v="605.45000000000005"/>
        <n v="1361"/>
        <n v="2465.14"/>
        <n v="944"/>
        <n v="1829.99"/>
        <n v="949"/>
        <n v="1674.44"/>
        <n v="397.97"/>
        <n v="599"/>
        <n v="739"/>
        <n v="379.98"/>
        <n v="999"/>
        <n v="761"/>
        <n v="411.99"/>
        <n v="1268.96"/>
        <n v="3616"/>
        <n v="7528"/>
        <n v="297"/>
        <n v="5957.96"/>
        <n v="233"/>
        <n v="2411"/>
        <n v="3113.22"/>
        <n v="2940"/>
        <n v="279"/>
        <n v="376.99"/>
        <n v="623"/>
        <n v="391.65"/>
        <n v="379.99"/>
        <n v="389.97"/>
        <n v="583"/>
        <n v="608.77"/>
        <n v="883.99"/>
        <n v="2498"/>
        <n v="311"/>
        <n v="469.99"/>
        <n v="2702"/>
        <n v="339.99"/>
        <n v="539"/>
        <n v="3062"/>
        <n v="375"/>
        <n v="248.59"/>
        <n v="395"/>
        <n v="2793.95"/>
        <n v="2793.7"/>
        <n v="347.88"/>
        <n v="408.44"/>
        <n v="997.98"/>
        <n v="299.99"/>
        <n v="1662.95"/>
        <n v="329.99"/>
        <n v="1000"/>
        <n v="367.52"/>
        <n v="339"/>
        <n v="560"/>
        <n v="556"/>
        <n v="3167.14"/>
        <n v="2500"/>
        <n v="2570.41"/>
        <n v="1405.64"/>
        <n v="216.99"/>
        <n v="500"/>
        <n v="778"/>
        <n v="2974.12"/>
        <n v="654.99"/>
        <n v="1988"/>
        <n v="908.7"/>
        <n v="874"/>
        <n v="289.99"/>
        <n v="546"/>
        <n v="238.97"/>
        <n v="189.99"/>
        <n v="269.98"/>
        <n v="1098.95"/>
        <n v="1267.68"/>
        <n v="1530.39"/>
        <n v="2139.9499999999998"/>
        <n v="668.18"/>
        <n v="350"/>
        <n v="571.95000000000005"/>
        <n v="1770"/>
        <n v="444"/>
        <n v="316.99"/>
        <n v="619"/>
        <n v="2015.12"/>
        <n v="2970"/>
        <n v="592.1"/>
        <n v="202"/>
        <n v="439"/>
        <n v="319"/>
        <n v="542.53"/>
        <n v="498.31"/>
        <n v="159"/>
        <n v="325.99"/>
        <n v="179.97"/>
        <n v="1769.98"/>
        <n v="3405.95"/>
        <n v="209.99"/>
        <n v="232.49"/>
        <n v="174.98"/>
        <n v="192"/>
        <n v="381.22"/>
        <n v="898.3"/>
        <n v="1096.6600000000001"/>
        <n v="999.9"/>
        <n v="328.98"/>
        <n v="428"/>
        <n v="200.19"/>
        <n v="1160"/>
        <n v="309.99"/>
        <n v="677.5"/>
        <n v="279.99"/>
        <n v="450"/>
        <n v="707.81"/>
        <n v="327.52"/>
        <n v="333"/>
        <n v="622"/>
        <n v="502.13"/>
        <n v="2097"/>
        <n v="367"/>
        <n v="494"/>
        <n v="1764"/>
        <n v="216.41"/>
        <n v="685"/>
        <n v="386"/>
        <n v="133"/>
        <n v="1224.67"/>
        <n v="362"/>
        <n v="1989"/>
        <n v="153.49"/>
        <n v="975.1"/>
        <n v="402.19"/>
        <n v="1561"/>
        <n v="197.19"/>
        <n v="212.98"/>
        <n v="1727"/>
        <n v="1950"/>
        <n v="820.55"/>
        <n v="5400"/>
        <n v="421"/>
        <n v="709"/>
        <n v="149.99"/>
        <n v="377.32"/>
        <n v="174.21"/>
        <n v="330"/>
        <n v="390.27"/>
        <n v="268.99"/>
        <n v="458.99"/>
        <n v="141.75"/>
        <n v="250"/>
        <n v="235.19"/>
        <n v="257.36"/>
        <n v="178.03"/>
        <n v="699"/>
        <n v="304"/>
        <n v="243.19"/>
        <n v="761.7"/>
        <n v="254.2"/>
        <n v="142"/>
        <n v="168.06"/>
        <n v="1645"/>
        <n v="1384.95"/>
        <n v="5729"/>
        <n v="323"/>
        <n v="213"/>
        <n v="1373.18"/>
        <n v="768"/>
        <n v="860"/>
        <n v="1005"/>
        <n v="254.45"/>
        <n v="519.99"/>
        <n v="417"/>
        <n v="1499.98"/>
        <n v="143"/>
        <n v="1111"/>
        <n v="389.99"/>
        <n v="596.66"/>
        <n v="4938"/>
        <n v="1832"/>
        <n v="679.95"/>
        <n v="170"/>
        <n v="152.68"/>
        <n v="184.98"/>
        <n v="390.99"/>
        <n v="549"/>
        <n v="212.97"/>
        <n v="122"/>
        <n v="424.99"/>
        <n v="107.99"/>
        <n v="869.95"/>
        <n v="551.26"/>
        <n v="582.99"/>
        <n v="327.31"/>
        <n v="384.95"/>
        <n v="449"/>
        <n v="1719"/>
        <n v="4800"/>
        <n v="162.5"/>
        <n v="4719"/>
        <n v="700"/>
        <n v="1007.7"/>
        <n v="357"/>
        <n v="154.38999999999999"/>
        <n v="315"/>
        <n v="219.99"/>
        <n v="63.99"/>
        <n v="542.78"/>
        <n v="309"/>
        <n v="357.5"/>
        <n v="312.39"/>
        <n v="448"/>
        <n v="183"/>
        <n v="1199.99"/>
        <n v="148"/>
        <n v="340.99"/>
        <n v="322.85000000000002"/>
        <n v="442.9"/>
        <n v="321.99"/>
        <n v="369.94"/>
        <n v="1494"/>
        <n v="184.95"/>
        <n v="589.99"/>
        <n v="124.88"/>
        <n v="305.99"/>
        <n v="775"/>
        <n v="142.72999999999999"/>
        <n v="447.99"/>
        <n v="566"/>
        <n v="182"/>
        <n v="209.88"/>
        <n v="260.99"/>
        <n v="169.46"/>
        <n v="199.99"/>
        <n v="700.39"/>
        <n v="269.99"/>
        <n v="215.61"/>
        <n v="139.53"/>
        <n v="751.19"/>
        <n v="124.99"/>
        <n v="482"/>
        <n v="398.95"/>
        <n v="403"/>
        <n v="426"/>
        <n v="159.82"/>
        <n v="303"/>
        <n v="174.95"/>
        <n v="555"/>
        <n v="432.19"/>
        <n v="461"/>
        <n v="107.87"/>
        <n v="1365"/>
        <n v="641"/>
        <n v="79"/>
        <n v="137.94999999999999"/>
        <n v="1176"/>
        <n v="1298.7"/>
        <n v="453.7"/>
        <n v="1305.76"/>
        <n v="374.95"/>
        <n v="2400"/>
        <n v="326.97000000000003"/>
        <n v="960"/>
        <n v="59"/>
        <n v="383.5"/>
        <n v="482.01"/>
        <n v="326.54000000000002"/>
        <n v="431"/>
        <n v="1364"/>
        <n v="237.45"/>
        <n v="98"/>
        <n v="513"/>
        <n v="3838"/>
        <n v="232.6"/>
        <n v="320.29000000000002"/>
        <n v="259.99"/>
        <n v="778.7"/>
        <n v="1029.95"/>
        <n v="312"/>
        <n v="343.02"/>
        <n v="74.989999999999995"/>
        <n v="2499.9499999999998"/>
        <n v="819.95"/>
        <n v="256.55"/>
        <n v="607.75"/>
        <n v="154"/>
        <n v="319.95"/>
        <n v="3604"/>
        <n v="530"/>
        <n v="1798.95"/>
        <n v="235.99"/>
        <n v="644.99"/>
        <n v="133.94999999999999"/>
        <n v="998.95"/>
        <n v="70"/>
        <n v="195"/>
        <n v="1250"/>
        <n v="294.99"/>
        <n v="225.99"/>
        <n v="275.67"/>
        <n v="1530.37"/>
        <n v="135.4"/>
        <n v="413"/>
        <n v="255.36"/>
        <n v="182.75"/>
        <n v="297.58999999999997"/>
        <n v="159.99"/>
        <n v="334"/>
        <n v="349.44"/>
        <n v="320"/>
        <n v="349.99"/>
        <n v="190"/>
        <n v="129.99"/>
        <n v="139.99"/>
        <n v="1476.32"/>
        <n v="4616"/>
        <n v="85.45"/>
        <n v="174.85"/>
        <n v="228"/>
        <n v="238.02"/>
        <n v="301.17"/>
        <n v="498.95"/>
        <n v="138.99"/>
        <n v="544.91"/>
        <n v="489.95"/>
        <n v="353.61"/>
        <n v="230"/>
        <n v="592.17999999999995"/>
        <n v="253.99"/>
        <n v="499.88"/>
        <n v="285"/>
        <n v="120.36"/>
        <n v="107"/>
        <n v="71"/>
        <n v="316.70999999999998"/>
        <n v="79.989999999999995"/>
        <n v="374.45"/>
        <n v="112.99"/>
        <n v="904.33"/>
        <n v="297.57"/>
        <n v="214"/>
        <n v="496.3"/>
        <n v="78.19"/>
        <n v="945"/>
        <n v="427.11"/>
        <n v="59.99"/>
        <n v="444.04"/>
        <n v="267.19"/>
        <n v="88"/>
        <n v="595.44000000000005"/>
        <n v="187"/>
        <n v="443"/>
        <n v="135.09"/>
        <n v="912"/>
        <n v="325"/>
        <n v="140"/>
        <n v="125"/>
        <n v="112"/>
        <n v="64.73"/>
        <n v="255"/>
        <n v="206.87"/>
        <n v="1708.67"/>
        <n v="1230"/>
        <n v="445"/>
        <n v="174.28"/>
        <n v="1535.11"/>
        <n v="55.24"/>
        <n v="916"/>
        <n v="439.99"/>
        <n v="109.65"/>
        <n v="258.7"/>
        <n v="66.010000000000005"/>
        <n v="247.53"/>
        <n v="293.22000000000003"/>
        <n v="378"/>
        <n v="1207"/>
        <n v="84"/>
        <n v="178.09"/>
        <n v="390"/>
        <n v="267.56"/>
        <n v="229.99"/>
        <n v="96.19"/>
        <n v="69"/>
        <n v="1346"/>
        <n v="568"/>
        <n v="348"/>
        <n v="239.84"/>
        <n v="219.3"/>
        <n v="839"/>
        <n v="64"/>
        <n v="546.25"/>
        <n v="217.97"/>
        <n v="978"/>
        <n v="49"/>
        <n v="207.36"/>
        <n v="194.99"/>
        <n v="249"/>
        <n v="128.99"/>
        <n v="200"/>
        <n v="1219"/>
        <n v="250.17"/>
        <n v="826"/>
        <n v="450.19"/>
        <n v="144.99"/>
        <n v="571"/>
        <n v="486"/>
        <n v="1500.19"/>
        <n v="694"/>
        <n v="196.86"/>
        <n v="64.87"/>
        <n v="699.95"/>
        <n v="435"/>
        <n v="178.69"/>
        <n v="160.19"/>
        <n v="79.459999999999994"/>
        <n v="72.8"/>
        <n v="204.99"/>
        <n v="163"/>
        <n v="499.95"/>
        <n v="115"/>
        <n v="47.85"/>
        <n v="66.989999999999995"/>
        <n v="165.99"/>
        <n v="249.95"/>
        <n v="189.06"/>
        <n v="434"/>
        <n v="201.5"/>
        <n v="206.16"/>
        <n v="899.99"/>
        <n v="71.959999999999994"/>
        <n v="1270"/>
        <n v="144.62"/>
        <n v="145"/>
        <n v="124"/>
        <n v="1424"/>
        <n v="344.04"/>
        <n v="1096"/>
        <n v="65"/>
        <n v="855.79"/>
        <n v="169.96"/>
        <n v="384.24"/>
        <n v="88.65"/>
        <n v="169.99"/>
        <n v="20.37"/>
        <n v="309.19"/>
        <n v="295.19"/>
        <n v="388.19"/>
        <n v="149.72999999999999"/>
        <n v="520"/>
        <n v="136.47999999999999"/>
        <n v="885"/>
        <n v="215.19"/>
        <n v="774"/>
        <n v="84.99"/>
        <n v="550"/>
        <n v="441"/>
        <n v="702.62"/>
        <n v="139.97999999999999"/>
        <n v="223.39"/>
        <n v="704.49"/>
        <n v="30.98"/>
        <n v="85.19"/>
        <n v="615"/>
        <n v="1049"/>
        <n v="75"/>
        <n v="367.5"/>
        <n v="208.13"/>
        <n v="135"/>
        <n v="103.55"/>
        <n v="99.99"/>
        <n v="35.880000000000003"/>
        <n v="893"/>
        <n v="459.95"/>
        <n v="968.46"/>
        <n v="127.52"/>
        <n v="539.07000000000005"/>
        <n v="61.97"/>
        <n v="114"/>
        <n v="278"/>
        <n v="265.7"/>
        <n v="218.99"/>
        <n v="119"/>
        <n v="72.33"/>
        <n v="63.94"/>
        <n v="456.54"/>
        <n v="298"/>
        <n v="1350.7"/>
        <n v="379"/>
        <n v="510"/>
        <n v="179.95"/>
        <n v="253"/>
        <n v="122.99"/>
        <n v="399"/>
        <n v="1709.92"/>
        <n v="179.91"/>
        <n v="19.2"/>
        <n v="239.99"/>
        <n v="158.94999999999999"/>
        <n v="271.57"/>
        <n v="76.989999999999995"/>
        <n v="58"/>
        <n v="334.31"/>
        <n v="117.97"/>
        <n v="770"/>
        <n v="416.68"/>
        <n v="218.02"/>
        <n v="194.82"/>
        <n v="193"/>
        <n v="164.99"/>
        <n v="121.98"/>
        <n v="129"/>
        <n v="195.97"/>
        <n v="103.71"/>
        <n v="69.989999999999995"/>
        <n v="180"/>
        <n v="156.59"/>
        <n v="118.88"/>
        <n v="2055"/>
        <n v="383"/>
        <n v="258.33999999999997"/>
        <n v="154.88"/>
        <n v="279.7"/>
        <n v="358"/>
        <n v="175"/>
        <n v="100"/>
        <n v="139.88"/>
        <n v="82.38"/>
        <n v="141"/>
        <n v="79.97"/>
        <n v="138.47"/>
        <n v="749"/>
        <n v="245"/>
        <n v="314.95"/>
        <n v="89"/>
        <n v="188.98"/>
        <n v="188.02"/>
        <n v="895.5"/>
        <n v="262.83"/>
        <n v="885.95"/>
        <n v="189.95"/>
        <n v="75.650000000000006"/>
        <n v="32.28"/>
        <n v="89.95"/>
        <n v="343.46"/>
        <n v="178.02"/>
        <n v="583.70000000000005"/>
        <n v="25.14"/>
        <n v="276"/>
        <n v="68.69"/>
        <n v="72.650000000000006"/>
        <n v="62.73"/>
        <n v="831.15"/>
        <n v="429.95"/>
        <n v="281"/>
        <n v="44.99"/>
        <n v="110"/>
        <n v="399.99"/>
        <n v="352.05"/>
        <n v="260"/>
        <n v="286.99"/>
        <n v="270.19"/>
        <n v="132"/>
        <n v="52"/>
        <n v="65.64"/>
        <n v="169.59"/>
        <n v="166"/>
        <n v="148.86000000000001"/>
        <n v="343.99"/>
        <n v="177.19"/>
        <n v="221.52"/>
        <n v="250.8"/>
        <n v="250.99"/>
        <n v="335.31"/>
        <n v="230.61"/>
        <n v="225.19"/>
        <n v="448.5"/>
        <n v="14.82"/>
        <n v="161"/>
        <n v="234"/>
        <n v="258.19"/>
        <n v="93"/>
        <n v="105.57"/>
        <n v="148.77000000000001"/>
        <n v="89.9"/>
        <n v="66.900000000000006"/>
        <n v="182.01"/>
        <n v="320.24"/>
        <n v="49.99"/>
        <n v="138"/>
        <n v="18.04"/>
        <n v="284"/>
        <n v="94.99"/>
        <n v="659.99"/>
        <n v="239.95"/>
        <n v="124.25"/>
        <n v="54.99"/>
        <n v="61.63"/>
        <n v="19.93"/>
        <n v="12.88"/>
        <n v="79.88"/>
        <n v="399.95"/>
        <n v="107.35"/>
        <n v="163.49"/>
        <n v="239.7"/>
        <n v="290"/>
        <n v="259.02"/>
        <n v="138.02000000000001"/>
        <n v="120"/>
        <n v="127.99"/>
        <n v="499.99"/>
        <n v="60.1"/>
        <n v="188"/>
        <n v="95"/>
        <n v="229.95"/>
        <n v="733.99"/>
        <n v="306"/>
        <n v="165"/>
        <n v="131.51"/>
        <n v="143.5"/>
        <n v="80"/>
        <n v="91.99"/>
        <n v="92.99"/>
        <n v="181.59"/>
        <n v="47.38"/>
        <n v="56"/>
        <n v="96.99"/>
        <n v="123.89"/>
        <n v="809"/>
        <n v="74.63"/>
        <n v="148.56"/>
        <n v="58.87"/>
        <n v="74.349999999999994"/>
        <n v="450.99"/>
        <n v="43"/>
        <n v="140.59"/>
        <n v="68"/>
        <n v="63.79"/>
        <n v="434.17"/>
        <n v="299.95"/>
        <n v="209.95"/>
        <n v="178.97"/>
        <n v="129.94999999999999"/>
        <n v="117"/>
        <n v="36.99"/>
        <n v="54"/>
        <n v="169"/>
        <n v="108.02"/>
        <n v="40.26"/>
        <n v="415"/>
        <n v="88.57"/>
        <n v="338"/>
        <n v="199.95"/>
        <n v="77.739999999999995"/>
        <n v="149.88"/>
        <n v="73.58"/>
        <n v="146"/>
        <n v="169.87"/>
        <n v="158"/>
        <n v="50.89"/>
        <n v="627"/>
        <n v="11.53"/>
        <n v="130"/>
        <n v="112.88"/>
        <n v="72.02"/>
        <n v="3780"/>
        <n v="199.88"/>
        <n v="84.04"/>
        <n v="94.65"/>
        <n v="87.57"/>
        <n v="129.55000000000001"/>
        <n v="303.5"/>
        <n v="44.16"/>
        <n v="35.99"/>
        <n v="104.94"/>
        <n v="918.35"/>
        <n v="69.5"/>
        <n v="95.8"/>
        <n v="249.89"/>
        <n v="93.24"/>
        <n v="91.75"/>
        <n v="123.37"/>
        <n v="24.72"/>
        <n v="168"/>
        <n v="120.19"/>
        <n v="214.5"/>
        <n v="382.46"/>
        <n v="161.99"/>
        <n v="55.34"/>
        <n v="148.02000000000001"/>
        <n v="34"/>
        <n v="371.05"/>
        <n v="124.85"/>
        <n v="29.97"/>
        <n v="225"/>
        <n v="499"/>
        <n v="132.19"/>
        <n v="864"/>
        <n v="40.28"/>
        <n v="349"/>
        <n v="89.68"/>
        <n v="70.69"/>
        <n v="469.95"/>
        <n v="66"/>
        <n v="59.95"/>
        <n v="99.98"/>
        <n v="98.99"/>
        <n v="72.290000000000006"/>
        <n v="90.97"/>
        <n v="124.95"/>
        <n v="393"/>
        <n v="287"/>
        <n v="266"/>
        <n v="733.5"/>
        <n v="298.61"/>
        <n v="1406.34"/>
        <n v="69.900000000000006"/>
        <n v="83.56"/>
        <n v="149.94999999999999"/>
        <n v="274.99"/>
        <n v="46.36"/>
        <n v="97.19"/>
        <n v="49.95"/>
        <n v="605.99"/>
        <n v="144.19"/>
        <n v="67.44"/>
        <n v="332"/>
        <n v="264.88"/>
        <n v="39.299999999999997"/>
        <n v="56.45"/>
        <n v="464.64"/>
        <n v="117.99"/>
        <n v="49.2"/>
        <n v="109.95"/>
        <n v="368.88"/>
        <n v="43.79"/>
        <n v="342"/>
        <n v="54.77"/>
        <n v="10.95"/>
        <n v="346.19"/>
        <n v="521.99"/>
        <n v="45"/>
        <n v="39.619999999999997"/>
        <n v="459.99"/>
        <n v="131.38999999999999"/>
        <n v="38.99"/>
        <n v="269.95"/>
        <n v="108"/>
        <n v="118"/>
        <n v="89.99"/>
        <n v="13.55"/>
        <n v="53.93"/>
        <n v="25.76"/>
        <n v="24.99"/>
        <n v="46.07"/>
        <n v="137.99"/>
        <n v="338.97"/>
        <n v="128.02000000000001"/>
        <n v="231.9"/>
        <n v="202.32"/>
        <n v="139"/>
        <n v="88.04"/>
        <n v="43.99"/>
        <n v="507"/>
        <n v="122.02"/>
        <n v="29.99"/>
        <n v="248.56"/>
        <n v="541"/>
        <n v="417.42"/>
        <n v="78.02"/>
        <n v="43.69"/>
        <n v="269"/>
        <n v="392"/>
        <n v="102"/>
        <n v="47.19"/>
        <n v="72.28"/>
        <n v="69.95"/>
        <n v="53.99"/>
        <n v="190.44"/>
        <n v="1805.95"/>
        <n v="88.95"/>
        <n v="232"/>
        <n v="189.88"/>
        <n v="71.45"/>
        <n v="166.67"/>
        <n v="22.21"/>
        <n v="462"/>
        <n v="1008.66"/>
        <n v="49.04"/>
        <n v="1391.29"/>
        <n v="325.02999999999997"/>
        <n v="50"/>
        <n v="42"/>
        <n v="44.04"/>
        <n v="59.88"/>
        <n v="99.95"/>
        <n v="1608.95"/>
        <n v="71.87"/>
        <n v="97.41"/>
        <n v="265"/>
        <n v="227"/>
        <n v="219.55"/>
        <n v="58.95"/>
        <n v="107.41"/>
        <n v="25.99"/>
        <n v="74.02"/>
        <n v="40.72"/>
        <n v="148.37"/>
        <n v="291"/>
        <n v="79.95"/>
        <n v="64.989999999999995"/>
        <n v="20.04"/>
        <n v="61.99"/>
        <n v="149"/>
        <n v="72.61"/>
        <n v="106"/>
        <n v="859.99"/>
        <n v="52.02"/>
        <n v="105.95"/>
        <n v="218.57"/>
        <n v="40"/>
        <n v="166.6"/>
        <n v="125.05"/>
        <n v="176.18"/>
        <n v="64.88"/>
        <n v="135.37"/>
        <n v="160"/>
        <n v="212.73"/>
        <n v="86"/>
        <n v="77.95"/>
        <n v="82.9"/>
        <n v="49.96"/>
        <n v="39.99"/>
        <n v="99.9"/>
        <n v="351"/>
        <n v="24.28"/>
        <n v="37.99"/>
        <n v="68.040000000000006"/>
        <n v="62.99"/>
        <n v="62.02"/>
        <n v="217"/>
        <n v="147.61000000000001"/>
        <n v="1018"/>
        <n v="509.95"/>
        <n v="28.85"/>
        <n v="47"/>
        <n v="32.950000000000003"/>
        <n v="42.17"/>
        <n v="87.6"/>
        <n v="89.23"/>
        <n v="179.88"/>
        <n v="58.02"/>
        <n v="420.05"/>
        <n v="1495.95"/>
        <n v="1125"/>
        <n v="27.5"/>
        <n v="71.91"/>
        <n v="42.1"/>
        <n v="68.02"/>
        <n v="73.5"/>
        <n v="870"/>
        <n v="459"/>
        <n v="33.979999999999997"/>
        <n v="39.94"/>
        <n v="28.88"/>
        <n v="49.01"/>
        <n v="62.85"/>
        <n v="21"/>
        <n v="19.989999999999998"/>
        <n v="299.86"/>
        <n v="44.95"/>
        <n v="65.41"/>
        <n v="12.33"/>
        <n v="228.71"/>
        <n v="57.99"/>
        <n v="97.17"/>
        <n v="35.700000000000003"/>
        <n v="19.97"/>
        <n v="48.04"/>
        <n v="152"/>
        <n v="32.659999999999997"/>
        <n v="57.97"/>
        <n v="9.9600000000000009"/>
        <n v="112.46"/>
        <n v="38.01"/>
        <n v="226"/>
        <n v="99"/>
        <n v="214.86"/>
        <n v="176.59"/>
        <n v="349.95"/>
        <n v="59.97"/>
        <n v="128"/>
        <n v="128.88"/>
        <n v="1779"/>
        <n v="19.010000000000002"/>
        <n v="308"/>
        <n v="77.989999999999995"/>
        <n v="73.02"/>
        <n v="112.87"/>
        <n v="55"/>
        <n v="94.75"/>
        <n v="67.150000000000006"/>
        <n v="229.5"/>
        <n v="42.12"/>
        <n v="90"/>
        <n v="185.08"/>
        <n v="95.19"/>
        <n v="54.95"/>
        <n v="37.42"/>
        <n v="210"/>
        <n v="338.9"/>
        <n v="27.44"/>
        <n v="16.78"/>
        <n v="598.67999999999995"/>
        <n v="10.69"/>
        <n v="100.08"/>
        <n v="116.99"/>
        <n v="548"/>
        <n v="98.04"/>
        <n v="27.89"/>
        <n v="43.64"/>
        <n v="97.04"/>
        <n v="74"/>
        <n v="17.899999999999999"/>
        <n v="113"/>
        <n v="75.42"/>
        <n v="14.49"/>
        <n v="67.66"/>
        <n v="64.8"/>
        <n v="22.29"/>
        <n v="173.99"/>
        <n v="74.45"/>
        <n v="19.36"/>
        <n v="88.92"/>
        <n v="22.49"/>
        <n v="116.19"/>
        <n v="66.14"/>
        <n v="34.299999999999997"/>
        <n v="64.95"/>
        <n v="15.21"/>
        <n v="48.02"/>
        <n v="35.22"/>
        <n v="95.49"/>
        <n v="95.6"/>
        <n v="385.89"/>
        <n v="28.02"/>
        <n v="48.99"/>
        <n v="58.11"/>
        <n v="39.950000000000003"/>
        <n v="14.76"/>
        <n v="29"/>
        <n v="36.97"/>
        <n v="35"/>
        <n v="18.79"/>
        <n v="159.94999999999999"/>
        <n v="62.3"/>
        <n v="24.95"/>
        <n v="49.13"/>
        <n v="238.01"/>
        <n v="185.71"/>
        <n v="18.46"/>
        <n v="168.75"/>
        <n v="58.34"/>
        <n v="116.15"/>
        <n v="28.99"/>
        <n v="17.77"/>
        <n v="22.97"/>
        <n v="130.5"/>
        <n v="285.19"/>
        <n v="3382.07"/>
        <n v="77"/>
        <n v="19.690000000000001"/>
        <n v="133.88999999999999"/>
        <n v="389"/>
        <n v="37"/>
        <n v="64.45"/>
        <n v="70.27"/>
        <n v="135.99"/>
        <n v="112.6"/>
        <n v="77.11"/>
        <n v="105"/>
        <n v="19.809999999999999"/>
        <n v="38.75"/>
        <n v="115.19"/>
        <n v="88.78"/>
        <n v="87.99"/>
        <n v="22.93"/>
        <n v="9.7899999999999991"/>
        <n v="28.94"/>
        <n v="23.98"/>
        <n v="88.99"/>
        <n v="247.5"/>
        <n v="39.119999999999997"/>
        <n v="136"/>
        <n v="168.87"/>
        <n v="14.95"/>
        <n v="98.86"/>
        <n v="112.5"/>
        <n v="74.930000000000007"/>
        <n v="101.97"/>
        <n v="134"/>
        <n v="76.89"/>
        <n v="93.35"/>
        <n v="26.95"/>
        <n v="47.6"/>
        <n v="31.4"/>
        <n v="14.98"/>
        <n v="112.9"/>
        <n v="27.95"/>
        <n v="33.49"/>
        <n v="210.19"/>
        <n v="25.49"/>
        <n v="73.63"/>
        <n v="80.599999999999994"/>
        <n v="215.92"/>
        <n v="36.96"/>
        <n v="444.78"/>
        <n v="34.950000000000003"/>
        <n v="36.1"/>
        <n v="14.99"/>
        <n v="30"/>
        <n v="36.03"/>
        <n v="25"/>
        <n v="13"/>
        <n v="62.57"/>
        <n v="15.5"/>
        <n v="91"/>
        <n v="152.34"/>
        <n v="150.11000000000001"/>
        <n v="25.95"/>
        <n v="250.87"/>
        <n v="16.989999999999998"/>
        <n v="52.99"/>
        <n v="31.95"/>
        <n v="11.99"/>
        <n v="19"/>
        <n v="3.99"/>
        <n v="199"/>
        <n v="38.950000000000003"/>
        <n v="39.020000000000003"/>
        <n v="84.53"/>
        <n v="41.91"/>
        <n v="139.94999999999999"/>
        <n v="12.55"/>
        <n v="423.89"/>
        <n v="119.95"/>
        <n v="33.119999999999997"/>
        <n v="76.73"/>
        <n v="47.58"/>
        <n v="140.19"/>
        <n v="37.950000000000003"/>
        <n v="14.86"/>
        <n v="51.2"/>
        <n v="84.88"/>
        <n v="851"/>
        <n v="409.95"/>
        <n v="275.49"/>
        <n v="29.96"/>
        <n v="11.03"/>
        <n v="43.98"/>
        <n v="1038.26"/>
        <n v="28.49"/>
        <n v="50.99"/>
        <n v="99.63"/>
        <n v="19.77"/>
        <n v="46.99"/>
        <n v="24.1"/>
        <n v="95.71"/>
        <n v="20"/>
        <n v="35.81"/>
        <n v="75.989999999999995"/>
        <n v="9.99"/>
        <n v="97.5"/>
        <n v="96.41"/>
        <n v="84.07"/>
        <n v="27"/>
        <n v="28.65"/>
        <n v="10.3"/>
        <n v="15.99"/>
        <n v="41.85"/>
        <n v="37.89"/>
        <n v="29.95"/>
        <n v="607.99"/>
        <n v="499.5"/>
        <n v="56.61"/>
        <n v="29.86"/>
        <n v="33.07"/>
        <n v="43.5"/>
        <n v="104"/>
        <n v="28.97"/>
        <n v="998.99"/>
        <n v="84.95"/>
        <n v="7.99"/>
        <n v="56.99"/>
        <n v="94.95"/>
        <n v="22.99"/>
        <n v="298.95"/>
        <n v="92.76"/>
        <n v="265.19"/>
        <n v="107.21"/>
        <n v="16.760000000000002"/>
        <n v="38.5"/>
        <n v="287.04000000000002"/>
        <n v="38.68"/>
        <n v="108.95"/>
        <n v="59.49"/>
        <n v="35.090000000000003"/>
        <n v="83.44"/>
        <n v="13.3"/>
        <n v="49.94"/>
        <n v="20.9"/>
        <n v="49.18"/>
        <n v="28.44"/>
        <n v="157.94999999999999"/>
        <n v="30.99"/>
        <n v="14.27"/>
        <n v="64.78"/>
        <n v="29.94"/>
        <n v="69.099999999999994"/>
        <n v="297.01"/>
        <n v="69.400000000000006"/>
        <n v="42.99"/>
        <n v="263.64"/>
        <n v="132.99"/>
        <n v="60"/>
        <n v="26.99"/>
        <n v="130.19"/>
        <n v="184.99"/>
        <n v="25.04"/>
        <n v="29.29"/>
        <n v="54.85"/>
        <n v="98.95"/>
        <n v="280.72000000000003"/>
        <n v="1474.4"/>
        <n v="39.97"/>
        <n v="331.49"/>
        <n v="149.44"/>
        <n v="39"/>
        <n v="20.81"/>
        <n v="61.83"/>
        <n v="11"/>
        <n v="19.95"/>
        <n v="14.48"/>
        <n v="86.35"/>
        <n v="61"/>
        <n v="35.15"/>
        <n v="201.48"/>
        <n v="31"/>
        <n v="67.67"/>
        <n v="39.39"/>
        <n v="19.5"/>
        <n v="14"/>
        <n v="224.26"/>
        <n v="42.98"/>
        <n v="282"/>
        <n v="21.49"/>
        <n v="19.649999999999999"/>
        <n v="12"/>
        <n v="42.5"/>
        <n v="14.97"/>
        <n v="22"/>
        <n v="68.25"/>
        <n v="127.61"/>
        <n v="15.95"/>
        <n v="55.7"/>
        <n v="84.97"/>
        <n v="41.99"/>
        <n v="72.739999999999995"/>
        <n v="32"/>
        <n v="132.56"/>
        <n v="11.95"/>
        <n v="31.23"/>
        <n v="65.400000000000006"/>
        <n v="18.989999999999998"/>
        <n v="18"/>
        <n v="119.99"/>
        <n v="97.16"/>
        <n v="352.94"/>
        <n v="70.319999999999993"/>
        <n v="15"/>
        <n v="24"/>
        <n v="16"/>
        <n v="131.01"/>
        <n v="86.68"/>
        <n v="124.68"/>
        <n v="20.95"/>
        <n v="79.7"/>
        <n v="14.94"/>
        <n v="992.98"/>
        <n v="50.95"/>
        <n v="58.99"/>
        <n v="635.99"/>
        <n v="51.25"/>
      </sharedItems>
    </cacheField>
    <cacheField name="cpuMark" numFmtId="0">
      <sharedItems containsSemiMixedTypes="0" containsString="0" containsNumber="1" containsInteger="1" minValue="159" maxValue="88338"/>
    </cacheField>
    <cacheField name="cpuValue" numFmtId="0">
      <sharedItems containsSemiMixedTypes="0" containsString="0" containsNumber="1" minValue="0.22" maxValue="345.33" count="1704">
        <n v="12.1"/>
        <n v="12.16"/>
        <n v="12.33"/>
        <n v="9.7100000000000009"/>
        <n v="14.09"/>
        <n v="17.91"/>
        <n v="10.5"/>
        <n v="13.62"/>
        <n v="18.39"/>
        <n v="22.39"/>
        <n v="21.29"/>
        <n v="14.11"/>
        <n v="6.94"/>
        <n v="17.63"/>
        <n v="12.22"/>
        <n v="21.03"/>
        <n v="38.44"/>
        <n v="31.69"/>
        <n v="15.04"/>
        <n v="32.54"/>
        <n v="10.67"/>
        <n v="29.74"/>
        <n v="16.739999999999998"/>
        <n v="26.18"/>
        <n v="17.88"/>
        <n v="18.170000000000002"/>
        <n v="12.63"/>
        <n v="23.17"/>
        <n v="71.099999999999994"/>
        <n v="7.69"/>
        <n v="26.99"/>
        <n v="11.82"/>
        <n v="56.72"/>
        <n v="25.19"/>
        <n v="22.61"/>
        <n v="46.94"/>
        <n v="18.95"/>
        <n v="29.21"/>
        <n v="14.13"/>
        <n v="71.84"/>
        <n v="68.47"/>
        <n v="13.21"/>
        <n v="44.77"/>
        <n v="5.47"/>
        <n v="34.39"/>
        <n v="31.62"/>
        <n v="20.16"/>
        <n v="6.24"/>
        <n v="100.39"/>
        <n v="60.24"/>
        <n v="29.98"/>
        <n v="12.47"/>
        <n v="75.209999999999994"/>
        <n v="16.5"/>
        <n v="4.24"/>
        <n v="14.06"/>
        <n v="33"/>
        <n v="23.29"/>
        <n v="67.41"/>
        <n v="14.3"/>
        <n v="22"/>
        <n v="71.569999999999993"/>
        <n v="83.44"/>
        <n v="97.18"/>
        <n v="4.41"/>
        <n v="17.48"/>
        <n v="33.409999999999997"/>
        <n v="19.489999999999998"/>
        <n v="29.61"/>
        <n v="53.12"/>
        <n v="91.23"/>
        <n v="4.17"/>
        <n v="15.69"/>
        <n v="15.46"/>
        <n v="8.42"/>
        <n v="103.11"/>
        <n v="17.23"/>
        <n v="22.12"/>
        <n v="21.06"/>
        <n v="96.52"/>
        <n v="43.75"/>
        <n v="59.27"/>
        <n v="20.45"/>
        <n v="11.38"/>
        <n v="45.49"/>
        <n v="81.93"/>
        <n v="8.92"/>
        <n v="47.58"/>
        <n v="13.94"/>
        <n v="6.61"/>
        <n v="5.01"/>
        <n v="34.64"/>
        <n v="30.28"/>
        <n v="36.549999999999997"/>
        <n v="48.16"/>
        <n v="8.1"/>
        <n v="10.28"/>
        <n v="18.96"/>
        <n v="7.59"/>
        <n v="37.07"/>
        <n v="25.54"/>
        <n v="33.770000000000003"/>
        <n v="84.94"/>
        <n v="113.09"/>
        <n v="40.96"/>
        <n v="25.09"/>
        <n v="10.23"/>
        <n v="13.73"/>
        <n v="98.67"/>
        <n v="59.94"/>
        <n v="13.77"/>
        <n v="19.829999999999998"/>
        <n v="104.17"/>
        <n v="90.52"/>
        <n v="19.12"/>
        <n v="26.94"/>
        <n v="39.26"/>
        <n v="13.4"/>
        <n v="48.3"/>
        <n v="11.28"/>
        <n v="43.68"/>
        <n v="19.399999999999999"/>
        <n v="10.66"/>
        <n v="27.53"/>
        <n v="14.19"/>
        <n v="27.27"/>
        <n v="15.37"/>
        <n v="64.17"/>
        <n v="42.58"/>
        <n v="34.479999999999997"/>
        <n v="66.819999999999993"/>
        <n v="25.32"/>
        <n v="33.119999999999997"/>
        <n v="61.17"/>
        <n v="19.850000000000001"/>
        <n v="6.89"/>
        <n v="3.29"/>
        <n v="83.33"/>
        <n v="4.13"/>
        <n v="105.34"/>
        <n v="10.16"/>
        <n v="7.85"/>
        <n v="8.24"/>
        <n v="86.55"/>
        <n v="63.42"/>
        <n v="38.299999999999997"/>
        <n v="60.81"/>
        <n v="62.67"/>
        <n v="60.95"/>
        <n v="40.53"/>
        <n v="38.75"/>
        <n v="26.66"/>
        <n v="9.43"/>
        <n v="75.66"/>
        <n v="50.03"/>
        <n v="8.6999999999999993"/>
        <n v="69.14"/>
        <n v="43.6"/>
        <n v="7.65"/>
        <n v="62.11"/>
        <n v="93.63"/>
        <n v="58.77"/>
        <n v="8.31"/>
        <n v="8.3000000000000007"/>
        <n v="66.45"/>
        <n v="56.45"/>
        <n v="23.04"/>
        <n v="76.349999999999994"/>
        <n v="13.74"/>
        <n v="69.09"/>
        <n v="42.24"/>
        <n v="22.73"/>
        <n v="61.81"/>
        <n v="66.930000000000007"/>
        <n v="40.51"/>
        <n v="40.590000000000003"/>
        <n v="7.04"/>
        <n v="8.91"/>
        <n v="8.6199999999999992"/>
        <n v="15.73"/>
        <n v="101.79"/>
        <n v="44.13"/>
        <n v="28.33"/>
        <n v="7.4"/>
        <n v="33.39"/>
        <n v="10.97"/>
        <n v="23.94"/>
        <n v="24.65"/>
        <n v="73.959999999999994"/>
        <n v="39.17"/>
        <n v="89.42"/>
        <n v="54.08"/>
        <n v="112.37"/>
        <n v="78.930000000000007"/>
        <n v="19.32"/>
        <n v="53.7"/>
        <n v="13.85"/>
        <n v="9.83"/>
        <n v="31.39"/>
        <n v="59.66"/>
        <n v="36.409999999999997"/>
        <n v="11.71"/>
        <n v="46.53"/>
        <n v="64.95"/>
        <n v="68.569999999999993"/>
        <n v="33.17"/>
        <n v="52.43"/>
        <n v="6.87"/>
        <n v="34.409999999999997"/>
        <n v="100.54"/>
        <n v="46.07"/>
        <n v="63.13"/>
        <n v="37.119999999999997"/>
        <n v="40.32"/>
        <n v="125.46"/>
        <n v="61.15"/>
        <n v="110.19"/>
        <n v="63.73"/>
        <n v="11.19"/>
        <n v="5.81"/>
        <n v="94.2"/>
        <n v="84.91"/>
        <n v="112.35"/>
        <n v="101.93"/>
        <n v="51.28"/>
        <n v="21.73"/>
        <n v="17.739999999999998"/>
        <n v="19.45"/>
        <n v="58.6"/>
        <n v="44.96"/>
        <n v="96.1"/>
        <n v="16.57"/>
        <n v="61.75"/>
        <n v="41.69"/>
        <n v="28.06"/>
        <n v="67.650000000000006"/>
        <n v="41.91"/>
        <n v="26.63"/>
        <n v="57.34"/>
        <n v="56.33"/>
        <n v="30.09"/>
        <n v="37.22"/>
        <n v="8.9"/>
        <n v="50.78"/>
        <n v="37.270000000000003"/>
        <n v="10.42"/>
        <n v="84.64"/>
        <n v="26.7"/>
        <n v="87.08"/>
        <n v="47.28"/>
        <n v="137.16999999999999"/>
        <n v="14.88"/>
        <n v="49.98"/>
        <n v="9.08"/>
        <n v="40.29"/>
        <n v="116.11"/>
        <n v="18.21"/>
        <n v="44.1"/>
        <n v="87.76"/>
        <n v="35.840000000000003"/>
        <n v="11.33"/>
        <n v="89.38"/>
        <n v="82.54"/>
        <n v="8.99"/>
        <n v="21.27"/>
        <n v="3.23"/>
        <n v="41.3"/>
        <n v="32.119999999999997"/>
        <n v="24.38"/>
        <n v="114.76"/>
        <n v="45.43"/>
        <n v="98.34"/>
        <n v="51.58"/>
        <n v="67.89"/>
        <n v="67.819999999999993"/>
        <n v="63"/>
        <n v="36.76"/>
        <n v="117.8"/>
        <n v="9.7200000000000006"/>
        <n v="65.83"/>
        <n v="69.92"/>
        <n v="63.83"/>
        <n v="41.53"/>
        <n v="49.49"/>
        <n v="91.59"/>
        <n v="23.3"/>
        <n v="27.91"/>
        <n v="64.290000000000006"/>
        <n v="25.7"/>
        <n v="52.3"/>
        <n v="64.97"/>
        <n v="20.71"/>
        <n v="28.2"/>
        <n v="61.58"/>
        <n v="109.31"/>
        <n v="92.21"/>
        <n v="9.3800000000000008"/>
        <n v="34.28"/>
        <n v="11.13"/>
        <n v="2.69"/>
        <n v="61.25"/>
        <n v="71.61"/>
        <n v="30.88"/>
        <n v="11.1"/>
        <n v="13.66"/>
        <n v="17.61"/>
        <n v="34.47"/>
        <n v="15.03"/>
        <n v="59.1"/>
        <n v="28.9"/>
        <n v="36.04"/>
        <n v="9.99"/>
        <n v="104.58"/>
        <n v="13.44"/>
        <n v="38.29"/>
        <n v="25.01"/>
        <n v="3.02"/>
        <n v="8.1199999999999992"/>
        <n v="9.89"/>
        <n v="21.78"/>
        <n v="25.26"/>
        <n v="86.36"/>
        <n v="95.81"/>
        <n v="78.790000000000006"/>
        <n v="37.21"/>
        <n v="26.5"/>
        <n v="68.239999999999995"/>
        <n v="118.88"/>
        <n v="34.119999999999997"/>
        <n v="134.18"/>
        <n v="16.600000000000001"/>
        <n v="26.09"/>
        <n v="24.58"/>
        <n v="43.71"/>
        <n v="37.130000000000003"/>
        <n v="31.82"/>
        <n v="2.97"/>
        <n v="87.49"/>
        <n v="2.99"/>
        <n v="14"/>
        <n v="39.46"/>
        <n v="91.02"/>
        <n v="45.18"/>
        <n v="25.14"/>
        <n v="44.33"/>
        <n v="31.77"/>
        <n v="63.31"/>
        <n v="217.48"/>
        <n v="25.63"/>
        <n v="44.82"/>
        <n v="38.729999999999997"/>
        <n v="71.98"/>
        <n v="44.17"/>
        <n v="30.45"/>
        <n v="36.93"/>
        <n v="73.88"/>
        <n v="11.24"/>
        <n v="91.08"/>
        <n v="39.479999999999997"/>
        <n v="41.46"/>
        <n v="30.19"/>
        <n v="41.48"/>
        <n v="36.090000000000003"/>
        <n v="8.93"/>
        <n v="72.010000000000005"/>
        <n v="22.4"/>
        <n v="105.66"/>
        <n v="43.1"/>
        <n v="16.989999999999998"/>
        <n v="92.1"/>
        <n v="29.28"/>
        <n v="23.16"/>
        <n v="71.86"/>
        <n v="62.21"/>
        <n v="49.99"/>
        <n v="12.97"/>
        <n v="28.79"/>
        <n v="76.38"/>
        <n v="64.33"/>
        <n v="18.3"/>
        <n v="104.65"/>
        <n v="47.21"/>
        <n v="58.99"/>
        <n v="89.8"/>
        <n v="16.63"/>
        <n v="99.52"/>
        <n v="25.69"/>
        <n v="30.98"/>
        <n v="30.66"/>
        <n v="28.95"/>
        <n v="82.14"/>
        <n v="77.05"/>
        <n v="40.39"/>
        <n v="37.89"/>
        <n v="69.86"/>
        <n v="21.94"/>
        <n v="30.69"/>
        <n v="28.4"/>
        <n v="27.96"/>
        <n v="24.34"/>
        <n v="25.92"/>
        <n v="110.61"/>
        <n v="8.66"/>
        <n v="26.26"/>
        <n v="18.309999999999999"/>
        <n v="148.33000000000001"/>
        <n v="84.52"/>
        <n v="9.9"/>
        <n v="46.41"/>
        <n v="8.89"/>
        <n v="25.42"/>
        <n v="8.7899999999999991"/>
        <n v="16.34"/>
        <n v="28.84"/>
        <n v="53.41"/>
        <n v="30.33"/>
        <n v="4.7300000000000004"/>
        <n v="34.54"/>
        <n v="11.67"/>
        <n v="189.91"/>
        <n v="29.08"/>
        <n v="23.11"/>
        <n v="35.979999999999997"/>
        <n v="34.049999999999997"/>
        <n v="25.79"/>
        <n v="35.75"/>
        <n v="25.87"/>
        <n v="24.32"/>
        <n v="17.5"/>
        <n v="45.91"/>
        <n v="25.58"/>
        <n v="110.86"/>
        <n v="21.14"/>
        <n v="68.16"/>
        <n v="2.82"/>
        <n v="33.520000000000003"/>
        <n v="18.53"/>
        <n v="46.4"/>
        <n v="33.549999999999997"/>
        <n v="33.24"/>
        <n v="34.729999999999997"/>
        <n v="41.08"/>
        <n v="24.87"/>
        <n v="34.18"/>
        <n v="13.52"/>
        <n v="33.51"/>
        <n v="30.41"/>
        <n v="138.58000000000001"/>
        <n v="4.16"/>
        <n v="131.41"/>
        <n v="12.65"/>
        <n v="40.42"/>
        <n v="53.98"/>
        <n v="17.03"/>
        <n v="26.16"/>
        <n v="56.76"/>
        <n v="66.94"/>
        <n v="32.21"/>
        <n v="2.85"/>
        <n v="19.329999999999998"/>
        <n v="5.68"/>
        <n v="43.2"/>
        <n v="15.7"/>
        <n v="75.510000000000005"/>
        <n v="32.68"/>
        <n v="23.69"/>
        <n v="25.53"/>
        <n v="55.23"/>
        <n v="10.050000000000001"/>
        <n v="142.78"/>
        <n v="51.08"/>
        <n v="7.92"/>
        <n v="33.57"/>
        <n v="43.65"/>
        <n v="35.729999999999997"/>
        <n v="6.43"/>
        <n v="72.61"/>
        <n v="23.79"/>
        <n v="38.43"/>
        <n v="51.02"/>
        <n v="53.45"/>
        <n v="31.57"/>
        <n v="32.590000000000003"/>
        <n v="60.56"/>
        <n v="28.92"/>
        <n v="27.64"/>
        <n v="30.08"/>
        <n v="27.42"/>
        <n v="50.4"/>
        <n v="73.42"/>
        <n v="67.709999999999994"/>
        <n v="49.11"/>
        <n v="6.39"/>
        <n v="2.0299999999999998"/>
        <n v="109.55"/>
        <n v="53.53"/>
        <n v="40.93"/>
        <n v="30.95"/>
        <n v="18.68"/>
        <n v="66.790000000000006"/>
        <n v="17.02"/>
        <n v="18.899999999999999"/>
        <n v="26.1"/>
        <n v="40.1"/>
        <n v="47.98"/>
        <n v="15.48"/>
        <n v="36.03"/>
        <n v="18.28"/>
        <n v="23.07"/>
        <n v="31.94"/>
        <n v="75.47"/>
        <n v="22.77"/>
        <n v="16.350000000000001"/>
        <n v="113.64"/>
        <n v="38.99"/>
        <n v="35.659999999999997"/>
        <n v="125.37"/>
        <n v="27.98"/>
        <n v="110.69"/>
        <n v="23.64"/>
        <n v="77.88"/>
        <n v="9.6999999999999993"/>
        <n v="14.17"/>
        <n v="29.37"/>
        <n v="40.79"/>
        <n v="34.770000000000003"/>
        <n v="29.95"/>
        <n v="20.350000000000001"/>
        <n v="17.45"/>
        <n v="39.270000000000003"/>
        <n v="110.38"/>
        <n v="9.11"/>
        <n v="53.73"/>
        <n v="19.78"/>
        <n v="19.87"/>
        <n v="141.22"/>
        <n v="43.19"/>
        <n v="18.97"/>
        <n v="31.5"/>
        <n v="33.65"/>
        <n v="95.58"/>
        <n v="15.12"/>
        <n v="14.12"/>
        <n v="39.4"/>
        <n v="26.21"/>
        <n v="44.78"/>
        <n v="18.86"/>
        <n v="61.59"/>
        <n v="9.1199999999999992"/>
        <n v="33.04"/>
        <n v="43"/>
        <n v="25.4"/>
        <n v="32.979999999999997"/>
        <n v="58.85"/>
        <n v="41.14"/>
        <n v="19.079999999999998"/>
        <n v="13.14"/>
        <n v="18.149999999999999"/>
        <n v="56.9"/>
        <n v="15.64"/>
        <n v="72.44"/>
        <n v="125.19"/>
        <n v="31.68"/>
        <n v="57.67"/>
        <n v="38.97"/>
        <n v="25.17"/>
        <n v="32.15"/>
        <n v="4.7"/>
        <n v="6.52"/>
        <n v="18.02"/>
        <n v="45.89"/>
        <n v="5.18"/>
        <n v="143.12"/>
        <n v="8.6"/>
        <n v="17.850000000000001"/>
        <n v="64.34"/>
        <n v="42.96"/>
        <n v="44.59"/>
        <n v="31.17"/>
        <n v="70.98"/>
        <n v="117.27"/>
        <n v="26.05"/>
        <n v="36.299999999999997"/>
        <n v="31.11"/>
        <n v="26.24"/>
        <n v="20.32"/>
        <n v="24"/>
        <n v="30.71"/>
        <n v="6.32"/>
        <n v="90.26"/>
        <n v="42.48"/>
        <n v="19.39"/>
        <n v="30.17"/>
        <n v="12.07"/>
        <n v="32.69"/>
        <n v="77.98"/>
        <n v="66.83"/>
        <n v="94.62"/>
        <n v="108.26"/>
        <n v="5.54"/>
        <n v="19.72"/>
        <n v="13.11"/>
        <n v="21.4"/>
        <n v="31.05"/>
        <n v="33.909999999999997"/>
        <n v="49.55"/>
        <n v="8.84"/>
        <n v="115.78"/>
        <n v="13.56"/>
        <n v="60.7"/>
        <n v="12.99"/>
        <n v="33.76"/>
        <n v="7.51"/>
        <n v="149.68"/>
        <n v="35.29"/>
        <n v="37.33"/>
        <n v="29.14"/>
        <n v="56.17"/>
        <n v="36.18"/>
        <n v="5.93"/>
        <n v="28.87"/>
        <n v="8.74"/>
        <n v="19.07"/>
        <n v="16.010000000000002"/>
        <n v="49.57"/>
        <n v="12.57"/>
        <n v="14.76"/>
        <n v="11.54"/>
        <n v="35.72"/>
        <n v="4.76"/>
        <n v="21.6"/>
        <n v="10.26"/>
        <n v="35.93"/>
        <n v="88.39"/>
        <n v="108.91"/>
        <n v="17.27"/>
        <n v="10.09"/>
        <n v="16.170000000000002"/>
        <n v="39.340000000000003"/>
        <n v="43.81"/>
        <n v="116.89"/>
        <n v="23.44"/>
        <n v="14.03"/>
        <n v="87.98"/>
        <n v="95.96"/>
        <n v="34.04"/>
        <n v="18.399999999999999"/>
        <n v="42.66"/>
        <n v="13.86"/>
        <n v="60.22"/>
        <n v="144.57"/>
        <n v="18.27"/>
        <n v="48.23"/>
        <n v="102.94"/>
        <n v="41.38"/>
        <n v="27.48"/>
        <n v="36.32"/>
        <n v="15.82"/>
        <n v="34.07"/>
        <n v="33.29"/>
        <n v="7.61"/>
        <n v="16.72"/>
        <n v="94.91"/>
        <n v="5.37"/>
        <n v="47.11"/>
        <n v="46.97"/>
        <n v="54.69"/>
        <n v="10.88"/>
        <n v="19.670000000000002"/>
        <n v="54.58"/>
        <n v="22.53"/>
        <n v="6.16"/>
        <n v="102.69"/>
        <n v="22.42"/>
        <n v="7.76"/>
        <n v="38.979999999999997"/>
        <n v="17.21"/>
        <n v="74.56"/>
        <n v="15.51"/>
        <n v="38.81"/>
        <n v="322.33999999999997"/>
        <n v="17.309999999999999"/>
        <n v="22.13"/>
        <n v="16.77"/>
        <n v="43.42"/>
        <n v="12.5"/>
        <n v="47.35"/>
        <n v="7.3"/>
        <n v="30.02"/>
        <n v="8.33"/>
        <n v="14.55"/>
        <n v="45.7"/>
        <n v="28.58"/>
        <n v="9.06"/>
        <n v="205.88"/>
        <n v="74.680000000000007"/>
        <n v="10.34"/>
        <n v="6.06"/>
        <n v="84.28"/>
        <n v="17.190000000000001"/>
        <n v="46.72"/>
        <n v="60.88"/>
        <n v="63.02"/>
        <n v="14.51"/>
        <n v="175.52"/>
        <n v="7.05"/>
        <n v="21.16"/>
        <n v="127.47"/>
        <n v="6.45"/>
        <n v="48.96"/>
        <n v="11.57"/>
        <n v="36.5"/>
        <n v="99.93"/>
        <n v="54.2"/>
        <n v="22.21"/>
        <n v="36.26"/>
        <n v="43.09"/>
        <n v="23.1"/>
        <n v="125.12"/>
        <n v="51.32"/>
        <n v="84.43"/>
        <n v="12.21"/>
        <n v="95.25"/>
        <n v="45.72"/>
        <n v="13.32"/>
        <n v="20.38"/>
        <n v="4.5"/>
        <n v="36.53"/>
        <n v="11.88"/>
        <n v="33.53"/>
        <n v="8.5500000000000007"/>
        <n v="23.66"/>
        <n v="48.53"/>
        <n v="10.87"/>
        <n v="14.94"/>
        <n v="120.99"/>
        <n v="34.71"/>
        <n v="3.44"/>
        <n v="32.64"/>
        <n v="84.97"/>
        <n v="304.26"/>
        <n v="24.29"/>
        <n v="36.659999999999997"/>
        <n v="21.36"/>
        <n v="20.27"/>
        <n v="75.02"/>
        <n v="88.76"/>
        <n v="99.32"/>
        <n v="10.48"/>
        <n v="48.77"/>
        <n v="7.46"/>
        <n v="13.75"/>
        <n v="22.84"/>
        <n v="29.29"/>
        <n v="5.2"/>
        <n v="29.44"/>
        <n v="34.369999999999997"/>
        <n v="46.36"/>
        <n v="43.84"/>
        <n v="28.83"/>
        <n v="54.24"/>
        <n v="80.34"/>
        <n v="31.13"/>
        <n v="35.590000000000003"/>
        <n v="46.87"/>
        <n v="2.71"/>
        <n v="14.52"/>
        <n v="18.71"/>
        <n v="21.48"/>
        <n v="35.82"/>
        <n v="33.99"/>
        <n v="19.739999999999998"/>
        <n v="14.6"/>
        <n v="15.39"/>
        <n v="68.760000000000005"/>
        <n v="31.42"/>
        <n v="54.4"/>
        <n v="44.42"/>
        <n v="38.700000000000003"/>
        <n v="65.66"/>
        <n v="38.28"/>
        <n v="67.349999999999994"/>
        <n v="38.85"/>
        <n v="7.17"/>
        <n v="21.9"/>
        <n v="92.14"/>
        <n v="60.04"/>
        <n v="28.15"/>
        <n v="28.29"/>
        <n v="5.92"/>
        <n v="20.13"/>
        <n v="5.97"/>
        <n v="27.81"/>
        <n v="69.790000000000006"/>
        <n v="163.36000000000001"/>
        <n v="58.52"/>
        <n v="15.27"/>
        <n v="29.46"/>
        <n v="8.98"/>
        <n v="208.22"/>
        <n v="76.03"/>
        <n v="52"/>
        <n v="39.72"/>
        <n v="71.02"/>
        <n v="82.22"/>
        <n v="15.86"/>
        <n v="30.29"/>
        <n v="6.19"/>
        <n v="11.93"/>
        <n v="18.25"/>
        <n v="113.73"/>
        <n v="46.47"/>
        <n v="12.75"/>
        <n v="14.47"/>
        <n v="19.600000000000001"/>
        <n v="17.690000000000001"/>
        <n v="12.27"/>
        <n v="12.45"/>
        <n v="5.64"/>
        <n v="37.67"/>
        <n v="95.29"/>
        <n v="23.09"/>
        <n v="28.97"/>
        <n v="29.58"/>
        <n v="32.65"/>
        <n v="27.4"/>
        <n v="21.87"/>
        <n v="19.34"/>
        <n v="60.84"/>
        <n v="19.22"/>
        <n v="19.11"/>
        <n v="14.26"/>
        <n v="10.62"/>
        <n v="320.68"/>
        <n v="29.47"/>
        <n v="20.190000000000001"/>
        <n v="59.72"/>
        <n v="31.41"/>
        <n v="15.68"/>
        <n v="18.190000000000001"/>
        <n v="50.44"/>
        <n v="24.27"/>
        <n v="103.95"/>
        <n v="314.79000000000002"/>
        <n v="44.11"/>
        <n v="31.23"/>
        <n v="51.48"/>
        <n v="69.069999999999993"/>
        <n v="25.31"/>
        <n v="63.2"/>
        <n v="14.32"/>
        <n v="91.57"/>
        <n v="252.25"/>
        <n v="14.18"/>
        <n v="15.93"/>
        <n v="47.41"/>
        <n v="6.82"/>
        <n v="36.89"/>
        <n v="18.739999999999998"/>
        <n v="36.159999999999997"/>
        <n v="81.47"/>
        <n v="72.42"/>
        <n v="223.53"/>
        <n v="34.5"/>
        <n v="345.33"/>
        <n v="55.37"/>
        <n v="11.06"/>
        <n v="40.950000000000003"/>
        <n v="26.83"/>
        <n v="18.260000000000002"/>
        <n v="58.37"/>
        <n v="15.09"/>
        <n v="30.15"/>
        <n v="16.84"/>
        <n v="31.54"/>
        <n v="63.09"/>
        <n v="17.39"/>
        <n v="36.200000000000003"/>
        <n v="33.92"/>
        <n v="26.89"/>
        <n v="71.290000000000006"/>
        <n v="9.5299999999999994"/>
        <n v="22.75"/>
        <n v="44.88"/>
        <n v="18.52"/>
        <n v="5.8"/>
        <n v="13.9"/>
        <n v="25.68"/>
        <n v="31.76"/>
        <n v="29.11"/>
        <n v="52.17"/>
        <n v="12.83"/>
        <n v="45.31"/>
        <n v="44.74"/>
        <n v="22.9"/>
        <n v="87.7"/>
        <n v="74.150000000000006"/>
        <n v="42.76"/>
        <n v="33.380000000000003"/>
        <n v="5.1100000000000003"/>
        <n v="14.71"/>
        <n v="55.34"/>
        <n v="27.75"/>
        <n v="22.86"/>
        <n v="25.64"/>
        <n v="41.02"/>
        <n v="69.66"/>
        <n v="69.44"/>
        <n v="55.01"/>
        <n v="9.0299999999999994"/>
        <n v="94.64"/>
        <n v="32.33"/>
        <n v="28.74"/>
        <n v="59.08"/>
        <n v="62.81"/>
        <n v="9.2200000000000006"/>
        <n v="53.4"/>
        <n v="13.34"/>
        <n v="30.39"/>
        <n v="12.91"/>
        <n v="33.43"/>
        <n v="105.59"/>
        <n v="72.290000000000006"/>
        <n v="8.2899999999999991"/>
        <n v="22.95"/>
        <n v="35.76"/>
        <n v="95.75"/>
        <n v="9.2799999999999994"/>
        <n v="27.87"/>
        <n v="43.35"/>
        <n v="13.65"/>
        <n v="55.32"/>
        <n v="11.29"/>
        <n v="19.05"/>
        <n v="12.73"/>
        <n v="48.84"/>
        <n v="25.27"/>
        <n v="51.43"/>
        <n v="22.2"/>
        <n v="23.85"/>
        <n v="47"/>
        <n v="73.72"/>
        <n v="5.98"/>
        <n v="58.54"/>
        <n v="323.51"/>
        <n v="28.69"/>
        <n v="22.45"/>
        <n v="28.89"/>
        <n v="51.65"/>
        <n v="0.98"/>
        <n v="18.45"/>
        <n v="43.78"/>
        <n v="38.840000000000003"/>
        <n v="6.79"/>
        <n v="41.74"/>
        <n v="12.98"/>
        <n v="21.56"/>
        <n v="28.11"/>
        <n v="11.97"/>
        <n v="82.2"/>
        <n v="3.62"/>
        <n v="100.32"/>
        <n v="56.4"/>
        <n v="34.36"/>
        <n v="46.35"/>
        <n v="3.91"/>
        <n v="51.38"/>
        <n v="37.26"/>
        <n v="38.130000000000003"/>
        <n v="38.64"/>
        <n v="142.24"/>
        <n v="20.91"/>
        <n v="54.82"/>
        <n v="23.38"/>
        <n v="29.15"/>
        <n v="58.25"/>
        <n v="16.29"/>
        <n v="21.46"/>
        <n v="34.590000000000003"/>
        <n v="62.5"/>
        <n v="23.36"/>
        <n v="101.41"/>
        <n v="9.2899999999999991"/>
        <n v="27.61"/>
        <n v="68.930000000000007"/>
        <n v="114.64"/>
        <n v="15.25"/>
        <n v="12.17"/>
        <n v="6.83"/>
        <n v="35.799999999999997"/>
        <n v="25.65"/>
        <n v="3.92"/>
        <n v="83.98"/>
        <n v="9.69"/>
        <n v="83.95"/>
        <n v="4.38"/>
        <n v="37.57"/>
        <n v="24.41"/>
        <n v="3.36"/>
        <n v="7.14"/>
        <n v="28.13"/>
        <n v="50.5"/>
        <n v="55.56"/>
        <n v="33.200000000000003"/>
        <n v="45.52"/>
        <n v="36.15"/>
        <n v="26.3"/>
        <n v="41.06"/>
        <n v="8.34"/>
        <n v="11.42"/>
        <n v="32.700000000000003"/>
        <n v="32.630000000000003"/>
        <n v="4.43"/>
        <n v="25.12"/>
        <n v="2.2999999999999998"/>
        <n v="43.13"/>
        <n v="46.14"/>
        <n v="38.58"/>
        <n v="21.44"/>
        <n v="11.66"/>
        <n v="68.91"/>
        <n v="32.86"/>
        <n v="63.92"/>
        <n v="18.829999999999998"/>
        <n v="5.25"/>
        <n v="21.92"/>
        <n v="46.83"/>
        <n v="9.5"/>
        <n v="11.91"/>
        <n v="80.23"/>
        <n v="55.66"/>
        <n v="6.75"/>
        <n v="52.27"/>
        <n v="52.23"/>
        <n v="26.53"/>
        <n v="63.5"/>
        <n v="28.37"/>
        <n v="8.4499999999999993"/>
        <n v="71"/>
        <n v="43.66"/>
        <n v="56.42"/>
        <n v="15.38"/>
        <n v="62.56"/>
        <n v="279.52"/>
        <n v="8.8000000000000007"/>
        <n v="5.82"/>
        <n v="67.430000000000007"/>
        <n v="76.05"/>
        <n v="10.64"/>
        <n v="60.98"/>
        <n v="6.49"/>
        <n v="22.68"/>
        <n v="37.69"/>
        <n v="76.36"/>
        <n v="10.96"/>
        <n v="27.28"/>
        <n v="31.7"/>
        <n v="24.94"/>
        <n v="217.03"/>
        <n v="54.49"/>
        <n v="114.01"/>
        <n v="117.48"/>
        <n v="21.2"/>
        <n v="8.61"/>
        <n v="27.21"/>
        <n v="22.74"/>
        <n v="12.54"/>
        <n v="49.2"/>
        <n v="14.34"/>
        <n v="58.01"/>
        <n v="64.400000000000006"/>
        <n v="20.83"/>
        <n v="65.7"/>
        <n v="5.7"/>
        <n v="23.59"/>
        <n v="95.94"/>
        <n v="11.56"/>
        <n v="5.31"/>
        <n v="5.76"/>
        <n v="36.479999999999997"/>
        <n v="21.76"/>
        <n v="64.680000000000007"/>
        <n v="7.21"/>
        <n v="22.06"/>
        <n v="27.63"/>
        <n v="59.64"/>
        <n v="38.94"/>
        <n v="40.08"/>
        <n v="51.68"/>
        <n v="13.95"/>
        <n v="14.64"/>
        <n v="47.23"/>
        <n v="1.54"/>
        <n v="31.21"/>
        <n v="11.96"/>
        <n v="46.63"/>
        <n v="14.44"/>
        <n v="9.4499999999999993"/>
        <n v="38.33"/>
        <n v="45.62"/>
        <n v="16.399999999999999"/>
        <n v="122.94"/>
        <n v="5.89"/>
        <n v="15.05"/>
        <n v="55.2"/>
        <n v="1.94"/>
        <n v="26.86"/>
        <n v="53.61"/>
        <n v="106.26"/>
        <n v="63.04"/>
        <n v="60.09"/>
        <n v="44.15"/>
        <n v="4.9800000000000004"/>
        <n v="26.37"/>
        <n v="1.64"/>
        <n v="87.15"/>
        <n v="26.68"/>
        <n v="9.81"/>
        <n v="16.100000000000001"/>
        <n v="11.41"/>
        <n v="6.58"/>
        <n v="11.78"/>
        <n v="43.72"/>
        <n v="98.68"/>
        <n v="9.1300000000000008"/>
        <n v="34.4"/>
        <n v="62.46"/>
        <n v="17"/>
        <n v="11.21"/>
        <n v="25.13"/>
        <n v="8.6300000000000008"/>
        <n v="4.72"/>
        <n v="31.25"/>
        <n v="38.4"/>
        <n v="12.48"/>
        <n v="124.24"/>
        <n v="67.209999999999994"/>
        <n v="40.04"/>
        <n v="16.64"/>
        <n v="47.67"/>
        <n v="34.14"/>
        <n v="12.3"/>
        <n v="23.2"/>
        <n v="2.86"/>
        <n v="22.91"/>
        <n v="47.08"/>
        <n v="11.2"/>
        <n v="61.16"/>
        <n v="14.65"/>
        <n v="19.5"/>
        <n v="13.8"/>
        <n v="37.43"/>
        <n v="17.93"/>
        <n v="15.15"/>
        <n v="11.31"/>
        <n v="30.82"/>
        <n v="28.96"/>
        <n v="48.04"/>
        <n v="59.56"/>
        <n v="16.559999999999999"/>
        <n v="14.68"/>
        <n v="6.73"/>
        <n v="32.83"/>
        <n v="96.99"/>
        <n v="34.08"/>
        <n v="10.44"/>
        <n v="10.210000000000001"/>
        <n v="61.61"/>
        <n v="15.59"/>
        <n v="34.340000000000003"/>
        <n v="37.01"/>
        <n v="37.56"/>
        <n v="10.72"/>
        <n v="58.14"/>
        <n v="15.66"/>
        <n v="2.27"/>
        <n v="4.53"/>
        <n v="79.64"/>
        <n v="48.86"/>
        <n v="69.52"/>
        <n v="54.22"/>
        <n v="14.2"/>
        <n v="26.07"/>
        <n v="25.47"/>
        <n v="12.62"/>
        <n v="39.1"/>
        <n v="5.4"/>
        <n v="1.52"/>
        <n v="2.02"/>
        <n v="82.23"/>
        <n v="9.9600000000000009"/>
        <n v="31.32"/>
        <n v="53.5"/>
        <n v="32.99"/>
        <n v="6.41"/>
        <n v="2.56"/>
        <n v="4.8499999999999996"/>
        <n v="11.11"/>
        <n v="52.82"/>
        <n v="9.86"/>
        <n v="65.19"/>
        <n v="28.38"/>
        <n v="9.61"/>
        <n v="52.6"/>
        <n v="40.880000000000003"/>
        <n v="55.15"/>
        <n v="76.040000000000006"/>
        <n v="6.29"/>
        <n v="44.73"/>
        <n v="34.229999999999997"/>
        <n v="103.46"/>
        <n v="108.6"/>
        <n v="7.45"/>
        <n v="7.22"/>
        <n v="48.15"/>
        <n v="33.090000000000003"/>
        <n v="35.97"/>
        <n v="173.83"/>
        <n v="9.36"/>
        <n v="36.64"/>
        <n v="21.7"/>
        <n v="59.06"/>
        <n v="105.55"/>
        <n v="30.07"/>
        <n v="43.58"/>
        <n v="46.48"/>
        <n v="64.02"/>
        <n v="36.06"/>
        <n v="209.34"/>
        <n v="18.54"/>
        <n v="1.6"/>
        <n v="7.36"/>
        <n v="54.42"/>
        <n v="9.19"/>
        <n v="9.15"/>
        <n v="20.63"/>
        <n v="20.82"/>
        <n v="27.82"/>
        <n v="102.97"/>
        <n v="9.57"/>
        <n v="11.64"/>
        <n v="5.86"/>
        <n v="74.58"/>
        <n v="34.159999999999997"/>
        <n v="29.24"/>
        <n v="8.8800000000000008"/>
        <n v="7.26"/>
        <n v="15.91"/>
        <n v="15.8"/>
        <n v="19.010000000000002"/>
        <n v="34.979999999999997"/>
        <n v="1.1399999999999999"/>
        <n v="106.38"/>
        <n v="5.07"/>
        <n v="10.63"/>
        <n v="6.55"/>
        <n v="17.71"/>
        <n v="36.28"/>
        <n v="39.840000000000003"/>
        <n v="20.96"/>
        <n v="29.57"/>
        <n v="8.65"/>
        <n v="6.6"/>
        <n v="8.77"/>
        <n v="33.340000000000003"/>
        <n v="98.01"/>
        <n v="46.38"/>
        <n v="48.75"/>
        <n v="21.62"/>
        <n v="17.64"/>
        <n v="10.47"/>
        <n v="24.5"/>
        <n v="35.19"/>
        <n v="51.61"/>
        <n v="7.73"/>
        <n v="19.28"/>
        <n v="9.18"/>
        <n v="5.69"/>
        <n v="48.17"/>
        <n v="70.17"/>
        <n v="114.68"/>
        <n v="3.21"/>
        <n v="179.92"/>
        <n v="19.190000000000001"/>
        <n v="3.5"/>
        <n v="19.14"/>
        <n v="11.95"/>
        <n v="68.099999999999994"/>
        <n v="42.19"/>
        <n v="35.11"/>
        <n v="25.34"/>
        <n v="104.55"/>
        <n v="16.55"/>
        <n v="24.72"/>
        <n v="128.65"/>
        <n v="27.35"/>
        <n v="8.68"/>
        <n v="28.53"/>
        <n v="8.2200000000000006"/>
        <n v="8.1999999999999993"/>
        <n v="82.71"/>
        <n v="10.6"/>
        <n v="94.86"/>
        <n v="45.82"/>
        <n v="20.6"/>
        <n v="81.38"/>
        <n v="15.65"/>
        <n v="27.5"/>
        <n v="45.36"/>
        <n v="52.89"/>
        <n v="118.84"/>
        <n v="51.09"/>
        <n v="28.08"/>
        <n v="17.829999999999998"/>
        <n v="18.649999999999999"/>
        <n v="18.600000000000001"/>
        <n v="17.760000000000002"/>
        <n v="13.71"/>
        <n v="4.57"/>
        <n v="62.91"/>
        <n v="25.48"/>
        <n v="23.41"/>
        <n v="35.1"/>
        <n v="30.01"/>
        <n v="13.47"/>
        <n v="43.45"/>
        <n v="19.260000000000002"/>
        <n v="34.520000000000003"/>
        <n v="116.42"/>
        <n v="85.59"/>
        <n v="59.01"/>
        <n v="24.39"/>
        <n v="18.920000000000002"/>
        <n v="42.5"/>
        <n v="10.54"/>
        <n v="45.87"/>
        <n v="48.43"/>
        <n v="15.83"/>
        <n v="33.68"/>
        <n v="60.07"/>
        <n v="12.92"/>
        <n v="89.29"/>
        <n v="26.81"/>
        <n v="28.21"/>
        <n v="22.46"/>
        <n v="16.62"/>
        <n v="66.099999999999994"/>
        <n v="13.18"/>
        <n v="10.98"/>
        <n v="12.72"/>
        <n v="54.56"/>
        <n v="33.26"/>
        <n v="23.22"/>
        <n v="6.81"/>
        <n v="40.520000000000003"/>
        <n v="23"/>
        <n v="9.94"/>
        <n v="86.01"/>
        <n v="9.3699999999999992"/>
        <n v="27.02"/>
        <n v="22.36"/>
        <n v="22.34"/>
        <n v="17.53"/>
        <n v="11.99"/>
        <n v="9.1999999999999993"/>
        <n v="67.08"/>
        <n v="20.5"/>
        <n v="11.76"/>
        <n v="23.89"/>
        <n v="8.43"/>
        <n v="50.42"/>
        <n v="5.29"/>
        <n v="35.880000000000003"/>
        <n v="0.44"/>
        <n v="19.41"/>
        <n v="75.77"/>
        <n v="3.8"/>
        <n v="39.950000000000003"/>
        <n v="20.86"/>
        <n v="10.76"/>
        <n v="73.349999999999994"/>
        <n v="10.36"/>
        <n v="12.58"/>
        <n v="16.32"/>
        <n v="8.9700000000000006"/>
        <n v="19.21"/>
        <n v="62.66"/>
        <n v="49.36"/>
        <n v="145.96"/>
        <n v="59.48"/>
        <n v="16"/>
        <n v="5.71"/>
        <n v="36.1"/>
        <n v="10.37"/>
        <n v="8.32"/>
        <n v="13.08"/>
        <n v="28.98"/>
        <n v="92.96"/>
        <n v="14.05"/>
        <n v="12.31"/>
        <n v="18.440000000000001"/>
        <n v="10.199999999999999"/>
        <n v="9.09"/>
        <n v="17.62"/>
        <n v="10.1"/>
        <n v="14.5"/>
        <n v="50.06"/>
        <n v="12.53"/>
        <n v="42.57"/>
        <n v="36.119999999999997"/>
        <n v="89.04"/>
        <n v="11.79"/>
        <n v="47.51"/>
        <n v="39.630000000000003"/>
        <n v="6.31"/>
        <n v="51.8"/>
        <n v="17.899999999999999"/>
        <n v="16.27"/>
        <n v="35.4"/>
        <n v="21.81"/>
        <n v="26.65"/>
        <n v="2.9"/>
        <n v="36.58"/>
        <n v="19.690000000000001"/>
        <n v="24.59"/>
        <n v="35.39"/>
        <n v="85.21"/>
        <n v="42.34"/>
        <n v="31.71"/>
        <n v="35.04"/>
        <n v="50.13"/>
        <n v="6.21"/>
        <n v="95.2"/>
        <n v="30.9"/>
        <n v="79.56"/>
        <n v="3.09"/>
        <n v="42.3"/>
        <n v="49.06"/>
        <n v="8.02"/>
        <n v="8.1300000000000008"/>
        <n v="47.02"/>
        <n v="71.48"/>
        <n v="9.32"/>
        <n v="37.799999999999997"/>
        <n v="100.66"/>
        <n v="24.49"/>
        <n v="300.60000000000002"/>
        <n v="63.08"/>
        <n v="29.85"/>
        <n v="59.59"/>
        <n v="11.02"/>
        <n v="30.25"/>
        <n v="30.18"/>
        <n v="27.89"/>
        <n v="8.35"/>
        <n v="46.74"/>
        <n v="23.32"/>
        <n v="92.67"/>
        <n v="2.74"/>
        <n v="9.67"/>
        <n v="35.01"/>
        <n v="3.31"/>
        <n v="24.22"/>
        <n v="30.34"/>
        <n v="76.86"/>
        <n v="22.26"/>
        <n v="13.42"/>
        <n v="1.34"/>
        <n v="2.77"/>
        <n v="4.09"/>
        <n v="15.97"/>
        <n v="27.83"/>
        <n v="100.59"/>
        <n v="25.18"/>
        <n v="1.07"/>
        <n v="38.79"/>
        <n v="8.0399999999999991"/>
        <n v="12.68"/>
        <n v="10.94"/>
        <n v="54.92"/>
        <n v="23.08"/>
        <n v="27.8"/>
        <n v="53.77"/>
        <n v="44.53"/>
        <n v="63.11"/>
        <n v="53.31"/>
        <n v="29.71"/>
        <n v="36.630000000000003"/>
        <n v="13.43"/>
        <n v="62.15"/>
        <n v="105.35"/>
        <n v="19.13"/>
        <n v="10.75"/>
        <n v="39.93"/>
        <n v="51.71"/>
        <n v="12.24"/>
        <n v="38"/>
        <n v="35.78"/>
        <n v="17.07"/>
        <n v="11.51"/>
        <n v="9.4"/>
        <n v="10.220000000000001"/>
        <n v="98.06"/>
        <n v="63.14"/>
        <n v="6.65"/>
        <n v="248.09"/>
        <n v="25.86"/>
        <n v="65.349999999999994"/>
        <n v="1.95"/>
        <n v="17.149999999999999"/>
        <n v="32.51"/>
        <n v="3.87"/>
        <n v="17.57"/>
        <n v="22.14"/>
        <n v="9.23"/>
        <n v="0.96"/>
        <n v="11.26"/>
        <n v="119.23"/>
        <n v="3.34"/>
        <n v="20.14"/>
        <n v="2.5099999999999998"/>
        <n v="20.93"/>
        <n v="16.489999999999998"/>
        <n v="40.840000000000003"/>
        <n v="3.13"/>
        <n v="37.46"/>
        <n v="44.54"/>
        <n v="55.1"/>
        <n v="23.87"/>
        <n v="3.2"/>
        <n v="17.16"/>
        <n v="23.53"/>
        <n v="36.35"/>
        <n v="43.29"/>
        <n v="15.22"/>
        <n v="44.84"/>
        <n v="17.7"/>
        <n v="10.53"/>
        <n v="65.78"/>
        <n v="9.77"/>
        <n v="3.78"/>
        <n v="17.350000000000001"/>
        <n v="41.49"/>
        <n v="9.56"/>
        <n v="43.02"/>
        <n v="57.47"/>
        <n v="28.51"/>
        <n v="29.89"/>
        <n v="33.94"/>
        <n v="5.32"/>
        <n v="27.11"/>
        <n v="8.4"/>
        <n v="58.75"/>
        <n v="10.46"/>
        <n v="27.78"/>
        <n v="12.01"/>
        <n v="2.79"/>
        <n v="11.9"/>
        <n v="6.35"/>
        <n v="3.12"/>
        <n v="13.54"/>
        <n v="16.25"/>
        <n v="30.04"/>
        <n v="6.18"/>
        <n v="4.3099999999999996"/>
        <n v="26.6"/>
        <n v="16.22"/>
        <n v="14.42"/>
        <n v="26.48"/>
        <n v="15.87"/>
        <n v="31.52"/>
        <n v="14.23"/>
        <n v="7.79"/>
        <n v="7.71"/>
        <n v="2.72"/>
        <n v="0.52"/>
        <n v="6.93"/>
        <n v="3.04"/>
        <n v="19.03"/>
        <n v="2.29"/>
        <n v="1.51"/>
        <n v="13.93"/>
        <n v="12.46"/>
        <n v="6.22"/>
        <n v="2.94"/>
        <n v="0.74"/>
        <n v="25.44"/>
        <n v="4.9400000000000004"/>
        <n v="18.850000000000001"/>
        <n v="36.380000000000003"/>
        <n v="34.909999999999997"/>
        <n v="11.69"/>
        <n v="4.82"/>
        <n v="65.319999999999993"/>
        <n v="2.0499999999999998"/>
        <n v="7.23"/>
        <n v="17.86"/>
        <n v="35.65"/>
        <n v="47.24"/>
        <n v="4.68"/>
        <n v="48.22"/>
        <n v="8.07"/>
        <n v="46.44"/>
        <n v="23.19"/>
        <n v="11.39"/>
        <n v="12.84"/>
        <n v="2.31"/>
        <n v="17.25"/>
        <n v="3.41"/>
        <n v="22.05"/>
        <n v="22.79"/>
        <n v="9.98"/>
        <n v="17.14"/>
        <n v="33.78"/>
        <n v="6.12"/>
        <n v="34.42"/>
        <n v="47.91"/>
        <n v="66.760000000000005"/>
        <n v="2.36"/>
        <n v="7.94"/>
        <n v="30.65"/>
        <n v="33.020000000000003"/>
        <n v="25.98"/>
        <n v="21.63"/>
        <n v="8.06"/>
        <n v="53.69"/>
        <n v="42.89"/>
        <n v="16.420000000000002"/>
        <n v="4.74"/>
        <n v="41.71"/>
        <n v="4.6399999999999997"/>
        <n v="20.72"/>
        <n v="27.69"/>
        <n v="14.92"/>
        <n v="8.73"/>
        <n v="9.31"/>
        <n v="2.04"/>
        <n v="3.48"/>
        <n v="10.08"/>
        <n v="13.22"/>
        <n v="1.0900000000000001"/>
        <n v="3.57"/>
        <n v="14.04"/>
        <n v="12.38"/>
        <n v="0.97"/>
        <n v="25.99"/>
        <n v="16.690000000000001"/>
        <n v="14.27"/>
        <n v="33.32"/>
        <n v="3.75"/>
        <n v="4.93"/>
        <n v="12"/>
        <n v="39.42"/>
        <n v="1.49"/>
        <n v="2.09"/>
        <n v="15.02"/>
        <n v="22.97"/>
        <n v="4.78"/>
        <n v="4.26"/>
        <n v="23.4"/>
        <n v="3"/>
        <n v="19.63"/>
        <n v="8.23"/>
        <n v="21.52"/>
        <n v="3.4"/>
        <n v="0.47"/>
        <n v="14.81"/>
        <n v="4.95"/>
        <n v="1.1100000000000001"/>
        <n v="0.46"/>
        <n v="14.89"/>
        <n v="9.48"/>
        <n v="7.37"/>
        <n v="5.21"/>
        <n v="24.24"/>
        <n v="24.03"/>
        <n v="14.86"/>
        <n v="2.1800000000000002"/>
        <n v="9.8800000000000008"/>
        <n v="3.89"/>
        <n v="12.86"/>
        <n v="10.55"/>
        <n v="15.74"/>
        <n v="9.02"/>
        <n v="15.13"/>
        <n v="3.01"/>
        <n v="4.58"/>
        <n v="2.95"/>
        <n v="2.23"/>
        <n v="3.37"/>
        <n v="2.65"/>
        <n v="24.02"/>
        <n v="13.5"/>
        <n v="14.43"/>
        <n v="7.66"/>
        <n v="20.62"/>
        <n v="3.08"/>
        <n v="16.82"/>
        <n v="8.11"/>
        <n v="4.71"/>
        <n v="0.22"/>
        <n v="3.83"/>
        <n v="0.28000000000000003"/>
        <n v="1.17"/>
      </sharedItems>
    </cacheField>
    <cacheField name="threadMark" numFmtId="0">
      <sharedItems containsSemiMixedTypes="0" containsString="0" containsNumber="1" containsInteger="1" minValue="224" maxValue="4317" count="1370">
        <n v="2635"/>
        <n v="2727"/>
        <n v="2626"/>
        <n v="2569"/>
        <n v="2695"/>
        <n v="2097"/>
        <n v="2054"/>
        <n v="2145"/>
        <n v="2155"/>
        <n v="2742"/>
        <n v="2694"/>
        <n v="2666"/>
        <n v="2385"/>
        <n v="2110"/>
        <n v="2975"/>
        <n v="2447"/>
        <n v="2965"/>
        <n v="2207"/>
        <n v="2563"/>
        <n v="2678"/>
        <n v="2382"/>
        <n v="2580"/>
        <n v="2455"/>
        <n v="2081"/>
        <n v="1843"/>
        <n v="1894"/>
        <n v="2453"/>
        <n v="1983"/>
        <n v="3498"/>
        <n v="2878"/>
        <n v="2947"/>
        <n v="2522"/>
        <n v="4317"/>
        <n v="2383"/>
        <n v="2034"/>
        <n v="1941"/>
        <n v="1689"/>
        <n v="1970"/>
        <n v="2406"/>
        <n v="4217"/>
        <n v="4209"/>
        <n v="2446"/>
        <n v="2608"/>
        <n v="2725"/>
        <n v="2610"/>
        <n v="1995"/>
        <n v="2696"/>
        <n v="2718"/>
        <n v="3494"/>
        <n v="2738"/>
        <n v="2556"/>
        <n v="2296"/>
        <n v="4162"/>
        <n v="2011"/>
        <n v="2362"/>
        <n v="2380"/>
        <n v="2148"/>
        <n v="4045"/>
        <n v="2426"/>
        <n v="2356"/>
        <n v="4032"/>
        <n v="4047"/>
        <n v="4054"/>
        <n v="2315"/>
        <n v="2404"/>
        <n v="2667"/>
        <n v="2399"/>
        <n v="1978"/>
        <n v="2786"/>
        <n v="2138"/>
        <n v="1878"/>
        <n v="2290"/>
        <n v="2143"/>
        <n v="3987"/>
        <n v="2020"/>
        <n v="2566"/>
        <n v="3948"/>
        <n v="1987"/>
        <n v="2627"/>
        <n v="2631"/>
        <n v="2537"/>
        <n v="2358"/>
        <n v="1719"/>
        <n v="2321"/>
        <n v="3946"/>
        <n v="2970"/>
        <n v="2572"/>
        <n v="2167"/>
        <n v="2179"/>
        <n v="2488"/>
        <n v="2474"/>
        <n v="3974"/>
        <n v="2381"/>
        <n v="2182"/>
        <n v="2203"/>
        <n v="2264"/>
        <n v="2724"/>
        <n v="2437"/>
        <n v="2647"/>
        <n v="3485"/>
        <n v="2293"/>
        <n v="2790"/>
        <n v="1691"/>
        <n v="2013"/>
        <n v="3965"/>
        <n v="3766"/>
        <n v="2413"/>
        <n v="3967"/>
        <n v="3397"/>
        <n v="2247"/>
        <n v="2525"/>
        <n v="2766"/>
        <n v="2285"/>
        <n v="2490"/>
        <n v="1984"/>
        <n v="1826"/>
        <n v="2196"/>
        <n v="2810"/>
        <n v="2622"/>
        <n v="2617"/>
        <n v="2396"/>
        <n v="3519"/>
        <n v="2850"/>
        <n v="1809"/>
        <n v="3563"/>
        <n v="2621"/>
        <n v="2482"/>
        <n v="2200"/>
        <n v="1925"/>
        <n v="2050"/>
        <n v="3429"/>
        <n v="1937"/>
        <n v="3281"/>
        <n v="2190"/>
        <n v="2450"/>
        <n v="3420"/>
        <n v="3538"/>
        <n v="3375"/>
        <n v="2845"/>
        <n v="3528"/>
        <n v="3167"/>
        <n v="3312"/>
        <n v="1821"/>
        <n v="2209"/>
        <n v="3678"/>
        <n v="3358"/>
        <n v="1951"/>
        <n v="3141"/>
        <n v="3323"/>
        <n v="2493"/>
        <n v="2467"/>
        <n v="2735"/>
        <n v="2481"/>
        <n v="2248"/>
        <n v="2048"/>
        <n v="3443"/>
        <n v="3091"/>
        <n v="3204"/>
        <n v="2300"/>
        <n v="2220"/>
        <n v="2673"/>
        <n v="3303"/>
        <n v="1840"/>
        <n v="2680"/>
        <n v="3295"/>
        <n v="3298"/>
        <n v="2224"/>
        <n v="2592"/>
        <n v="2245"/>
        <n v="3377"/>
        <n v="2914"/>
        <n v="1736"/>
        <n v="2604"/>
        <n v="1698"/>
        <n v="2141"/>
        <n v="1963"/>
        <n v="3339"/>
        <n v="3202"/>
        <n v="3883"/>
        <n v="3134"/>
        <n v="3208"/>
        <n v="2594"/>
        <n v="1613"/>
        <n v="2524"/>
        <n v="3219"/>
        <n v="2637"/>
        <n v="2180"/>
        <n v="2288"/>
        <n v="3070"/>
        <n v="2026"/>
        <n v="1880"/>
        <n v="2969"/>
        <n v="3146"/>
        <n v="2710"/>
        <n v="3093"/>
        <n v="1975"/>
        <n v="3057"/>
        <n v="2752"/>
        <n v="1948"/>
        <n v="3759"/>
        <n v="3419"/>
        <n v="2758"/>
        <n v="1916"/>
        <n v="1971"/>
        <n v="3096"/>
        <n v="3512"/>
        <n v="3187"/>
        <n v="3628"/>
        <n v="2104"/>
        <n v="1990"/>
        <n v="3374"/>
        <n v="3359"/>
        <n v="3567"/>
        <n v="3532"/>
        <n v="1992"/>
        <n v="3039"/>
        <n v="1775"/>
        <n v="2763"/>
        <n v="3074"/>
        <n v="2009"/>
        <n v="2019"/>
        <n v="3056"/>
        <n v="3604"/>
        <n v="2494"/>
        <n v="3511"/>
        <n v="3319"/>
        <n v="2023"/>
        <n v="2794"/>
        <n v="3507"/>
        <n v="2960"/>
        <n v="2968"/>
        <n v="2523"/>
        <n v="2990"/>
        <n v="2974"/>
        <n v="1728"/>
        <n v="3302"/>
        <n v="2670"/>
        <n v="3258"/>
        <n v="1612"/>
        <n v="2595"/>
        <n v="2625"/>
        <n v="3060"/>
        <n v="1425"/>
        <n v="2684"/>
        <n v="2576"/>
        <n v="2065"/>
        <n v="1949"/>
        <n v="3618"/>
        <n v="2951"/>
        <n v="1847"/>
        <n v="3153"/>
        <n v="2436"/>
        <n v="1827"/>
        <n v="1909"/>
        <n v="2503"/>
        <n v="1474"/>
        <n v="1633"/>
        <n v="2927"/>
        <n v="2539"/>
        <n v="3023"/>
        <n v="2334"/>
        <n v="3048"/>
        <n v="1549"/>
        <n v="2919"/>
        <n v="2343"/>
        <n v="2922"/>
        <n v="2863"/>
        <n v="2605"/>
        <n v="2240"/>
        <n v="3148"/>
        <n v="1903"/>
        <n v="2664"/>
        <n v="3185"/>
        <n v="2772"/>
        <n v="2186"/>
        <n v="1746"/>
        <n v="2869"/>
        <n v="3061"/>
        <n v="2768"/>
        <n v="3353"/>
        <n v="1739"/>
        <n v="1712"/>
        <n v="2197"/>
        <n v="1774"/>
        <n v="2074"/>
        <n v="2173"/>
        <n v="2778"/>
        <n v="1866"/>
        <n v="1461"/>
        <n v="2859"/>
        <n v="2884"/>
        <n v="2639"/>
        <n v="1790"/>
        <n v="1781"/>
        <n v="2349"/>
        <n v="1751"/>
        <n v="1897"/>
        <n v="1831"/>
        <n v="2726"/>
        <n v="1363"/>
        <n v="3673"/>
        <n v="1671"/>
        <n v="1709"/>
        <n v="2985"/>
        <n v="1037"/>
        <n v="1688"/>
        <n v="1571"/>
        <n v="2620"/>
        <n v="1718"/>
        <n v="1985"/>
        <n v="2948"/>
        <n v="2899"/>
        <n v="2895"/>
        <n v="2936"/>
        <n v="3549"/>
        <n v="2920"/>
        <n v="2060"/>
        <n v="2846"/>
        <n v="2662"/>
        <n v="2851"/>
        <n v="2361"/>
        <n v="1858"/>
        <n v="1558"/>
        <n v="1811"/>
        <n v="2348"/>
        <n v="1723"/>
        <n v="3445"/>
        <n v="2825"/>
        <n v="2555"/>
        <n v="1872"/>
        <n v="2505"/>
        <n v="2911"/>
        <n v="1695"/>
        <n v="2780"/>
        <n v="2764"/>
        <n v="2158"/>
        <n v="2571"/>
        <n v="2749"/>
        <n v="2796"/>
        <n v="1604"/>
        <n v="1578"/>
        <n v="2782"/>
        <n v="2894"/>
        <n v="2711"/>
        <n v="2679"/>
        <n v="2193"/>
        <n v="2127"/>
        <n v="2250"/>
        <n v="3244"/>
        <n v="1681"/>
        <n v="1796"/>
        <n v="2661"/>
        <n v="1812"/>
        <n v="2549"/>
        <n v="2785"/>
        <n v="2030"/>
        <n v="2776"/>
        <n v="2183"/>
        <n v="2414"/>
        <n v="3412"/>
        <n v="2689"/>
        <n v="1979"/>
        <n v="1789"/>
        <n v="1478"/>
        <n v="2274"/>
        <n v="3105"/>
        <n v="1976"/>
        <n v="3422"/>
        <n v="2587"/>
        <n v="2751"/>
        <n v="2018"/>
        <n v="1756"/>
        <n v="2740"/>
        <n v="3017"/>
        <n v="2067"/>
        <n v="2428"/>
        <n v="1818"/>
        <n v="1629"/>
        <n v="1397"/>
        <n v="2648"/>
        <n v="1802"/>
        <n v="1658"/>
        <n v="2427"/>
        <n v="1319"/>
        <n v="1435"/>
        <n v="2550"/>
        <n v="1385"/>
        <n v="2422"/>
        <n v="1749"/>
        <n v="2407"/>
        <n v="2487"/>
        <n v="1865"/>
        <n v="2249"/>
        <n v="3335"/>
        <n v="2853"/>
        <n v="1433"/>
        <n v="2832"/>
        <n v="3084"/>
        <n v="2454"/>
        <n v="1503"/>
        <n v="3053"/>
        <n v="1743"/>
        <n v="1384"/>
        <n v="2309"/>
        <n v="2489"/>
        <n v="2773"/>
        <n v="2652"/>
        <n v="2445"/>
        <n v="2272"/>
        <n v="2877"/>
        <n v="3014"/>
        <n v="1486"/>
        <n v="2691"/>
        <n v="2366"/>
        <n v="1771"/>
        <n v="2071"/>
        <n v="1498"/>
        <n v="2116"/>
        <n v="2342"/>
        <n v="1445"/>
        <n v="2676"/>
        <n v="2890"/>
        <n v="2063"/>
        <n v="1442"/>
        <n v="2073"/>
        <n v="2609"/>
        <n v="2460"/>
        <n v="2848"/>
        <n v="2484"/>
        <n v="2331"/>
        <n v="2168"/>
        <n v="2599"/>
        <n v="1675"/>
        <n v="2078"/>
        <n v="2871"/>
        <n v="2805"/>
        <n v="2582"/>
        <n v="1292"/>
        <n v="1657"/>
        <n v="2807"/>
        <n v="2010"/>
        <n v="1693"/>
        <n v="2578"/>
        <n v="2834"/>
        <n v="2730"/>
        <n v="2323"/>
        <n v="2650"/>
        <n v="2485"/>
        <n v="2471"/>
        <n v="2479"/>
        <n v="2574"/>
        <n v="2372"/>
        <n v="1817"/>
        <n v="1561"/>
        <n v="2360"/>
        <n v="1786"/>
        <n v="2677"/>
        <n v="2692"/>
        <n v="2593"/>
        <n v="2561"/>
        <n v="1610"/>
        <n v="1426"/>
        <n v="2139"/>
        <n v="2269"/>
        <n v="1895"/>
        <n v="1647"/>
        <n v="1532"/>
        <n v="2520"/>
        <n v="1477"/>
        <n v="2462"/>
        <n v="2456"/>
        <n v="2120"/>
        <n v="2616"/>
        <n v="2255"/>
        <n v="2401"/>
        <n v="2441"/>
        <n v="2472"/>
        <n v="1476"/>
        <n v="1350"/>
        <n v="1816"/>
        <n v="2229"/>
        <n v="1393"/>
        <n v="3089"/>
        <n v="2327"/>
        <n v="1399"/>
        <n v="2402"/>
        <n v="2352"/>
        <n v="2175"/>
        <n v="2299"/>
        <n v="1832"/>
        <n v="2322"/>
        <n v="1340"/>
        <n v="2279"/>
        <n v="2501"/>
        <n v="2277"/>
        <n v="1762"/>
        <n v="1443"/>
        <n v="2297"/>
        <n v="2386"/>
        <n v="2246"/>
        <n v="1745"/>
        <n v="1395"/>
        <n v="2284"/>
        <n v="2466"/>
        <n v="1302"/>
        <n v="2340"/>
        <n v="2350"/>
        <n v="2122"/>
        <n v="2313"/>
        <n v="2057"/>
        <n v="2318"/>
        <n v="1904"/>
        <n v="2287"/>
        <n v="1275"/>
        <n v="2307"/>
        <n v="1750"/>
        <n v="2045"/>
        <n v="2823"/>
        <n v="2314"/>
        <n v="2125"/>
        <n v="1696"/>
        <n v="2364"/>
        <n v="2156"/>
        <n v="2124"/>
        <n v="1596"/>
        <n v="2040"/>
        <n v="1102"/>
        <n v="1574"/>
        <n v="2226"/>
        <n v="1424"/>
        <n v="1924"/>
        <n v="2251"/>
        <n v="2271"/>
        <n v="2391"/>
        <n v="1154"/>
        <n v="2319"/>
        <n v="2119"/>
        <n v="2258"/>
        <n v="1266"/>
        <n v="2091"/>
        <n v="2294"/>
        <n v="2184"/>
        <n v="2234"/>
        <n v="1027"/>
        <n v="2434"/>
        <n v="2189"/>
        <n v="2140"/>
        <n v="1606"/>
        <n v="2218"/>
        <n v="1104"/>
        <n v="1179"/>
        <n v="1966"/>
        <n v="2213"/>
        <n v="1600"/>
        <n v="2165"/>
        <n v="718"/>
        <n v="2150"/>
        <n v="2161"/>
        <n v="2286"/>
        <n v="2166"/>
        <n v="1233"/>
        <n v="2142"/>
        <n v="2152"/>
        <n v="2024"/>
        <n v="2070"/>
        <n v="2198"/>
        <n v="962"/>
        <n v="2096"/>
        <n v="1547"/>
        <n v="1861"/>
        <n v="1608"/>
        <n v="2219"/>
        <n v="1413"/>
        <n v="2132"/>
        <n v="2363"/>
        <n v="1239"/>
        <n v="1510"/>
        <n v="2188"/>
        <n v="1235"/>
        <n v="1829"/>
        <n v="2519"/>
        <n v="2511"/>
        <n v="2281"/>
        <n v="1096"/>
        <n v="2151"/>
        <n v="1388"/>
        <n v="2476"/>
        <n v="1321"/>
        <n v="1919"/>
        <n v="2015"/>
        <n v="1501"/>
        <n v="2174"/>
        <n v="1945"/>
        <n v="1455"/>
        <n v="2082"/>
        <n v="2112"/>
        <n v="1401"/>
        <n v="2064"/>
        <n v="1690"/>
        <n v="1210"/>
        <n v="2233"/>
        <n v="2076"/>
        <n v="953"/>
        <n v="2236"/>
        <n v="1473"/>
        <n v="1382"/>
        <n v="2154"/>
        <n v="1348"/>
        <n v="2042"/>
        <n v="2303"/>
        <n v="2332"/>
        <n v="1927"/>
        <n v="2044"/>
        <n v="1972"/>
        <n v="1552"/>
        <n v="2100"/>
        <n v="2031"/>
        <n v="1303"/>
        <n v="1005"/>
        <n v="1849"/>
        <n v="1875"/>
        <n v="1836"/>
        <n v="1994"/>
        <n v="1906"/>
        <n v="2262"/>
        <n v="1270"/>
        <n v="1626"/>
        <n v="1387"/>
        <n v="1392"/>
        <n v="1654"/>
        <n v="2231"/>
        <n v="1156"/>
        <n v="1231"/>
        <n v="2004"/>
        <n v="1576"/>
        <n v="1954"/>
        <n v="1091"/>
        <n v="1282"/>
        <n v="1127"/>
        <n v="1190"/>
        <n v="1944"/>
        <n v="2005"/>
        <n v="2552"/>
        <n v="1060"/>
        <n v="1013"/>
        <n v="1915"/>
        <n v="1930"/>
        <n v="1938"/>
        <n v="2131"/>
        <n v="1885"/>
        <n v="1910"/>
        <n v="2123"/>
        <n v="1859"/>
        <n v="1157"/>
        <n v="1933"/>
        <n v="2205"/>
        <n v="1165"/>
        <n v="1784"/>
        <n v="1646"/>
        <n v="2115"/>
        <n v="1780"/>
        <n v="2103"/>
        <n v="2106"/>
        <n v="2027"/>
        <n v="1472"/>
        <n v="1744"/>
        <n v="1761"/>
        <n v="1730"/>
        <n v="1741"/>
        <n v="1043"/>
        <n v="2093"/>
        <n v="1964"/>
        <n v="1765"/>
        <n v="1769"/>
        <n v="1922"/>
        <n v="849"/>
        <n v="1619"/>
        <n v="1112"/>
        <n v="1905"/>
        <n v="753"/>
        <n v="1490"/>
        <n v="2164"/>
        <n v="1484"/>
        <n v="2036"/>
        <n v="1211"/>
        <n v="1108"/>
        <n v="1570"/>
        <n v="1614"/>
        <n v="1665"/>
        <n v="1682"/>
        <n v="2052"/>
        <n v="1753"/>
        <n v="1538"/>
        <n v="1957"/>
        <n v="1650"/>
        <n v="1833"/>
        <n v="1410"/>
        <n v="1147"/>
        <n v="2049"/>
        <n v="1981"/>
        <n v="1273"/>
        <n v="793"/>
        <n v="2499"/>
        <n v="1819"/>
        <n v="1902"/>
        <n v="1103"/>
        <n v="1997"/>
        <n v="1828"/>
        <n v="1929"/>
        <n v="1502"/>
        <n v="1203"/>
        <n v="1562"/>
        <n v="1860"/>
        <n v="1763"/>
        <n v="2423"/>
        <n v="1046"/>
        <n v="1898"/>
        <n v="859"/>
        <n v="1491"/>
        <n v="1181"/>
        <n v="1943"/>
        <n v="1806"/>
        <n v="1581"/>
        <n v="1996"/>
        <n v="1597"/>
        <n v="1716"/>
        <n v="1139"/>
        <n v="1001"/>
        <n v="1327"/>
        <n v="1986"/>
        <n v="1453"/>
        <n v="1982"/>
        <n v="1141"/>
        <n v="1585"/>
        <n v="1887"/>
        <n v="2658"/>
        <n v="1999"/>
        <n v="1542"/>
        <n v="1631"/>
        <n v="1097"/>
        <n v="2577"/>
        <n v="2295"/>
        <n v="1012"/>
        <n v="1735"/>
        <n v="1534"/>
        <n v="1900"/>
        <n v="1515"/>
        <n v="1499"/>
        <n v="2338"/>
        <n v="1652"/>
        <n v="2133"/>
        <n v="2534"/>
        <n v="514"/>
        <n v="1851"/>
        <n v="1642"/>
        <n v="2261"/>
        <n v="1420"/>
        <n v="1783"/>
        <n v="1815"/>
        <n v="2160"/>
        <n v="2442"/>
        <n v="2128"/>
        <n v="1602"/>
        <n v="2491"/>
        <n v="1107"/>
        <n v="2324"/>
        <n v="1754"/>
        <n v="1396"/>
        <n v="2424"/>
        <n v="1792"/>
        <n v="1708"/>
        <n v="1699"/>
        <n v="1726"/>
        <n v="547"/>
        <n v="1481"/>
        <n v="2055"/>
        <n v="1204"/>
        <n v="1085"/>
        <n v="2266"/>
        <n v="1648"/>
        <n v="1269"/>
        <n v="2080"/>
        <n v="1364"/>
        <n v="1989"/>
        <n v="1415"/>
        <n v="1582"/>
        <n v="1094"/>
        <n v="1580"/>
        <n v="1572"/>
        <n v="2126"/>
        <n v="1607"/>
        <n v="2007"/>
        <n v="1680"/>
        <n v="2268"/>
        <n v="2291"/>
        <n v="1616"/>
        <n v="931"/>
        <n v="1968"/>
        <n v="2206"/>
        <n v="1439"/>
        <n v="1176"/>
        <n v="1324"/>
        <n v="488"/>
        <n v="1320"/>
        <n v="1628"/>
        <n v="1456"/>
        <n v="1942"/>
        <n v="1655"/>
        <n v="1512"/>
        <n v="1891"/>
        <n v="1663"/>
        <n v="1495"/>
        <n v="1451"/>
        <n v="1638"/>
        <n v="2069"/>
        <n v="507"/>
        <n v="1221"/>
        <n v="1371"/>
        <n v="1068"/>
        <n v="2014"/>
        <n v="1553"/>
        <n v="1566"/>
        <n v="1677"/>
        <n v="1587"/>
        <n v="1337"/>
        <n v="1531"/>
        <n v="1668"/>
        <n v="1778"/>
        <n v="1543"/>
        <n v="549"/>
        <n v="1429"/>
        <n v="1508"/>
        <n v="1914"/>
        <n v="1520"/>
        <n v="1468"/>
        <n v="1496"/>
        <n v="1359"/>
        <n v="1890"/>
        <n v="1452"/>
        <n v="1482"/>
        <n v="1411"/>
        <n v="1603"/>
        <n v="1804"/>
        <n v="1563"/>
        <n v="1760"/>
        <n v="727"/>
        <n v="1855"/>
        <n v="1314"/>
        <n v="1551"/>
        <n v="1947"/>
        <n v="1813"/>
        <n v="1480"/>
        <n v="1605"/>
        <n v="501"/>
        <n v="1394"/>
        <n v="1423"/>
        <n v="1450"/>
        <n v="1874"/>
        <n v="1285"/>
        <n v="1569"/>
        <n v="1807"/>
        <n v="1374"/>
        <n v="1457"/>
        <n v="1380"/>
        <n v="1345"/>
        <n v="593"/>
        <n v="1336"/>
        <n v="1206"/>
        <n v="1287"/>
        <n v="1372"/>
        <n v="1317"/>
        <n v="1485"/>
        <n v="1526"/>
        <n v="1527"/>
        <n v="1791"/>
        <n v="1489"/>
        <n v="1521"/>
        <n v="2282"/>
        <n v="570"/>
        <n v="1386"/>
        <n v="1768"/>
        <n v="1021"/>
        <n v="1333"/>
        <n v="1289"/>
        <n v="1276"/>
        <n v="991"/>
        <n v="630"/>
        <n v="1755"/>
        <n v="1497"/>
        <n v="447"/>
        <n v="1362"/>
        <n v="1513"/>
        <n v="1236"/>
        <n v="1220"/>
        <n v="1417"/>
        <n v="432"/>
        <n v="1446"/>
        <n v="1245"/>
        <n v="1624"/>
        <n v="658"/>
        <n v="977"/>
        <n v="1200"/>
        <n v="1441"/>
        <n v="2135"/>
        <n v="1356"/>
        <n v="1391"/>
        <n v="2041"/>
        <n v="1454"/>
        <n v="920"/>
        <n v="1002"/>
        <n v="1149"/>
        <n v="1412"/>
        <n v="1347"/>
        <n v="1630"/>
        <n v="1398"/>
        <n v="1081"/>
        <n v="1550"/>
        <n v="1309"/>
        <n v="1143"/>
        <n v="1167"/>
        <n v="1378"/>
        <n v="1334"/>
        <n v="1279"/>
        <n v="1357"/>
        <n v="1169"/>
        <n v="1556"/>
        <n v="1326"/>
        <n v="1242"/>
        <n v="1294"/>
        <n v="1835"/>
        <n v="590"/>
        <n v="1056"/>
        <n v="1288"/>
        <n v="1009"/>
        <n v="1366"/>
        <n v="1311"/>
        <n v="1329"/>
        <n v="1304"/>
        <n v="2089"/>
        <n v="1470"/>
        <n v="1965"/>
        <n v="1830"/>
        <n v="1267"/>
        <n v="476"/>
        <n v="829"/>
        <n v="868"/>
        <n v="1240"/>
        <n v="1296"/>
        <n v="1223"/>
        <n v="1238"/>
        <n v="941"/>
        <n v="1241"/>
        <n v="1310"/>
        <n v="1740"/>
        <n v="1335"/>
        <n v="1264"/>
        <n v="1805"/>
        <n v="1226"/>
        <n v="1794"/>
        <n v="1274"/>
        <n v="1369"/>
        <n v="1230"/>
        <n v="1202"/>
        <n v="1375"/>
        <n v="1207"/>
        <n v="806"/>
        <n v="1173"/>
        <n v="1706"/>
        <n v="1259"/>
        <n v="1742"/>
        <n v="1725"/>
        <n v="1290"/>
        <n v="1217"/>
        <n v="1144"/>
        <n v="969"/>
        <n v="1192"/>
        <n v="857"/>
        <n v="1126"/>
        <n v="1138"/>
        <n v="1842"/>
        <n v="1863"/>
        <n v="1118"/>
        <n v="1074"/>
        <n v="1281"/>
        <n v="1130"/>
        <n v="1077"/>
        <n v="1003"/>
        <n v="382"/>
        <n v="333"/>
        <n v="1129"/>
        <n v="1867"/>
        <n v="1076"/>
        <n v="1229"/>
        <n v="1400"/>
        <n v="559"/>
        <n v="1083"/>
        <n v="1016"/>
        <n v="1150"/>
        <n v="1244"/>
        <n v="386"/>
        <n v="1338"/>
        <n v="1557"/>
        <n v="1087"/>
        <n v="1224"/>
        <n v="1506"/>
        <n v="1064"/>
        <n v="763"/>
        <n v="390"/>
        <n v="712"/>
        <n v="1054"/>
        <n v="1048"/>
        <n v="997"/>
        <n v="1160"/>
        <n v="1114"/>
        <n v="1517"/>
        <n v="1390"/>
        <n v="755"/>
        <n v="1024"/>
        <n v="1029"/>
        <n v="838"/>
        <n v="1063"/>
        <n v="1035"/>
        <n v="1041"/>
        <n v="1618"/>
        <n v="999"/>
        <n v="936"/>
        <n v="1402"/>
        <n v="1018"/>
        <n v="733"/>
        <n v="1059"/>
        <n v="1343"/>
        <n v="987"/>
        <n v="1080"/>
        <n v="942"/>
        <n v="947"/>
        <n v="1033"/>
        <n v="1014"/>
        <n v="958"/>
        <n v="988"/>
        <n v="930"/>
        <n v="669"/>
        <n v="1568"/>
        <n v="1133"/>
        <n v="698"/>
        <n v="937"/>
        <n v="913"/>
        <n v="1599"/>
        <n v="918"/>
        <n v="924"/>
        <n v="967"/>
        <n v="1379"/>
        <n v="925"/>
        <n v="827"/>
        <n v="1188"/>
        <n v="877"/>
        <n v="1493"/>
        <n v="965"/>
        <n v="896"/>
        <n v="905"/>
        <n v="902"/>
        <n v="873"/>
        <n v="1183"/>
        <n v="887"/>
        <n v="864"/>
        <n v="904"/>
        <n v="1255"/>
        <n v="899"/>
        <n v="875"/>
        <n v="1342"/>
        <n v="1422"/>
        <n v="1119"/>
        <n v="1105"/>
        <n v="1447"/>
        <n v="1161"/>
        <n v="825"/>
        <n v="1058"/>
        <n v="1069"/>
        <n v="1365"/>
        <n v="817"/>
        <n v="792"/>
        <n v="1464"/>
        <n v="879"/>
        <n v="1407"/>
        <n v="847"/>
        <n v="826"/>
        <n v="841"/>
        <n v="768"/>
        <n v="1312"/>
        <n v="777"/>
        <n v="1028"/>
        <n v="1389"/>
        <n v="1419"/>
        <n v="982"/>
        <n v="721"/>
        <n v="740"/>
        <n v="358"/>
        <n v="1137"/>
        <n v="1022"/>
        <n v="831"/>
        <n v="957"/>
        <n v="550"/>
        <n v="662"/>
        <n v="1339"/>
        <n v="1268"/>
        <n v="1462"/>
        <n v="1057"/>
        <n v="1252"/>
        <n v="1299"/>
        <n v="973"/>
        <n v="1373"/>
        <n v="1258"/>
        <n v="1039"/>
        <n v="908"/>
        <n v="646"/>
        <n v="1301"/>
        <n v="1315"/>
        <n v="781"/>
        <n v="640"/>
        <n v="636"/>
        <n v="734"/>
        <n v="1271"/>
        <n v="1300"/>
        <n v="1225"/>
        <n v="1004"/>
        <n v="882"/>
        <n v="1331"/>
        <n v="1406"/>
        <n v="628"/>
        <n v="984"/>
        <n v="1353"/>
        <n v="1344"/>
        <n v="717"/>
        <n v="1291"/>
        <n v="986"/>
        <n v="1254"/>
        <n v="714"/>
        <n v="898"/>
        <n v="854"/>
        <n v="722"/>
        <n v="618"/>
        <n v="943"/>
        <n v="1195"/>
        <n v="907"/>
        <n v="889"/>
        <n v="1358"/>
        <n v="1249"/>
        <n v="1213"/>
        <n v="598"/>
        <n v="1201"/>
        <n v="567"/>
        <n v="448"/>
        <n v="1196"/>
        <n v="1175"/>
        <n v="809"/>
        <n v="281"/>
        <n v="1131"/>
        <n v="553"/>
        <n v="1078"/>
        <n v="871"/>
        <n v="1055"/>
        <n v="1198"/>
        <n v="929"/>
        <n v="729"/>
        <n v="1155"/>
        <n v="1145"/>
        <n v="1075"/>
        <n v="1050"/>
        <n v="1015"/>
        <n v="1121"/>
        <n v="1110"/>
        <n v="1124"/>
        <n v="491"/>
        <n v="1040"/>
        <n v="1070"/>
        <n v="1113"/>
        <n v="1090"/>
        <n v="1140"/>
        <n v="1092"/>
        <n v="810"/>
        <n v="1034"/>
        <n v="617"/>
        <n v="1026"/>
        <n v="976"/>
        <n v="1142"/>
        <n v="1134"/>
        <n v="509"/>
        <n v="1045"/>
        <n v="964"/>
        <n v="1000"/>
        <n v="1020"/>
        <n v="985"/>
        <n v="647"/>
        <n v="1010"/>
        <n v="519"/>
        <n v="482"/>
        <n v="996"/>
        <n v="1032"/>
        <n v="961"/>
        <n v="843"/>
        <n v="911"/>
        <n v="915"/>
        <n v="917"/>
        <n v="1006"/>
        <n v="836"/>
        <n v="992"/>
        <n v="919"/>
        <n v="870"/>
        <n v="968"/>
        <n v="840"/>
        <n v="672"/>
        <n v="445"/>
        <n v="788"/>
        <n v="799"/>
        <n v="1042"/>
        <n v="935"/>
        <n v="892"/>
        <n v="861"/>
        <n v="927"/>
        <n v="1007"/>
        <n v="921"/>
        <n v="865"/>
        <n v="878"/>
        <n v="463"/>
        <n v="998"/>
        <n v="845"/>
        <n v="760"/>
        <n v="1008"/>
        <n v="796"/>
        <n v="778"/>
        <n v="474"/>
        <n v="745"/>
        <n v="754"/>
        <n v="844"/>
        <n v="834"/>
        <n v="848"/>
        <n v="430"/>
        <n v="748"/>
        <n v="862"/>
        <n v="411"/>
        <n v="851"/>
        <n v="538"/>
        <n v="821"/>
        <n v="874"/>
        <n v="767"/>
        <n v="758"/>
        <n v="542"/>
        <n v="828"/>
        <n v="787"/>
        <n v="819"/>
        <n v="756"/>
        <n v="885"/>
        <n v="820"/>
        <n v="824"/>
        <n v="839"/>
        <n v="783"/>
        <n v="794"/>
        <n v="774"/>
        <n v="812"/>
        <n v="830"/>
        <n v="772"/>
        <n v="771"/>
        <n v="780"/>
        <n v="766"/>
        <n v="791"/>
        <n v="702"/>
        <n v="811"/>
        <n v="786"/>
        <n v="746"/>
        <n v="735"/>
        <n v="751"/>
        <n v="629"/>
        <n v="703"/>
        <n v="444"/>
        <n v="785"/>
        <n v="645"/>
        <n v="725"/>
        <n v="656"/>
        <n v="683"/>
        <n v="587"/>
        <n v="816"/>
        <n v="692"/>
        <n v="730"/>
        <n v="574"/>
        <n v="435"/>
        <n v="653"/>
        <n v="632"/>
        <n v="606"/>
        <n v="642"/>
        <n v="686"/>
        <n v="224"/>
        <n v="564"/>
        <n v="693"/>
        <n v="688"/>
        <n v="644"/>
        <n v="649"/>
        <n v="584"/>
        <n v="475"/>
        <n v="665"/>
        <n v="548"/>
        <n v="478"/>
        <n v="697"/>
        <n v="605"/>
        <n v="572"/>
        <n v="596"/>
        <n v="496"/>
        <n v="638"/>
        <n v="613"/>
        <n v="566"/>
        <n v="989"/>
        <n v="546"/>
        <n v="1079"/>
        <n v="504"/>
        <n v="720"/>
        <n v="739"/>
        <n v="1044"/>
        <n v="483"/>
        <n v="583"/>
        <n v="515"/>
        <n v="579"/>
        <n v="525"/>
        <n v="489"/>
        <n v="512"/>
        <n v="462"/>
        <n v="505"/>
        <n v="292"/>
        <n v="643"/>
        <n v="389"/>
        <n v="568"/>
        <n v="471"/>
        <n v="594"/>
        <n v="472"/>
        <n v="370"/>
        <n v="869"/>
        <n v="429"/>
        <n v="498"/>
        <n v="377"/>
        <n v="422"/>
        <n v="728"/>
        <n v="551"/>
        <n v="511"/>
        <n v="530"/>
        <n v="400"/>
        <n v="565"/>
        <n v="282"/>
        <n v="510"/>
        <n v="376"/>
        <n v="394"/>
        <n v="506"/>
        <n v="508"/>
        <n v="383"/>
        <n v="375"/>
        <n v="461"/>
        <n v="346"/>
        <n v="439"/>
        <n v="356"/>
        <n v="631"/>
        <n v="304"/>
        <n v="468"/>
        <n v="243"/>
        <n v="396"/>
        <n v="650"/>
        <n v="477"/>
        <n v="408"/>
        <n v="264"/>
        <n v="320"/>
        <n v="301"/>
        <n v="311"/>
        <n v="254"/>
        <n v="272"/>
        <n v="238"/>
      </sharedItems>
    </cacheField>
    <cacheField name="threadValue" numFmtId="0">
      <sharedItems containsSemiMixedTypes="0" containsString="0" containsNumber="1" minValue="0.13" maxValue="267.82"/>
    </cacheField>
    <cacheField name="TDP" numFmtId="0">
      <sharedItems containsSemiMixedTypes="0" containsString="0" containsNumber="1" minValue="4" maxValue="280"/>
    </cacheField>
    <cacheField name="powerPerf" numFmtId="0">
      <sharedItems containsSemiMixedTypes="0" containsString="0" containsNumber="1" minValue="2.75" maxValue="999.97"/>
    </cacheField>
    <cacheField name="cores" numFmtId="0">
      <sharedItems containsSemiMixedTypes="0" containsString="0" containsNumber="1" containsInteger="1" minValue="1" maxValue="64" count="21">
        <n v="64"/>
        <n v="48"/>
        <n v="32"/>
        <n v="40"/>
        <n v="24"/>
        <n v="28"/>
        <n v="16"/>
        <n v="8"/>
        <n v="18"/>
        <n v="12"/>
        <n v="20"/>
        <n v="26"/>
        <n v="6"/>
        <n v="14"/>
        <n v="22"/>
        <n v="10"/>
        <n v="4"/>
        <n v="2"/>
        <n v="3"/>
        <n v="5"/>
        <n v="1"/>
      </sharedItems>
    </cacheField>
    <cacheField name="testDate" numFmtId="0">
      <sharedItems containsSemiMixedTypes="0" containsString="0" containsNumber="1" containsInteger="1" minValue="2007" maxValue="2022" count="16">
        <n v="2021"/>
        <n v="2020"/>
        <n v="2019"/>
        <n v="2022"/>
        <n v="2017"/>
        <n v="2018"/>
        <n v="2016"/>
        <n v="2015"/>
        <n v="2014"/>
        <n v="2013"/>
        <n v="2012"/>
        <n v="2011"/>
        <n v="2010"/>
        <n v="2009"/>
        <n v="2008"/>
        <n v="2007"/>
      </sharedItems>
    </cacheField>
    <cacheField name="socket" numFmtId="0">
      <sharedItems containsMixedTypes="1" containsNumber="1" containsInteger="1" minValue="754" maxValue="940" count="131">
        <s v="SP3"/>
        <s v="sWRX8"/>
        <s v="sTRX4"/>
        <s v="FCLGA4189"/>
        <s v="AM4"/>
        <s v="LGA 1700"/>
        <s v="FCLGA1700"/>
        <s v="FCLGA3647"/>
        <s v="LGA3647"/>
        <s v="FCBGA2579"/>
        <s v="FCLGA2066"/>
        <s v="sTR4"/>
        <s v="FCBGA1744"/>
        <s v="LGA2066"/>
        <s v="FCLGA1200"/>
        <s v="FCLGA2011-3"/>
        <s v="FCBGA1787"/>
        <s v="LGA2011-v3"/>
        <s v="FCLGA1151-2"/>
        <s v="FCBGA2518"/>
        <s v="LGA2011-1"/>
        <s v="FCBGA1440"/>
        <s v="FCLGA2011"/>
        <s v="SP4r2"/>
        <s v="LGA 2011"/>
        <s v="FCBGA1449"/>
        <s v="FCBGA1667"/>
        <s v="unknown"/>
        <s v="BGA1744"/>
        <s v="BGA1526"/>
        <s v="LGA 1356"/>
        <s v="FCBGA1528"/>
        <s v="FCBGA1344"/>
        <s v="LGA2011"/>
        <s v="BGA 1449"/>
        <s v="LGA 1151"/>
        <s v="FCLGA1151"/>
        <s v="FCBGA2227"/>
        <s v="LGA1151"/>
        <s v="FCBGA-1526"/>
        <s v="FCBGA1526"/>
        <s v="Socket G34"/>
        <s v="LGA1150"/>
        <s v="BGA2270"/>
        <s v="FCLGA1150"/>
        <s v="LGA1366"/>
        <s v="FPGA946,FPGA947"/>
        <s v="FCBGA1364"/>
        <s v="LGA1700,BGA1700"/>
        <s v="AM3+"/>
        <s v="FCPGA946"/>
        <s v="G34"/>
        <s v="LGA1155"/>
        <s v="FCBGA1598"/>
        <s v="FCLGA1356"/>
        <s v="FCBGA1356"/>
        <s v="FC-BGA1356"/>
        <s v="rPGA988B"/>
        <s v="rPGA946B"/>
        <s v="C32"/>
        <s v="BGA1224"/>
        <s v="FCPGA988"/>
        <s v="LGA1356"/>
        <s v="PGA988B"/>
        <s v="UTFCBGA1377"/>
        <s v="FCBGA1310"/>
        <s v="Socket C32"/>
        <s v="BGA1356"/>
        <s v="FCBGA1493"/>
        <s v="FM2+"/>
        <s v="AM3"/>
        <s v="FC-CSP1016"/>
        <s v="BGA1364"/>
        <s v="LGA1156"/>
        <s v="FCBGA1168"/>
        <s v="FM2"/>
        <s v="F (1207)"/>
        <s v="FCBGA1090"/>
        <s v="FCBGA1515"/>
        <s v="BGA1023"/>
        <s v="LGA771"/>
        <s v="PGA946"/>
        <s v="FCBGA1283"/>
        <s v="LGA775"/>
        <s v="PGA988"/>
        <s v="AM2+/AM3"/>
        <s v="FM1"/>
        <s v="FCBGA1296"/>
        <s v="AM2+"/>
        <s v="BGA1168"/>
        <s v="FCBGA1234"/>
        <s v="BGA 1283"/>
        <s v="BGA1288"/>
        <s v="FCLGA1155"/>
        <s v="LGA1567"/>
        <s v="FCBGA1023, PPG"/>
        <s v="PGA988A"/>
        <s v="AM1,FS1B"/>
        <s v="FS1r2"/>
        <s v="AM2+,AM3"/>
        <s v="FCBGA1023"/>
        <s v="PGA478"/>
        <s v="AM2"/>
        <s v="S1"/>
        <s v="FS1"/>
        <s v="BGA1380"/>
        <s v="FCBGA1170"/>
        <s v="UTFCBGA1380"/>
        <s v="BGA479,PGA478"/>
        <s v="BGA479"/>
        <s v="FCLGA1156"/>
        <n v="940"/>
        <s v="AM2/AM2+"/>
        <s v="BGA956"/>
        <s v="UTFCBGA592"/>
        <s v="PLGA775"/>
        <s v="AM2,AM2+"/>
        <s v="PBGA479, PPGA478"/>
        <n v="939"/>
        <s v="S1g4"/>
        <s v="Socket P"/>
        <s v="PPGA478"/>
        <s v="μFCPGA-478"/>
        <s v="LGA775, PLGA775"/>
        <s v="AM1,FSB1"/>
        <s v="BGA559"/>
        <s v="PPGA604"/>
        <n v="754"/>
        <s v="Socket 754"/>
        <s v="Socket A"/>
        <s v="Socket A (462)"/>
      </sharedItems>
    </cacheField>
    <cacheField name="category" numFmtId="0">
      <sharedItems count="11">
        <s v="Server"/>
        <s v="Desktop"/>
        <s v="Desktop, Server"/>
        <s v="Laptop"/>
        <s v="Laptop, Server"/>
        <s v="Desktop, Mobile/Embedded"/>
        <s v="Server, Mobile/Embedded"/>
        <s v="Mobile/Embedded"/>
        <s v="Laptop, Mobile/Embedded"/>
        <s v="Desktop, Laptop"/>
        <s v="Unkn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8976" refreshedDate="44808.688992824071" createdVersion="8" refreshedVersion="8" minRefreshableVersion="3" recordCount="1940" xr:uid="{579FD37A-6AF9-3D4B-B799-3A0CF27C45B1}">
  <cacheSource type="worksheet">
    <worksheetSource ref="Q1:Q1048576" sheet="CPU_benchmark_v4-cleaned"/>
  </cacheSource>
  <cacheFields count="1">
    <cacheField name="Performance category" numFmtId="0">
      <sharedItems containsBlank="1" count="34">
        <s v="Best Performance SERVER"/>
        <s v="Best Performance DESKTOP"/>
        <s v="High Performance DESKTOP"/>
        <s v="High Performance SERVER"/>
        <s v="Best Performance DESKTOP, SERVER"/>
        <s v="Best Performance LAPTOP"/>
        <s v="High Performance DESKTOP, SERVER"/>
        <s v="Best Performance LAPTOP, SERVER"/>
        <s v="Best Performance DESKTOP, MOBILE/EMBEDDED"/>
        <s v="Best Performance SERVER, MOBILE/EMBEDDED"/>
        <s v="Best Performance MOBILE/EMBEDDED"/>
        <s v="Best Performance LAPTOP, MOBILE/EMBEDDED"/>
        <s v="Average Performance DESKTOP"/>
        <s v="Average Performance SERVER"/>
        <s v="Best Performance DESKTOP, LAPTOP"/>
        <s v="High Performance DESKTOP, LAPTOP"/>
        <s v="High Performance LAPTOP"/>
        <s v="High Performance DESKTOP, MOBILE/EMBEDDED"/>
        <s v="High Performance LAPTOP, SERVER"/>
        <s v="Average Performance LAPTOP"/>
        <s v="Low Performance SERVER"/>
        <s v="Low Performance DESKTOP"/>
        <s v="Low Performance UNKNOWN"/>
        <s v="Average Performance UNKNOWN"/>
        <s v="High Performance LAPTOP, MOBILE/EMBEDDED"/>
        <s v="Average Performance MOBILE/EMBEDDED"/>
        <s v="High Performance MOBILE/EMBEDDED"/>
        <s v="Average Performance LAPTOP, MOBILE/EMBEDDED"/>
        <s v="Very Low Performance SERVER"/>
        <s v="Very Low Performance DESKTOP"/>
        <s v="Low Performance LAPTOP"/>
        <s v="Very Low Performance LAPTOP"/>
        <s v="Very Low Performance 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purl.oclc.org/ooxml/spreadsheetml/main" xmlns:r="http://purl.oclc.org/ooxml/officeDocument/relationships" xmlns:mc="http://schemas.openxmlformats.org/markup-compatibility/2006" xmlns:xr="http://schemas.microsoft.com/office/spreadsheetml/2014/revision" mc:Ignorable="xr" count="1938">
  <r>
    <x v="0"/>
    <x v="0"/>
    <n v="88338"/>
    <x v="0"/>
    <x v="0"/>
    <n v="0.36"/>
    <n v="280"/>
    <n v="315.49"/>
    <x v="0"/>
    <x v="0"/>
    <x v="0"/>
    <x v="0"/>
  </r>
  <r>
    <x v="1"/>
    <x v="1"/>
    <n v="85861"/>
    <x v="1"/>
    <x v="1"/>
    <n v="0.39"/>
    <n v="225"/>
    <n v="381.6"/>
    <x v="0"/>
    <x v="0"/>
    <x v="0"/>
    <x v="0"/>
  </r>
  <r>
    <x v="2"/>
    <x v="2"/>
    <n v="83971"/>
    <x v="2"/>
    <x v="2"/>
    <n v="0.39"/>
    <n v="280"/>
    <n v="299.89999999999998"/>
    <x v="0"/>
    <x v="1"/>
    <x v="1"/>
    <x v="1"/>
  </r>
  <r>
    <x v="3"/>
    <x v="3"/>
    <n v="81568"/>
    <x v="3"/>
    <x v="3"/>
    <n v="0.31"/>
    <n v="280"/>
    <n v="291.31"/>
    <x v="0"/>
    <x v="1"/>
    <x v="2"/>
    <x v="1"/>
  </r>
  <r>
    <x v="4"/>
    <x v="4"/>
    <n v="76455"/>
    <x v="4"/>
    <x v="4"/>
    <n v="0.5"/>
    <n v="225"/>
    <n v="339.8"/>
    <x v="1"/>
    <x v="0"/>
    <x v="0"/>
    <x v="0"/>
  </r>
  <r>
    <x v="5"/>
    <x v="5"/>
    <n v="71646"/>
    <x v="5"/>
    <x v="5"/>
    <n v="0.52"/>
    <n v="200"/>
    <n v="358.23"/>
    <x v="0"/>
    <x v="1"/>
    <x v="0"/>
    <x v="0"/>
  </r>
  <r>
    <x v="6"/>
    <x v="6"/>
    <n v="71576"/>
    <x v="6"/>
    <x v="6"/>
    <n v="0.3"/>
    <n v="225"/>
    <n v="318.12"/>
    <x v="0"/>
    <x v="0"/>
    <x v="0"/>
    <x v="0"/>
  </r>
  <r>
    <x v="7"/>
    <x v="7"/>
    <n v="68749"/>
    <x v="7"/>
    <x v="7"/>
    <n v="0.43"/>
    <n v="225"/>
    <n v="305.55"/>
    <x v="0"/>
    <x v="2"/>
    <x v="0"/>
    <x v="0"/>
  </r>
  <r>
    <x v="8"/>
    <x v="8"/>
    <n v="67748"/>
    <x v="8"/>
    <x v="8"/>
    <n v="0.59"/>
    <n v="225"/>
    <n v="301.10000000000002"/>
    <x v="1"/>
    <x v="0"/>
    <x v="0"/>
    <x v="0"/>
  </r>
  <r>
    <x v="9"/>
    <x v="9"/>
    <n v="67144"/>
    <x v="9"/>
    <x v="9"/>
    <n v="0.91"/>
    <n v="225"/>
    <n v="298.42"/>
    <x v="2"/>
    <x v="0"/>
    <x v="0"/>
    <x v="0"/>
  </r>
  <r>
    <x v="10"/>
    <x v="10"/>
    <n v="63835"/>
    <x v="10"/>
    <x v="10"/>
    <n v="0.9"/>
    <n v="280"/>
    <n v="227.98"/>
    <x v="2"/>
    <x v="2"/>
    <x v="2"/>
    <x v="1"/>
  </r>
  <r>
    <x v="11"/>
    <x v="11"/>
    <n v="63495"/>
    <x v="11"/>
    <x v="11"/>
    <n v="0.59"/>
    <n v="280"/>
    <n v="226.77"/>
    <x v="2"/>
    <x v="1"/>
    <x v="1"/>
    <x v="1"/>
  </r>
  <r>
    <x v="12"/>
    <x v="12"/>
    <n v="62317"/>
    <x v="12"/>
    <x v="12"/>
    <n v="0.27"/>
    <n v="270"/>
    <n v="230.81"/>
    <x v="3"/>
    <x v="0"/>
    <x v="3"/>
    <x v="0"/>
  </r>
  <r>
    <x v="13"/>
    <x v="13"/>
    <n v="61689"/>
    <x v="13"/>
    <x v="13"/>
    <n v="0.6"/>
    <n v="200"/>
    <n v="308.44"/>
    <x v="0"/>
    <x v="2"/>
    <x v="0"/>
    <x v="0"/>
  </r>
  <r>
    <x v="14"/>
    <x v="14"/>
    <n v="60948"/>
    <x v="14"/>
    <x v="14"/>
    <n v="0.6"/>
    <n v="240"/>
    <n v="253.95"/>
    <x v="4"/>
    <x v="0"/>
    <x v="0"/>
    <x v="0"/>
  </r>
  <r>
    <x v="15"/>
    <x v="15"/>
    <n v="59732"/>
    <x v="15"/>
    <x v="15"/>
    <n v="0.86"/>
    <n v="200"/>
    <n v="298.66000000000003"/>
    <x v="2"/>
    <x v="0"/>
    <x v="0"/>
    <x v="0"/>
  </r>
  <r>
    <x v="16"/>
    <x v="16"/>
    <n v="57666"/>
    <x v="16"/>
    <x v="16"/>
    <n v="1.98"/>
    <n v="200"/>
    <n v="288.33"/>
    <x v="4"/>
    <x v="0"/>
    <x v="0"/>
    <x v="0"/>
  </r>
  <r>
    <x v="17"/>
    <x v="17"/>
    <n v="56728"/>
    <x v="17"/>
    <x v="17"/>
    <n v="1.23"/>
    <n v="225"/>
    <n v="252.13"/>
    <x v="2"/>
    <x v="2"/>
    <x v="0"/>
    <x v="0"/>
  </r>
  <r>
    <x v="18"/>
    <x v="18"/>
    <n v="56562"/>
    <x v="18"/>
    <x v="18"/>
    <n v="0.68"/>
    <n v="240"/>
    <n v="235.68"/>
    <x v="2"/>
    <x v="0"/>
    <x v="0"/>
    <x v="0"/>
  </r>
  <r>
    <x v="19"/>
    <x v="19"/>
    <n v="54757"/>
    <x v="19"/>
    <x v="19"/>
    <n v="1.59"/>
    <n v="280"/>
    <n v="195.56"/>
    <x v="4"/>
    <x v="2"/>
    <x v="2"/>
    <x v="1"/>
  </r>
  <r>
    <x v="20"/>
    <x v="20"/>
    <n v="54416"/>
    <x v="20"/>
    <x v="20"/>
    <n v="0.47"/>
    <n v="250"/>
    <n v="217.67"/>
    <x v="2"/>
    <x v="0"/>
    <x v="3"/>
    <x v="0"/>
  </r>
  <r>
    <x v="21"/>
    <x v="21"/>
    <n v="53511"/>
    <x v="21"/>
    <x v="21"/>
    <n v="1.43"/>
    <n v="225"/>
    <n v="237.83"/>
    <x v="5"/>
    <x v="0"/>
    <x v="0"/>
    <x v="0"/>
  </r>
  <r>
    <x v="22"/>
    <x v="22"/>
    <n v="53112"/>
    <x v="22"/>
    <x v="22"/>
    <n v="0.77"/>
    <n v="235"/>
    <n v="226.01"/>
    <x v="5"/>
    <x v="0"/>
    <x v="3"/>
    <x v="0"/>
  </r>
  <r>
    <x v="23"/>
    <x v="23"/>
    <n v="51368"/>
    <x v="23"/>
    <x v="23"/>
    <n v="1.06"/>
    <n v="180"/>
    <n v="285.38"/>
    <x v="4"/>
    <x v="1"/>
    <x v="0"/>
    <x v="0"/>
  </r>
  <r>
    <x v="24"/>
    <x v="24"/>
    <n v="49177"/>
    <x v="24"/>
    <x v="24"/>
    <n v="0.67"/>
    <n v="180"/>
    <n v="273.20999999999998"/>
    <x v="2"/>
    <x v="1"/>
    <x v="0"/>
    <x v="0"/>
  </r>
  <r>
    <x v="25"/>
    <x v="25"/>
    <n v="48995"/>
    <x v="25"/>
    <x v="25"/>
    <n v="0.7"/>
    <n v="180"/>
    <n v="272.19"/>
    <x v="2"/>
    <x v="2"/>
    <x v="0"/>
    <x v="0"/>
  </r>
  <r>
    <x v="26"/>
    <x v="26"/>
    <n v="48330"/>
    <x v="26"/>
    <x v="26"/>
    <n v="0.64"/>
    <n v="230"/>
    <n v="210.13"/>
    <x v="4"/>
    <x v="0"/>
    <x v="3"/>
    <x v="0"/>
  </r>
  <r>
    <x v="27"/>
    <x v="27"/>
    <n v="46295"/>
    <x v="27"/>
    <x v="27"/>
    <n v="0.99"/>
    <n v="180"/>
    <n v="257.2"/>
    <x v="4"/>
    <x v="0"/>
    <x v="0"/>
    <x v="0"/>
  </r>
  <r>
    <x v="28"/>
    <x v="28"/>
    <n v="46195"/>
    <x v="28"/>
    <x v="28"/>
    <n v="5.38"/>
    <n v="105"/>
    <n v="439.96"/>
    <x v="6"/>
    <x v="1"/>
    <x v="4"/>
    <x v="1"/>
  </r>
  <r>
    <x v="29"/>
    <x v="29"/>
    <n v="46085"/>
    <x v="29"/>
    <x v="29"/>
    <n v="0.48"/>
    <n v="240"/>
    <n v="192.02"/>
    <x v="6"/>
    <x v="0"/>
    <x v="0"/>
    <x v="0"/>
  </r>
  <r>
    <x v="30"/>
    <x v="30"/>
    <n v="45882"/>
    <x v="30"/>
    <x v="30"/>
    <n v="1.73"/>
    <n v="190"/>
    <n v="241.48"/>
    <x v="6"/>
    <x v="0"/>
    <x v="0"/>
    <x v="0"/>
  </r>
  <r>
    <x v="31"/>
    <x v="31"/>
    <n v="45517"/>
    <x v="31"/>
    <x v="31"/>
    <n v="0.65"/>
    <n v="185"/>
    <n v="246.04"/>
    <x v="4"/>
    <x v="0"/>
    <x v="3"/>
    <x v="0"/>
  </r>
  <r>
    <x v="32"/>
    <x v="32"/>
    <n v="44243"/>
    <x v="32"/>
    <x v="32"/>
    <n v="5.53"/>
    <n v="150"/>
    <n v="294.95"/>
    <x v="7"/>
    <x v="3"/>
    <x v="5"/>
    <x v="1"/>
  </r>
  <r>
    <x v="33"/>
    <x v="33"/>
    <n v="43745"/>
    <x v="33"/>
    <x v="33"/>
    <n v="1.37"/>
    <n v="185"/>
    <n v="236.46"/>
    <x v="4"/>
    <x v="0"/>
    <x v="3"/>
    <x v="0"/>
  </r>
  <r>
    <x v="34"/>
    <x v="34"/>
    <n v="43056"/>
    <x v="34"/>
    <x v="34"/>
    <n v="1.07"/>
    <n v="205"/>
    <n v="210.03"/>
    <x v="5"/>
    <x v="0"/>
    <x v="3"/>
    <x v="0"/>
  </r>
  <r>
    <x v="35"/>
    <x v="35"/>
    <n v="42244"/>
    <x v="35"/>
    <x v="35"/>
    <n v="2.16"/>
    <n v="180"/>
    <n v="234.69"/>
    <x v="2"/>
    <x v="4"/>
    <x v="0"/>
    <x v="0"/>
  </r>
  <r>
    <x v="36"/>
    <x v="36"/>
    <n v="41871"/>
    <x v="36"/>
    <x v="36"/>
    <n v="0.76"/>
    <n v="155"/>
    <n v="270.14"/>
    <x v="2"/>
    <x v="2"/>
    <x v="0"/>
    <x v="0"/>
  </r>
  <r>
    <x v="37"/>
    <x v="37"/>
    <n v="41741"/>
    <x v="37"/>
    <x v="37"/>
    <n v="1.38"/>
    <n v="180"/>
    <n v="231.9"/>
    <x v="4"/>
    <x v="2"/>
    <x v="0"/>
    <x v="0"/>
  </r>
  <r>
    <x v="38"/>
    <x v="38"/>
    <n v="41434"/>
    <x v="38"/>
    <x v="38"/>
    <n v="0.82"/>
    <n v="205"/>
    <n v="202.12"/>
    <x v="8"/>
    <x v="0"/>
    <x v="3"/>
    <x v="0"/>
  </r>
  <r>
    <x v="39"/>
    <x v="39"/>
    <n v="41163"/>
    <x v="39"/>
    <x v="39"/>
    <n v="7.36"/>
    <n v="241"/>
    <n v="170.8"/>
    <x v="7"/>
    <x v="0"/>
    <x v="6"/>
    <x v="1"/>
  </r>
  <r>
    <x v="40"/>
    <x v="40"/>
    <n v="41077"/>
    <x v="40"/>
    <x v="40"/>
    <n v="7.02"/>
    <n v="241"/>
    <n v="170.44"/>
    <x v="7"/>
    <x v="0"/>
    <x v="6"/>
    <x v="1"/>
  </r>
  <r>
    <x v="41"/>
    <x v="41"/>
    <n v="40951"/>
    <x v="41"/>
    <x v="41"/>
    <n v="0.79"/>
    <n v="240"/>
    <n v="170.63"/>
    <x v="6"/>
    <x v="1"/>
    <x v="0"/>
    <x v="0"/>
  </r>
  <r>
    <x v="42"/>
    <x v="42"/>
    <n v="40879"/>
    <x v="42"/>
    <x v="42"/>
    <n v="2.86"/>
    <n v="155"/>
    <n v="263.74"/>
    <x v="6"/>
    <x v="0"/>
    <x v="0"/>
    <x v="0"/>
  </r>
  <r>
    <x v="43"/>
    <x v="43"/>
    <n v="40767"/>
    <x v="43"/>
    <x v="43"/>
    <n v="0.37"/>
    <n v="205"/>
    <n v="198.86"/>
    <x v="5"/>
    <x v="1"/>
    <x v="7"/>
    <x v="0"/>
  </r>
  <r>
    <x v="44"/>
    <x v="44"/>
    <n v="40575"/>
    <x v="44"/>
    <x v="44"/>
    <n v="2.21"/>
    <n v="155"/>
    <n v="261.77"/>
    <x v="6"/>
    <x v="0"/>
    <x v="0"/>
    <x v="0"/>
  </r>
  <r>
    <x v="45"/>
    <x v="45"/>
    <n v="40472"/>
    <x v="45"/>
    <x v="45"/>
    <n v="1.56"/>
    <n v="155"/>
    <n v="261.11"/>
    <x v="4"/>
    <x v="0"/>
    <x v="0"/>
    <x v="0"/>
  </r>
  <r>
    <x v="46"/>
    <x v="46"/>
    <n v="40225"/>
    <x v="46"/>
    <x v="46"/>
    <n v="1.35"/>
    <n v="280"/>
    <n v="143.66"/>
    <x v="6"/>
    <x v="1"/>
    <x v="1"/>
    <x v="1"/>
  </r>
  <r>
    <x v="47"/>
    <x v="47"/>
    <n v="39620"/>
    <x v="47"/>
    <x v="47"/>
    <n v="0.43"/>
    <n v="205"/>
    <n v="193.27"/>
    <x v="4"/>
    <x v="0"/>
    <x v="7"/>
    <x v="2"/>
  </r>
  <r>
    <x v="48"/>
    <x v="48"/>
    <n v="39457"/>
    <x v="48"/>
    <x v="48"/>
    <n v="8.89"/>
    <n v="105"/>
    <n v="375.78"/>
    <x v="9"/>
    <x v="1"/>
    <x v="4"/>
    <x v="1"/>
  </r>
  <r>
    <x v="49"/>
    <x v="49"/>
    <n v="39157"/>
    <x v="49"/>
    <x v="49"/>
    <n v="4.21"/>
    <n v="105"/>
    <n v="372.92"/>
    <x v="6"/>
    <x v="2"/>
    <x v="4"/>
    <x v="1"/>
  </r>
  <r>
    <x v="50"/>
    <x v="50"/>
    <n v="38944"/>
    <x v="50"/>
    <x v="50"/>
    <n v="1.97"/>
    <n v="250"/>
    <n v="155.78"/>
    <x v="6"/>
    <x v="3"/>
    <x v="3"/>
    <x v="0"/>
  </r>
  <r>
    <x v="51"/>
    <x v="51"/>
    <n v="38604"/>
    <x v="51"/>
    <x v="51"/>
    <n v="0.74"/>
    <n v="205"/>
    <n v="188.31"/>
    <x v="4"/>
    <x v="1"/>
    <x v="7"/>
    <x v="0"/>
  </r>
  <r>
    <x v="52"/>
    <x v="52"/>
    <n v="38281"/>
    <x v="52"/>
    <x v="52"/>
    <n v="8.18"/>
    <n v="65"/>
    <n v="588.95000000000005"/>
    <x v="7"/>
    <x v="3"/>
    <x v="6"/>
    <x v="1"/>
  </r>
  <r>
    <x v="53"/>
    <x v="53"/>
    <n v="37606"/>
    <x v="53"/>
    <x v="22"/>
    <n v="1.08"/>
    <n v="205"/>
    <n v="183.44"/>
    <x v="6"/>
    <x v="0"/>
    <x v="3"/>
    <x v="0"/>
  </r>
  <r>
    <x v="54"/>
    <x v="54"/>
    <n v="37575"/>
    <x v="54"/>
    <x v="53"/>
    <n v="0.23"/>
    <n v="205"/>
    <n v="183.29"/>
    <x v="5"/>
    <x v="1"/>
    <x v="7"/>
    <x v="0"/>
  </r>
  <r>
    <x v="55"/>
    <x v="55"/>
    <n v="37511"/>
    <x v="55"/>
    <x v="54"/>
    <n v="0.89"/>
    <n v="165"/>
    <n v="227.34"/>
    <x v="5"/>
    <x v="0"/>
    <x v="7"/>
    <x v="0"/>
  </r>
  <r>
    <x v="56"/>
    <x v="56"/>
    <n v="37264"/>
    <x v="56"/>
    <x v="55"/>
    <n v="2.11"/>
    <n v="150"/>
    <n v="248.43"/>
    <x v="10"/>
    <x v="0"/>
    <x v="3"/>
    <x v="0"/>
  </r>
  <r>
    <x v="57"/>
    <x v="57"/>
    <n v="37167"/>
    <x v="57"/>
    <x v="56"/>
    <n v="1.35"/>
    <n v="255"/>
    <n v="145.75"/>
    <x v="5"/>
    <x v="2"/>
    <x v="7"/>
    <x v="1"/>
  </r>
  <r>
    <x v="58"/>
    <x v="58"/>
    <n v="35726"/>
    <x v="58"/>
    <x v="57"/>
    <n v="7.63"/>
    <n v="65"/>
    <n v="549.63"/>
    <x v="7"/>
    <x v="3"/>
    <x v="6"/>
    <x v="1"/>
  </r>
  <r>
    <x v="59"/>
    <x v="59"/>
    <n v="35352"/>
    <x v="59"/>
    <x v="58"/>
    <n v="0.98"/>
    <n v="205"/>
    <n v="172.45"/>
    <x v="10"/>
    <x v="1"/>
    <x v="7"/>
    <x v="0"/>
  </r>
  <r>
    <x v="60"/>
    <x v="60"/>
    <n v="35328"/>
    <x v="60"/>
    <x v="59"/>
    <n v="1.47"/>
    <n v="185"/>
    <n v="190.96"/>
    <x v="6"/>
    <x v="0"/>
    <x v="3"/>
    <x v="0"/>
  </r>
  <r>
    <x v="61"/>
    <x v="61"/>
    <n v="34999"/>
    <x v="61"/>
    <x v="60"/>
    <n v="8.25"/>
    <n v="35"/>
    <n v="999.97"/>
    <x v="7"/>
    <x v="3"/>
    <x v="6"/>
    <x v="1"/>
  </r>
  <r>
    <x v="62"/>
    <x v="62"/>
    <n v="34125"/>
    <x v="62"/>
    <x v="61"/>
    <n v="9.9"/>
    <n v="190"/>
    <n v="179.61"/>
    <x v="7"/>
    <x v="0"/>
    <x v="6"/>
    <x v="1"/>
  </r>
  <r>
    <x v="63"/>
    <x v="63"/>
    <n v="34110"/>
    <x v="63"/>
    <x v="62"/>
    <n v="11.55"/>
    <n v="190"/>
    <n v="179.53"/>
    <x v="7"/>
    <x v="0"/>
    <x v="6"/>
    <x v="1"/>
  </r>
  <r>
    <x v="64"/>
    <x v="64"/>
    <n v="33970"/>
    <x v="64"/>
    <x v="63"/>
    <n v="0.3"/>
    <n v="165"/>
    <n v="205.88"/>
    <x v="4"/>
    <x v="1"/>
    <x v="8"/>
    <x v="0"/>
  </r>
  <r>
    <x v="65"/>
    <x v="65"/>
    <n v="33792"/>
    <x v="65"/>
    <x v="64"/>
    <n v="1.24"/>
    <n v="129"/>
    <n v="261.95"/>
    <x v="10"/>
    <x v="3"/>
    <x v="9"/>
    <x v="0"/>
  </r>
  <r>
    <x v="66"/>
    <x v="66"/>
    <n v="33408"/>
    <x v="66"/>
    <x v="65"/>
    <n v="2.67"/>
    <n v="165"/>
    <n v="202.47"/>
    <x v="8"/>
    <x v="2"/>
    <x v="10"/>
    <x v="1"/>
  </r>
  <r>
    <x v="67"/>
    <x v="67"/>
    <n v="33370"/>
    <x v="67"/>
    <x v="66"/>
    <n v="1.4"/>
    <n v="150"/>
    <n v="222.46"/>
    <x v="4"/>
    <x v="0"/>
    <x v="7"/>
    <x v="0"/>
  </r>
  <r>
    <x v="68"/>
    <x v="68"/>
    <n v="33015"/>
    <x v="68"/>
    <x v="67"/>
    <n v="1.77"/>
    <n v="155"/>
    <n v="213"/>
    <x v="6"/>
    <x v="1"/>
    <x v="0"/>
    <x v="0"/>
  </r>
  <r>
    <x v="69"/>
    <x v="69"/>
    <n v="32869"/>
    <x v="69"/>
    <x v="68"/>
    <n v="4.5"/>
    <n v="105"/>
    <n v="313.04000000000002"/>
    <x v="9"/>
    <x v="1"/>
    <x v="4"/>
    <x v="1"/>
  </r>
  <r>
    <x v="70"/>
    <x v="70"/>
    <n v="32751"/>
    <x v="70"/>
    <x v="43"/>
    <n v="7.59"/>
    <n v="105"/>
    <n v="311.92"/>
    <x v="9"/>
    <x v="2"/>
    <x v="4"/>
    <x v="1"/>
  </r>
  <r>
    <x v="71"/>
    <x v="71"/>
    <n v="32616"/>
    <x v="71"/>
    <x v="69"/>
    <n v="0.27"/>
    <n v="205"/>
    <n v="159.1"/>
    <x v="4"/>
    <x v="4"/>
    <x v="7"/>
    <x v="0"/>
  </r>
  <r>
    <x v="72"/>
    <x v="72"/>
    <n v="32480"/>
    <x v="72"/>
    <x v="70"/>
    <n v="0.91"/>
    <n v="155"/>
    <n v="209.55"/>
    <x v="6"/>
    <x v="2"/>
    <x v="0"/>
    <x v="0"/>
  </r>
  <r>
    <x v="73"/>
    <x v="73"/>
    <n v="32475"/>
    <x v="73"/>
    <x v="71"/>
    <n v="1.0900000000000001"/>
    <n v="250"/>
    <n v="129.9"/>
    <x v="2"/>
    <x v="5"/>
    <x v="11"/>
    <x v="1"/>
  </r>
  <r>
    <x v="74"/>
    <x v="74"/>
    <n v="32410"/>
    <x v="74"/>
    <x v="72"/>
    <n v="0.56000000000000005"/>
    <n v="150"/>
    <n v="216.06"/>
    <x v="4"/>
    <x v="2"/>
    <x v="7"/>
    <x v="0"/>
  </r>
  <r>
    <x v="75"/>
    <x v="75"/>
    <n v="32268"/>
    <x v="75"/>
    <x v="73"/>
    <n v="12.74"/>
    <n v="65"/>
    <n v="496.43"/>
    <x v="7"/>
    <x v="3"/>
    <x v="6"/>
    <x v="1"/>
  </r>
  <r>
    <x v="76"/>
    <x v="76"/>
    <n v="32223"/>
    <x v="76"/>
    <x v="74"/>
    <n v="1.08"/>
    <n v="150"/>
    <n v="214.82"/>
    <x v="11"/>
    <x v="0"/>
    <x v="7"/>
    <x v="0"/>
  </r>
  <r>
    <x v="77"/>
    <x v="77"/>
    <n v="31905"/>
    <x v="77"/>
    <x v="75"/>
    <n v="1.78"/>
    <n v="165"/>
    <n v="193.37"/>
    <x v="8"/>
    <x v="5"/>
    <x v="10"/>
    <x v="1"/>
  </r>
  <r>
    <x v="78"/>
    <x v="78"/>
    <n v="31680"/>
    <x v="78"/>
    <x v="46"/>
    <n v="1.79"/>
    <n v="165"/>
    <n v="192"/>
    <x v="8"/>
    <x v="1"/>
    <x v="10"/>
    <x v="0"/>
  </r>
  <r>
    <x v="79"/>
    <x v="79"/>
    <n v="31659"/>
    <x v="79"/>
    <x v="76"/>
    <n v="12.04"/>
    <n v="65"/>
    <n v="487.07"/>
    <x v="7"/>
    <x v="3"/>
    <x v="6"/>
    <x v="1"/>
  </r>
  <r>
    <x v="80"/>
    <x v="80"/>
    <n v="31631"/>
    <x v="80"/>
    <x v="77"/>
    <n v="2.75"/>
    <n v="120"/>
    <n v="263.58999999999997"/>
    <x v="6"/>
    <x v="2"/>
    <x v="0"/>
    <x v="0"/>
  </r>
  <r>
    <x v="81"/>
    <x v="81"/>
    <n v="30660"/>
    <x v="81"/>
    <x v="78"/>
    <n v="5.08"/>
    <n v="65"/>
    <n v="471.7"/>
    <x v="9"/>
    <x v="2"/>
    <x v="4"/>
    <x v="1"/>
  </r>
  <r>
    <x v="82"/>
    <x v="82"/>
    <n v="30655"/>
    <x v="82"/>
    <x v="79"/>
    <n v="1.76"/>
    <n v="165"/>
    <n v="185.79"/>
    <x v="6"/>
    <x v="2"/>
    <x v="10"/>
    <x v="1"/>
  </r>
  <r>
    <x v="83"/>
    <x v="83"/>
    <n v="30549"/>
    <x v="83"/>
    <x v="80"/>
    <n v="0.95"/>
    <n v="205"/>
    <n v="149.02000000000001"/>
    <x v="6"/>
    <x v="1"/>
    <x v="7"/>
    <x v="0"/>
  </r>
  <r>
    <x v="84"/>
    <x v="84"/>
    <n v="30433"/>
    <x v="84"/>
    <x v="81"/>
    <n v="3.52"/>
    <n v="250"/>
    <n v="121.73"/>
    <x v="4"/>
    <x v="5"/>
    <x v="11"/>
    <x v="1"/>
  </r>
  <r>
    <x v="85"/>
    <x v="85"/>
    <n v="30313"/>
    <x v="85"/>
    <x v="82"/>
    <n v="4.6500000000000004"/>
    <n v="180"/>
    <n v="168.4"/>
    <x v="2"/>
    <x v="5"/>
    <x v="0"/>
    <x v="0"/>
  </r>
  <r>
    <x v="86"/>
    <x v="86"/>
    <n v="30220"/>
    <x v="86"/>
    <x v="83"/>
    <n v="0.68"/>
    <n v="205"/>
    <n v="147.41"/>
    <x v="6"/>
    <x v="1"/>
    <x v="7"/>
    <x v="0"/>
  </r>
  <r>
    <x v="87"/>
    <x v="87"/>
    <n v="30213"/>
    <x v="87"/>
    <x v="84"/>
    <n v="6.21"/>
    <n v="45"/>
    <n v="671.4"/>
    <x v="12"/>
    <x v="3"/>
    <x v="12"/>
    <x v="3"/>
  </r>
  <r>
    <x v="88"/>
    <x v="88"/>
    <n v="30162"/>
    <x v="88"/>
    <x v="85"/>
    <n v="1.37"/>
    <n v="255"/>
    <n v="118.28"/>
    <x v="13"/>
    <x v="1"/>
    <x v="13"/>
    <x v="1"/>
  </r>
  <r>
    <x v="89"/>
    <x v="89"/>
    <n v="30105"/>
    <x v="89"/>
    <x v="86"/>
    <n v="0.56999999999999995"/>
    <n v="205"/>
    <n v="146.85"/>
    <x v="4"/>
    <x v="2"/>
    <x v="7"/>
    <x v="0"/>
  </r>
  <r>
    <x v="90"/>
    <x v="90"/>
    <n v="30103"/>
    <x v="90"/>
    <x v="87"/>
    <n v="0.36"/>
    <n v="205"/>
    <n v="146.84"/>
    <x v="4"/>
    <x v="2"/>
    <x v="7"/>
    <x v="0"/>
  </r>
  <r>
    <x v="91"/>
    <x v="91"/>
    <n v="30043"/>
    <x v="91"/>
    <x v="88"/>
    <n v="2.5099999999999998"/>
    <n v="135"/>
    <n v="222.54"/>
    <x v="6"/>
    <x v="0"/>
    <x v="3"/>
    <x v="0"/>
  </r>
  <r>
    <x v="92"/>
    <x v="92"/>
    <n v="29981"/>
    <x v="92"/>
    <x v="89"/>
    <n v="2.5099999999999998"/>
    <n v="180"/>
    <n v="166.56"/>
    <x v="6"/>
    <x v="5"/>
    <x v="11"/>
    <x v="1"/>
  </r>
  <r>
    <x v="93"/>
    <x v="93"/>
    <n v="29842"/>
    <x v="93"/>
    <x v="90"/>
    <n v="3.03"/>
    <n v="165"/>
    <n v="180.86"/>
    <x v="8"/>
    <x v="4"/>
    <x v="10"/>
    <x v="1"/>
  </r>
  <r>
    <x v="94"/>
    <x v="94"/>
    <n v="29714"/>
    <x v="94"/>
    <x v="91"/>
    <n v="6.44"/>
    <n v="45"/>
    <n v="660.32"/>
    <x v="12"/>
    <x v="3"/>
    <x v="12"/>
    <x v="3"/>
  </r>
  <r>
    <x v="95"/>
    <x v="95"/>
    <n v="29356"/>
    <x v="95"/>
    <x v="92"/>
    <n v="0.66"/>
    <n v="200"/>
    <n v="146.78"/>
    <x v="8"/>
    <x v="2"/>
    <x v="7"/>
    <x v="0"/>
  </r>
  <r>
    <x v="96"/>
    <x v="96"/>
    <n v="28962"/>
    <x v="96"/>
    <x v="93"/>
    <n v="0.77"/>
    <n v="150"/>
    <n v="193.08"/>
    <x v="10"/>
    <x v="5"/>
    <x v="7"/>
    <x v="0"/>
  </r>
  <r>
    <x v="97"/>
    <x v="97"/>
    <n v="28915"/>
    <x v="97"/>
    <x v="94"/>
    <n v="1.44"/>
    <n v="150"/>
    <n v="192.77"/>
    <x v="10"/>
    <x v="2"/>
    <x v="7"/>
    <x v="0"/>
  </r>
  <r>
    <x v="98"/>
    <x v="98"/>
    <n v="28848"/>
    <x v="98"/>
    <x v="95"/>
    <n v="0.6"/>
    <n v="200"/>
    <n v="144.24"/>
    <x v="8"/>
    <x v="4"/>
    <x v="7"/>
    <x v="0"/>
  </r>
  <r>
    <x v="99"/>
    <x v="99"/>
    <n v="28619"/>
    <x v="99"/>
    <x v="96"/>
    <n v="3.53"/>
    <n v="165"/>
    <n v="173.45"/>
    <x v="13"/>
    <x v="2"/>
    <x v="10"/>
    <x v="1"/>
  </r>
  <r>
    <x v="100"/>
    <x v="100"/>
    <n v="28580"/>
    <x v="100"/>
    <x v="97"/>
    <n v="2.1800000000000002"/>
    <n v="150"/>
    <n v="190.54"/>
    <x v="9"/>
    <x v="0"/>
    <x v="3"/>
    <x v="0"/>
  </r>
  <r>
    <x v="101"/>
    <x v="101"/>
    <n v="28411"/>
    <x v="101"/>
    <x v="98"/>
    <n v="3.15"/>
    <n v="165"/>
    <n v="172.19"/>
    <x v="13"/>
    <x v="5"/>
    <x v="10"/>
    <x v="1"/>
  </r>
  <r>
    <x v="102"/>
    <x v="102"/>
    <n v="28368"/>
    <x v="102"/>
    <x v="99"/>
    <n v="10.43"/>
    <n v="105"/>
    <n v="270.17"/>
    <x v="7"/>
    <x v="1"/>
    <x v="4"/>
    <x v="1"/>
  </r>
  <r>
    <x v="103"/>
    <x v="103"/>
    <n v="28271"/>
    <x v="103"/>
    <x v="36"/>
    <n v="6.76"/>
    <n v="155"/>
    <n v="182.4"/>
    <x v="4"/>
    <x v="4"/>
    <x v="0"/>
    <x v="0"/>
  </r>
  <r>
    <x v="104"/>
    <x v="104"/>
    <n v="28037"/>
    <x v="104"/>
    <x v="100"/>
    <n v="3.35"/>
    <n v="180"/>
    <n v="155.76"/>
    <x v="6"/>
    <x v="4"/>
    <x v="11"/>
    <x v="1"/>
  </r>
  <r>
    <x v="105"/>
    <x v="105"/>
    <n v="27904"/>
    <x v="105"/>
    <x v="101"/>
    <n v="2.5099999999999998"/>
    <n v="165"/>
    <n v="169.12"/>
    <x v="13"/>
    <x v="1"/>
    <x v="10"/>
    <x v="1"/>
  </r>
  <r>
    <x v="106"/>
    <x v="106"/>
    <n v="27617"/>
    <x v="106"/>
    <x v="102"/>
    <n v="0.63"/>
    <n v="140"/>
    <n v="197.26"/>
    <x v="14"/>
    <x v="2"/>
    <x v="7"/>
    <x v="0"/>
  </r>
  <r>
    <x v="107"/>
    <x v="107"/>
    <n v="27470"/>
    <x v="107"/>
    <x v="103"/>
    <n v="1.01"/>
    <n v="165"/>
    <n v="166.48"/>
    <x v="4"/>
    <x v="2"/>
    <x v="7"/>
    <x v="0"/>
  </r>
  <r>
    <x v="108"/>
    <x v="108"/>
    <n v="27429"/>
    <x v="108"/>
    <x v="104"/>
    <n v="14.26"/>
    <n v="150"/>
    <n v="182.86"/>
    <x v="12"/>
    <x v="0"/>
    <x v="6"/>
    <x v="1"/>
  </r>
  <r>
    <x v="109"/>
    <x v="109"/>
    <n v="27391"/>
    <x v="109"/>
    <x v="105"/>
    <n v="8.24"/>
    <n v="45"/>
    <n v="608.69000000000005"/>
    <x v="12"/>
    <x v="3"/>
    <x v="12"/>
    <x v="3"/>
  </r>
  <r>
    <x v="110"/>
    <x v="110"/>
    <n v="27325"/>
    <x v="110"/>
    <x v="106"/>
    <n v="1.22"/>
    <n v="140"/>
    <n v="195.18"/>
    <x v="8"/>
    <x v="4"/>
    <x v="10"/>
    <x v="0"/>
  </r>
  <r>
    <x v="111"/>
    <x v="111"/>
    <n v="27211"/>
    <x v="111"/>
    <x v="71"/>
    <n v="1.67"/>
    <n v="150"/>
    <n v="181.41"/>
    <x v="6"/>
    <x v="1"/>
    <x v="7"/>
    <x v="0"/>
  </r>
  <r>
    <x v="112"/>
    <x v="112"/>
    <n v="27186"/>
    <x v="112"/>
    <x v="107"/>
    <n v="15.2"/>
    <n v="150"/>
    <n v="181.24"/>
    <x v="12"/>
    <x v="0"/>
    <x v="6"/>
    <x v="1"/>
  </r>
  <r>
    <x v="113"/>
    <x v="113"/>
    <n v="27065"/>
    <x v="113"/>
    <x v="108"/>
    <n v="11.36"/>
    <n v="65"/>
    <n v="416.38"/>
    <x v="7"/>
    <x v="3"/>
    <x v="4"/>
    <x v="1"/>
  </r>
  <r>
    <x v="114"/>
    <x v="114"/>
    <n v="26901"/>
    <x v="114"/>
    <x v="109"/>
    <n v="1.6"/>
    <n v="150"/>
    <n v="179.34"/>
    <x v="6"/>
    <x v="1"/>
    <x v="7"/>
    <x v="0"/>
  </r>
  <r>
    <x v="115"/>
    <x v="115"/>
    <n v="26699"/>
    <x v="115"/>
    <x v="110"/>
    <n v="2.5499999999999998"/>
    <n v="165"/>
    <n v="161.81"/>
    <x v="6"/>
    <x v="4"/>
    <x v="10"/>
    <x v="1"/>
  </r>
  <r>
    <x v="116"/>
    <x v="116"/>
    <n v="26696"/>
    <x v="116"/>
    <x v="111"/>
    <n v="4.07"/>
    <n v="165"/>
    <n v="161.79"/>
    <x v="9"/>
    <x v="2"/>
    <x v="10"/>
    <x v="1"/>
  </r>
  <r>
    <x v="117"/>
    <x v="117"/>
    <n v="26657"/>
    <x v="117"/>
    <x v="112"/>
    <n v="1.1499999999999999"/>
    <n v="125"/>
    <n v="213.25"/>
    <x v="10"/>
    <x v="2"/>
    <x v="7"/>
    <x v="0"/>
  </r>
  <r>
    <x v="118"/>
    <x v="118"/>
    <n v="26508"/>
    <x v="118"/>
    <x v="113"/>
    <n v="4.54"/>
    <n v="165"/>
    <n v="160.65"/>
    <x v="13"/>
    <x v="4"/>
    <x v="10"/>
    <x v="1"/>
  </r>
  <r>
    <x v="119"/>
    <x v="119"/>
    <n v="26485"/>
    <x v="119"/>
    <x v="114"/>
    <n v="0.84"/>
    <n v="150"/>
    <n v="176.56"/>
    <x v="4"/>
    <x v="4"/>
    <x v="7"/>
    <x v="0"/>
  </r>
  <r>
    <x v="120"/>
    <x v="120"/>
    <n v="26446"/>
    <x v="120"/>
    <x v="103"/>
    <n v="3.32"/>
    <n v="120"/>
    <n v="220.38"/>
    <x v="9"/>
    <x v="1"/>
    <x v="0"/>
    <x v="0"/>
  </r>
  <r>
    <x v="121"/>
    <x v="121"/>
    <n v="26400"/>
    <x v="121"/>
    <x v="115"/>
    <n v="1.34"/>
    <n v="165"/>
    <n v="160"/>
    <x v="4"/>
    <x v="3"/>
    <x v="3"/>
    <x v="0"/>
  </r>
  <r>
    <x v="122"/>
    <x v="122"/>
    <n v="26288"/>
    <x v="122"/>
    <x v="116"/>
    <n v="0.89"/>
    <n v="150"/>
    <n v="175.26"/>
    <x v="6"/>
    <x v="2"/>
    <x v="7"/>
    <x v="0"/>
  </r>
  <r>
    <x v="123"/>
    <x v="123"/>
    <n v="25984"/>
    <x v="123"/>
    <x v="117"/>
    <n v="2.98"/>
    <n v="165"/>
    <n v="157.47999999999999"/>
    <x v="9"/>
    <x v="1"/>
    <x v="10"/>
    <x v="0"/>
  </r>
  <r>
    <x v="124"/>
    <x v="124"/>
    <n v="25974"/>
    <x v="124"/>
    <x v="118"/>
    <n v="1.43"/>
    <n v="180"/>
    <n v="144.30000000000001"/>
    <x v="9"/>
    <x v="2"/>
    <x v="7"/>
    <x v="0"/>
  </r>
  <r>
    <x v="125"/>
    <x v="125"/>
    <n v="25875"/>
    <x v="125"/>
    <x v="119"/>
    <n v="2.76"/>
    <n v="220"/>
    <n v="117.61"/>
    <x v="9"/>
    <x v="0"/>
    <x v="3"/>
    <x v="2"/>
  </r>
  <r>
    <x v="126"/>
    <x v="126"/>
    <n v="25740"/>
    <x v="126"/>
    <x v="120"/>
    <n v="1.43"/>
    <n v="125"/>
    <n v="205.92"/>
    <x v="8"/>
    <x v="2"/>
    <x v="7"/>
    <x v="0"/>
  </r>
  <r>
    <x v="127"/>
    <x v="127"/>
    <n v="25539"/>
    <x v="127"/>
    <x v="121"/>
    <n v="8.84"/>
    <n v="125"/>
    <n v="204.31"/>
    <x v="7"/>
    <x v="0"/>
    <x v="14"/>
    <x v="1"/>
  </r>
  <r>
    <x v="128"/>
    <x v="128"/>
    <n v="25508"/>
    <x v="128"/>
    <x v="122"/>
    <n v="4.76"/>
    <n v="105"/>
    <n v="242.93"/>
    <x v="7"/>
    <x v="3"/>
    <x v="4"/>
    <x v="1"/>
  </r>
  <r>
    <x v="129"/>
    <x v="129"/>
    <n v="25484"/>
    <x v="129"/>
    <x v="123"/>
    <n v="2.4500000000000002"/>
    <n v="155"/>
    <n v="164.41"/>
    <x v="6"/>
    <x v="4"/>
    <x v="0"/>
    <x v="0"/>
  </r>
  <r>
    <x v="130"/>
    <x v="130"/>
    <n v="25390"/>
    <x v="130"/>
    <x v="124"/>
    <n v="9.3800000000000008"/>
    <n v="125"/>
    <n v="203.12"/>
    <x v="7"/>
    <x v="0"/>
    <x v="14"/>
    <x v="1"/>
  </r>
  <r>
    <x v="131"/>
    <x v="131"/>
    <n v="25291"/>
    <x v="131"/>
    <x v="125"/>
    <n v="2.62"/>
    <n v="165"/>
    <n v="153.28"/>
    <x v="9"/>
    <x v="5"/>
    <x v="10"/>
    <x v="1"/>
  </r>
  <r>
    <x v="132"/>
    <x v="132"/>
    <n v="25203"/>
    <x v="132"/>
    <x v="126"/>
    <n v="3.26"/>
    <n v="180"/>
    <n v="140.01"/>
    <x v="9"/>
    <x v="5"/>
    <x v="11"/>
    <x v="1"/>
  </r>
  <r>
    <x v="133"/>
    <x v="133"/>
    <n v="25202"/>
    <x v="133"/>
    <x v="48"/>
    <n v="8.48"/>
    <n v="125"/>
    <n v="201.62"/>
    <x v="7"/>
    <x v="0"/>
    <x v="14"/>
    <x v="2"/>
  </r>
  <r>
    <x v="134"/>
    <x v="134"/>
    <n v="25191"/>
    <x v="134"/>
    <x v="127"/>
    <n v="1.73"/>
    <n v="125"/>
    <n v="201.52"/>
    <x v="10"/>
    <x v="0"/>
    <x v="7"/>
    <x v="0"/>
  </r>
  <r>
    <x v="135"/>
    <x v="135"/>
    <n v="24925"/>
    <x v="135"/>
    <x v="128"/>
    <n v="0.53"/>
    <n v="155"/>
    <n v="160.81"/>
    <x v="2"/>
    <x v="4"/>
    <x v="0"/>
    <x v="0"/>
  </r>
  <r>
    <x v="136"/>
    <x v="136"/>
    <n v="24800"/>
    <x v="136"/>
    <x v="129"/>
    <n v="0.27"/>
    <n v="125"/>
    <n v="198.4"/>
    <x v="10"/>
    <x v="1"/>
    <x v="7"/>
    <x v="0"/>
  </r>
  <r>
    <x v="137"/>
    <x v="137"/>
    <n v="24749"/>
    <x v="137"/>
    <x v="130"/>
    <n v="11.55"/>
    <n v="125"/>
    <n v="197.99"/>
    <x v="7"/>
    <x v="1"/>
    <x v="14"/>
    <x v="1"/>
  </r>
  <r>
    <x v="138"/>
    <x v="138"/>
    <n v="24619"/>
    <x v="138"/>
    <x v="131"/>
    <n v="0.33"/>
    <n v="145"/>
    <n v="169.79"/>
    <x v="14"/>
    <x v="6"/>
    <x v="15"/>
    <x v="0"/>
  </r>
  <r>
    <x v="139"/>
    <x v="139"/>
    <n v="24545"/>
    <x v="139"/>
    <x v="132"/>
    <n v="14.08"/>
    <n v="65"/>
    <n v="377.62"/>
    <x v="7"/>
    <x v="0"/>
    <x v="4"/>
    <x v="1"/>
  </r>
  <r>
    <x v="140"/>
    <x v="140"/>
    <n v="24489"/>
    <x v="140"/>
    <x v="133"/>
    <n v="0.91"/>
    <n v="165"/>
    <n v="148.41999999999999"/>
    <x v="8"/>
    <x v="4"/>
    <x v="7"/>
    <x v="0"/>
  </r>
  <r>
    <x v="141"/>
    <x v="141"/>
    <n v="24446"/>
    <x v="141"/>
    <x v="134"/>
    <n v="0.79"/>
    <n v="165"/>
    <n v="148.16"/>
    <x v="9"/>
    <x v="2"/>
    <x v="7"/>
    <x v="0"/>
  </r>
  <r>
    <x v="142"/>
    <x v="142"/>
    <n v="24234"/>
    <x v="142"/>
    <x v="71"/>
    <n v="0.78"/>
    <n v="150"/>
    <n v="161.56"/>
    <x v="10"/>
    <x v="2"/>
    <x v="7"/>
    <x v="0"/>
  </r>
  <r>
    <x v="143"/>
    <x v="143"/>
    <n v="24147"/>
    <x v="143"/>
    <x v="135"/>
    <n v="12.26"/>
    <n v="125"/>
    <n v="193.17"/>
    <x v="7"/>
    <x v="0"/>
    <x v="14"/>
    <x v="1"/>
  </r>
  <r>
    <x v="144"/>
    <x v="144"/>
    <n v="23908"/>
    <x v="144"/>
    <x v="136"/>
    <n v="9.39"/>
    <n v="80"/>
    <n v="298.85000000000002"/>
    <x v="7"/>
    <x v="0"/>
    <x v="14"/>
    <x v="2"/>
  </r>
  <r>
    <x v="145"/>
    <x v="145"/>
    <n v="23859"/>
    <x v="145"/>
    <x v="137"/>
    <n v="5.42"/>
    <n v="45"/>
    <n v="530.19000000000005"/>
    <x v="7"/>
    <x v="0"/>
    <x v="16"/>
    <x v="4"/>
  </r>
  <r>
    <x v="146"/>
    <x v="146"/>
    <n v="23815"/>
    <x v="146"/>
    <x v="138"/>
    <n v="7.26"/>
    <n v="105"/>
    <n v="226.81"/>
    <x v="7"/>
    <x v="1"/>
    <x v="4"/>
    <x v="1"/>
  </r>
  <r>
    <x v="147"/>
    <x v="147"/>
    <n v="23814"/>
    <x v="147"/>
    <x v="139"/>
    <n v="9.2799999999999994"/>
    <n v="65"/>
    <n v="366.37"/>
    <x v="7"/>
    <x v="0"/>
    <x v="14"/>
    <x v="1"/>
  </r>
  <r>
    <x v="148"/>
    <x v="148"/>
    <n v="23768"/>
    <x v="148"/>
    <x v="140"/>
    <n v="8.1199999999999992"/>
    <n v="125"/>
    <n v="190.14"/>
    <x v="15"/>
    <x v="1"/>
    <x v="14"/>
    <x v="1"/>
  </r>
  <r>
    <x v="149"/>
    <x v="149"/>
    <n v="23629"/>
    <x v="149"/>
    <x v="141"/>
    <n v="5.68"/>
    <n v="45"/>
    <n v="525.09"/>
    <x v="7"/>
    <x v="0"/>
    <x v="16"/>
    <x v="3"/>
  </r>
  <r>
    <x v="150"/>
    <x v="150"/>
    <n v="23589"/>
    <x v="150"/>
    <x v="127"/>
    <n v="3.61"/>
    <n v="120"/>
    <n v="196.57"/>
    <x v="9"/>
    <x v="0"/>
    <x v="3"/>
    <x v="0"/>
  </r>
  <r>
    <x v="151"/>
    <x v="151"/>
    <n v="23566"/>
    <x v="151"/>
    <x v="142"/>
    <n v="2.06"/>
    <n v="155"/>
    <n v="152.04"/>
    <x v="6"/>
    <x v="2"/>
    <x v="0"/>
    <x v="0"/>
  </r>
  <r>
    <x v="152"/>
    <x v="152"/>
    <n v="23556"/>
    <x v="152"/>
    <x v="143"/>
    <n v="0.88"/>
    <n v="145"/>
    <n v="162.44999999999999"/>
    <x v="8"/>
    <x v="7"/>
    <x v="17"/>
    <x v="0"/>
  </r>
  <r>
    <x v="153"/>
    <x v="153"/>
    <n v="23530"/>
    <x v="153"/>
    <x v="144"/>
    <n v="11.83"/>
    <n v="45"/>
    <n v="522.9"/>
    <x v="16"/>
    <x v="3"/>
    <x v="12"/>
    <x v="3"/>
  </r>
  <r>
    <x v="154"/>
    <x v="154"/>
    <n v="23515"/>
    <x v="154"/>
    <x v="145"/>
    <n v="7.14"/>
    <n v="80"/>
    <n v="293.94"/>
    <x v="7"/>
    <x v="0"/>
    <x v="14"/>
    <x v="0"/>
  </r>
  <r>
    <x v="155"/>
    <x v="155"/>
    <n v="23512"/>
    <x v="155"/>
    <x v="146"/>
    <n v="0.72"/>
    <n v="200"/>
    <n v="117.56"/>
    <x v="10"/>
    <x v="6"/>
    <x v="15"/>
    <x v="0"/>
  </r>
  <r>
    <x v="156"/>
    <x v="156"/>
    <n v="23508"/>
    <x v="156"/>
    <x v="147"/>
    <n v="9.24"/>
    <n v="125"/>
    <n v="188.06"/>
    <x v="15"/>
    <x v="1"/>
    <x v="14"/>
    <x v="1"/>
  </r>
  <r>
    <x v="157"/>
    <x v="157"/>
    <n v="23501"/>
    <x v="157"/>
    <x v="148"/>
    <n v="6.16"/>
    <n v="95"/>
    <n v="247.37"/>
    <x v="7"/>
    <x v="0"/>
    <x v="14"/>
    <x v="0"/>
  </r>
  <r>
    <x v="158"/>
    <x v="158"/>
    <n v="23432"/>
    <x v="158"/>
    <x v="149"/>
    <n v="0.81"/>
    <n v="165"/>
    <n v="142.01"/>
    <x v="9"/>
    <x v="5"/>
    <x v="7"/>
    <x v="0"/>
  </r>
  <r>
    <x v="159"/>
    <x v="159"/>
    <n v="23292"/>
    <x v="159"/>
    <x v="150"/>
    <n v="6.58"/>
    <n v="140"/>
    <n v="166.37"/>
    <x v="9"/>
    <x v="4"/>
    <x v="10"/>
    <x v="1"/>
  </r>
  <r>
    <x v="160"/>
    <x v="160"/>
    <n v="23275"/>
    <x v="160"/>
    <x v="151"/>
    <n v="11"/>
    <n v="105"/>
    <n v="221.67"/>
    <x v="7"/>
    <x v="2"/>
    <x v="4"/>
    <x v="1"/>
  </r>
  <r>
    <x v="161"/>
    <x v="161"/>
    <n v="23215"/>
    <x v="161"/>
    <x v="152"/>
    <n v="6.28"/>
    <n v="140"/>
    <n v="165.82"/>
    <x v="13"/>
    <x v="2"/>
    <x v="10"/>
    <x v="0"/>
  </r>
  <r>
    <x v="162"/>
    <x v="162"/>
    <n v="23207"/>
    <x v="162"/>
    <x v="153"/>
    <n v="0.8"/>
    <n v="145"/>
    <n v="160.05000000000001"/>
    <x v="14"/>
    <x v="6"/>
    <x v="15"/>
    <x v="0"/>
  </r>
  <r>
    <x v="163"/>
    <x v="163"/>
    <n v="23179"/>
    <x v="163"/>
    <x v="154"/>
    <n v="0.73"/>
    <n v="165"/>
    <n v="140.47999999999999"/>
    <x v="5"/>
    <x v="2"/>
    <x v="7"/>
    <x v="0"/>
  </r>
  <r>
    <x v="164"/>
    <x v="164"/>
    <n v="23117"/>
    <x v="164"/>
    <x v="155"/>
    <n v="9.9"/>
    <n v="65"/>
    <n v="355.65"/>
    <x v="7"/>
    <x v="0"/>
    <x v="14"/>
    <x v="1"/>
  </r>
  <r>
    <x v="165"/>
    <x v="165"/>
    <n v="23055"/>
    <x v="165"/>
    <x v="156"/>
    <n v="7.57"/>
    <n v="125"/>
    <n v="184.44"/>
    <x v="15"/>
    <x v="1"/>
    <x v="14"/>
    <x v="1"/>
  </r>
  <r>
    <x v="166"/>
    <x v="166"/>
    <n v="22997"/>
    <x v="166"/>
    <x v="157"/>
    <n v="3.21"/>
    <n v="125"/>
    <n v="183.97"/>
    <x v="15"/>
    <x v="1"/>
    <x v="14"/>
    <x v="0"/>
  </r>
  <r>
    <x v="167"/>
    <x v="167"/>
    <n v="22903"/>
    <x v="167"/>
    <x v="158"/>
    <n v="7.67"/>
    <n v="180"/>
    <n v="127.24"/>
    <x v="9"/>
    <x v="4"/>
    <x v="11"/>
    <x v="1"/>
  </r>
  <r>
    <x v="168"/>
    <x v="168"/>
    <n v="22851"/>
    <x v="168"/>
    <x v="159"/>
    <n v="1.33"/>
    <n v="125"/>
    <n v="182.81"/>
    <x v="10"/>
    <x v="4"/>
    <x v="7"/>
    <x v="0"/>
  </r>
  <r>
    <x v="169"/>
    <x v="169"/>
    <n v="22800"/>
    <x v="169"/>
    <x v="160"/>
    <n v="8.1"/>
    <n v="65"/>
    <n v="350.76"/>
    <x v="7"/>
    <x v="2"/>
    <x v="4"/>
    <x v="1"/>
  </r>
  <r>
    <x v="170"/>
    <x v="157"/>
    <n v="22769"/>
    <x v="170"/>
    <x v="161"/>
    <n v="6.13"/>
    <n v="65"/>
    <n v="350.29"/>
    <x v="7"/>
    <x v="0"/>
    <x v="16"/>
    <x v="1"/>
  </r>
  <r>
    <x v="171"/>
    <x v="170"/>
    <n v="22733"/>
    <x v="171"/>
    <x v="162"/>
    <n v="1.84"/>
    <n v="140"/>
    <n v="162.38"/>
    <x v="8"/>
    <x v="4"/>
    <x v="7"/>
    <x v="0"/>
  </r>
  <r>
    <x v="172"/>
    <x v="171"/>
    <n v="22716"/>
    <x v="172"/>
    <x v="163"/>
    <n v="7.29"/>
    <n v="65"/>
    <n v="349.48"/>
    <x v="7"/>
    <x v="2"/>
    <x v="4"/>
    <x v="1"/>
  </r>
  <r>
    <x v="173"/>
    <x v="172"/>
    <n v="22688"/>
    <x v="173"/>
    <x v="164"/>
    <n v="9.7200000000000006"/>
    <n v="35"/>
    <n v="648.24"/>
    <x v="7"/>
    <x v="3"/>
    <x v="6"/>
    <x v="1"/>
  </r>
  <r>
    <x v="174"/>
    <x v="173"/>
    <n v="22683"/>
    <x v="174"/>
    <x v="46"/>
    <n v="4.8099999999999996"/>
    <n v="165"/>
    <n v="137.47"/>
    <x v="15"/>
    <x v="2"/>
    <x v="10"/>
    <x v="1"/>
  </r>
  <r>
    <x v="175"/>
    <x v="174"/>
    <n v="22570"/>
    <x v="175"/>
    <x v="165"/>
    <n v="5.93"/>
    <n v="45"/>
    <n v="501.56"/>
    <x v="7"/>
    <x v="0"/>
    <x v="16"/>
    <x v="3"/>
  </r>
  <r>
    <x v="176"/>
    <x v="175"/>
    <n v="22291"/>
    <x v="176"/>
    <x v="8"/>
    <n v="0.68"/>
    <n v="140"/>
    <n v="159.22"/>
    <x v="14"/>
    <x v="5"/>
    <x v="7"/>
    <x v="0"/>
  </r>
  <r>
    <x v="177"/>
    <x v="176"/>
    <n v="22266"/>
    <x v="177"/>
    <x v="166"/>
    <n v="0.89"/>
    <n v="150"/>
    <n v="148.44"/>
    <x v="9"/>
    <x v="4"/>
    <x v="7"/>
    <x v="0"/>
  </r>
  <r>
    <x v="178"/>
    <x v="177"/>
    <n v="22160"/>
    <x v="178"/>
    <x v="167"/>
    <n v="1.01"/>
    <n v="165"/>
    <n v="134.30000000000001"/>
    <x v="7"/>
    <x v="0"/>
    <x v="3"/>
    <x v="0"/>
  </r>
  <r>
    <x v="179"/>
    <x v="178"/>
    <n v="22117"/>
    <x v="179"/>
    <x v="168"/>
    <n v="1.6"/>
    <n v="125"/>
    <n v="176.94"/>
    <x v="6"/>
    <x v="2"/>
    <x v="7"/>
    <x v="0"/>
  </r>
  <r>
    <x v="180"/>
    <x v="179"/>
    <n v="22088"/>
    <x v="180"/>
    <x v="169"/>
    <n v="15.56"/>
    <n v="65"/>
    <n v="339.82"/>
    <x v="12"/>
    <x v="1"/>
    <x v="4"/>
    <x v="1"/>
  </r>
  <r>
    <x v="181"/>
    <x v="180"/>
    <n v="22066"/>
    <x v="181"/>
    <x v="170"/>
    <n v="5.83"/>
    <n v="95"/>
    <n v="232.27"/>
    <x v="15"/>
    <x v="0"/>
    <x v="14"/>
    <x v="0"/>
  </r>
  <r>
    <x v="182"/>
    <x v="181"/>
    <n v="22042"/>
    <x v="182"/>
    <x v="1"/>
    <n v="3.5"/>
    <n v="165"/>
    <n v="133.59"/>
    <x v="15"/>
    <x v="1"/>
    <x v="10"/>
    <x v="2"/>
  </r>
  <r>
    <x v="183"/>
    <x v="182"/>
    <n v="22005"/>
    <x v="183"/>
    <x v="171"/>
    <n v="0.57999999999999996"/>
    <n v="180"/>
    <n v="122.25"/>
    <x v="2"/>
    <x v="4"/>
    <x v="0"/>
    <x v="0"/>
  </r>
  <r>
    <x v="184"/>
    <x v="183"/>
    <n v="21868"/>
    <x v="184"/>
    <x v="172"/>
    <n v="3.98"/>
    <n v="165"/>
    <n v="132.54"/>
    <x v="15"/>
    <x v="5"/>
    <x v="10"/>
    <x v="1"/>
  </r>
  <r>
    <x v="185"/>
    <x v="184"/>
    <n v="21803"/>
    <x v="185"/>
    <x v="173"/>
    <n v="0.85"/>
    <n v="125"/>
    <n v="174.43"/>
    <x v="6"/>
    <x v="1"/>
    <x v="7"/>
    <x v="0"/>
  </r>
  <r>
    <x v="186"/>
    <x v="185"/>
    <n v="21755"/>
    <x v="186"/>
    <x v="174"/>
    <n v="2.36"/>
    <n v="135"/>
    <n v="161.15"/>
    <x v="10"/>
    <x v="6"/>
    <x v="15"/>
    <x v="0"/>
  </r>
  <r>
    <x v="187"/>
    <x v="186"/>
    <n v="21545"/>
    <x v="187"/>
    <x v="175"/>
    <n v="2.25"/>
    <n v="145"/>
    <n v="148.59"/>
    <x v="8"/>
    <x v="6"/>
    <x v="15"/>
    <x v="0"/>
  </r>
  <r>
    <x v="188"/>
    <x v="187"/>
    <n v="21447"/>
    <x v="188"/>
    <x v="176"/>
    <n v="11.51"/>
    <n v="65"/>
    <n v="329.95"/>
    <x v="7"/>
    <x v="0"/>
    <x v="14"/>
    <x v="1"/>
  </r>
  <r>
    <x v="189"/>
    <x v="188"/>
    <n v="21385"/>
    <x v="189"/>
    <x v="177"/>
    <n v="5.86"/>
    <n v="45"/>
    <n v="475.22"/>
    <x v="7"/>
    <x v="0"/>
    <x v="16"/>
    <x v="3"/>
  </r>
  <r>
    <x v="190"/>
    <x v="189"/>
    <n v="21368"/>
    <x v="190"/>
    <x v="178"/>
    <n v="16.25"/>
    <n v="65"/>
    <n v="328.73"/>
    <x v="12"/>
    <x v="3"/>
    <x v="5"/>
    <x v="1"/>
  </r>
  <r>
    <x v="191"/>
    <x v="161"/>
    <n v="21363"/>
    <x v="191"/>
    <x v="179"/>
    <n v="7.93"/>
    <n v="45"/>
    <n v="474.74"/>
    <x v="7"/>
    <x v="0"/>
    <x v="16"/>
    <x v="3"/>
  </r>
  <r>
    <x v="192"/>
    <x v="190"/>
    <n v="21350"/>
    <x v="192"/>
    <x v="180"/>
    <n v="16.88"/>
    <n v="65"/>
    <n v="328.46"/>
    <x v="12"/>
    <x v="3"/>
    <x v="4"/>
    <x v="1"/>
  </r>
  <r>
    <x v="193"/>
    <x v="191"/>
    <n v="21310"/>
    <x v="193"/>
    <x v="181"/>
    <n v="9.61"/>
    <n v="140"/>
    <n v="152.21"/>
    <x v="15"/>
    <x v="4"/>
    <x v="10"/>
    <x v="1"/>
  </r>
  <r>
    <x v="194"/>
    <x v="192"/>
    <n v="21230"/>
    <x v="194"/>
    <x v="182"/>
    <n v="1.47"/>
    <n v="155"/>
    <n v="136.97"/>
    <x v="6"/>
    <x v="4"/>
    <x v="0"/>
    <x v="0"/>
  </r>
  <r>
    <x v="195"/>
    <x v="193"/>
    <n v="21225"/>
    <x v="22"/>
    <x v="183"/>
    <n v="1.99"/>
    <n v="140"/>
    <n v="151.61000000000001"/>
    <x v="7"/>
    <x v="0"/>
    <x v="3"/>
    <x v="0"/>
  </r>
  <r>
    <x v="196"/>
    <x v="161"/>
    <n v="21212"/>
    <x v="195"/>
    <x v="184"/>
    <n v="8.15"/>
    <n v="45"/>
    <n v="471.38"/>
    <x v="7"/>
    <x v="0"/>
    <x v="16"/>
    <x v="3"/>
  </r>
  <r>
    <x v="197"/>
    <x v="194"/>
    <n v="21198"/>
    <x v="196"/>
    <x v="185"/>
    <n v="1.72"/>
    <n v="140"/>
    <n v="151.41"/>
    <x v="15"/>
    <x v="5"/>
    <x v="10"/>
    <x v="0"/>
  </r>
  <r>
    <x v="198"/>
    <x v="195"/>
    <n v="21042"/>
    <x v="197"/>
    <x v="186"/>
    <n v="1.02"/>
    <n v="140"/>
    <n v="150.30000000000001"/>
    <x v="13"/>
    <x v="5"/>
    <x v="7"/>
    <x v="0"/>
  </r>
  <r>
    <x v="199"/>
    <x v="196"/>
    <n v="20973"/>
    <x v="198"/>
    <x v="187"/>
    <n v="3.42"/>
    <n v="105"/>
    <n v="199.74"/>
    <x v="15"/>
    <x v="0"/>
    <x v="3"/>
    <x v="0"/>
  </r>
  <r>
    <x v="200"/>
    <x v="197"/>
    <n v="20881"/>
    <x v="199"/>
    <x v="188"/>
    <n v="8.77"/>
    <n v="65"/>
    <n v="321.25"/>
    <x v="15"/>
    <x v="1"/>
    <x v="14"/>
    <x v="1"/>
  </r>
  <r>
    <x v="201"/>
    <x v="198"/>
    <n v="20827"/>
    <x v="200"/>
    <x v="189"/>
    <n v="3.54"/>
    <n v="155"/>
    <n v="134.37"/>
    <x v="7"/>
    <x v="2"/>
    <x v="0"/>
    <x v="0"/>
  </r>
  <r>
    <x v="202"/>
    <x v="199"/>
    <n v="20721"/>
    <x v="201"/>
    <x v="190"/>
    <n v="1.06"/>
    <n v="125"/>
    <n v="165.77"/>
    <x v="6"/>
    <x v="4"/>
    <x v="7"/>
    <x v="0"/>
  </r>
  <r>
    <x v="203"/>
    <x v="200"/>
    <n v="20658"/>
    <x v="202"/>
    <x v="191"/>
    <n v="6.69"/>
    <n v="65"/>
    <n v="317.82"/>
    <x v="15"/>
    <x v="0"/>
    <x v="14"/>
    <x v="5"/>
  </r>
  <r>
    <x v="204"/>
    <x v="201"/>
    <n v="20588"/>
    <x v="203"/>
    <x v="192"/>
    <n v="9.92"/>
    <n v="95"/>
    <n v="216.72"/>
    <x v="7"/>
    <x v="0"/>
    <x v="14"/>
    <x v="1"/>
  </r>
  <r>
    <x v="205"/>
    <x v="167"/>
    <n v="20570"/>
    <x v="204"/>
    <x v="193"/>
    <n v="9.0299999999999994"/>
    <n v="65"/>
    <n v="316.45999999999998"/>
    <x v="7"/>
    <x v="1"/>
    <x v="4"/>
    <x v="1"/>
  </r>
  <r>
    <x v="206"/>
    <x v="202"/>
    <n v="20533"/>
    <x v="205"/>
    <x v="194"/>
    <n v="5"/>
    <n v="80"/>
    <n v="256.66000000000003"/>
    <x v="15"/>
    <x v="1"/>
    <x v="14"/>
    <x v="0"/>
  </r>
  <r>
    <x v="207"/>
    <x v="203"/>
    <n v="20471"/>
    <x v="140"/>
    <x v="195"/>
    <n v="0.98"/>
    <n v="180"/>
    <n v="113.73"/>
    <x v="4"/>
    <x v="5"/>
    <x v="0"/>
    <x v="0"/>
  </r>
  <r>
    <x v="208"/>
    <x v="148"/>
    <n v="20446"/>
    <x v="206"/>
    <x v="196"/>
    <n v="7.84"/>
    <n v="65"/>
    <n v="314.55"/>
    <x v="15"/>
    <x v="1"/>
    <x v="14"/>
    <x v="1"/>
  </r>
  <r>
    <x v="209"/>
    <x v="204"/>
    <n v="20402"/>
    <x v="207"/>
    <x v="197"/>
    <n v="0.93"/>
    <n v="150"/>
    <n v="136.01"/>
    <x v="7"/>
    <x v="2"/>
    <x v="7"/>
    <x v="0"/>
  </r>
  <r>
    <x v="210"/>
    <x v="205"/>
    <n v="20373"/>
    <x v="208"/>
    <x v="198"/>
    <n v="3.29"/>
    <n v="120"/>
    <n v="169.77"/>
    <x v="8"/>
    <x v="6"/>
    <x v="15"/>
    <x v="0"/>
  </r>
  <r>
    <x v="211"/>
    <x v="206"/>
    <n v="20309"/>
    <x v="209"/>
    <x v="199"/>
    <n v="18.61"/>
    <n v="65"/>
    <n v="312.45"/>
    <x v="12"/>
    <x v="3"/>
    <x v="5"/>
    <x v="1"/>
  </r>
  <r>
    <x v="212"/>
    <x v="207"/>
    <n v="20225"/>
    <x v="210"/>
    <x v="200"/>
    <n v="7.79"/>
    <n v="35"/>
    <n v="577.86"/>
    <x v="7"/>
    <x v="0"/>
    <x v="14"/>
    <x v="1"/>
  </r>
  <r>
    <x v="213"/>
    <x v="208"/>
    <n v="20138"/>
    <x v="211"/>
    <x v="201"/>
    <n v="8.65"/>
    <n v="65"/>
    <n v="309.82"/>
    <x v="7"/>
    <x v="1"/>
    <x v="4"/>
    <x v="1"/>
  </r>
  <r>
    <x v="214"/>
    <x v="209"/>
    <n v="20138"/>
    <x v="212"/>
    <x v="202"/>
    <n v="3.53"/>
    <n v="145"/>
    <n v="138.88"/>
    <x v="8"/>
    <x v="8"/>
    <x v="17"/>
    <x v="0"/>
  </r>
  <r>
    <x v="215"/>
    <x v="210"/>
    <n v="20094"/>
    <x v="213"/>
    <x v="203"/>
    <n v="3.96"/>
    <n v="135"/>
    <n v="148.85"/>
    <x v="13"/>
    <x v="6"/>
    <x v="15"/>
    <x v="0"/>
  </r>
  <r>
    <x v="216"/>
    <x v="211"/>
    <n v="19949"/>
    <x v="214"/>
    <x v="204"/>
    <n v="19.47"/>
    <n v="65"/>
    <n v="306.89999999999998"/>
    <x v="12"/>
    <x v="3"/>
    <x v="4"/>
    <x v="1"/>
  </r>
  <r>
    <x v="217"/>
    <x v="212"/>
    <n v="19935"/>
    <x v="215"/>
    <x v="205"/>
    <n v="10.77"/>
    <n v="65"/>
    <n v="306.69"/>
    <x v="12"/>
    <x v="0"/>
    <x v="14"/>
    <x v="0"/>
  </r>
  <r>
    <x v="218"/>
    <x v="213"/>
    <n v="19830"/>
    <x v="216"/>
    <x v="206"/>
    <n v="17.71"/>
    <n v="65"/>
    <n v="305.08"/>
    <x v="12"/>
    <x v="0"/>
    <x v="4"/>
    <x v="1"/>
  </r>
  <r>
    <x v="219"/>
    <x v="153"/>
    <n v="19820"/>
    <x v="217"/>
    <x v="207"/>
    <n v="11.66"/>
    <n v="45"/>
    <n v="440.44"/>
    <x v="16"/>
    <x v="3"/>
    <x v="12"/>
    <x v="3"/>
  </r>
  <r>
    <x v="220"/>
    <x v="214"/>
    <n v="19810"/>
    <x v="218"/>
    <x v="208"/>
    <n v="1.19"/>
    <n v="125"/>
    <n v="158.47999999999999"/>
    <x v="9"/>
    <x v="1"/>
    <x v="7"/>
    <x v="0"/>
  </r>
  <r>
    <x v="221"/>
    <x v="215"/>
    <n v="19794"/>
    <x v="219"/>
    <x v="209"/>
    <n v="0.57999999999999996"/>
    <n v="135"/>
    <n v="146.62"/>
    <x v="6"/>
    <x v="8"/>
    <x v="17"/>
    <x v="0"/>
  </r>
  <r>
    <x v="222"/>
    <x v="216"/>
    <n v="19781"/>
    <x v="220"/>
    <x v="210"/>
    <n v="16.07"/>
    <n v="125"/>
    <n v="158.25"/>
    <x v="12"/>
    <x v="0"/>
    <x v="14"/>
    <x v="1"/>
  </r>
  <r>
    <x v="223"/>
    <x v="217"/>
    <n v="19742"/>
    <x v="221"/>
    <x v="211"/>
    <n v="14.45"/>
    <n v="125"/>
    <n v="157.93"/>
    <x v="12"/>
    <x v="0"/>
    <x v="14"/>
    <x v="1"/>
  </r>
  <r>
    <x v="224"/>
    <x v="218"/>
    <n v="19659"/>
    <x v="222"/>
    <x v="212"/>
    <n v="20.39"/>
    <n v="65"/>
    <n v="302.44"/>
    <x v="12"/>
    <x v="3"/>
    <x v="6"/>
    <x v="1"/>
  </r>
  <r>
    <x v="225"/>
    <x v="219"/>
    <n v="19571"/>
    <x v="223"/>
    <x v="213"/>
    <n v="18.399999999999999"/>
    <n v="65"/>
    <n v="301.08999999999997"/>
    <x v="12"/>
    <x v="3"/>
    <x v="5"/>
    <x v="1"/>
  </r>
  <r>
    <x v="226"/>
    <x v="220"/>
    <n v="19550"/>
    <x v="224"/>
    <x v="214"/>
    <n v="5.23"/>
    <n v="120"/>
    <n v="162.91999999999999"/>
    <x v="7"/>
    <x v="0"/>
    <x v="0"/>
    <x v="0"/>
  </r>
  <r>
    <x v="227"/>
    <x v="221"/>
    <n v="19518"/>
    <x v="225"/>
    <x v="215"/>
    <n v="3.38"/>
    <n v="127"/>
    <n v="153.69"/>
    <x v="7"/>
    <x v="2"/>
    <x v="18"/>
    <x v="1"/>
  </r>
  <r>
    <x v="228"/>
    <x v="222"/>
    <n v="19451"/>
    <x v="226"/>
    <x v="216"/>
    <n v="1.62"/>
    <n v="100"/>
    <n v="194.51"/>
    <x v="6"/>
    <x v="2"/>
    <x v="7"/>
    <x v="0"/>
  </r>
  <r>
    <x v="229"/>
    <x v="223"/>
    <n v="19446"/>
    <x v="227"/>
    <x v="217"/>
    <n v="2.76"/>
    <n v="155"/>
    <n v="125.46"/>
    <x v="7"/>
    <x v="1"/>
    <x v="10"/>
    <x v="0"/>
  </r>
  <r>
    <x v="230"/>
    <x v="224"/>
    <n v="19277"/>
    <x v="228"/>
    <x v="218"/>
    <n v="9.34"/>
    <n v="125"/>
    <n v="154.22"/>
    <x v="7"/>
    <x v="1"/>
    <x v="14"/>
    <x v="1"/>
  </r>
  <r>
    <x v="231"/>
    <x v="225"/>
    <n v="19245"/>
    <x v="229"/>
    <x v="218"/>
    <n v="7.18"/>
    <n v="95"/>
    <n v="202.58"/>
    <x v="7"/>
    <x v="1"/>
    <x v="14"/>
    <x v="0"/>
  </r>
  <r>
    <x v="232"/>
    <x v="226"/>
    <n v="19238"/>
    <x v="230"/>
    <x v="219"/>
    <n v="10.039999999999999"/>
    <n v="145"/>
    <n v="132.66999999999999"/>
    <x v="13"/>
    <x v="8"/>
    <x v="17"/>
    <x v="0"/>
  </r>
  <r>
    <x v="233"/>
    <x v="227"/>
    <n v="19223"/>
    <x v="231"/>
    <x v="220"/>
    <n v="1.74"/>
    <n v="125"/>
    <n v="153.78"/>
    <x v="9"/>
    <x v="5"/>
    <x v="7"/>
    <x v="0"/>
  </r>
  <r>
    <x v="234"/>
    <x v="228"/>
    <n v="19143"/>
    <x v="232"/>
    <x v="221"/>
    <n v="9.86"/>
    <n v="125"/>
    <n v="153.13999999999999"/>
    <x v="7"/>
    <x v="1"/>
    <x v="14"/>
    <x v="1"/>
  </r>
  <r>
    <x v="235"/>
    <x v="109"/>
    <n v="19052"/>
    <x v="233"/>
    <x v="222"/>
    <n v="7.89"/>
    <n v="45"/>
    <n v="423.37"/>
    <x v="12"/>
    <x v="3"/>
    <x v="12"/>
    <x v="3"/>
  </r>
  <r>
    <x v="236"/>
    <x v="229"/>
    <n v="19010"/>
    <x v="234"/>
    <x v="223"/>
    <n v="3.68"/>
    <n v="105"/>
    <n v="181.05"/>
    <x v="7"/>
    <x v="0"/>
    <x v="3"/>
    <x v="0"/>
  </r>
  <r>
    <x v="237"/>
    <x v="230"/>
    <n v="18940"/>
    <x v="235"/>
    <x v="224"/>
    <n v="12.54"/>
    <n v="80"/>
    <n v="236.75"/>
    <x v="12"/>
    <x v="0"/>
    <x v="14"/>
    <x v="0"/>
  </r>
  <r>
    <x v="238"/>
    <x v="231"/>
    <n v="18857"/>
    <x v="236"/>
    <x v="225"/>
    <n v="7.38"/>
    <n v="45"/>
    <n v="419.05"/>
    <x v="12"/>
    <x v="0"/>
    <x v="16"/>
    <x v="4"/>
  </r>
  <r>
    <x v="239"/>
    <x v="232"/>
    <n v="18846"/>
    <x v="237"/>
    <x v="226"/>
    <n v="2.86"/>
    <n v="100"/>
    <n v="188.46"/>
    <x v="9"/>
    <x v="1"/>
    <x v="7"/>
    <x v="0"/>
  </r>
  <r>
    <x v="240"/>
    <x v="233"/>
    <n v="18780"/>
    <x v="238"/>
    <x v="227"/>
    <n v="8.5299999999999994"/>
    <n v="95"/>
    <n v="197.69"/>
    <x v="12"/>
    <x v="1"/>
    <x v="4"/>
    <x v="1"/>
  </r>
  <r>
    <x v="241"/>
    <x v="234"/>
    <n v="18757"/>
    <x v="239"/>
    <x v="228"/>
    <n v="10.53"/>
    <n v="80"/>
    <n v="234.47"/>
    <x v="12"/>
    <x v="3"/>
    <x v="14"/>
    <x v="0"/>
  </r>
  <r>
    <x v="242"/>
    <x v="235"/>
    <n v="18716"/>
    <x v="240"/>
    <x v="229"/>
    <n v="4.76"/>
    <n v="95"/>
    <n v="197.02"/>
    <x v="7"/>
    <x v="5"/>
    <x v="18"/>
    <x v="1"/>
  </r>
  <r>
    <x v="243"/>
    <x v="236"/>
    <n v="18691"/>
    <x v="241"/>
    <x v="230"/>
    <n v="5.91"/>
    <n v="95"/>
    <n v="196.75"/>
    <x v="7"/>
    <x v="2"/>
    <x v="18"/>
    <x v="1"/>
  </r>
  <r>
    <x v="244"/>
    <x v="237"/>
    <n v="18656"/>
    <x v="242"/>
    <x v="231"/>
    <n v="1.2"/>
    <n v="150"/>
    <n v="124.38"/>
    <x v="7"/>
    <x v="4"/>
    <x v="7"/>
    <x v="0"/>
  </r>
  <r>
    <x v="245"/>
    <x v="238"/>
    <n v="18635"/>
    <x v="243"/>
    <x v="232"/>
    <n v="8.15"/>
    <n v="80"/>
    <n v="232.94"/>
    <x v="7"/>
    <x v="3"/>
    <x v="14"/>
    <x v="6"/>
  </r>
  <r>
    <x v="246"/>
    <x v="239"/>
    <n v="18409"/>
    <x v="244"/>
    <x v="233"/>
    <n v="6.02"/>
    <n v="35"/>
    <n v="525.98"/>
    <x v="15"/>
    <x v="0"/>
    <x v="14"/>
    <x v="0"/>
  </r>
  <r>
    <x v="247"/>
    <x v="240"/>
    <n v="18385"/>
    <x v="245"/>
    <x v="234"/>
    <n v="0.98"/>
    <n v="100"/>
    <n v="183.85"/>
    <x v="6"/>
    <x v="5"/>
    <x v="19"/>
    <x v="0"/>
  </r>
  <r>
    <x v="248"/>
    <x v="241"/>
    <n v="18318"/>
    <x v="246"/>
    <x v="235"/>
    <n v="15.26"/>
    <n v="65"/>
    <n v="281.81"/>
    <x v="12"/>
    <x v="0"/>
    <x v="14"/>
    <x v="1"/>
  </r>
  <r>
    <x v="249"/>
    <x v="242"/>
    <n v="18288"/>
    <x v="247"/>
    <x v="38"/>
    <n v="3.51"/>
    <n v="165"/>
    <n v="110.84"/>
    <x v="15"/>
    <x v="5"/>
    <x v="10"/>
    <x v="1"/>
  </r>
  <r>
    <x v="250"/>
    <x v="216"/>
    <n v="18285"/>
    <x v="248"/>
    <x v="236"/>
    <n v="12.71"/>
    <n v="95"/>
    <n v="192.47"/>
    <x v="12"/>
    <x v="2"/>
    <x v="4"/>
    <x v="1"/>
  </r>
  <r>
    <x v="251"/>
    <x v="243"/>
    <n v="18248"/>
    <x v="249"/>
    <x v="237"/>
    <n v="8.44"/>
    <n v="65"/>
    <n v="280.74"/>
    <x v="7"/>
    <x v="3"/>
    <x v="14"/>
    <x v="0"/>
  </r>
  <r>
    <x v="252"/>
    <x v="244"/>
    <n v="18244"/>
    <x v="250"/>
    <x v="238"/>
    <n v="12.12"/>
    <n v="150"/>
    <n v="121.63"/>
    <x v="8"/>
    <x v="6"/>
    <x v="20"/>
    <x v="0"/>
  </r>
  <r>
    <x v="253"/>
    <x v="49"/>
    <n v="18240"/>
    <x v="234"/>
    <x v="239"/>
    <n v="3.99"/>
    <n v="165"/>
    <n v="110.54"/>
    <x v="7"/>
    <x v="5"/>
    <x v="10"/>
    <x v="1"/>
  </r>
  <r>
    <x v="254"/>
    <x v="245"/>
    <n v="18225"/>
    <x v="251"/>
    <x v="240"/>
    <n v="2.14"/>
    <n v="140"/>
    <n v="130.18"/>
    <x v="7"/>
    <x v="4"/>
    <x v="10"/>
    <x v="0"/>
  </r>
  <r>
    <x v="255"/>
    <x v="246"/>
    <n v="18093"/>
    <x v="252"/>
    <x v="241"/>
    <n v="8.4499999999999993"/>
    <n v="80"/>
    <n v="226.17"/>
    <x v="7"/>
    <x v="1"/>
    <x v="14"/>
    <x v="0"/>
  </r>
  <r>
    <x v="256"/>
    <x v="247"/>
    <n v="18070"/>
    <x v="253"/>
    <x v="242"/>
    <n v="0.72"/>
    <n v="110"/>
    <n v="164.27"/>
    <x v="6"/>
    <x v="1"/>
    <x v="19"/>
    <x v="0"/>
  </r>
  <r>
    <x v="257"/>
    <x v="200"/>
    <n v="17888"/>
    <x v="254"/>
    <x v="243"/>
    <n v="6.05"/>
    <n v="35"/>
    <n v="511.09"/>
    <x v="15"/>
    <x v="0"/>
    <x v="14"/>
    <x v="7"/>
  </r>
  <r>
    <x v="258"/>
    <x v="248"/>
    <n v="17822"/>
    <x v="255"/>
    <x v="244"/>
    <n v="16.78"/>
    <n v="65"/>
    <n v="274.18"/>
    <x v="12"/>
    <x v="2"/>
    <x v="4"/>
    <x v="1"/>
  </r>
  <r>
    <x v="259"/>
    <x v="249"/>
    <n v="17757"/>
    <x v="256"/>
    <x v="245"/>
    <n v="2.12"/>
    <n v="160"/>
    <n v="110.98"/>
    <x v="9"/>
    <x v="6"/>
    <x v="15"/>
    <x v="0"/>
  </r>
  <r>
    <x v="260"/>
    <x v="250"/>
    <n v="17737"/>
    <x v="257"/>
    <x v="246"/>
    <n v="4.8499999999999996"/>
    <n v="120"/>
    <n v="147.81"/>
    <x v="13"/>
    <x v="6"/>
    <x v="15"/>
    <x v="0"/>
  </r>
  <r>
    <x v="261"/>
    <x v="206"/>
    <n v="17728"/>
    <x v="258"/>
    <x v="247"/>
    <n v="17.91"/>
    <n v="35"/>
    <n v="506.53"/>
    <x v="12"/>
    <x v="3"/>
    <x v="6"/>
    <x v="1"/>
  </r>
  <r>
    <x v="262"/>
    <x v="239"/>
    <n v="17706"/>
    <x v="259"/>
    <x v="248"/>
    <n v="5.97"/>
    <n v="80"/>
    <n v="221.33"/>
    <x v="7"/>
    <x v="2"/>
    <x v="18"/>
    <x v="0"/>
  </r>
  <r>
    <x v="263"/>
    <x v="251"/>
    <n v="17686"/>
    <x v="260"/>
    <x v="249"/>
    <n v="1.18"/>
    <n v="105"/>
    <n v="168.43"/>
    <x v="13"/>
    <x v="4"/>
    <x v="7"/>
    <x v="0"/>
  </r>
  <r>
    <x v="264"/>
    <x v="252"/>
    <n v="17626"/>
    <x v="261"/>
    <x v="250"/>
    <n v="15.99"/>
    <n v="65"/>
    <n v="271.17"/>
    <x v="12"/>
    <x v="0"/>
    <x v="14"/>
    <x v="1"/>
  </r>
  <r>
    <x v="265"/>
    <x v="253"/>
    <n v="17578"/>
    <x v="262"/>
    <x v="251"/>
    <n v="11.44"/>
    <n v="105"/>
    <n v="167.41"/>
    <x v="7"/>
    <x v="5"/>
    <x v="4"/>
    <x v="1"/>
  </r>
  <r>
    <x v="266"/>
    <x v="254"/>
    <n v="17540"/>
    <x v="140"/>
    <x v="252"/>
    <n v="1.06"/>
    <n v="105"/>
    <n v="167.04"/>
    <x v="13"/>
    <x v="5"/>
    <x v="7"/>
    <x v="0"/>
  </r>
  <r>
    <x v="267"/>
    <x v="255"/>
    <n v="17533"/>
    <x v="263"/>
    <x v="253"/>
    <n v="0.98"/>
    <n v="135"/>
    <n v="129.87"/>
    <x v="10"/>
    <x v="6"/>
    <x v="15"/>
    <x v="0"/>
  </r>
  <r>
    <x v="268"/>
    <x v="256"/>
    <n v="17456"/>
    <x v="264"/>
    <x v="254"/>
    <n v="3.05"/>
    <n v="160"/>
    <n v="109.1"/>
    <x v="7"/>
    <x v="1"/>
    <x v="7"/>
    <x v="0"/>
  </r>
  <r>
    <x v="269"/>
    <x v="257"/>
    <n v="17430"/>
    <x v="265"/>
    <x v="255"/>
    <n v="0.27"/>
    <n v="135"/>
    <n v="129.11000000000001"/>
    <x v="8"/>
    <x v="7"/>
    <x v="15"/>
    <x v="0"/>
  </r>
  <r>
    <x v="270"/>
    <x v="258"/>
    <n v="17388"/>
    <x v="266"/>
    <x v="256"/>
    <n v="3.88"/>
    <n v="120"/>
    <n v="144.9"/>
    <x v="6"/>
    <x v="6"/>
    <x v="15"/>
    <x v="0"/>
  </r>
  <r>
    <x v="271"/>
    <x v="157"/>
    <n v="17313"/>
    <x v="267"/>
    <x v="257"/>
    <n v="5.43"/>
    <n v="95"/>
    <n v="182.24"/>
    <x v="7"/>
    <x v="2"/>
    <x v="18"/>
    <x v="0"/>
  </r>
  <r>
    <x v="272"/>
    <x v="259"/>
    <n v="17283"/>
    <x v="268"/>
    <x v="258"/>
    <n v="3.58"/>
    <n v="140"/>
    <n v="123.45"/>
    <x v="7"/>
    <x v="4"/>
    <x v="10"/>
    <x v="1"/>
  </r>
  <r>
    <x v="273"/>
    <x v="260"/>
    <n v="17213"/>
    <x v="269"/>
    <x v="259"/>
    <n v="20.149999999999999"/>
    <n v="65"/>
    <n v="264.82"/>
    <x v="12"/>
    <x v="0"/>
    <x v="14"/>
    <x v="1"/>
  </r>
  <r>
    <x v="274"/>
    <x v="261"/>
    <n v="17142"/>
    <x v="270"/>
    <x v="260"/>
    <n v="6.19"/>
    <n v="140"/>
    <n v="122.44"/>
    <x v="15"/>
    <x v="6"/>
    <x v="17"/>
    <x v="1"/>
  </r>
  <r>
    <x v="275"/>
    <x v="262"/>
    <n v="17132"/>
    <x v="271"/>
    <x v="261"/>
    <n v="17.5"/>
    <n v="65"/>
    <n v="263.57"/>
    <x v="12"/>
    <x v="0"/>
    <x v="14"/>
    <x v="1"/>
  </r>
  <r>
    <x v="276"/>
    <x v="263"/>
    <n v="17020"/>
    <x v="272"/>
    <x v="138"/>
    <n v="8.6199999999999992"/>
    <n v="65"/>
    <n v="261.85000000000002"/>
    <x v="7"/>
    <x v="0"/>
    <x v="14"/>
    <x v="8"/>
  </r>
  <r>
    <x v="277"/>
    <x v="264"/>
    <n v="17017"/>
    <x v="157"/>
    <x v="262"/>
    <n v="3.97"/>
    <n v="120"/>
    <n v="141.81"/>
    <x v="7"/>
    <x v="1"/>
    <x v="0"/>
    <x v="0"/>
  </r>
  <r>
    <x v="278"/>
    <x v="103"/>
    <n v="16973"/>
    <x v="273"/>
    <x v="263"/>
    <n v="11.67"/>
    <n v="65"/>
    <n v="261.12"/>
    <x v="7"/>
    <x v="1"/>
    <x v="14"/>
    <x v="1"/>
  </r>
  <r>
    <x v="279"/>
    <x v="103"/>
    <n v="16955"/>
    <x v="274"/>
    <x v="264"/>
    <n v="9.3699999999999992"/>
    <n v="180"/>
    <n v="94.19"/>
    <x v="7"/>
    <x v="4"/>
    <x v="11"/>
    <x v="1"/>
  </r>
  <r>
    <x v="280"/>
    <x v="265"/>
    <n v="16946"/>
    <x v="275"/>
    <x v="265"/>
    <n v="10.86"/>
    <n v="65"/>
    <n v="260.70999999999998"/>
    <x v="7"/>
    <x v="1"/>
    <x v="14"/>
    <x v="1"/>
  </r>
  <r>
    <x v="281"/>
    <x v="266"/>
    <n v="16873"/>
    <x v="276"/>
    <x v="266"/>
    <n v="6.24"/>
    <n v="65"/>
    <n v="259.58"/>
    <x v="7"/>
    <x v="2"/>
    <x v="18"/>
    <x v="1"/>
  </r>
  <r>
    <x v="282"/>
    <x v="267"/>
    <n v="16698"/>
    <x v="277"/>
    <x v="267"/>
    <n v="18.38"/>
    <n v="65"/>
    <n v="256.89"/>
    <x v="12"/>
    <x v="3"/>
    <x v="4"/>
    <x v="1"/>
  </r>
  <r>
    <x v="283"/>
    <x v="30"/>
    <n v="16518"/>
    <x v="278"/>
    <x v="268"/>
    <n v="1.32"/>
    <n v="130"/>
    <n v="127.06"/>
    <x v="7"/>
    <x v="4"/>
    <x v="7"/>
    <x v="0"/>
  </r>
  <r>
    <x v="284"/>
    <x v="268"/>
    <n v="16458"/>
    <x v="279"/>
    <x v="269"/>
    <n v="12.59"/>
    <n v="45"/>
    <n v="365.74"/>
    <x v="12"/>
    <x v="0"/>
    <x v="16"/>
    <x v="3"/>
  </r>
  <r>
    <x v="285"/>
    <x v="269"/>
    <n v="16444"/>
    <x v="280"/>
    <x v="270"/>
    <n v="8.09"/>
    <n v="135"/>
    <n v="121.8"/>
    <x v="9"/>
    <x v="8"/>
    <x v="17"/>
    <x v="0"/>
  </r>
  <r>
    <x v="286"/>
    <x v="270"/>
    <n v="16428"/>
    <x v="281"/>
    <x v="271"/>
    <n v="10.35"/>
    <n v="65"/>
    <n v="252.73"/>
    <x v="12"/>
    <x v="1"/>
    <x v="4"/>
    <x v="1"/>
  </r>
  <r>
    <x v="287"/>
    <x v="161"/>
    <n v="16403"/>
    <x v="282"/>
    <x v="272"/>
    <n v="8.06"/>
    <n v="45"/>
    <n v="364.51"/>
    <x v="12"/>
    <x v="0"/>
    <x v="16"/>
    <x v="3"/>
  </r>
  <r>
    <x v="288"/>
    <x v="263"/>
    <n v="16332"/>
    <x v="283"/>
    <x v="273"/>
    <n v="8.4"/>
    <n v="35"/>
    <n v="466.63"/>
    <x v="7"/>
    <x v="0"/>
    <x v="14"/>
    <x v="3"/>
  </r>
  <r>
    <x v="289"/>
    <x v="271"/>
    <n v="16306"/>
    <x v="284"/>
    <x v="274"/>
    <n v="12.28"/>
    <n v="95"/>
    <n v="171.64"/>
    <x v="7"/>
    <x v="4"/>
    <x v="4"/>
    <x v="1"/>
  </r>
  <r>
    <x v="290"/>
    <x v="272"/>
    <n v="16287"/>
    <x v="285"/>
    <x v="275"/>
    <n v="2.5"/>
    <n v="105"/>
    <n v="155.12"/>
    <x v="9"/>
    <x v="4"/>
    <x v="7"/>
    <x v="0"/>
  </r>
  <r>
    <x v="291"/>
    <x v="149"/>
    <n v="16271"/>
    <x v="286"/>
    <x v="276"/>
    <n v="4.92"/>
    <n v="45"/>
    <n v="361.57"/>
    <x v="7"/>
    <x v="1"/>
    <x v="21"/>
    <x v="3"/>
  </r>
  <r>
    <x v="292"/>
    <x v="268"/>
    <n v="16073"/>
    <x v="287"/>
    <x v="277"/>
    <n v="12.24"/>
    <n v="45"/>
    <n v="357.17"/>
    <x v="12"/>
    <x v="0"/>
    <x v="16"/>
    <x v="3"/>
  </r>
  <r>
    <x v="293"/>
    <x v="145"/>
    <n v="16013"/>
    <x v="288"/>
    <x v="278"/>
    <n v="4.4400000000000004"/>
    <n v="45"/>
    <n v="355.84"/>
    <x v="7"/>
    <x v="1"/>
    <x v="21"/>
    <x v="4"/>
  </r>
  <r>
    <x v="294"/>
    <x v="273"/>
    <n v="15900"/>
    <x v="289"/>
    <x v="279"/>
    <n v="11.03"/>
    <n v="65"/>
    <n v="244.61"/>
    <x v="12"/>
    <x v="3"/>
    <x v="14"/>
    <x v="0"/>
  </r>
  <r>
    <x v="295"/>
    <x v="274"/>
    <n v="15801"/>
    <x v="290"/>
    <x v="280"/>
    <n v="7.15"/>
    <n v="120"/>
    <n v="131.68"/>
    <x v="13"/>
    <x v="8"/>
    <x v="17"/>
    <x v="0"/>
  </r>
  <r>
    <x v="296"/>
    <x v="275"/>
    <n v="15772"/>
    <x v="291"/>
    <x v="281"/>
    <n v="2.25"/>
    <n v="85"/>
    <n v="185.55"/>
    <x v="9"/>
    <x v="2"/>
    <x v="7"/>
    <x v="0"/>
  </r>
  <r>
    <x v="297"/>
    <x v="174"/>
    <n v="15679"/>
    <x v="292"/>
    <x v="117"/>
    <n v="5.05"/>
    <n v="45"/>
    <n v="348.42"/>
    <x v="7"/>
    <x v="1"/>
    <x v="21"/>
    <x v="3"/>
  </r>
  <r>
    <x v="298"/>
    <x v="276"/>
    <n v="15654"/>
    <x v="293"/>
    <x v="282"/>
    <n v="8.64"/>
    <n v="65"/>
    <n v="240.82"/>
    <x v="7"/>
    <x v="5"/>
    <x v="4"/>
    <x v="1"/>
  </r>
  <r>
    <x v="299"/>
    <x v="277"/>
    <n v="15522"/>
    <x v="294"/>
    <x v="283"/>
    <n v="12.49"/>
    <n v="120"/>
    <n v="129.35"/>
    <x v="9"/>
    <x v="8"/>
    <x v="17"/>
    <x v="0"/>
  </r>
  <r>
    <x v="300"/>
    <x v="278"/>
    <n v="15496"/>
    <x v="295"/>
    <x v="284"/>
    <n v="12.34"/>
    <n v="95"/>
    <n v="163.12"/>
    <x v="7"/>
    <x v="4"/>
    <x v="4"/>
    <x v="1"/>
  </r>
  <r>
    <x v="301"/>
    <x v="279"/>
    <n v="15429"/>
    <x v="296"/>
    <x v="285"/>
    <n v="1.32"/>
    <n v="115"/>
    <n v="134.16"/>
    <x v="7"/>
    <x v="2"/>
    <x v="7"/>
    <x v="0"/>
  </r>
  <r>
    <x v="302"/>
    <x v="231"/>
    <n v="15426"/>
    <x v="297"/>
    <x v="286"/>
    <n v="6.17"/>
    <n v="45"/>
    <n v="342.79"/>
    <x v="7"/>
    <x v="1"/>
    <x v="21"/>
    <x v="3"/>
  </r>
  <r>
    <x v="303"/>
    <x v="280"/>
    <n v="15420"/>
    <x v="298"/>
    <x v="287"/>
    <n v="1.35"/>
    <n v="85"/>
    <n v="181.42"/>
    <x v="15"/>
    <x v="2"/>
    <x v="7"/>
    <x v="0"/>
  </r>
  <r>
    <x v="304"/>
    <x v="281"/>
    <n v="15397"/>
    <x v="299"/>
    <x v="288"/>
    <n v="0.26"/>
    <n v="135"/>
    <n v="114.05"/>
    <x v="6"/>
    <x v="5"/>
    <x v="15"/>
    <x v="0"/>
  </r>
  <r>
    <x v="305"/>
    <x v="268"/>
    <n v="15313"/>
    <x v="300"/>
    <x v="191"/>
    <n v="11.87"/>
    <n v="45"/>
    <n v="340.29"/>
    <x v="12"/>
    <x v="0"/>
    <x v="16"/>
    <x v="3"/>
  </r>
  <r>
    <x v="306"/>
    <x v="282"/>
    <n v="15271"/>
    <x v="249"/>
    <x v="289"/>
    <n v="8.85"/>
    <n v="35"/>
    <n v="436.3"/>
    <x v="7"/>
    <x v="0"/>
    <x v="14"/>
    <x v="1"/>
  </r>
  <r>
    <x v="307"/>
    <x v="283"/>
    <n v="15254"/>
    <x v="301"/>
    <x v="290"/>
    <n v="13.54"/>
    <n v="35"/>
    <n v="435.82"/>
    <x v="12"/>
    <x v="0"/>
    <x v="14"/>
    <x v="1"/>
  </r>
  <r>
    <x v="308"/>
    <x v="239"/>
    <n v="15252"/>
    <x v="302"/>
    <x v="291"/>
    <n v="5.34"/>
    <n v="80"/>
    <n v="190.66"/>
    <x v="7"/>
    <x v="1"/>
    <x v="18"/>
    <x v="0"/>
  </r>
  <r>
    <x v="309"/>
    <x v="284"/>
    <n v="15249"/>
    <x v="303"/>
    <x v="286"/>
    <n v="2.02"/>
    <n v="45"/>
    <n v="338.87"/>
    <x v="7"/>
    <x v="2"/>
    <x v="21"/>
    <x v="3"/>
  </r>
  <r>
    <x v="310"/>
    <x v="285"/>
    <n v="15248"/>
    <x v="134"/>
    <x v="292"/>
    <n v="2.33"/>
    <n v="85"/>
    <n v="179.39"/>
    <x v="9"/>
    <x v="1"/>
    <x v="7"/>
    <x v="0"/>
  </r>
  <r>
    <x v="311"/>
    <x v="105"/>
    <n v="15187"/>
    <x v="304"/>
    <x v="293"/>
    <n v="1.6"/>
    <n v="85"/>
    <n v="178.66"/>
    <x v="9"/>
    <x v="0"/>
    <x v="7"/>
    <x v="0"/>
  </r>
  <r>
    <x v="312"/>
    <x v="286"/>
    <n v="15147"/>
    <x v="305"/>
    <x v="294"/>
    <n v="2.73"/>
    <n v="130"/>
    <n v="116.51"/>
    <x v="7"/>
    <x v="1"/>
    <x v="7"/>
    <x v="0"/>
  </r>
  <r>
    <x v="313"/>
    <x v="207"/>
    <n v="15134"/>
    <x v="306"/>
    <x v="231"/>
    <n v="5.75"/>
    <n v="35"/>
    <n v="432.4"/>
    <x v="15"/>
    <x v="1"/>
    <x v="14"/>
    <x v="1"/>
  </r>
  <r>
    <x v="314"/>
    <x v="287"/>
    <n v="15105"/>
    <x v="307"/>
    <x v="295"/>
    <n v="1.74"/>
    <n v="85"/>
    <n v="177.7"/>
    <x v="9"/>
    <x v="1"/>
    <x v="19"/>
    <x v="0"/>
  </r>
  <r>
    <x v="315"/>
    <x v="288"/>
    <n v="15038"/>
    <x v="308"/>
    <x v="296"/>
    <n v="7.46"/>
    <n v="105"/>
    <n v="143.22"/>
    <x v="13"/>
    <x v="6"/>
    <x v="15"/>
    <x v="0"/>
  </r>
  <r>
    <x v="316"/>
    <x v="289"/>
    <n v="15030"/>
    <x v="309"/>
    <x v="297"/>
    <n v="3.52"/>
    <n v="100"/>
    <n v="150.30000000000001"/>
    <x v="15"/>
    <x v="1"/>
    <x v="7"/>
    <x v="0"/>
  </r>
  <r>
    <x v="317"/>
    <x v="290"/>
    <n v="15027"/>
    <x v="310"/>
    <x v="298"/>
    <n v="6.54"/>
    <n v="45"/>
    <n v="333.93"/>
    <x v="7"/>
    <x v="1"/>
    <x v="21"/>
    <x v="3"/>
  </r>
  <r>
    <x v="318"/>
    <x v="291"/>
    <n v="14991"/>
    <x v="311"/>
    <x v="299"/>
    <n v="0.91"/>
    <n v="155"/>
    <n v="96.72"/>
    <x v="6"/>
    <x v="2"/>
    <x v="0"/>
    <x v="0"/>
  </r>
  <r>
    <x v="319"/>
    <x v="292"/>
    <n v="14955"/>
    <x v="312"/>
    <x v="300"/>
    <n v="25.68"/>
    <n v="60"/>
    <n v="249.26"/>
    <x v="16"/>
    <x v="3"/>
    <x v="5"/>
    <x v="1"/>
  </r>
  <r>
    <x v="320"/>
    <x v="293"/>
    <n v="14935"/>
    <x v="313"/>
    <x v="301"/>
    <n v="1.5"/>
    <n v="120"/>
    <n v="124.46"/>
    <x v="7"/>
    <x v="5"/>
    <x v="0"/>
    <x v="0"/>
  </r>
  <r>
    <x v="321"/>
    <x v="294"/>
    <n v="14931"/>
    <x v="314"/>
    <x v="302"/>
    <n v="4.38"/>
    <n v="85"/>
    <n v="175.66"/>
    <x v="9"/>
    <x v="5"/>
    <x v="7"/>
    <x v="0"/>
  </r>
  <r>
    <x v="322"/>
    <x v="295"/>
    <n v="14924"/>
    <x v="315"/>
    <x v="303"/>
    <n v="5"/>
    <n v="125"/>
    <n v="119.39"/>
    <x v="12"/>
    <x v="0"/>
    <x v="14"/>
    <x v="2"/>
  </r>
  <r>
    <x v="323"/>
    <x v="296"/>
    <n v="14917"/>
    <x v="316"/>
    <x v="304"/>
    <n v="0.21"/>
    <n v="145"/>
    <n v="102.87"/>
    <x v="14"/>
    <x v="2"/>
    <x v="15"/>
    <x v="0"/>
  </r>
  <r>
    <x v="324"/>
    <x v="297"/>
    <n v="14879"/>
    <x v="317"/>
    <x v="305"/>
    <n v="0.92"/>
    <n v="105"/>
    <n v="141.71"/>
    <x v="9"/>
    <x v="2"/>
    <x v="15"/>
    <x v="0"/>
  </r>
  <r>
    <x v="325"/>
    <x v="82"/>
    <n v="14829"/>
    <x v="318"/>
    <x v="306"/>
    <n v="1.05"/>
    <n v="120"/>
    <n v="123.57"/>
    <x v="13"/>
    <x v="7"/>
    <x v="17"/>
    <x v="0"/>
  </r>
  <r>
    <x v="326"/>
    <x v="298"/>
    <n v="14812"/>
    <x v="319"/>
    <x v="296"/>
    <n v="2.79"/>
    <n v="160"/>
    <n v="92.57"/>
    <x v="15"/>
    <x v="8"/>
    <x v="17"/>
    <x v="0"/>
  </r>
  <r>
    <x v="327"/>
    <x v="149"/>
    <n v="14728"/>
    <x v="320"/>
    <x v="307"/>
    <n v="4.49"/>
    <n v="45"/>
    <n v="327.29000000000002"/>
    <x v="7"/>
    <x v="2"/>
    <x v="21"/>
    <x v="3"/>
  </r>
  <r>
    <x v="328"/>
    <x v="299"/>
    <n v="14682"/>
    <x v="321"/>
    <x v="308"/>
    <n v="10.1"/>
    <n v="120"/>
    <n v="122.35"/>
    <x v="9"/>
    <x v="7"/>
    <x v="17"/>
    <x v="0"/>
  </r>
  <r>
    <x v="329"/>
    <x v="300"/>
    <n v="14628"/>
    <x v="322"/>
    <x v="309"/>
    <n v="13"/>
    <n v="65"/>
    <n v="225.05"/>
    <x v="7"/>
    <x v="4"/>
    <x v="4"/>
    <x v="1"/>
  </r>
  <r>
    <x v="330"/>
    <x v="301"/>
    <n v="14575"/>
    <x v="323"/>
    <x v="310"/>
    <n v="15.94"/>
    <n v="125"/>
    <n v="116.6"/>
    <x v="12"/>
    <x v="1"/>
    <x v="14"/>
    <x v="1"/>
  </r>
  <r>
    <x v="331"/>
    <x v="302"/>
    <n v="14550"/>
    <x v="324"/>
    <x v="311"/>
    <n v="7.42"/>
    <n v="95"/>
    <n v="153.16"/>
    <x v="7"/>
    <x v="5"/>
    <x v="18"/>
    <x v="1"/>
  </r>
  <r>
    <x v="332"/>
    <x v="303"/>
    <n v="14550"/>
    <x v="325"/>
    <x v="312"/>
    <n v="5.27"/>
    <n v="95"/>
    <n v="153.16"/>
    <x v="12"/>
    <x v="5"/>
    <x v="18"/>
    <x v="1"/>
  </r>
  <r>
    <x v="333"/>
    <x v="304"/>
    <n v="14534"/>
    <x v="326"/>
    <x v="313"/>
    <n v="13.78"/>
    <n v="125"/>
    <n v="116.27"/>
    <x v="12"/>
    <x v="1"/>
    <x v="14"/>
    <x v="1"/>
  </r>
  <r>
    <x v="334"/>
    <x v="305"/>
    <n v="14503"/>
    <x v="327"/>
    <x v="314"/>
    <n v="29.09"/>
    <n v="60"/>
    <n v="241.72"/>
    <x v="16"/>
    <x v="3"/>
    <x v="5"/>
    <x v="1"/>
  </r>
  <r>
    <x v="335"/>
    <x v="306"/>
    <n v="14499"/>
    <x v="328"/>
    <x v="315"/>
    <n v="6.87"/>
    <n v="95"/>
    <n v="152.62"/>
    <x v="7"/>
    <x v="2"/>
    <x v="18"/>
    <x v="1"/>
  </r>
  <r>
    <x v="336"/>
    <x v="307"/>
    <n v="14490"/>
    <x v="329"/>
    <x v="213"/>
    <n v="32.71"/>
    <n v="58"/>
    <n v="249.83"/>
    <x v="16"/>
    <x v="3"/>
    <x v="6"/>
    <x v="0"/>
  </r>
  <r>
    <x v="337"/>
    <x v="308"/>
    <n v="14439"/>
    <x v="330"/>
    <x v="316"/>
    <n v="2.37"/>
    <n v="85"/>
    <n v="169.87"/>
    <x v="7"/>
    <x v="2"/>
    <x v="7"/>
    <x v="0"/>
  </r>
  <r>
    <x v="338"/>
    <x v="309"/>
    <n v="14384"/>
    <x v="331"/>
    <x v="317"/>
    <n v="5.16"/>
    <n v="95"/>
    <n v="151.41"/>
    <x v="12"/>
    <x v="2"/>
    <x v="18"/>
    <x v="0"/>
  </r>
  <r>
    <x v="339"/>
    <x v="310"/>
    <n v="14332"/>
    <x v="332"/>
    <x v="318"/>
    <n v="4.57"/>
    <n v="130"/>
    <n v="110.25"/>
    <x v="12"/>
    <x v="1"/>
    <x v="10"/>
    <x v="0"/>
  </r>
  <r>
    <x v="340"/>
    <x v="311"/>
    <n v="14307"/>
    <x v="333"/>
    <x v="319"/>
    <n v="8.7100000000000009"/>
    <n v="80"/>
    <n v="178.84"/>
    <x v="12"/>
    <x v="2"/>
    <x v="18"/>
    <x v="0"/>
  </r>
  <r>
    <x v="341"/>
    <x v="312"/>
    <n v="14291"/>
    <x v="334"/>
    <x v="320"/>
    <n v="6.13"/>
    <n v="140"/>
    <n v="102.08"/>
    <x v="7"/>
    <x v="6"/>
    <x v="15"/>
    <x v="1"/>
  </r>
  <r>
    <x v="342"/>
    <x v="313"/>
    <n v="14285"/>
    <x v="335"/>
    <x v="321"/>
    <n v="4.1399999999999997"/>
    <n v="85"/>
    <n v="168.06"/>
    <x v="15"/>
    <x v="2"/>
    <x v="7"/>
    <x v="0"/>
  </r>
  <r>
    <x v="343"/>
    <x v="314"/>
    <n v="14273"/>
    <x v="163"/>
    <x v="109"/>
    <n v="1.31"/>
    <n v="115"/>
    <n v="124.11"/>
    <x v="12"/>
    <x v="4"/>
    <x v="7"/>
    <x v="0"/>
  </r>
  <r>
    <x v="344"/>
    <x v="315"/>
    <n v="14256"/>
    <x v="336"/>
    <x v="322"/>
    <n v="0.32"/>
    <n v="120"/>
    <n v="118.8"/>
    <x v="13"/>
    <x v="4"/>
    <x v="15"/>
    <x v="0"/>
  </r>
  <r>
    <x v="345"/>
    <x v="316"/>
    <n v="14218"/>
    <x v="337"/>
    <x v="323"/>
    <n v="11.14"/>
    <n v="130"/>
    <n v="109.37"/>
    <x v="9"/>
    <x v="9"/>
    <x v="22"/>
    <x v="0"/>
  </r>
  <r>
    <x v="346"/>
    <x v="317"/>
    <n v="14120"/>
    <x v="338"/>
    <x v="324"/>
    <n v="0.5"/>
    <n v="140"/>
    <n v="100.86"/>
    <x v="7"/>
    <x v="6"/>
    <x v="15"/>
    <x v="0"/>
  </r>
  <r>
    <x v="347"/>
    <x v="318"/>
    <n v="14112"/>
    <x v="46"/>
    <x v="325"/>
    <n v="2.46"/>
    <n v="110"/>
    <n v="128.29"/>
    <x v="9"/>
    <x v="7"/>
    <x v="17"/>
    <x v="0"/>
  </r>
  <r>
    <x v="348"/>
    <x v="319"/>
    <n v="14109"/>
    <x v="339"/>
    <x v="167"/>
    <n v="2.57"/>
    <n v="140"/>
    <n v="100.78"/>
    <x v="12"/>
    <x v="4"/>
    <x v="10"/>
    <x v="0"/>
  </r>
  <r>
    <x v="349"/>
    <x v="320"/>
    <n v="14086"/>
    <x v="340"/>
    <x v="326"/>
    <n v="9.65"/>
    <n v="80"/>
    <n v="176.07"/>
    <x v="16"/>
    <x v="3"/>
    <x v="14"/>
    <x v="0"/>
  </r>
  <r>
    <x v="350"/>
    <x v="321"/>
    <n v="14053"/>
    <x v="341"/>
    <x v="38"/>
    <n v="15.58"/>
    <n v="95"/>
    <n v="147.91999999999999"/>
    <x v="12"/>
    <x v="5"/>
    <x v="4"/>
    <x v="1"/>
  </r>
  <r>
    <x v="351"/>
    <x v="153"/>
    <n v="14050"/>
    <x v="342"/>
    <x v="327"/>
    <n v="9.08"/>
    <n v="80"/>
    <n v="175.62"/>
    <x v="12"/>
    <x v="2"/>
    <x v="18"/>
    <x v="0"/>
  </r>
  <r>
    <x v="352"/>
    <x v="174"/>
    <n v="13979"/>
    <x v="343"/>
    <x v="328"/>
    <n v="4.59"/>
    <n v="45"/>
    <n v="310.64"/>
    <x v="7"/>
    <x v="2"/>
    <x v="21"/>
    <x v="3"/>
  </r>
  <r>
    <x v="353"/>
    <x v="322"/>
    <n v="13965"/>
    <x v="344"/>
    <x v="329"/>
    <n v="5.94"/>
    <n v="50"/>
    <n v="279.3"/>
    <x v="7"/>
    <x v="2"/>
    <x v="23"/>
    <x v="0"/>
  </r>
  <r>
    <x v="354"/>
    <x v="207"/>
    <n v="13947"/>
    <x v="345"/>
    <x v="330"/>
    <n v="5.71"/>
    <n v="35"/>
    <n v="398.49"/>
    <x v="7"/>
    <x v="2"/>
    <x v="18"/>
    <x v="1"/>
  </r>
  <r>
    <x v="355"/>
    <x v="323"/>
    <n v="13928"/>
    <x v="346"/>
    <x v="331"/>
    <n v="13.23"/>
    <n v="65"/>
    <n v="214.27"/>
    <x v="12"/>
    <x v="1"/>
    <x v="14"/>
    <x v="1"/>
  </r>
  <r>
    <x v="356"/>
    <x v="324"/>
    <n v="13917"/>
    <x v="347"/>
    <x v="332"/>
    <n v="26.5"/>
    <n v="120"/>
    <n v="115.97"/>
    <x v="9"/>
    <x v="8"/>
    <x v="17"/>
    <x v="0"/>
  </r>
  <r>
    <x v="357"/>
    <x v="325"/>
    <n v="13909"/>
    <x v="348"/>
    <x v="333"/>
    <n v="5.12"/>
    <n v="95"/>
    <n v="146.41"/>
    <x v="12"/>
    <x v="5"/>
    <x v="18"/>
    <x v="0"/>
  </r>
  <r>
    <x v="358"/>
    <x v="326"/>
    <n v="13850"/>
    <x v="349"/>
    <x v="334"/>
    <n v="8.9499999999999993"/>
    <n v="95"/>
    <n v="145.79"/>
    <x v="12"/>
    <x v="4"/>
    <x v="18"/>
    <x v="1"/>
  </r>
  <r>
    <x v="359"/>
    <x v="327"/>
    <n v="13846"/>
    <x v="350"/>
    <x v="335"/>
    <n v="6.04"/>
    <n v="135"/>
    <n v="102.57"/>
    <x v="7"/>
    <x v="6"/>
    <x v="15"/>
    <x v="0"/>
  </r>
  <r>
    <x v="360"/>
    <x v="219"/>
    <n v="13820"/>
    <x v="351"/>
    <x v="336"/>
    <n v="13.39"/>
    <n v="35"/>
    <n v="394.85"/>
    <x v="12"/>
    <x v="0"/>
    <x v="14"/>
    <x v="1"/>
  </r>
  <r>
    <x v="361"/>
    <x v="328"/>
    <n v="13799"/>
    <x v="352"/>
    <x v="289"/>
    <n v="9.15"/>
    <n v="80"/>
    <n v="172.49"/>
    <x v="12"/>
    <x v="1"/>
    <x v="14"/>
    <x v="0"/>
  </r>
  <r>
    <x v="362"/>
    <x v="329"/>
    <n v="13643"/>
    <x v="353"/>
    <x v="337"/>
    <n v="6.14"/>
    <n v="80"/>
    <n v="170.54"/>
    <x v="12"/>
    <x v="5"/>
    <x v="18"/>
    <x v="0"/>
  </r>
  <r>
    <x v="363"/>
    <x v="238"/>
    <n v="13553"/>
    <x v="354"/>
    <x v="338"/>
    <n v="7.62"/>
    <n v="35"/>
    <n v="387.24"/>
    <x v="7"/>
    <x v="0"/>
    <x v="14"/>
    <x v="0"/>
  </r>
  <r>
    <x v="364"/>
    <x v="330"/>
    <n v="13521"/>
    <x v="355"/>
    <x v="339"/>
    <n v="8.77"/>
    <n v="115"/>
    <n v="117.57"/>
    <x v="9"/>
    <x v="9"/>
    <x v="24"/>
    <x v="0"/>
  </r>
  <r>
    <x v="365"/>
    <x v="331"/>
    <n v="13489"/>
    <x v="356"/>
    <x v="340"/>
    <n v="1.31"/>
    <n v="105"/>
    <n v="128.47"/>
    <x v="9"/>
    <x v="6"/>
    <x v="15"/>
    <x v="0"/>
  </r>
  <r>
    <x v="366"/>
    <x v="332"/>
    <n v="13481"/>
    <x v="357"/>
    <x v="190"/>
    <n v="12.7"/>
    <n v="130"/>
    <n v="103.7"/>
    <x v="15"/>
    <x v="9"/>
    <x v="22"/>
    <x v="0"/>
  </r>
  <r>
    <x v="367"/>
    <x v="333"/>
    <n v="13462"/>
    <x v="358"/>
    <x v="338"/>
    <n v="8.1999999999999993"/>
    <n v="65"/>
    <n v="207.11"/>
    <x v="7"/>
    <x v="2"/>
    <x v="18"/>
    <x v="1"/>
  </r>
  <r>
    <x v="368"/>
    <x v="334"/>
    <n v="13385"/>
    <x v="359"/>
    <x v="341"/>
    <n v="8.6199999999999992"/>
    <n v="65"/>
    <n v="205.93"/>
    <x v="7"/>
    <x v="2"/>
    <x v="18"/>
    <x v="1"/>
  </r>
  <r>
    <x v="369"/>
    <x v="335"/>
    <n v="13371"/>
    <x v="360"/>
    <x v="342"/>
    <n v="6.53"/>
    <n v="80"/>
    <n v="167.13"/>
    <x v="12"/>
    <x v="2"/>
    <x v="18"/>
    <x v="0"/>
  </r>
  <r>
    <x v="370"/>
    <x v="336"/>
    <n v="13356"/>
    <x v="361"/>
    <x v="343"/>
    <n v="8.42"/>
    <n v="80"/>
    <n v="166.96"/>
    <x v="12"/>
    <x v="5"/>
    <x v="18"/>
    <x v="0"/>
  </r>
  <r>
    <x v="371"/>
    <x v="337"/>
    <n v="13351"/>
    <x v="362"/>
    <x v="344"/>
    <n v="7.24"/>
    <n v="80"/>
    <n v="166.89"/>
    <x v="12"/>
    <x v="5"/>
    <x v="18"/>
    <x v="0"/>
  </r>
  <r>
    <x v="372"/>
    <x v="338"/>
    <n v="13340"/>
    <x v="363"/>
    <x v="345"/>
    <n v="1.47"/>
    <n v="140"/>
    <n v="95.29"/>
    <x v="7"/>
    <x v="6"/>
    <x v="15"/>
    <x v="0"/>
  </r>
  <r>
    <x v="373"/>
    <x v="339"/>
    <n v="13319"/>
    <x v="364"/>
    <x v="110"/>
    <n v="13.65"/>
    <n v="65"/>
    <n v="204.91"/>
    <x v="12"/>
    <x v="2"/>
    <x v="4"/>
    <x v="1"/>
  </r>
  <r>
    <x v="374"/>
    <x v="340"/>
    <n v="13214"/>
    <x v="365"/>
    <x v="346"/>
    <n v="3.61"/>
    <n v="140"/>
    <n v="94.38"/>
    <x v="7"/>
    <x v="7"/>
    <x v="17"/>
    <x v="0"/>
  </r>
  <r>
    <x v="375"/>
    <x v="341"/>
    <n v="13195"/>
    <x v="366"/>
    <x v="347"/>
    <n v="18.02"/>
    <n v="65"/>
    <n v="202.99"/>
    <x v="12"/>
    <x v="5"/>
    <x v="4"/>
    <x v="1"/>
  </r>
  <r>
    <x v="376"/>
    <x v="342"/>
    <n v="13189"/>
    <x v="367"/>
    <x v="348"/>
    <n v="10.6"/>
    <n v="65"/>
    <n v="202.9"/>
    <x v="16"/>
    <x v="3"/>
    <x v="14"/>
    <x v="0"/>
  </r>
  <r>
    <x v="377"/>
    <x v="343"/>
    <n v="13169"/>
    <x v="368"/>
    <x v="349"/>
    <n v="2.17"/>
    <n v="85"/>
    <n v="154.93"/>
    <x v="15"/>
    <x v="4"/>
    <x v="7"/>
    <x v="0"/>
  </r>
  <r>
    <x v="378"/>
    <x v="344"/>
    <n v="13146"/>
    <x v="369"/>
    <x v="350"/>
    <n v="12.58"/>
    <n v="105"/>
    <n v="125.2"/>
    <x v="15"/>
    <x v="8"/>
    <x v="17"/>
    <x v="0"/>
  </r>
  <r>
    <x v="379"/>
    <x v="345"/>
    <n v="13119"/>
    <x v="370"/>
    <x v="351"/>
    <n v="5.94"/>
    <n v="35"/>
    <n v="374.82"/>
    <x v="7"/>
    <x v="1"/>
    <x v="14"/>
    <x v="1"/>
  </r>
  <r>
    <x v="380"/>
    <x v="346"/>
    <n v="13107"/>
    <x v="371"/>
    <x v="352"/>
    <n v="3.2"/>
    <n v="65"/>
    <n v="201.64"/>
    <x v="7"/>
    <x v="5"/>
    <x v="19"/>
    <x v="0"/>
  </r>
  <r>
    <x v="381"/>
    <x v="347"/>
    <n v="13078"/>
    <x v="372"/>
    <x v="353"/>
    <n v="14"/>
    <n v="35"/>
    <n v="373.67"/>
    <x v="12"/>
    <x v="0"/>
    <x v="14"/>
    <x v="1"/>
  </r>
  <r>
    <x v="382"/>
    <x v="348"/>
    <n v="13056"/>
    <x v="373"/>
    <x v="354"/>
    <n v="13.27"/>
    <n v="65"/>
    <n v="200.86"/>
    <x v="12"/>
    <x v="1"/>
    <x v="14"/>
    <x v="1"/>
  </r>
  <r>
    <x v="383"/>
    <x v="349"/>
    <n v="13046"/>
    <x v="374"/>
    <x v="318"/>
    <n v="10.199999999999999"/>
    <n v="65"/>
    <n v="200.71"/>
    <x v="12"/>
    <x v="4"/>
    <x v="18"/>
    <x v="1"/>
  </r>
  <r>
    <x v="384"/>
    <x v="66"/>
    <n v="12969"/>
    <x v="375"/>
    <x v="355"/>
    <n v="2.0299999999999998"/>
    <n v="135"/>
    <n v="96.07"/>
    <x v="15"/>
    <x v="4"/>
    <x v="15"/>
    <x v="0"/>
  </r>
  <r>
    <x v="385"/>
    <x v="231"/>
    <n v="12955"/>
    <x v="376"/>
    <x v="356"/>
    <n v="6.17"/>
    <n v="45"/>
    <n v="287.89"/>
    <x v="12"/>
    <x v="1"/>
    <x v="21"/>
    <x v="4"/>
  </r>
  <r>
    <x v="386"/>
    <x v="350"/>
    <n v="12943"/>
    <x v="377"/>
    <x v="357"/>
    <n v="12.88"/>
    <n v="95"/>
    <n v="136.25"/>
    <x v="12"/>
    <x v="4"/>
    <x v="4"/>
    <x v="1"/>
  </r>
  <r>
    <x v="387"/>
    <x v="351"/>
    <n v="12864"/>
    <x v="378"/>
    <x v="358"/>
    <n v="12.07"/>
    <n v="140"/>
    <n v="91.89"/>
    <x v="12"/>
    <x v="4"/>
    <x v="10"/>
    <x v="1"/>
  </r>
  <r>
    <x v="388"/>
    <x v="352"/>
    <n v="12816"/>
    <x v="379"/>
    <x v="103"/>
    <n v="2.87"/>
    <n v="75"/>
    <n v="170.88"/>
    <x v="15"/>
    <x v="4"/>
    <x v="15"/>
    <x v="0"/>
  </r>
  <r>
    <x v="389"/>
    <x v="305"/>
    <n v="12767"/>
    <x v="380"/>
    <x v="359"/>
    <n v="27.96"/>
    <n v="35"/>
    <n v="364.77"/>
    <x v="16"/>
    <x v="3"/>
    <x v="6"/>
    <x v="1"/>
  </r>
  <r>
    <x v="390"/>
    <x v="353"/>
    <n v="12746"/>
    <x v="381"/>
    <x v="360"/>
    <n v="9.9600000000000009"/>
    <n v="65"/>
    <n v="196.1"/>
    <x v="16"/>
    <x v="1"/>
    <x v="4"/>
    <x v="1"/>
  </r>
  <r>
    <x v="391"/>
    <x v="354"/>
    <n v="12719"/>
    <x v="382"/>
    <x v="361"/>
    <n v="9.18"/>
    <n v="140"/>
    <n v="90.85"/>
    <x v="7"/>
    <x v="8"/>
    <x v="17"/>
    <x v="1"/>
  </r>
  <r>
    <x v="392"/>
    <x v="355"/>
    <n v="12530"/>
    <x v="383"/>
    <x v="362"/>
    <n v="12.82"/>
    <n v="115"/>
    <n v="108.96"/>
    <x v="15"/>
    <x v="9"/>
    <x v="22"/>
    <x v="0"/>
  </r>
  <r>
    <x v="393"/>
    <x v="356"/>
    <n v="12495"/>
    <x v="384"/>
    <x v="363"/>
    <n v="1.97"/>
    <n v="115"/>
    <n v="108.66"/>
    <x v="9"/>
    <x v="7"/>
    <x v="22"/>
    <x v="0"/>
  </r>
  <r>
    <x v="394"/>
    <x v="357"/>
    <n v="12439"/>
    <x v="385"/>
    <x v="86"/>
    <n v="20.58"/>
    <n v="65"/>
    <n v="191.37"/>
    <x v="12"/>
    <x v="1"/>
    <x v="14"/>
    <x v="1"/>
  </r>
  <r>
    <x v="395"/>
    <x v="94"/>
    <n v="12438"/>
    <x v="46"/>
    <x v="364"/>
    <n v="3.68"/>
    <n v="140"/>
    <n v="88.84"/>
    <x v="12"/>
    <x v="4"/>
    <x v="10"/>
    <x v="0"/>
  </r>
  <r>
    <x v="396"/>
    <x v="358"/>
    <n v="12383"/>
    <x v="386"/>
    <x v="365"/>
    <n v="6.44"/>
    <n v="35"/>
    <n v="353.79"/>
    <x v="16"/>
    <x v="0"/>
    <x v="25"/>
    <x v="3"/>
  </r>
  <r>
    <x v="397"/>
    <x v="359"/>
    <n v="12360"/>
    <x v="387"/>
    <x v="366"/>
    <n v="4.95"/>
    <n v="140"/>
    <n v="88.28"/>
    <x v="7"/>
    <x v="8"/>
    <x v="17"/>
    <x v="0"/>
  </r>
  <r>
    <x v="398"/>
    <x v="360"/>
    <n v="12354"/>
    <x v="388"/>
    <x v="27"/>
    <n v="4.92"/>
    <n v="135"/>
    <n v="91.51"/>
    <x v="7"/>
    <x v="8"/>
    <x v="17"/>
    <x v="0"/>
  </r>
  <r>
    <x v="399"/>
    <x v="361"/>
    <n v="12334"/>
    <x v="389"/>
    <x v="367"/>
    <n v="8.0299999999999994"/>
    <n v="15"/>
    <n v="822.28"/>
    <x v="17"/>
    <x v="3"/>
    <x v="12"/>
    <x v="8"/>
  </r>
  <r>
    <x v="400"/>
    <x v="260"/>
    <n v="12320"/>
    <x v="390"/>
    <x v="368"/>
    <n v="17.25"/>
    <n v="65"/>
    <n v="189.53"/>
    <x v="12"/>
    <x v="1"/>
    <x v="14"/>
    <x v="1"/>
  </r>
  <r>
    <x v="401"/>
    <x v="362"/>
    <n v="12314"/>
    <x v="391"/>
    <x v="284"/>
    <n v="12.98"/>
    <n v="65"/>
    <n v="189.45"/>
    <x v="12"/>
    <x v="4"/>
    <x v="4"/>
    <x v="1"/>
  </r>
  <r>
    <x v="402"/>
    <x v="363"/>
    <n v="12239"/>
    <x v="392"/>
    <x v="369"/>
    <n v="9.08"/>
    <n v="65"/>
    <n v="188.3"/>
    <x v="12"/>
    <x v="2"/>
    <x v="21"/>
    <x v="3"/>
  </r>
  <r>
    <x v="403"/>
    <x v="282"/>
    <n v="12239"/>
    <x v="393"/>
    <x v="244"/>
    <n v="7.97"/>
    <n v="65"/>
    <n v="188.3"/>
    <x v="7"/>
    <x v="1"/>
    <x v="18"/>
    <x v="1"/>
  </r>
  <r>
    <x v="404"/>
    <x v="364"/>
    <n v="12222"/>
    <x v="394"/>
    <x v="370"/>
    <n v="11.53"/>
    <n v="130"/>
    <n v="94.02"/>
    <x v="7"/>
    <x v="8"/>
    <x v="24"/>
    <x v="0"/>
  </r>
  <r>
    <x v="405"/>
    <x v="365"/>
    <n v="12177"/>
    <x v="395"/>
    <x v="371"/>
    <n v="3.16"/>
    <n v="65"/>
    <n v="187.33"/>
    <x v="7"/>
    <x v="2"/>
    <x v="19"/>
    <x v="0"/>
  </r>
  <r>
    <x v="406"/>
    <x v="161"/>
    <n v="12124"/>
    <x v="396"/>
    <x v="372"/>
    <n v="6.94"/>
    <n v="45"/>
    <n v="269.42"/>
    <x v="12"/>
    <x v="1"/>
    <x v="21"/>
    <x v="3"/>
  </r>
  <r>
    <x v="407"/>
    <x v="361"/>
    <n v="12098"/>
    <x v="397"/>
    <x v="373"/>
    <n v="7.08"/>
    <n v="35"/>
    <n v="345.66"/>
    <x v="16"/>
    <x v="0"/>
    <x v="25"/>
    <x v="3"/>
  </r>
  <r>
    <x v="408"/>
    <x v="366"/>
    <n v="12083"/>
    <x v="398"/>
    <x v="374"/>
    <n v="4.78"/>
    <n v="150"/>
    <n v="80.56"/>
    <x v="7"/>
    <x v="9"/>
    <x v="22"/>
    <x v="0"/>
  </r>
  <r>
    <x v="409"/>
    <x v="239"/>
    <n v="12024"/>
    <x v="399"/>
    <x v="375"/>
    <n v="4.91"/>
    <n v="35"/>
    <n v="343.53"/>
    <x v="7"/>
    <x v="2"/>
    <x v="18"/>
    <x v="0"/>
  </r>
  <r>
    <x v="410"/>
    <x v="367"/>
    <n v="11950"/>
    <x v="400"/>
    <x v="376"/>
    <n v="3.94"/>
    <n v="90"/>
    <n v="132.78"/>
    <x v="15"/>
    <x v="6"/>
    <x v="15"/>
    <x v="0"/>
  </r>
  <r>
    <x v="411"/>
    <x v="368"/>
    <n v="11931"/>
    <x v="401"/>
    <x v="377"/>
    <n v="15.1"/>
    <n v="105"/>
    <n v="113.63"/>
    <x v="15"/>
    <x v="8"/>
    <x v="17"/>
    <x v="0"/>
  </r>
  <r>
    <x v="412"/>
    <x v="369"/>
    <n v="11820"/>
    <x v="402"/>
    <x v="378"/>
    <n v="1.02"/>
    <n v="65"/>
    <n v="181.85"/>
    <x v="9"/>
    <x v="7"/>
    <x v="17"/>
    <x v="0"/>
  </r>
  <r>
    <x v="413"/>
    <x v="231"/>
    <n v="11818"/>
    <x v="403"/>
    <x v="379"/>
    <n v="5.89"/>
    <n v="45"/>
    <n v="262.62"/>
    <x v="12"/>
    <x v="2"/>
    <x v="21"/>
    <x v="3"/>
  </r>
  <r>
    <x v="414"/>
    <x v="370"/>
    <n v="11736"/>
    <x v="404"/>
    <x v="380"/>
    <n v="2.81"/>
    <n v="80"/>
    <n v="146.69"/>
    <x v="7"/>
    <x v="2"/>
    <x v="19"/>
    <x v="0"/>
  </r>
  <r>
    <x v="415"/>
    <x v="371"/>
    <n v="11718"/>
    <x v="405"/>
    <x v="381"/>
    <n v="20.99"/>
    <n v="115"/>
    <n v="101.9"/>
    <x v="15"/>
    <x v="8"/>
    <x v="22"/>
    <x v="0"/>
  </r>
  <r>
    <x v="416"/>
    <x v="372"/>
    <n v="11660"/>
    <x v="406"/>
    <x v="382"/>
    <n v="17.59"/>
    <n v="65"/>
    <n v="179.38"/>
    <x v="16"/>
    <x v="1"/>
    <x v="4"/>
    <x v="1"/>
  </r>
  <r>
    <x v="417"/>
    <x v="373"/>
    <n v="11645"/>
    <x v="407"/>
    <x v="383"/>
    <n v="1.1200000000000001"/>
    <n v="45"/>
    <n v="258.77999999999997"/>
    <x v="6"/>
    <x v="1"/>
    <x v="26"/>
    <x v="0"/>
  </r>
  <r>
    <x v="418"/>
    <x v="268"/>
    <n v="11604"/>
    <x v="408"/>
    <x v="307"/>
    <n v="10.48"/>
    <n v="45"/>
    <n v="257.86"/>
    <x v="12"/>
    <x v="0"/>
    <x v="21"/>
    <x v="3"/>
  </r>
  <r>
    <x v="419"/>
    <x v="374"/>
    <n v="11547"/>
    <x v="409"/>
    <x v="384"/>
    <n v="1.1000000000000001"/>
    <n v="75"/>
    <n v="153.96"/>
    <x v="13"/>
    <x v="4"/>
    <x v="15"/>
    <x v="0"/>
  </r>
  <r>
    <x v="420"/>
    <x v="375"/>
    <n v="11534"/>
    <x v="410"/>
    <x v="38"/>
    <n v="5.3"/>
    <n v="140"/>
    <n v="82.38"/>
    <x v="12"/>
    <x v="6"/>
    <x v="15"/>
    <x v="0"/>
  </r>
  <r>
    <x v="421"/>
    <x v="376"/>
    <n v="11483"/>
    <x v="411"/>
    <x v="385"/>
    <n v="1.95"/>
    <n v="45"/>
    <n v="255.18"/>
    <x v="12"/>
    <x v="2"/>
    <x v="27"/>
    <x v="3"/>
  </r>
  <r>
    <x v="422"/>
    <x v="318"/>
    <n v="11436"/>
    <x v="412"/>
    <x v="386"/>
    <n v="1.98"/>
    <n v="65"/>
    <n v="175.93"/>
    <x v="13"/>
    <x v="4"/>
    <x v="15"/>
    <x v="0"/>
  </r>
  <r>
    <x v="423"/>
    <x v="161"/>
    <n v="11391"/>
    <x v="413"/>
    <x v="258"/>
    <n v="6.43"/>
    <n v="45"/>
    <n v="253.14"/>
    <x v="12"/>
    <x v="1"/>
    <x v="21"/>
    <x v="3"/>
  </r>
  <r>
    <x v="424"/>
    <x v="283"/>
    <n v="11376"/>
    <x v="414"/>
    <x v="387"/>
    <n v="11.37"/>
    <n v="35"/>
    <n v="325.02"/>
    <x v="12"/>
    <x v="1"/>
    <x v="14"/>
    <x v="1"/>
  </r>
  <r>
    <x v="425"/>
    <x v="377"/>
    <n v="11373"/>
    <x v="415"/>
    <x v="283"/>
    <n v="4.7300000000000004"/>
    <n v="85"/>
    <n v="133.80000000000001"/>
    <x v="15"/>
    <x v="6"/>
    <x v="15"/>
    <x v="0"/>
  </r>
  <r>
    <x v="426"/>
    <x v="378"/>
    <n v="11344"/>
    <x v="416"/>
    <x v="388"/>
    <n v="0.73"/>
    <n v="135"/>
    <n v="84.03"/>
    <x v="15"/>
    <x v="6"/>
    <x v="15"/>
    <x v="0"/>
  </r>
  <r>
    <x v="427"/>
    <x v="379"/>
    <n v="11295"/>
    <x v="417"/>
    <x v="389"/>
    <n v="7.36"/>
    <n v="140"/>
    <n v="80.680000000000007"/>
    <x v="12"/>
    <x v="6"/>
    <x v="15"/>
    <x v="1"/>
  </r>
  <r>
    <x v="428"/>
    <x v="380"/>
    <n v="11207"/>
    <x v="418"/>
    <x v="390"/>
    <n v="2.59"/>
    <n v="45"/>
    <n v="249.03"/>
    <x v="12"/>
    <x v="2"/>
    <x v="21"/>
    <x v="3"/>
  </r>
  <r>
    <x v="429"/>
    <x v="381"/>
    <n v="11205"/>
    <x v="419"/>
    <x v="391"/>
    <n v="31.6"/>
    <n v="90"/>
    <n v="124.5"/>
    <x v="7"/>
    <x v="8"/>
    <x v="17"/>
    <x v="0"/>
  </r>
  <r>
    <x v="430"/>
    <x v="382"/>
    <n v="11152"/>
    <x v="420"/>
    <x v="392"/>
    <n v="5.87"/>
    <n v="135"/>
    <n v="82.61"/>
    <x v="12"/>
    <x v="6"/>
    <x v="15"/>
    <x v="0"/>
  </r>
  <r>
    <x v="431"/>
    <x v="383"/>
    <n v="11137"/>
    <x v="421"/>
    <x v="142"/>
    <n v="3.78"/>
    <n v="85"/>
    <n v="131.02000000000001"/>
    <x v="7"/>
    <x v="2"/>
    <x v="7"/>
    <x v="0"/>
  </r>
  <r>
    <x v="432"/>
    <x v="326"/>
    <n v="11119"/>
    <x v="422"/>
    <x v="393"/>
    <n v="10.79"/>
    <n v="15"/>
    <n v="741.27"/>
    <x v="17"/>
    <x v="3"/>
    <x v="28"/>
    <x v="8"/>
  </r>
  <r>
    <x v="433"/>
    <x v="384"/>
    <n v="11119"/>
    <x v="423"/>
    <x v="394"/>
    <n v="8.74"/>
    <n v="80"/>
    <n v="138.99"/>
    <x v="12"/>
    <x v="2"/>
    <x v="18"/>
    <x v="0"/>
  </r>
  <r>
    <x v="434"/>
    <x v="385"/>
    <n v="11114"/>
    <x v="424"/>
    <x v="373"/>
    <n v="7"/>
    <n v="15"/>
    <n v="740.95"/>
    <x v="16"/>
    <x v="0"/>
    <x v="25"/>
    <x v="8"/>
  </r>
  <r>
    <x v="435"/>
    <x v="386"/>
    <n v="11079"/>
    <x v="317"/>
    <x v="395"/>
    <n v="1.05"/>
    <n v="75"/>
    <n v="147.72"/>
    <x v="9"/>
    <x v="4"/>
    <x v="15"/>
    <x v="0"/>
  </r>
  <r>
    <x v="436"/>
    <x v="326"/>
    <n v="11048"/>
    <x v="425"/>
    <x v="396"/>
    <n v="9.17"/>
    <n v="35"/>
    <n v="315.64999999999998"/>
    <x v="16"/>
    <x v="0"/>
    <x v="25"/>
    <x v="3"/>
  </r>
  <r>
    <x v="437"/>
    <x v="361"/>
    <n v="11019"/>
    <x v="426"/>
    <x v="397"/>
    <n v="7.24"/>
    <n v="28"/>
    <n v="393.52"/>
    <x v="16"/>
    <x v="0"/>
    <x v="25"/>
    <x v="3"/>
  </r>
  <r>
    <x v="438"/>
    <x v="361"/>
    <n v="10948"/>
    <x v="288"/>
    <x v="311"/>
    <n v="6.8"/>
    <n v="15"/>
    <n v="729.84"/>
    <x v="16"/>
    <x v="1"/>
    <x v="29"/>
    <x v="3"/>
  </r>
  <r>
    <x v="439"/>
    <x v="231"/>
    <n v="10946"/>
    <x v="427"/>
    <x v="398"/>
    <n v="5.45"/>
    <n v="45"/>
    <n v="243.25"/>
    <x v="12"/>
    <x v="5"/>
    <x v="21"/>
    <x v="3"/>
  </r>
  <r>
    <x v="440"/>
    <x v="145"/>
    <n v="10904"/>
    <x v="428"/>
    <x v="152"/>
    <n v="3.98"/>
    <n v="45"/>
    <n v="242.31"/>
    <x v="12"/>
    <x v="5"/>
    <x v="21"/>
    <x v="3"/>
  </r>
  <r>
    <x v="441"/>
    <x v="387"/>
    <n v="10902"/>
    <x v="429"/>
    <x v="399"/>
    <n v="6.33"/>
    <n v="95"/>
    <n v="114.76"/>
    <x v="15"/>
    <x v="6"/>
    <x v="30"/>
    <x v="0"/>
  </r>
  <r>
    <x v="442"/>
    <x v="361"/>
    <n v="10897"/>
    <x v="430"/>
    <x v="400"/>
    <n v="7.17"/>
    <n v="35"/>
    <n v="311.35000000000002"/>
    <x v="16"/>
    <x v="0"/>
    <x v="25"/>
    <x v="3"/>
  </r>
  <r>
    <x v="443"/>
    <x v="388"/>
    <n v="10864"/>
    <x v="431"/>
    <x v="401"/>
    <n v="17.79"/>
    <n v="55"/>
    <n v="197.53"/>
    <x v="15"/>
    <x v="4"/>
    <x v="15"/>
    <x v="0"/>
  </r>
  <r>
    <x v="444"/>
    <x v="389"/>
    <n v="10844"/>
    <x v="432"/>
    <x v="65"/>
    <n v="5.2"/>
    <n v="105"/>
    <n v="103.28"/>
    <x v="16"/>
    <x v="1"/>
    <x v="10"/>
    <x v="0"/>
  </r>
  <r>
    <x v="445"/>
    <x v="211"/>
    <n v="10838"/>
    <x v="433"/>
    <x v="68"/>
    <n v="17.52"/>
    <n v="95"/>
    <n v="114.08"/>
    <x v="12"/>
    <x v="2"/>
    <x v="18"/>
    <x v="1"/>
  </r>
  <r>
    <x v="446"/>
    <x v="390"/>
    <n v="10838"/>
    <x v="434"/>
    <x v="402"/>
    <n v="0.36"/>
    <n v="105"/>
    <n v="103.22"/>
    <x v="9"/>
    <x v="5"/>
    <x v="15"/>
    <x v="0"/>
  </r>
  <r>
    <x v="447"/>
    <x v="282"/>
    <n v="10826"/>
    <x v="435"/>
    <x v="403"/>
    <n v="7.15"/>
    <n v="35"/>
    <n v="309.32"/>
    <x v="7"/>
    <x v="2"/>
    <x v="18"/>
    <x v="9"/>
  </r>
  <r>
    <x v="448"/>
    <x v="149"/>
    <n v="10803"/>
    <x v="436"/>
    <x v="404"/>
    <n v="4.2699999999999996"/>
    <n v="45"/>
    <n v="240.06"/>
    <x v="12"/>
    <x v="5"/>
    <x v="21"/>
    <x v="3"/>
  </r>
  <r>
    <x v="449"/>
    <x v="391"/>
    <n v="10793"/>
    <x v="437"/>
    <x v="405"/>
    <n v="11.92"/>
    <n v="95"/>
    <n v="113.61"/>
    <x v="12"/>
    <x v="5"/>
    <x v="18"/>
    <x v="1"/>
  </r>
  <r>
    <x v="450"/>
    <x v="392"/>
    <n v="10747"/>
    <x v="438"/>
    <x v="406"/>
    <n v="8.2799999999999994"/>
    <n v="80"/>
    <n v="134.34"/>
    <x v="12"/>
    <x v="5"/>
    <x v="18"/>
    <x v="0"/>
  </r>
  <r>
    <x v="451"/>
    <x v="282"/>
    <n v="10736"/>
    <x v="439"/>
    <x v="407"/>
    <n v="7.57"/>
    <n v="35"/>
    <n v="306.74"/>
    <x v="7"/>
    <x v="2"/>
    <x v="18"/>
    <x v="1"/>
  </r>
  <r>
    <x v="452"/>
    <x v="326"/>
    <n v="10732"/>
    <x v="440"/>
    <x v="248"/>
    <n v="9.5500000000000007"/>
    <n v="35"/>
    <n v="306.64"/>
    <x v="16"/>
    <x v="0"/>
    <x v="25"/>
    <x v="3"/>
  </r>
  <r>
    <x v="453"/>
    <x v="393"/>
    <n v="10681"/>
    <x v="441"/>
    <x v="408"/>
    <n v="8.74"/>
    <n v="140"/>
    <n v="76.290000000000006"/>
    <x v="12"/>
    <x v="6"/>
    <x v="17"/>
    <x v="1"/>
  </r>
  <r>
    <x v="454"/>
    <x v="361"/>
    <n v="10595"/>
    <x v="442"/>
    <x v="409"/>
    <n v="6.75"/>
    <n v="15"/>
    <n v="706.33"/>
    <x v="16"/>
    <x v="1"/>
    <x v="29"/>
    <x v="3"/>
  </r>
  <r>
    <x v="455"/>
    <x v="326"/>
    <n v="10561"/>
    <x v="443"/>
    <x v="410"/>
    <n v="9.75"/>
    <n v="28"/>
    <n v="377.2"/>
    <x v="16"/>
    <x v="0"/>
    <x v="25"/>
    <x v="3"/>
  </r>
  <r>
    <x v="456"/>
    <x v="394"/>
    <n v="10525"/>
    <x v="444"/>
    <x v="411"/>
    <n v="1.91"/>
    <n v="105"/>
    <n v="100.24"/>
    <x v="15"/>
    <x v="2"/>
    <x v="15"/>
    <x v="0"/>
  </r>
  <r>
    <x v="457"/>
    <x v="395"/>
    <n v="10464"/>
    <x v="140"/>
    <x v="329"/>
    <n v="1.82"/>
    <n v="75"/>
    <n v="139.52000000000001"/>
    <x v="7"/>
    <x v="4"/>
    <x v="17"/>
    <x v="0"/>
  </r>
  <r>
    <x v="458"/>
    <x v="396"/>
    <n v="10454"/>
    <x v="445"/>
    <x v="412"/>
    <n v="8.6199999999999992"/>
    <n v="15"/>
    <n v="696.93"/>
    <x v="16"/>
    <x v="0"/>
    <x v="25"/>
    <x v="7"/>
  </r>
  <r>
    <x v="459"/>
    <x v="397"/>
    <n v="10431"/>
    <x v="446"/>
    <x v="413"/>
    <n v="6.9"/>
    <n v="35"/>
    <n v="298.04000000000002"/>
    <x v="12"/>
    <x v="5"/>
    <x v="18"/>
    <x v="1"/>
  </r>
  <r>
    <x v="460"/>
    <x v="398"/>
    <n v="10392"/>
    <x v="447"/>
    <x v="414"/>
    <n v="23.62"/>
    <n v="85"/>
    <n v="122.26"/>
    <x v="7"/>
    <x v="8"/>
    <x v="17"/>
    <x v="0"/>
  </r>
  <r>
    <x v="461"/>
    <x v="399"/>
    <n v="10391"/>
    <x v="448"/>
    <x v="415"/>
    <n v="0.83"/>
    <n v="135"/>
    <n v="76.97"/>
    <x v="12"/>
    <x v="7"/>
    <x v="17"/>
    <x v="0"/>
  </r>
  <r>
    <x v="462"/>
    <x v="371"/>
    <n v="10382"/>
    <x v="449"/>
    <x v="416"/>
    <n v="18.96"/>
    <n v="95"/>
    <n v="109.28"/>
    <x v="15"/>
    <x v="8"/>
    <x v="24"/>
    <x v="0"/>
  </r>
  <r>
    <x v="463"/>
    <x v="400"/>
    <n v="10373"/>
    <x v="450"/>
    <x v="417"/>
    <n v="2.58"/>
    <n v="140"/>
    <n v="74.099999999999994"/>
    <x v="12"/>
    <x v="8"/>
    <x v="17"/>
    <x v="0"/>
  </r>
  <r>
    <x v="464"/>
    <x v="401"/>
    <n v="10369"/>
    <x v="451"/>
    <x v="369"/>
    <n v="10.72"/>
    <n v="65"/>
    <n v="159.53"/>
    <x v="12"/>
    <x v="2"/>
    <x v="18"/>
    <x v="1"/>
  </r>
  <r>
    <x v="465"/>
    <x v="219"/>
    <n v="10365"/>
    <x v="452"/>
    <x v="418"/>
    <n v="12.2"/>
    <n v="35"/>
    <n v="296.14"/>
    <x v="12"/>
    <x v="1"/>
    <x v="14"/>
    <x v="1"/>
  </r>
  <r>
    <x v="466"/>
    <x v="402"/>
    <n v="10348"/>
    <x v="453"/>
    <x v="419"/>
    <n v="2.38"/>
    <n v="70"/>
    <n v="147.83000000000001"/>
    <x v="7"/>
    <x v="5"/>
    <x v="7"/>
    <x v="0"/>
  </r>
  <r>
    <x v="467"/>
    <x v="161"/>
    <n v="10333"/>
    <x v="454"/>
    <x v="66"/>
    <n v="6.07"/>
    <n v="45"/>
    <n v="229.62"/>
    <x v="12"/>
    <x v="5"/>
    <x v="21"/>
    <x v="3"/>
  </r>
  <r>
    <x v="468"/>
    <x v="347"/>
    <n v="10330"/>
    <x v="455"/>
    <x v="420"/>
    <n v="14.7"/>
    <n v="65"/>
    <n v="158.91999999999999"/>
    <x v="12"/>
    <x v="2"/>
    <x v="18"/>
    <x v="1"/>
  </r>
  <r>
    <x v="469"/>
    <x v="403"/>
    <n v="10308"/>
    <x v="456"/>
    <x v="421"/>
    <n v="18.77"/>
    <n v="65"/>
    <n v="158.59"/>
    <x v="16"/>
    <x v="3"/>
    <x v="14"/>
    <x v="1"/>
  </r>
  <r>
    <x v="470"/>
    <x v="404"/>
    <n v="10304"/>
    <x v="457"/>
    <x v="422"/>
    <n v="6.45"/>
    <n v="140"/>
    <n v="73.599999999999994"/>
    <x v="12"/>
    <x v="8"/>
    <x v="17"/>
    <x v="1"/>
  </r>
  <r>
    <x v="471"/>
    <x v="405"/>
    <n v="10274"/>
    <x v="458"/>
    <x v="423"/>
    <n v="0.4"/>
    <n v="95"/>
    <n v="108.15"/>
    <x v="15"/>
    <x v="9"/>
    <x v="24"/>
    <x v="0"/>
  </r>
  <r>
    <x v="472"/>
    <x v="406"/>
    <n v="10246"/>
    <x v="459"/>
    <x v="182"/>
    <n v="3.04"/>
    <n v="85"/>
    <n v="120.54"/>
    <x v="7"/>
    <x v="4"/>
    <x v="7"/>
    <x v="0"/>
  </r>
  <r>
    <x v="473"/>
    <x v="407"/>
    <n v="10223"/>
    <x v="460"/>
    <x v="424"/>
    <n v="1.1499999999999999"/>
    <n v="130"/>
    <n v="78.64"/>
    <x v="12"/>
    <x v="9"/>
    <x v="24"/>
    <x v="0"/>
  </r>
  <r>
    <x v="474"/>
    <x v="408"/>
    <n v="10195"/>
    <x v="461"/>
    <x v="425"/>
    <n v="11.05"/>
    <n v="95"/>
    <n v="107.32"/>
    <x v="12"/>
    <x v="4"/>
    <x v="18"/>
    <x v="1"/>
  </r>
  <r>
    <x v="475"/>
    <x v="409"/>
    <n v="10126"/>
    <x v="462"/>
    <x v="426"/>
    <n v="3.81"/>
    <n v="15"/>
    <n v="675.07"/>
    <x v="12"/>
    <x v="2"/>
    <x v="31"/>
    <x v="3"/>
  </r>
  <r>
    <x v="476"/>
    <x v="410"/>
    <n v="10115"/>
    <x v="463"/>
    <x v="427"/>
    <n v="21.26"/>
    <n v="65"/>
    <n v="155.61000000000001"/>
    <x v="16"/>
    <x v="1"/>
    <x v="14"/>
    <x v="1"/>
  </r>
  <r>
    <x v="477"/>
    <x v="326"/>
    <n v="10100"/>
    <x v="464"/>
    <x v="1"/>
    <n v="8.82"/>
    <n v="15"/>
    <n v="673.3"/>
    <x v="16"/>
    <x v="1"/>
    <x v="29"/>
    <x v="3"/>
  </r>
  <r>
    <x v="478"/>
    <x v="361"/>
    <n v="10093"/>
    <x v="465"/>
    <x v="428"/>
    <n v="5.83"/>
    <n v="28"/>
    <n v="360.46"/>
    <x v="16"/>
    <x v="1"/>
    <x v="32"/>
    <x v="3"/>
  </r>
  <r>
    <x v="479"/>
    <x v="161"/>
    <n v="10085"/>
    <x v="466"/>
    <x v="429"/>
    <n v="5.9"/>
    <n v="45"/>
    <n v="224.12"/>
    <x v="12"/>
    <x v="5"/>
    <x v="21"/>
    <x v="3"/>
  </r>
  <r>
    <x v="480"/>
    <x v="347"/>
    <n v="10052"/>
    <x v="467"/>
    <x v="430"/>
    <n v="11.91"/>
    <n v="35"/>
    <n v="287.2"/>
    <x v="12"/>
    <x v="1"/>
    <x v="14"/>
    <x v="1"/>
  </r>
  <r>
    <x v="481"/>
    <x v="411"/>
    <n v="10039"/>
    <x v="468"/>
    <x v="431"/>
    <n v="2.6"/>
    <n v="120"/>
    <n v="83.66"/>
    <x v="16"/>
    <x v="4"/>
    <x v="10"/>
    <x v="0"/>
  </r>
  <r>
    <x v="482"/>
    <x v="412"/>
    <n v="9995"/>
    <x v="469"/>
    <x v="432"/>
    <n v="23.93"/>
    <n v="95"/>
    <n v="105.21"/>
    <x v="7"/>
    <x v="9"/>
    <x v="22"/>
    <x v="0"/>
  </r>
  <r>
    <x v="483"/>
    <x v="413"/>
    <n v="9960"/>
    <x v="470"/>
    <x v="7"/>
    <n v="11"/>
    <n v="35"/>
    <n v="284.58"/>
    <x v="12"/>
    <x v="3"/>
    <x v="14"/>
    <x v="8"/>
  </r>
  <r>
    <x v="484"/>
    <x v="414"/>
    <n v="9906"/>
    <x v="471"/>
    <x v="433"/>
    <n v="1.66"/>
    <n v="130"/>
    <n v="76.2"/>
    <x v="12"/>
    <x v="9"/>
    <x v="33"/>
    <x v="1"/>
  </r>
  <r>
    <x v="485"/>
    <x v="415"/>
    <n v="9903"/>
    <x v="472"/>
    <x v="434"/>
    <n v="9.73"/>
    <n v="71"/>
    <n v="139.47999999999999"/>
    <x v="16"/>
    <x v="1"/>
    <x v="18"/>
    <x v="0"/>
  </r>
  <r>
    <x v="486"/>
    <x v="416"/>
    <n v="9864"/>
    <x v="473"/>
    <x v="435"/>
    <n v="12.41"/>
    <n v="112"/>
    <n v="88.07"/>
    <x v="16"/>
    <x v="4"/>
    <x v="10"/>
    <x v="1"/>
  </r>
  <r>
    <x v="487"/>
    <x v="417"/>
    <n v="9849"/>
    <x v="474"/>
    <x v="436"/>
    <n v="9.36"/>
    <n v="65"/>
    <n v="151.52000000000001"/>
    <x v="12"/>
    <x v="5"/>
    <x v="18"/>
    <x v="1"/>
  </r>
  <r>
    <x v="488"/>
    <x v="418"/>
    <n v="9847"/>
    <x v="475"/>
    <x v="437"/>
    <n v="0.84"/>
    <n v="75"/>
    <n v="131.29"/>
    <x v="9"/>
    <x v="6"/>
    <x v="17"/>
    <x v="0"/>
  </r>
  <r>
    <x v="489"/>
    <x v="419"/>
    <n v="9832"/>
    <x v="476"/>
    <x v="438"/>
    <n v="12.24"/>
    <n v="135"/>
    <n v="72.83"/>
    <x v="7"/>
    <x v="10"/>
    <x v="33"/>
    <x v="0"/>
  </r>
  <r>
    <x v="490"/>
    <x v="420"/>
    <n v="9826"/>
    <x v="477"/>
    <x v="439"/>
    <n v="6.8"/>
    <n v="71"/>
    <n v="138.38999999999999"/>
    <x v="16"/>
    <x v="2"/>
    <x v="18"/>
    <x v="0"/>
  </r>
  <r>
    <x v="491"/>
    <x v="421"/>
    <n v="9814"/>
    <x v="478"/>
    <x v="440"/>
    <n v="7.87"/>
    <n v="140"/>
    <n v="70.099999999999994"/>
    <x v="12"/>
    <x v="8"/>
    <x v="17"/>
    <x v="1"/>
  </r>
  <r>
    <x v="492"/>
    <x v="219"/>
    <n v="9796"/>
    <x v="479"/>
    <x v="441"/>
    <n v="8.82"/>
    <n v="150"/>
    <n v="65.31"/>
    <x v="7"/>
    <x v="10"/>
    <x v="33"/>
    <x v="0"/>
  </r>
  <r>
    <x v="493"/>
    <x v="422"/>
    <n v="9767"/>
    <x v="480"/>
    <x v="306"/>
    <n v="8.6"/>
    <n v="115"/>
    <n v="84.93"/>
    <x v="7"/>
    <x v="9"/>
    <x v="24"/>
    <x v="0"/>
  </r>
  <r>
    <x v="494"/>
    <x v="326"/>
    <n v="9756"/>
    <x v="481"/>
    <x v="353"/>
    <n v="8.25"/>
    <n v="15"/>
    <n v="650.39"/>
    <x v="16"/>
    <x v="0"/>
    <x v="34"/>
    <x v="3"/>
  </r>
  <r>
    <x v="495"/>
    <x v="423"/>
    <n v="9698"/>
    <x v="482"/>
    <x v="442"/>
    <n v="8.66"/>
    <n v="65"/>
    <n v="149.19999999999999"/>
    <x v="12"/>
    <x v="2"/>
    <x v="18"/>
    <x v="1"/>
  </r>
  <r>
    <x v="496"/>
    <x v="424"/>
    <n v="9689"/>
    <x v="483"/>
    <x v="443"/>
    <n v="17.71"/>
    <n v="65"/>
    <n v="149.06"/>
    <x v="16"/>
    <x v="0"/>
    <x v="14"/>
    <x v="1"/>
  </r>
  <r>
    <x v="497"/>
    <x v="425"/>
    <n v="9660"/>
    <x v="484"/>
    <x v="201"/>
    <n v="8.26"/>
    <n v="83"/>
    <n v="116.39"/>
    <x v="16"/>
    <x v="2"/>
    <x v="18"/>
    <x v="0"/>
  </r>
  <r>
    <x v="498"/>
    <x v="426"/>
    <n v="9658"/>
    <x v="485"/>
    <x v="444"/>
    <n v="7.81"/>
    <n v="95"/>
    <n v="101.66"/>
    <x v="16"/>
    <x v="6"/>
    <x v="35"/>
    <x v="1"/>
  </r>
  <r>
    <x v="499"/>
    <x v="427"/>
    <n v="9626"/>
    <x v="486"/>
    <x v="445"/>
    <n v="7.26"/>
    <n v="28"/>
    <n v="343.8"/>
    <x v="16"/>
    <x v="1"/>
    <x v="32"/>
    <x v="3"/>
  </r>
  <r>
    <x v="500"/>
    <x v="428"/>
    <n v="9596"/>
    <x v="487"/>
    <x v="446"/>
    <n v="7.57"/>
    <n v="71"/>
    <n v="135.15"/>
    <x v="16"/>
    <x v="5"/>
    <x v="18"/>
    <x v="0"/>
  </r>
  <r>
    <x v="501"/>
    <x v="429"/>
    <n v="9576"/>
    <x v="488"/>
    <x v="447"/>
    <n v="13.08"/>
    <n v="65"/>
    <n v="147.32"/>
    <x v="12"/>
    <x v="5"/>
    <x v="18"/>
    <x v="1"/>
  </r>
  <r>
    <x v="502"/>
    <x v="430"/>
    <n v="9544"/>
    <x v="489"/>
    <x v="448"/>
    <n v="19.010000000000002"/>
    <n v="65"/>
    <n v="146.84"/>
    <x v="12"/>
    <x v="2"/>
    <x v="18"/>
    <x v="9"/>
  </r>
  <r>
    <x v="503"/>
    <x v="431"/>
    <n v="9478"/>
    <x v="490"/>
    <x v="449"/>
    <n v="17.71"/>
    <n v="65"/>
    <n v="145.82"/>
    <x v="12"/>
    <x v="2"/>
    <x v="18"/>
    <x v="1"/>
  </r>
  <r>
    <x v="504"/>
    <x v="219"/>
    <n v="9429"/>
    <x v="491"/>
    <x v="450"/>
    <n v="13.41"/>
    <n v="65"/>
    <n v="145.06"/>
    <x v="12"/>
    <x v="2"/>
    <x v="21"/>
    <x v="3"/>
  </r>
  <r>
    <x v="505"/>
    <x v="432"/>
    <n v="9428"/>
    <x v="492"/>
    <x v="451"/>
    <n v="1.61"/>
    <n v="105"/>
    <n v="89.79"/>
    <x v="16"/>
    <x v="2"/>
    <x v="7"/>
    <x v="0"/>
  </r>
  <r>
    <x v="506"/>
    <x v="433"/>
    <n v="9377"/>
    <x v="493"/>
    <x v="452"/>
    <n v="0.39"/>
    <n v="135"/>
    <n v="69.459999999999994"/>
    <x v="12"/>
    <x v="5"/>
    <x v="15"/>
    <x v="0"/>
  </r>
  <r>
    <x v="507"/>
    <x v="434"/>
    <n v="9361"/>
    <x v="494"/>
    <x v="453"/>
    <n v="18.27"/>
    <n v="130"/>
    <n v="72.010000000000005"/>
    <x v="7"/>
    <x v="10"/>
    <x v="33"/>
    <x v="0"/>
  </r>
  <r>
    <x v="508"/>
    <x v="435"/>
    <n v="9360"/>
    <x v="495"/>
    <x v="175"/>
    <n v="11.23"/>
    <n v="130"/>
    <n v="72"/>
    <x v="12"/>
    <x v="9"/>
    <x v="33"/>
    <x v="1"/>
  </r>
  <r>
    <x v="509"/>
    <x v="436"/>
    <n v="9331"/>
    <x v="496"/>
    <x v="454"/>
    <n v="10.35"/>
    <n v="65"/>
    <n v="143.56"/>
    <x v="16"/>
    <x v="2"/>
    <x v="4"/>
    <x v="1"/>
  </r>
  <r>
    <x v="510"/>
    <x v="437"/>
    <n v="9323"/>
    <x v="189"/>
    <x v="189"/>
    <n v="8.51"/>
    <n v="130"/>
    <n v="71.709999999999994"/>
    <x v="12"/>
    <x v="9"/>
    <x v="22"/>
    <x v="0"/>
  </r>
  <r>
    <x v="511"/>
    <x v="438"/>
    <n v="9322"/>
    <x v="497"/>
    <x v="344"/>
    <n v="8.89"/>
    <n v="71"/>
    <n v="131.29"/>
    <x v="16"/>
    <x v="2"/>
    <x v="18"/>
    <x v="0"/>
  </r>
  <r>
    <x v="512"/>
    <x v="439"/>
    <n v="9320"/>
    <x v="498"/>
    <x v="455"/>
    <n v="3.58"/>
    <n v="130"/>
    <n v="71.69"/>
    <x v="7"/>
    <x v="7"/>
    <x v="22"/>
    <x v="0"/>
  </r>
  <r>
    <x v="513"/>
    <x v="440"/>
    <n v="9284"/>
    <x v="499"/>
    <x v="456"/>
    <n v="19.260000000000002"/>
    <n v="65"/>
    <n v="142.82"/>
    <x v="16"/>
    <x v="1"/>
    <x v="14"/>
    <x v="1"/>
  </r>
  <r>
    <x v="514"/>
    <x v="441"/>
    <n v="9276"/>
    <x v="500"/>
    <x v="457"/>
    <n v="4.9400000000000004"/>
    <n v="79"/>
    <n v="117.41"/>
    <x v="16"/>
    <x v="5"/>
    <x v="36"/>
    <x v="0"/>
  </r>
  <r>
    <x v="515"/>
    <x v="442"/>
    <n v="9262"/>
    <x v="501"/>
    <x v="322"/>
    <n v="3.18"/>
    <n v="85"/>
    <n v="108.97"/>
    <x v="7"/>
    <x v="5"/>
    <x v="7"/>
    <x v="0"/>
  </r>
  <r>
    <x v="516"/>
    <x v="443"/>
    <n v="9229"/>
    <x v="502"/>
    <x v="458"/>
    <n v="7.33"/>
    <n v="73"/>
    <n v="126.43"/>
    <x v="16"/>
    <x v="4"/>
    <x v="36"/>
    <x v="0"/>
  </r>
  <r>
    <x v="517"/>
    <x v="444"/>
    <n v="9222"/>
    <x v="503"/>
    <x v="64"/>
    <n v="10.45"/>
    <n v="65"/>
    <n v="141.88"/>
    <x v="12"/>
    <x v="4"/>
    <x v="18"/>
    <x v="1"/>
  </r>
  <r>
    <x v="518"/>
    <x v="219"/>
    <n v="9212"/>
    <x v="504"/>
    <x v="51"/>
    <n v="11.96"/>
    <n v="35"/>
    <n v="263.20999999999998"/>
    <x v="12"/>
    <x v="1"/>
    <x v="18"/>
    <x v="3"/>
  </r>
  <r>
    <x v="519"/>
    <x v="445"/>
    <n v="9166"/>
    <x v="505"/>
    <x v="459"/>
    <n v="4.32"/>
    <n v="72"/>
    <n v="127.3"/>
    <x v="16"/>
    <x v="4"/>
    <x v="36"/>
    <x v="0"/>
  </r>
  <r>
    <x v="520"/>
    <x v="446"/>
    <n v="9152"/>
    <x v="506"/>
    <x v="460"/>
    <n v="6.34"/>
    <n v="85"/>
    <n v="107.68"/>
    <x v="7"/>
    <x v="6"/>
    <x v="15"/>
    <x v="0"/>
  </r>
  <r>
    <x v="521"/>
    <x v="447"/>
    <n v="9139"/>
    <x v="507"/>
    <x v="461"/>
    <n v="2.85"/>
    <n v="85"/>
    <n v="107.52"/>
    <x v="7"/>
    <x v="6"/>
    <x v="17"/>
    <x v="0"/>
  </r>
  <r>
    <x v="522"/>
    <x v="161"/>
    <n v="9112"/>
    <x v="508"/>
    <x v="462"/>
    <n v="5.42"/>
    <n v="25"/>
    <n v="364.49"/>
    <x v="12"/>
    <x v="2"/>
    <x v="21"/>
    <x v="9"/>
  </r>
  <r>
    <x v="523"/>
    <x v="448"/>
    <n v="9104"/>
    <x v="509"/>
    <x v="463"/>
    <n v="7.96"/>
    <n v="50"/>
    <n v="182.08"/>
    <x v="16"/>
    <x v="3"/>
    <x v="37"/>
    <x v="0"/>
  </r>
  <r>
    <x v="524"/>
    <x v="449"/>
    <n v="9083"/>
    <x v="510"/>
    <x v="13"/>
    <n v="17.53"/>
    <n v="65"/>
    <n v="139.75"/>
    <x v="16"/>
    <x v="4"/>
    <x v="4"/>
    <x v="1"/>
  </r>
  <r>
    <x v="525"/>
    <x v="359"/>
    <n v="9083"/>
    <x v="511"/>
    <x v="464"/>
    <n v="4.75"/>
    <n v="130"/>
    <n v="69.87"/>
    <x v="12"/>
    <x v="9"/>
    <x v="22"/>
    <x v="0"/>
  </r>
  <r>
    <x v="526"/>
    <x v="365"/>
    <n v="9075"/>
    <x v="512"/>
    <x v="465"/>
    <n v="2.97"/>
    <n v="45"/>
    <n v="201.66"/>
    <x v="7"/>
    <x v="2"/>
    <x v="26"/>
    <x v="0"/>
  </r>
  <r>
    <x v="527"/>
    <x v="371"/>
    <n v="8978"/>
    <x v="513"/>
    <x v="466"/>
    <n v="19.39"/>
    <n v="55"/>
    <n v="163.22999999999999"/>
    <x v="7"/>
    <x v="6"/>
    <x v="17"/>
    <x v="0"/>
  </r>
  <r>
    <x v="528"/>
    <x v="444"/>
    <n v="8967"/>
    <x v="514"/>
    <x v="467"/>
    <n v="10.96"/>
    <n v="95"/>
    <n v="94.39"/>
    <x v="16"/>
    <x v="7"/>
    <x v="38"/>
    <x v="1"/>
  </r>
  <r>
    <x v="529"/>
    <x v="450"/>
    <n v="8928"/>
    <x v="62"/>
    <x v="47"/>
    <n v="25.4"/>
    <n v="65"/>
    <n v="137.36000000000001"/>
    <x v="16"/>
    <x v="0"/>
    <x v="14"/>
    <x v="1"/>
  </r>
  <r>
    <x v="530"/>
    <x v="268"/>
    <n v="8916"/>
    <x v="515"/>
    <x v="49"/>
    <n v="10.95"/>
    <n v="45"/>
    <n v="198.13"/>
    <x v="16"/>
    <x v="1"/>
    <x v="21"/>
    <x v="3"/>
  </r>
  <r>
    <x v="531"/>
    <x v="451"/>
    <n v="8902"/>
    <x v="516"/>
    <x v="468"/>
    <n v="20.8"/>
    <n v="115"/>
    <n v="77.41"/>
    <x v="7"/>
    <x v="10"/>
    <x v="33"/>
    <x v="0"/>
  </r>
  <r>
    <x v="532"/>
    <x v="452"/>
    <n v="8862"/>
    <x v="517"/>
    <x v="469"/>
    <n v="7.77"/>
    <n v="72"/>
    <n v="123.08"/>
    <x v="16"/>
    <x v="4"/>
    <x v="36"/>
    <x v="0"/>
  </r>
  <r>
    <x v="533"/>
    <x v="453"/>
    <n v="8854"/>
    <x v="518"/>
    <x v="172"/>
    <n v="32.56"/>
    <n v="65"/>
    <n v="136.22"/>
    <x v="16"/>
    <x v="1"/>
    <x v="14"/>
    <x v="1"/>
  </r>
  <r>
    <x v="534"/>
    <x v="454"/>
    <n v="8853"/>
    <x v="519"/>
    <x v="470"/>
    <n v="6.56"/>
    <n v="72"/>
    <n v="122.95"/>
    <x v="16"/>
    <x v="4"/>
    <x v="36"/>
    <x v="0"/>
  </r>
  <r>
    <x v="535"/>
    <x v="455"/>
    <n v="8800"/>
    <x v="520"/>
    <x v="185"/>
    <n v="23.34"/>
    <n v="65"/>
    <n v="135.38999999999999"/>
    <x v="16"/>
    <x v="1"/>
    <x v="14"/>
    <x v="1"/>
  </r>
  <r>
    <x v="536"/>
    <x v="456"/>
    <n v="8771"/>
    <x v="521"/>
    <x v="471"/>
    <n v="2.34"/>
    <n v="105"/>
    <n v="83.53"/>
    <x v="16"/>
    <x v="4"/>
    <x v="7"/>
    <x v="0"/>
  </r>
  <r>
    <x v="537"/>
    <x v="94"/>
    <n v="8745"/>
    <x v="522"/>
    <x v="21"/>
    <n v="4.18"/>
    <n v="28"/>
    <n v="312.32"/>
    <x v="16"/>
    <x v="5"/>
    <x v="31"/>
    <x v="3"/>
  </r>
  <r>
    <x v="538"/>
    <x v="457"/>
    <n v="8741"/>
    <x v="523"/>
    <x v="3"/>
    <n v="8.6300000000000008"/>
    <n v="71"/>
    <n v="123.11"/>
    <x v="16"/>
    <x v="2"/>
    <x v="18"/>
    <x v="0"/>
  </r>
  <r>
    <x v="539"/>
    <x v="458"/>
    <n v="8729"/>
    <x v="524"/>
    <x v="335"/>
    <n v="10.09"/>
    <n v="65"/>
    <n v="134.29"/>
    <x v="16"/>
    <x v="5"/>
    <x v="4"/>
    <x v="1"/>
  </r>
  <r>
    <x v="540"/>
    <x v="268"/>
    <n v="8692"/>
    <x v="525"/>
    <x v="472"/>
    <n v="10.47"/>
    <n v="45"/>
    <n v="193.15"/>
    <x v="16"/>
    <x v="1"/>
    <x v="21"/>
    <x v="9"/>
  </r>
  <r>
    <x v="541"/>
    <x v="187"/>
    <n v="8686"/>
    <x v="526"/>
    <x v="473"/>
    <n v="7.78"/>
    <n v="120"/>
    <n v="72.39"/>
    <x v="16"/>
    <x v="1"/>
    <x v="10"/>
    <x v="0"/>
  </r>
  <r>
    <x v="542"/>
    <x v="361"/>
    <n v="8668"/>
    <x v="527"/>
    <x v="474"/>
    <n v="5.64"/>
    <n v="15"/>
    <n v="577.88"/>
    <x v="16"/>
    <x v="2"/>
    <x v="39"/>
    <x v="3"/>
  </r>
  <r>
    <x v="543"/>
    <x v="459"/>
    <n v="8659"/>
    <x v="528"/>
    <x v="475"/>
    <n v="4.92"/>
    <n v="73"/>
    <n v="118.62"/>
    <x v="16"/>
    <x v="4"/>
    <x v="36"/>
    <x v="0"/>
  </r>
  <r>
    <x v="544"/>
    <x v="323"/>
    <n v="8638"/>
    <x v="529"/>
    <x v="476"/>
    <n v="11.24"/>
    <n v="65"/>
    <n v="132.9"/>
    <x v="16"/>
    <x v="6"/>
    <x v="38"/>
    <x v="1"/>
  </r>
  <r>
    <x v="545"/>
    <x v="460"/>
    <n v="8630"/>
    <x v="530"/>
    <x v="477"/>
    <n v="18.87"/>
    <n v="130"/>
    <n v="66.39"/>
    <x v="7"/>
    <x v="10"/>
    <x v="33"/>
    <x v="0"/>
  </r>
  <r>
    <x v="546"/>
    <x v="461"/>
    <n v="8611"/>
    <x v="531"/>
    <x v="478"/>
    <n v="1.43"/>
    <n v="70"/>
    <n v="123.01"/>
    <x v="15"/>
    <x v="4"/>
    <x v="22"/>
    <x v="0"/>
  </r>
  <r>
    <x v="547"/>
    <x v="424"/>
    <n v="8596"/>
    <x v="532"/>
    <x v="479"/>
    <n v="11.35"/>
    <n v="130"/>
    <n v="66.12"/>
    <x v="12"/>
    <x v="11"/>
    <x v="33"/>
    <x v="1"/>
  </r>
  <r>
    <x v="548"/>
    <x v="385"/>
    <n v="8523"/>
    <x v="533"/>
    <x v="405"/>
    <n v="6.43"/>
    <n v="28"/>
    <n v="304.39999999999998"/>
    <x v="16"/>
    <x v="1"/>
    <x v="31"/>
    <x v="3"/>
  </r>
  <r>
    <x v="549"/>
    <x v="462"/>
    <n v="8489"/>
    <x v="534"/>
    <x v="480"/>
    <n v="5.22"/>
    <n v="120"/>
    <n v="70.739999999999995"/>
    <x v="16"/>
    <x v="4"/>
    <x v="10"/>
    <x v="0"/>
  </r>
  <r>
    <x v="550"/>
    <x v="463"/>
    <n v="8472"/>
    <x v="535"/>
    <x v="481"/>
    <n v="23.23"/>
    <n v="115"/>
    <n v="73.67"/>
    <x v="7"/>
    <x v="4"/>
    <x v="24"/>
    <x v="0"/>
  </r>
  <r>
    <x v="551"/>
    <x v="413"/>
    <n v="8422"/>
    <x v="536"/>
    <x v="482"/>
    <n v="15.84"/>
    <n v="65"/>
    <n v="129.57"/>
    <x v="16"/>
    <x v="3"/>
    <x v="14"/>
    <x v="0"/>
  </r>
  <r>
    <x v="552"/>
    <x v="464"/>
    <n v="8421"/>
    <x v="537"/>
    <x v="483"/>
    <n v="5.24"/>
    <n v="80"/>
    <n v="105.27"/>
    <x v="16"/>
    <x v="7"/>
    <x v="36"/>
    <x v="0"/>
  </r>
  <r>
    <x v="553"/>
    <x v="465"/>
    <n v="8417"/>
    <x v="538"/>
    <x v="292"/>
    <n v="6.7"/>
    <n v="130"/>
    <n v="64.75"/>
    <x v="12"/>
    <x v="10"/>
    <x v="33"/>
    <x v="0"/>
  </r>
  <r>
    <x v="554"/>
    <x v="268"/>
    <n v="8414"/>
    <x v="539"/>
    <x v="152"/>
    <n v="9.93"/>
    <n v="45"/>
    <n v="186.97"/>
    <x v="16"/>
    <x v="1"/>
    <x v="21"/>
    <x v="3"/>
  </r>
  <r>
    <x v="555"/>
    <x v="466"/>
    <n v="8411"/>
    <x v="540"/>
    <x v="484"/>
    <n v="15.89"/>
    <n v="115"/>
    <n v="73.14"/>
    <x v="7"/>
    <x v="10"/>
    <x v="33"/>
    <x v="0"/>
  </r>
  <r>
    <x v="556"/>
    <x v="174"/>
    <n v="8408"/>
    <x v="541"/>
    <x v="485"/>
    <n v="4.32"/>
    <n v="65"/>
    <n v="129.35"/>
    <x v="16"/>
    <x v="4"/>
    <x v="21"/>
    <x v="0"/>
  </r>
  <r>
    <x v="557"/>
    <x v="467"/>
    <n v="8408"/>
    <x v="542"/>
    <x v="486"/>
    <n v="3.95"/>
    <n v="72"/>
    <n v="116.77"/>
    <x v="16"/>
    <x v="4"/>
    <x v="36"/>
    <x v="0"/>
  </r>
  <r>
    <x v="558"/>
    <x v="283"/>
    <n v="8393"/>
    <x v="543"/>
    <x v="487"/>
    <n v="10.210000000000001"/>
    <n v="35"/>
    <n v="239.79"/>
    <x v="12"/>
    <x v="2"/>
    <x v="18"/>
    <x v="1"/>
  </r>
  <r>
    <x v="559"/>
    <x v="427"/>
    <n v="8388"/>
    <x v="544"/>
    <x v="488"/>
    <n v="7.18"/>
    <n v="15"/>
    <n v="559.21"/>
    <x v="16"/>
    <x v="2"/>
    <x v="40"/>
    <x v="3"/>
  </r>
  <r>
    <x v="560"/>
    <x v="468"/>
    <n v="8373"/>
    <x v="545"/>
    <x v="489"/>
    <n v="9.8000000000000007"/>
    <n v="150"/>
    <n v="55.82"/>
    <x v="12"/>
    <x v="10"/>
    <x v="33"/>
    <x v="1"/>
  </r>
  <r>
    <x v="561"/>
    <x v="469"/>
    <n v="8353"/>
    <x v="546"/>
    <x v="490"/>
    <n v="5.24"/>
    <n v="15"/>
    <n v="556.88"/>
    <x v="12"/>
    <x v="1"/>
    <x v="31"/>
    <x v="3"/>
  </r>
  <r>
    <x v="562"/>
    <x v="161"/>
    <n v="8320"/>
    <x v="78"/>
    <x v="264"/>
    <n v="5.93"/>
    <n v="80"/>
    <n v="104"/>
    <x v="16"/>
    <x v="6"/>
    <x v="36"/>
    <x v="0"/>
  </r>
  <r>
    <x v="563"/>
    <x v="470"/>
    <n v="8320"/>
    <x v="547"/>
    <x v="491"/>
    <n v="9.92"/>
    <n v="140"/>
    <n v="59.43"/>
    <x v="6"/>
    <x v="8"/>
    <x v="41"/>
    <x v="0"/>
  </r>
  <r>
    <x v="564"/>
    <x v="471"/>
    <n v="8317"/>
    <x v="548"/>
    <x v="492"/>
    <n v="2.5"/>
    <n v="80"/>
    <n v="103.96"/>
    <x v="16"/>
    <x v="7"/>
    <x v="36"/>
    <x v="0"/>
  </r>
  <r>
    <x v="565"/>
    <x v="268"/>
    <n v="8261"/>
    <x v="549"/>
    <x v="493"/>
    <n v="10.01"/>
    <n v="45"/>
    <n v="183.57"/>
    <x v="16"/>
    <x v="2"/>
    <x v="21"/>
    <x v="3"/>
  </r>
  <r>
    <x v="566"/>
    <x v="219"/>
    <n v="8256"/>
    <x v="550"/>
    <x v="127"/>
    <n v="11.46"/>
    <n v="35"/>
    <n v="235.88"/>
    <x v="12"/>
    <x v="2"/>
    <x v="18"/>
    <x v="1"/>
  </r>
  <r>
    <x v="567"/>
    <x v="472"/>
    <n v="8254"/>
    <x v="551"/>
    <x v="445"/>
    <n v="7.15"/>
    <n v="80"/>
    <n v="103.18"/>
    <x v="16"/>
    <x v="7"/>
    <x v="36"/>
    <x v="0"/>
  </r>
  <r>
    <x v="568"/>
    <x v="326"/>
    <n v="8251"/>
    <x v="247"/>
    <x v="494"/>
    <n v="7.37"/>
    <n v="15"/>
    <n v="550.09"/>
    <x v="16"/>
    <x v="2"/>
    <x v="40"/>
    <x v="3"/>
  </r>
  <r>
    <x v="569"/>
    <x v="268"/>
    <n v="8244"/>
    <x v="552"/>
    <x v="495"/>
    <n v="7.05"/>
    <n v="130"/>
    <n v="63.42"/>
    <x v="12"/>
    <x v="11"/>
    <x v="33"/>
    <x v="1"/>
  </r>
  <r>
    <x v="570"/>
    <x v="473"/>
    <n v="8240"/>
    <x v="553"/>
    <x v="496"/>
    <n v="10.31"/>
    <n v="95"/>
    <n v="86.73"/>
    <x v="7"/>
    <x v="9"/>
    <x v="30"/>
    <x v="0"/>
  </r>
  <r>
    <x v="571"/>
    <x v="474"/>
    <n v="8229"/>
    <x v="279"/>
    <x v="497"/>
    <n v="18.38"/>
    <n v="65"/>
    <n v="126.59"/>
    <x v="16"/>
    <x v="0"/>
    <x v="14"/>
    <x v="5"/>
  </r>
  <r>
    <x v="572"/>
    <x v="351"/>
    <n v="8227"/>
    <x v="554"/>
    <x v="186"/>
    <n v="10.9"/>
    <n v="35"/>
    <n v="235.06"/>
    <x v="12"/>
    <x v="5"/>
    <x v="18"/>
    <x v="1"/>
  </r>
  <r>
    <x v="573"/>
    <x v="385"/>
    <n v="8225"/>
    <x v="555"/>
    <x v="336"/>
    <n v="5.96"/>
    <n v="15"/>
    <n v="548.35"/>
    <x v="16"/>
    <x v="2"/>
    <x v="31"/>
    <x v="3"/>
  </r>
  <r>
    <x v="574"/>
    <x v="145"/>
    <n v="8184"/>
    <x v="556"/>
    <x v="498"/>
    <n v="3.83"/>
    <n v="35"/>
    <n v="233.81"/>
    <x v="16"/>
    <x v="4"/>
    <x v="21"/>
    <x v="4"/>
  </r>
  <r>
    <x v="575"/>
    <x v="231"/>
    <n v="8167"/>
    <x v="557"/>
    <x v="339"/>
    <n v="3.56"/>
    <n v="45"/>
    <n v="181.5"/>
    <x v="12"/>
    <x v="0"/>
    <x v="21"/>
    <x v="6"/>
  </r>
  <r>
    <x v="576"/>
    <x v="292"/>
    <n v="8136"/>
    <x v="558"/>
    <x v="470"/>
    <n v="17.18"/>
    <n v="35"/>
    <n v="232.46"/>
    <x v="16"/>
    <x v="0"/>
    <x v="14"/>
    <x v="1"/>
  </r>
  <r>
    <x v="577"/>
    <x v="289"/>
    <n v="8131"/>
    <x v="559"/>
    <x v="499"/>
    <n v="4.32"/>
    <n v="28"/>
    <n v="290.39"/>
    <x v="16"/>
    <x v="5"/>
    <x v="31"/>
    <x v="3"/>
  </r>
  <r>
    <x v="578"/>
    <x v="475"/>
    <n v="8113"/>
    <x v="560"/>
    <x v="500"/>
    <n v="15.58"/>
    <n v="130"/>
    <n v="62.41"/>
    <x v="12"/>
    <x v="10"/>
    <x v="33"/>
    <x v="0"/>
  </r>
  <r>
    <x v="579"/>
    <x v="476"/>
    <n v="8104"/>
    <x v="561"/>
    <x v="501"/>
    <n v="21.55"/>
    <n v="95"/>
    <n v="85.3"/>
    <x v="7"/>
    <x v="10"/>
    <x v="33"/>
    <x v="0"/>
  </r>
  <r>
    <x v="580"/>
    <x v="477"/>
    <n v="8078"/>
    <x v="562"/>
    <x v="158"/>
    <n v="9.02"/>
    <n v="65"/>
    <n v="124.27"/>
    <x v="16"/>
    <x v="7"/>
    <x v="35"/>
    <x v="1"/>
  </r>
  <r>
    <x v="581"/>
    <x v="431"/>
    <n v="8073"/>
    <x v="563"/>
    <x v="502"/>
    <n v="16.32"/>
    <n v="80"/>
    <n v="100.91"/>
    <x v="16"/>
    <x v="7"/>
    <x v="36"/>
    <x v="0"/>
  </r>
  <r>
    <x v="582"/>
    <x v="478"/>
    <n v="8061"/>
    <x v="564"/>
    <x v="150"/>
    <n v="11.93"/>
    <n v="88"/>
    <n v="91.6"/>
    <x v="16"/>
    <x v="8"/>
    <x v="42"/>
    <x v="1"/>
  </r>
  <r>
    <x v="583"/>
    <x v="427"/>
    <n v="8055"/>
    <x v="565"/>
    <x v="459"/>
    <n v="8"/>
    <n v="28"/>
    <n v="287.69"/>
    <x v="16"/>
    <x v="0"/>
    <x v="31"/>
    <x v="8"/>
  </r>
  <r>
    <x v="584"/>
    <x v="268"/>
    <n v="8037"/>
    <x v="566"/>
    <x v="503"/>
    <n v="9.86"/>
    <n v="45"/>
    <n v="178.61"/>
    <x v="16"/>
    <x v="5"/>
    <x v="21"/>
    <x v="3"/>
  </r>
  <r>
    <x v="585"/>
    <x v="479"/>
    <n v="8030"/>
    <x v="567"/>
    <x v="504"/>
    <n v="0.76"/>
    <n v="115"/>
    <n v="69.83"/>
    <x v="12"/>
    <x v="9"/>
    <x v="27"/>
    <x v="0"/>
  </r>
  <r>
    <x v="586"/>
    <x v="427"/>
    <n v="8028"/>
    <x v="105"/>
    <x v="503"/>
    <n v="7.71"/>
    <n v="28"/>
    <n v="286.73"/>
    <x v="16"/>
    <x v="2"/>
    <x v="31"/>
    <x v="3"/>
  </r>
  <r>
    <x v="587"/>
    <x v="480"/>
    <n v="8022"/>
    <x v="568"/>
    <x v="505"/>
    <n v="1.9"/>
    <n v="65"/>
    <n v="123.42"/>
    <x v="16"/>
    <x v="6"/>
    <x v="42"/>
    <x v="0"/>
  </r>
  <r>
    <x v="588"/>
    <x v="481"/>
    <n v="8021"/>
    <x v="569"/>
    <x v="88"/>
    <n v="4.9000000000000004"/>
    <n v="45"/>
    <n v="178.24"/>
    <x v="16"/>
    <x v="5"/>
    <x v="21"/>
    <x v="0"/>
  </r>
  <r>
    <x v="589"/>
    <x v="482"/>
    <n v="7997"/>
    <x v="570"/>
    <x v="506"/>
    <n v="13.49"/>
    <n v="35"/>
    <n v="228.49"/>
    <x v="16"/>
    <x v="1"/>
    <x v="14"/>
    <x v="1"/>
  </r>
  <r>
    <x v="590"/>
    <x v="483"/>
    <n v="7947"/>
    <x v="571"/>
    <x v="187"/>
    <n v="1.49"/>
    <n v="65"/>
    <n v="122.26"/>
    <x v="16"/>
    <x v="5"/>
    <x v="43"/>
    <x v="3"/>
  </r>
  <r>
    <x v="591"/>
    <x v="484"/>
    <n v="7906"/>
    <x v="572"/>
    <x v="441"/>
    <n v="30.64"/>
    <n v="85"/>
    <n v="93.01"/>
    <x v="12"/>
    <x v="8"/>
    <x v="17"/>
    <x v="0"/>
  </r>
  <r>
    <x v="592"/>
    <x v="485"/>
    <n v="7880"/>
    <x v="573"/>
    <x v="507"/>
    <n v="2.3199999999999998"/>
    <n v="80"/>
    <n v="98.5"/>
    <x v="16"/>
    <x v="6"/>
    <x v="36"/>
    <x v="0"/>
  </r>
  <r>
    <x v="593"/>
    <x v="486"/>
    <n v="7854"/>
    <x v="574"/>
    <x v="508"/>
    <n v="5.26"/>
    <n v="15"/>
    <n v="523.57000000000005"/>
    <x v="16"/>
    <x v="1"/>
    <x v="31"/>
    <x v="3"/>
  </r>
  <r>
    <x v="594"/>
    <x v="305"/>
    <n v="7850"/>
    <x v="575"/>
    <x v="506"/>
    <n v="19.260000000000002"/>
    <n v="35"/>
    <n v="224.28"/>
    <x v="16"/>
    <x v="0"/>
    <x v="14"/>
    <x v="1"/>
  </r>
  <r>
    <x v="595"/>
    <x v="347"/>
    <n v="7819"/>
    <x v="576"/>
    <x v="509"/>
    <n v="11.3"/>
    <n v="35"/>
    <n v="223.39"/>
    <x v="12"/>
    <x v="2"/>
    <x v="18"/>
    <x v="1"/>
  </r>
  <r>
    <x v="596"/>
    <x v="364"/>
    <n v="7801"/>
    <x v="577"/>
    <x v="510"/>
    <n v="13.25"/>
    <n v="65"/>
    <n v="120.02"/>
    <x v="16"/>
    <x v="7"/>
    <x v="44"/>
    <x v="1"/>
  </r>
  <r>
    <x v="597"/>
    <x v="268"/>
    <n v="7793"/>
    <x v="578"/>
    <x v="294"/>
    <n v="9.39"/>
    <n v="45"/>
    <n v="173.17"/>
    <x v="16"/>
    <x v="2"/>
    <x v="21"/>
    <x v="3"/>
  </r>
  <r>
    <x v="598"/>
    <x v="487"/>
    <n v="7783"/>
    <x v="579"/>
    <x v="511"/>
    <n v="17.36"/>
    <n v="65"/>
    <n v="119.74"/>
    <x v="16"/>
    <x v="4"/>
    <x v="4"/>
    <x v="1"/>
  </r>
  <r>
    <x v="599"/>
    <x v="488"/>
    <n v="7757"/>
    <x v="50"/>
    <x v="512"/>
    <n v="8.84"/>
    <n v="45"/>
    <n v="172.37"/>
    <x v="16"/>
    <x v="6"/>
    <x v="36"/>
    <x v="0"/>
  </r>
  <r>
    <x v="600"/>
    <x v="489"/>
    <n v="7741"/>
    <x v="580"/>
    <x v="513"/>
    <n v="19.32"/>
    <n v="95"/>
    <n v="81.48"/>
    <x v="7"/>
    <x v="8"/>
    <x v="24"/>
    <x v="0"/>
  </r>
  <r>
    <x v="601"/>
    <x v="137"/>
    <n v="7737"/>
    <x v="581"/>
    <x v="514"/>
    <n v="7.77"/>
    <n v="15"/>
    <n v="515.79999999999995"/>
    <x v="16"/>
    <x v="2"/>
    <x v="40"/>
    <x v="3"/>
  </r>
  <r>
    <x v="602"/>
    <x v="283"/>
    <n v="7731"/>
    <x v="582"/>
    <x v="515"/>
    <n v="8.2200000000000006"/>
    <n v="60"/>
    <n v="128.86000000000001"/>
    <x v="16"/>
    <x v="5"/>
    <x v="19"/>
    <x v="0"/>
  </r>
  <r>
    <x v="603"/>
    <x v="490"/>
    <n v="7699"/>
    <x v="583"/>
    <x v="516"/>
    <n v="8.26"/>
    <n v="35"/>
    <n v="219.98"/>
    <x v="12"/>
    <x v="5"/>
    <x v="18"/>
    <x v="1"/>
  </r>
  <r>
    <x v="604"/>
    <x v="491"/>
    <n v="7694"/>
    <x v="584"/>
    <x v="517"/>
    <n v="9.6300000000000008"/>
    <n v="91"/>
    <n v="84.55"/>
    <x v="16"/>
    <x v="1"/>
    <x v="36"/>
    <x v="1"/>
  </r>
  <r>
    <x v="605"/>
    <x v="492"/>
    <n v="7682"/>
    <x v="585"/>
    <x v="88"/>
    <n v="5.76"/>
    <n v="45"/>
    <n v="170.72"/>
    <x v="16"/>
    <x v="4"/>
    <x v="21"/>
    <x v="3"/>
  </r>
  <r>
    <x v="606"/>
    <x v="427"/>
    <n v="7680"/>
    <x v="586"/>
    <x v="518"/>
    <n v="7.23"/>
    <n v="15"/>
    <n v="512.02"/>
    <x v="16"/>
    <x v="2"/>
    <x v="31"/>
    <x v="3"/>
  </r>
  <r>
    <x v="607"/>
    <x v="268"/>
    <n v="7678"/>
    <x v="587"/>
    <x v="454"/>
    <n v="9.44"/>
    <n v="45"/>
    <n v="170.62"/>
    <x v="16"/>
    <x v="1"/>
    <x v="21"/>
    <x v="3"/>
  </r>
  <r>
    <x v="608"/>
    <x v="493"/>
    <n v="7629"/>
    <x v="588"/>
    <x v="519"/>
    <n v="1.76"/>
    <n v="45"/>
    <n v="169.54"/>
    <x v="16"/>
    <x v="6"/>
    <x v="21"/>
    <x v="0"/>
  </r>
  <r>
    <x v="609"/>
    <x v="494"/>
    <n v="7582"/>
    <x v="589"/>
    <x v="520"/>
    <n v="20.2"/>
    <n v="85"/>
    <n v="89.2"/>
    <x v="16"/>
    <x v="6"/>
    <x v="15"/>
    <x v="0"/>
  </r>
  <r>
    <x v="610"/>
    <x v="495"/>
    <n v="7566"/>
    <x v="590"/>
    <x v="521"/>
    <n v="13.28"/>
    <n v="65"/>
    <n v="116.4"/>
    <x v="16"/>
    <x v="2"/>
    <x v="4"/>
    <x v="1"/>
  </r>
  <r>
    <x v="611"/>
    <x v="496"/>
    <n v="7561"/>
    <x v="591"/>
    <x v="522"/>
    <n v="5.53"/>
    <n v="35"/>
    <n v="216.04"/>
    <x v="16"/>
    <x v="4"/>
    <x v="36"/>
    <x v="1"/>
  </r>
  <r>
    <x v="612"/>
    <x v="497"/>
    <n v="7545"/>
    <x v="292"/>
    <x v="298"/>
    <n v="10.19"/>
    <n v="71"/>
    <n v="106.26"/>
    <x v="16"/>
    <x v="2"/>
    <x v="18"/>
    <x v="0"/>
  </r>
  <r>
    <x v="613"/>
    <x v="268"/>
    <n v="7542"/>
    <x v="592"/>
    <x v="403"/>
    <n v="9.24"/>
    <n v="45"/>
    <n v="167.59"/>
    <x v="16"/>
    <x v="5"/>
    <x v="18"/>
    <x v="3"/>
  </r>
  <r>
    <x v="614"/>
    <x v="145"/>
    <n v="7523"/>
    <x v="593"/>
    <x v="523"/>
    <n v="3.41"/>
    <n v="45"/>
    <n v="167.17"/>
    <x v="16"/>
    <x v="7"/>
    <x v="21"/>
    <x v="4"/>
  </r>
  <r>
    <x v="615"/>
    <x v="498"/>
    <n v="7518"/>
    <x v="594"/>
    <x v="337"/>
    <n v="11.95"/>
    <n v="71"/>
    <n v="105.89"/>
    <x v="16"/>
    <x v="5"/>
    <x v="18"/>
    <x v="0"/>
  </r>
  <r>
    <x v="616"/>
    <x v="499"/>
    <n v="7501"/>
    <x v="595"/>
    <x v="524"/>
    <n v="16.600000000000001"/>
    <n v="130"/>
    <n v="57.7"/>
    <x v="12"/>
    <x v="10"/>
    <x v="33"/>
    <x v="0"/>
  </r>
  <r>
    <x v="617"/>
    <x v="475"/>
    <n v="7485"/>
    <x v="596"/>
    <x v="525"/>
    <n v="18.22"/>
    <n v="135"/>
    <n v="55.44"/>
    <x v="16"/>
    <x v="8"/>
    <x v="17"/>
    <x v="0"/>
  </r>
  <r>
    <x v="618"/>
    <x v="371"/>
    <n v="7475"/>
    <x v="597"/>
    <x v="526"/>
    <n v="13.95"/>
    <n v="70"/>
    <n v="106.79"/>
    <x v="15"/>
    <x v="4"/>
    <x v="22"/>
    <x v="0"/>
  </r>
  <r>
    <x v="619"/>
    <x v="500"/>
    <n v="7470"/>
    <x v="598"/>
    <x v="527"/>
    <n v="22.82"/>
    <n v="80"/>
    <n v="93.37"/>
    <x v="12"/>
    <x v="9"/>
    <x v="22"/>
    <x v="0"/>
  </r>
  <r>
    <x v="620"/>
    <x v="501"/>
    <n v="7456"/>
    <x v="599"/>
    <x v="346"/>
    <n v="1.58"/>
    <n v="140"/>
    <n v="53.26"/>
    <x v="16"/>
    <x v="8"/>
    <x v="17"/>
    <x v="0"/>
  </r>
  <r>
    <x v="621"/>
    <x v="492"/>
    <n v="7453"/>
    <x v="600"/>
    <x v="17"/>
    <n v="5.84"/>
    <n v="45"/>
    <n v="165.63"/>
    <x v="16"/>
    <x v="2"/>
    <x v="21"/>
    <x v="3"/>
  </r>
  <r>
    <x v="622"/>
    <x v="502"/>
    <n v="7449"/>
    <x v="601"/>
    <x v="528"/>
    <n v="3.92"/>
    <n v="45"/>
    <n v="165.53"/>
    <x v="16"/>
    <x v="4"/>
    <x v="21"/>
    <x v="3"/>
  </r>
  <r>
    <x v="623"/>
    <x v="503"/>
    <n v="7447"/>
    <x v="602"/>
    <x v="529"/>
    <n v="4.09"/>
    <n v="45"/>
    <n v="165.48"/>
    <x v="12"/>
    <x v="4"/>
    <x v="26"/>
    <x v="0"/>
  </r>
  <r>
    <x v="624"/>
    <x v="504"/>
    <n v="7447"/>
    <x v="603"/>
    <x v="530"/>
    <n v="8.02"/>
    <n v="35"/>
    <n v="212.77"/>
    <x v="12"/>
    <x v="5"/>
    <x v="18"/>
    <x v="1"/>
  </r>
  <r>
    <x v="625"/>
    <x v="505"/>
    <n v="7437"/>
    <x v="604"/>
    <x v="531"/>
    <n v="10.27"/>
    <n v="140"/>
    <n v="53.12"/>
    <x v="16"/>
    <x v="6"/>
    <x v="15"/>
    <x v="0"/>
  </r>
  <r>
    <x v="626"/>
    <x v="260"/>
    <n v="7432"/>
    <x v="605"/>
    <x v="532"/>
    <n v="15.14"/>
    <n v="80"/>
    <n v="92.91"/>
    <x v="16"/>
    <x v="8"/>
    <x v="44"/>
    <x v="0"/>
  </r>
  <r>
    <x v="627"/>
    <x v="506"/>
    <n v="7418"/>
    <x v="606"/>
    <x v="533"/>
    <n v="2.85"/>
    <n v="84"/>
    <n v="88.31"/>
    <x v="16"/>
    <x v="8"/>
    <x v="42"/>
    <x v="0"/>
  </r>
  <r>
    <x v="628"/>
    <x v="507"/>
    <n v="7410"/>
    <x v="607"/>
    <x v="534"/>
    <n v="18.02"/>
    <n v="95"/>
    <n v="78"/>
    <x v="7"/>
    <x v="7"/>
    <x v="30"/>
    <x v="0"/>
  </r>
  <r>
    <x v="629"/>
    <x v="508"/>
    <n v="7406"/>
    <x v="608"/>
    <x v="505"/>
    <n v="4.28"/>
    <n v="82"/>
    <n v="90.31"/>
    <x v="16"/>
    <x v="7"/>
    <x v="42"/>
    <x v="0"/>
  </r>
  <r>
    <x v="630"/>
    <x v="305"/>
    <n v="7405"/>
    <x v="609"/>
    <x v="535"/>
    <n v="19.010000000000002"/>
    <n v="35"/>
    <n v="211.57"/>
    <x v="16"/>
    <x v="1"/>
    <x v="14"/>
    <x v="3"/>
  </r>
  <r>
    <x v="631"/>
    <x v="502"/>
    <n v="7378"/>
    <x v="610"/>
    <x v="536"/>
    <n v="3.73"/>
    <n v="45"/>
    <n v="163.96"/>
    <x v="16"/>
    <x v="6"/>
    <x v="21"/>
    <x v="3"/>
  </r>
  <r>
    <x v="632"/>
    <x v="509"/>
    <n v="7358"/>
    <x v="611"/>
    <x v="343"/>
    <n v="12.44"/>
    <n v="62"/>
    <n v="118.68"/>
    <x v="16"/>
    <x v="2"/>
    <x v="18"/>
    <x v="1"/>
  </r>
  <r>
    <x v="633"/>
    <x v="510"/>
    <n v="7345"/>
    <x v="612"/>
    <x v="537"/>
    <n v="2.31"/>
    <n v="84"/>
    <n v="87.45"/>
    <x v="16"/>
    <x v="8"/>
    <x v="44"/>
    <x v="0"/>
  </r>
  <r>
    <x v="634"/>
    <x v="511"/>
    <n v="7335"/>
    <x v="613"/>
    <x v="538"/>
    <n v="25.84"/>
    <n v="95"/>
    <n v="77.209999999999994"/>
    <x v="7"/>
    <x v="10"/>
    <x v="33"/>
    <x v="0"/>
  </r>
  <r>
    <x v="635"/>
    <x v="512"/>
    <n v="7318"/>
    <x v="614"/>
    <x v="11"/>
    <n v="12.86"/>
    <n v="91"/>
    <n v="80.42"/>
    <x v="16"/>
    <x v="2"/>
    <x v="18"/>
    <x v="1"/>
  </r>
  <r>
    <x v="636"/>
    <x v="513"/>
    <n v="7279"/>
    <x v="615"/>
    <x v="11"/>
    <n v="13.67"/>
    <n v="62"/>
    <n v="117.4"/>
    <x v="16"/>
    <x v="2"/>
    <x v="18"/>
    <x v="1"/>
  </r>
  <r>
    <x v="637"/>
    <x v="113"/>
    <n v="7271"/>
    <x v="427"/>
    <x v="539"/>
    <n v="6.99"/>
    <n v="35"/>
    <n v="207.74"/>
    <x v="16"/>
    <x v="7"/>
    <x v="35"/>
    <x v="1"/>
  </r>
  <r>
    <x v="638"/>
    <x v="514"/>
    <n v="7256"/>
    <x v="616"/>
    <x v="540"/>
    <n v="9.2100000000000009"/>
    <n v="82"/>
    <n v="88.49"/>
    <x v="16"/>
    <x v="9"/>
    <x v="42"/>
    <x v="0"/>
  </r>
  <r>
    <x v="639"/>
    <x v="515"/>
    <n v="7245"/>
    <x v="617"/>
    <x v="541"/>
    <n v="16.93"/>
    <n v="80"/>
    <n v="90.56"/>
    <x v="16"/>
    <x v="9"/>
    <x v="42"/>
    <x v="0"/>
  </r>
  <r>
    <x v="640"/>
    <x v="516"/>
    <n v="7235"/>
    <x v="618"/>
    <x v="542"/>
    <n v="11.17"/>
    <n v="84"/>
    <n v="86.13"/>
    <x v="16"/>
    <x v="8"/>
    <x v="44"/>
    <x v="1"/>
  </r>
  <r>
    <x v="641"/>
    <x v="517"/>
    <n v="7229"/>
    <x v="619"/>
    <x v="543"/>
    <n v="0.84"/>
    <n v="105"/>
    <n v="68.849999999999994"/>
    <x v="15"/>
    <x v="2"/>
    <x v="15"/>
    <x v="0"/>
  </r>
  <r>
    <x v="642"/>
    <x v="518"/>
    <n v="7223"/>
    <x v="620"/>
    <x v="544"/>
    <n v="9.73"/>
    <n v="71"/>
    <n v="101.73"/>
    <x v="16"/>
    <x v="2"/>
    <x v="18"/>
    <x v="0"/>
  </r>
  <r>
    <x v="643"/>
    <x v="519"/>
    <n v="7218"/>
    <x v="621"/>
    <x v="545"/>
    <n v="2.65"/>
    <n v="84"/>
    <n v="85.93"/>
    <x v="16"/>
    <x v="8"/>
    <x v="44"/>
    <x v="0"/>
  </r>
  <r>
    <x v="644"/>
    <x v="492"/>
    <n v="7209"/>
    <x v="622"/>
    <x v="546"/>
    <n v="5.66"/>
    <n v="45"/>
    <n v="160.19"/>
    <x v="16"/>
    <x v="4"/>
    <x v="21"/>
    <x v="3"/>
  </r>
  <r>
    <x v="645"/>
    <x v="520"/>
    <n v="7208"/>
    <x v="623"/>
    <x v="547"/>
    <n v="3.57"/>
    <n v="130"/>
    <n v="55.45"/>
    <x v="12"/>
    <x v="11"/>
    <x v="45"/>
    <x v="0"/>
  </r>
  <r>
    <x v="646"/>
    <x v="521"/>
    <n v="7188"/>
    <x v="624"/>
    <x v="548"/>
    <n v="15.3"/>
    <n v="65"/>
    <n v="110.58"/>
    <x v="16"/>
    <x v="2"/>
    <x v="4"/>
    <x v="1"/>
  </r>
  <r>
    <x v="647"/>
    <x v="522"/>
    <n v="7176"/>
    <x v="625"/>
    <x v="549"/>
    <n v="1.93"/>
    <n v="35"/>
    <n v="205.03"/>
    <x v="7"/>
    <x v="5"/>
    <x v="26"/>
    <x v="0"/>
  </r>
  <r>
    <x v="648"/>
    <x v="523"/>
    <n v="7175"/>
    <x v="626"/>
    <x v="550"/>
    <n v="2.4300000000000002"/>
    <n v="35"/>
    <n v="204.99"/>
    <x v="7"/>
    <x v="2"/>
    <x v="26"/>
    <x v="0"/>
  </r>
  <r>
    <x v="649"/>
    <x v="202"/>
    <n v="7145"/>
    <x v="627"/>
    <x v="551"/>
    <n v="3.18"/>
    <n v="45"/>
    <n v="158.78"/>
    <x v="16"/>
    <x v="6"/>
    <x v="21"/>
    <x v="3"/>
  </r>
  <r>
    <x v="650"/>
    <x v="351"/>
    <n v="7143"/>
    <x v="628"/>
    <x v="552"/>
    <n v="11.06"/>
    <n v="95"/>
    <n v="75.19"/>
    <x v="16"/>
    <x v="9"/>
    <x v="42"/>
    <x v="0"/>
  </r>
  <r>
    <x v="651"/>
    <x v="524"/>
    <n v="7137"/>
    <x v="629"/>
    <x v="553"/>
    <n v="1.07"/>
    <n v="130"/>
    <n v="54.9"/>
    <x v="12"/>
    <x v="11"/>
    <x v="45"/>
    <x v="1"/>
  </r>
  <r>
    <x v="652"/>
    <x v="169"/>
    <n v="7129"/>
    <x v="630"/>
    <x v="554"/>
    <n v="6.56"/>
    <n v="84"/>
    <n v="84.87"/>
    <x v="16"/>
    <x v="9"/>
    <x v="42"/>
    <x v="1"/>
  </r>
  <r>
    <x v="653"/>
    <x v="525"/>
    <n v="7118"/>
    <x v="631"/>
    <x v="555"/>
    <n v="1.03"/>
    <n v="45"/>
    <n v="158.18"/>
    <x v="9"/>
    <x v="2"/>
    <x v="26"/>
    <x v="0"/>
  </r>
  <r>
    <x v="654"/>
    <x v="526"/>
    <n v="7074"/>
    <x v="632"/>
    <x v="133"/>
    <n v="11.13"/>
    <n v="84"/>
    <n v="84.21"/>
    <x v="16"/>
    <x v="9"/>
    <x v="42"/>
    <x v="1"/>
  </r>
  <r>
    <x v="655"/>
    <x v="453"/>
    <n v="7070"/>
    <x v="633"/>
    <x v="556"/>
    <n v="26.88"/>
    <n v="80"/>
    <n v="88.38"/>
    <x v="16"/>
    <x v="8"/>
    <x v="42"/>
    <x v="0"/>
  </r>
  <r>
    <x v="656"/>
    <x v="527"/>
    <n v="7065"/>
    <x v="634"/>
    <x v="557"/>
    <n v="33.31"/>
    <n v="80"/>
    <n v="88.32"/>
    <x v="16"/>
    <x v="9"/>
    <x v="42"/>
    <x v="0"/>
  </r>
  <r>
    <x v="657"/>
    <x v="62"/>
    <n v="7062"/>
    <x v="635"/>
    <x v="54"/>
    <n v="5.78"/>
    <n v="15"/>
    <n v="470.77"/>
    <x v="16"/>
    <x v="1"/>
    <x v="31"/>
    <x v="3"/>
  </r>
  <r>
    <x v="658"/>
    <x v="528"/>
    <n v="7060"/>
    <x v="636"/>
    <x v="558"/>
    <n v="3.27"/>
    <n v="57"/>
    <n v="123.86"/>
    <x v="16"/>
    <x v="8"/>
    <x v="46"/>
    <x v="3"/>
  </r>
  <r>
    <x v="659"/>
    <x v="529"/>
    <n v="7036"/>
    <x v="637"/>
    <x v="536"/>
    <n v="4.87"/>
    <n v="47"/>
    <n v="149.69999999999999"/>
    <x v="16"/>
    <x v="5"/>
    <x v="47"/>
    <x v="3"/>
  </r>
  <r>
    <x v="660"/>
    <x v="530"/>
    <n v="7030"/>
    <x v="638"/>
    <x v="559"/>
    <n v="12.12"/>
    <n v="84"/>
    <n v="83.69"/>
    <x v="16"/>
    <x v="9"/>
    <x v="42"/>
    <x v="1"/>
  </r>
  <r>
    <x v="661"/>
    <x v="531"/>
    <n v="7018"/>
    <x v="639"/>
    <x v="322"/>
    <n v="9.73"/>
    <n v="130"/>
    <n v="53.99"/>
    <x v="12"/>
    <x v="11"/>
    <x v="45"/>
    <x v="1"/>
  </r>
  <r>
    <x v="662"/>
    <x v="463"/>
    <n v="7012"/>
    <x v="640"/>
    <x v="560"/>
    <n v="20.55"/>
    <n v="95"/>
    <n v="73.81"/>
    <x v="7"/>
    <x v="10"/>
    <x v="33"/>
    <x v="0"/>
  </r>
  <r>
    <x v="663"/>
    <x v="113"/>
    <n v="7008"/>
    <x v="641"/>
    <x v="561"/>
    <n v="7.16"/>
    <n v="84"/>
    <n v="83.43"/>
    <x v="16"/>
    <x v="9"/>
    <x v="42"/>
    <x v="0"/>
  </r>
  <r>
    <x v="664"/>
    <x v="439"/>
    <n v="6998"/>
    <x v="642"/>
    <x v="562"/>
    <n v="4.3099999999999996"/>
    <n v="80"/>
    <n v="87.48"/>
    <x v="16"/>
    <x v="8"/>
    <x v="44"/>
    <x v="0"/>
  </r>
  <r>
    <x v="665"/>
    <x v="532"/>
    <n v="6991"/>
    <x v="643"/>
    <x v="563"/>
    <n v="25.48"/>
    <n v="140"/>
    <n v="49.93"/>
    <x v="16"/>
    <x v="8"/>
    <x v="17"/>
    <x v="0"/>
  </r>
  <r>
    <x v="666"/>
    <x v="533"/>
    <n v="6986"/>
    <x v="644"/>
    <x v="299"/>
    <n v="18.73"/>
    <n v="95"/>
    <n v="73.540000000000006"/>
    <x v="12"/>
    <x v="6"/>
    <x v="22"/>
    <x v="0"/>
  </r>
  <r>
    <x v="667"/>
    <x v="534"/>
    <n v="6977"/>
    <x v="645"/>
    <x v="80"/>
    <n v="12.37"/>
    <n v="71"/>
    <n v="98.27"/>
    <x v="16"/>
    <x v="2"/>
    <x v="18"/>
    <x v="0"/>
  </r>
  <r>
    <x v="668"/>
    <x v="492"/>
    <n v="6957"/>
    <x v="646"/>
    <x v="564"/>
    <n v="5.48"/>
    <n v="45"/>
    <n v="154.59"/>
    <x v="16"/>
    <x v="6"/>
    <x v="21"/>
    <x v="3"/>
  </r>
  <r>
    <x v="669"/>
    <x v="535"/>
    <n v="6954"/>
    <x v="647"/>
    <x v="565"/>
    <n v="13.49"/>
    <n v="65"/>
    <n v="106.98"/>
    <x v="16"/>
    <x v="8"/>
    <x v="42"/>
    <x v="1"/>
  </r>
  <r>
    <x v="670"/>
    <x v="536"/>
    <n v="6927"/>
    <x v="648"/>
    <x v="566"/>
    <n v="1.93"/>
    <n v="95"/>
    <n v="72.92"/>
    <x v="7"/>
    <x v="8"/>
    <x v="30"/>
    <x v="0"/>
  </r>
  <r>
    <x v="671"/>
    <x v="537"/>
    <n v="6925"/>
    <x v="649"/>
    <x v="567"/>
    <n v="18.23"/>
    <n v="65"/>
    <n v="106.54"/>
    <x v="16"/>
    <x v="4"/>
    <x v="4"/>
    <x v="1"/>
  </r>
  <r>
    <x v="672"/>
    <x v="538"/>
    <n v="6917"/>
    <x v="650"/>
    <x v="568"/>
    <n v="32.33"/>
    <n v="130"/>
    <n v="53.21"/>
    <x v="12"/>
    <x v="12"/>
    <x v="45"/>
    <x v="0"/>
  </r>
  <r>
    <x v="673"/>
    <x v="492"/>
    <n v="6906"/>
    <x v="651"/>
    <x v="35"/>
    <n v="5.13"/>
    <n v="45"/>
    <n v="153.46"/>
    <x v="16"/>
    <x v="7"/>
    <x v="21"/>
    <x v="3"/>
  </r>
  <r>
    <x v="674"/>
    <x v="292"/>
    <n v="6897"/>
    <x v="652"/>
    <x v="424"/>
    <n v="14.5"/>
    <n v="135"/>
    <n v="51.09"/>
    <x v="16"/>
    <x v="6"/>
    <x v="15"/>
    <x v="0"/>
  </r>
  <r>
    <x v="675"/>
    <x v="539"/>
    <n v="6896"/>
    <x v="653"/>
    <x v="397"/>
    <n v="46.03"/>
    <n v="46"/>
    <n v="149.91999999999999"/>
    <x v="17"/>
    <x v="3"/>
    <x v="48"/>
    <x v="1"/>
  </r>
  <r>
    <x v="676"/>
    <x v="540"/>
    <n v="6869"/>
    <x v="654"/>
    <x v="75"/>
    <n v="15.46"/>
    <n v="91"/>
    <n v="75.489999999999995"/>
    <x v="16"/>
    <x v="4"/>
    <x v="36"/>
    <x v="1"/>
  </r>
  <r>
    <x v="677"/>
    <x v="541"/>
    <n v="6869"/>
    <x v="655"/>
    <x v="569"/>
    <n v="7.45"/>
    <n v="105"/>
    <n v="65.42"/>
    <x v="16"/>
    <x v="7"/>
    <x v="17"/>
    <x v="0"/>
  </r>
  <r>
    <x v="678"/>
    <x v="542"/>
    <n v="6867"/>
    <x v="656"/>
    <x v="570"/>
    <n v="8.51"/>
    <n v="130"/>
    <n v="52.82"/>
    <x v="12"/>
    <x v="11"/>
    <x v="45"/>
    <x v="0"/>
  </r>
  <r>
    <x v="679"/>
    <x v="543"/>
    <n v="6866"/>
    <x v="657"/>
    <x v="571"/>
    <n v="5.1100000000000003"/>
    <n v="47"/>
    <n v="146.08000000000001"/>
    <x v="16"/>
    <x v="7"/>
    <x v="47"/>
    <x v="3"/>
  </r>
  <r>
    <x v="680"/>
    <x v="544"/>
    <n v="6864"/>
    <x v="658"/>
    <x v="572"/>
    <n v="7.01"/>
    <n v="80"/>
    <n v="85.8"/>
    <x v="12"/>
    <x v="8"/>
    <x v="30"/>
    <x v="0"/>
  </r>
  <r>
    <x v="681"/>
    <x v="545"/>
    <n v="6862"/>
    <x v="659"/>
    <x v="404"/>
    <n v="12.07"/>
    <n v="91"/>
    <n v="75.41"/>
    <x v="16"/>
    <x v="4"/>
    <x v="18"/>
    <x v="1"/>
  </r>
  <r>
    <x v="682"/>
    <x v="546"/>
    <n v="6848"/>
    <x v="660"/>
    <x v="573"/>
    <n v="2.37"/>
    <n v="65"/>
    <n v="105.35"/>
    <x v="16"/>
    <x v="8"/>
    <x v="42"/>
    <x v="0"/>
  </r>
  <r>
    <x v="683"/>
    <x v="62"/>
    <n v="6837"/>
    <x v="661"/>
    <x v="574"/>
    <n v="5.78"/>
    <n v="15"/>
    <n v="455.82"/>
    <x v="16"/>
    <x v="2"/>
    <x v="31"/>
    <x v="3"/>
  </r>
  <r>
    <x v="684"/>
    <x v="547"/>
    <n v="6830"/>
    <x v="662"/>
    <x v="575"/>
    <n v="17.22"/>
    <n v="95"/>
    <n v="71.89"/>
    <x v="7"/>
    <x v="7"/>
    <x v="24"/>
    <x v="0"/>
  </r>
  <r>
    <x v="685"/>
    <x v="548"/>
    <n v="6819"/>
    <x v="663"/>
    <x v="56"/>
    <n v="1.69"/>
    <n v="65"/>
    <n v="104.91"/>
    <x v="16"/>
    <x v="9"/>
    <x v="42"/>
    <x v="1"/>
  </r>
  <r>
    <x v="686"/>
    <x v="549"/>
    <n v="6813"/>
    <x v="664"/>
    <x v="466"/>
    <n v="10.59"/>
    <n v="130"/>
    <n v="52.41"/>
    <x v="12"/>
    <x v="12"/>
    <x v="45"/>
    <x v="1"/>
  </r>
  <r>
    <x v="687"/>
    <x v="550"/>
    <n v="6811"/>
    <x v="665"/>
    <x v="576"/>
    <n v="10.41"/>
    <n v="130"/>
    <n v="52.39"/>
    <x v="12"/>
    <x v="12"/>
    <x v="45"/>
    <x v="0"/>
  </r>
  <r>
    <x v="688"/>
    <x v="551"/>
    <n v="6781"/>
    <x v="666"/>
    <x v="316"/>
    <n v="16.61"/>
    <n v="65"/>
    <n v="104.33"/>
    <x v="16"/>
    <x v="5"/>
    <x v="4"/>
    <x v="1"/>
  </r>
  <r>
    <x v="689"/>
    <x v="145"/>
    <n v="6779"/>
    <x v="667"/>
    <x v="577"/>
    <n v="3.51"/>
    <n v="47"/>
    <n v="144.22999999999999"/>
    <x v="16"/>
    <x v="9"/>
    <x v="47"/>
    <x v="3"/>
  </r>
  <r>
    <x v="690"/>
    <x v="552"/>
    <n v="6774"/>
    <x v="629"/>
    <x v="578"/>
    <n v="0.87"/>
    <n v="70"/>
    <n v="96.77"/>
    <x v="15"/>
    <x v="5"/>
    <x v="30"/>
    <x v="0"/>
  </r>
  <r>
    <x v="691"/>
    <x v="553"/>
    <n v="6768"/>
    <x v="668"/>
    <x v="579"/>
    <n v="5.32"/>
    <n v="220"/>
    <n v="30.76"/>
    <x v="16"/>
    <x v="9"/>
    <x v="49"/>
    <x v="1"/>
  </r>
  <r>
    <x v="692"/>
    <x v="551"/>
    <n v="6768"/>
    <x v="669"/>
    <x v="580"/>
    <n v="20.32"/>
    <n v="65"/>
    <n v="104.12"/>
    <x v="16"/>
    <x v="2"/>
    <x v="18"/>
    <x v="1"/>
  </r>
  <r>
    <x v="693"/>
    <x v="167"/>
    <n v="6760"/>
    <x v="670"/>
    <x v="23"/>
    <n v="6.94"/>
    <n v="80"/>
    <n v="84.5"/>
    <x v="16"/>
    <x v="9"/>
    <x v="42"/>
    <x v="0"/>
  </r>
  <r>
    <x v="694"/>
    <x v="554"/>
    <n v="6753"/>
    <x v="671"/>
    <x v="186"/>
    <n v="1.99"/>
    <n v="57"/>
    <n v="118.48"/>
    <x v="16"/>
    <x v="9"/>
    <x v="50"/>
    <x v="3"/>
  </r>
  <r>
    <x v="695"/>
    <x v="555"/>
    <n v="6675"/>
    <x v="672"/>
    <x v="581"/>
    <n v="38.630000000000003"/>
    <n v="112"/>
    <n v="59.6"/>
    <x v="16"/>
    <x v="4"/>
    <x v="10"/>
    <x v="1"/>
  </r>
  <r>
    <x v="696"/>
    <x v="137"/>
    <n v="6658"/>
    <x v="673"/>
    <x v="582"/>
    <n v="7.68"/>
    <n v="15"/>
    <n v="443.89"/>
    <x v="16"/>
    <x v="1"/>
    <x v="31"/>
    <x v="3"/>
  </r>
  <r>
    <x v="697"/>
    <x v="556"/>
    <n v="6645"/>
    <x v="674"/>
    <x v="583"/>
    <n v="1.28"/>
    <n v="115"/>
    <n v="57.78"/>
    <x v="7"/>
    <x v="7"/>
    <x v="51"/>
    <x v="0"/>
  </r>
  <r>
    <x v="698"/>
    <x v="557"/>
    <n v="6625"/>
    <x v="675"/>
    <x v="580"/>
    <n v="14.82"/>
    <n v="65"/>
    <n v="101.93"/>
    <x v="16"/>
    <x v="2"/>
    <x v="18"/>
    <x v="1"/>
  </r>
  <r>
    <x v="699"/>
    <x v="558"/>
    <n v="6613"/>
    <x v="676"/>
    <x v="584"/>
    <n v="5.6"/>
    <n v="77"/>
    <n v="85.89"/>
    <x v="16"/>
    <x v="10"/>
    <x v="52"/>
    <x v="0"/>
  </r>
  <r>
    <x v="700"/>
    <x v="559"/>
    <n v="6610"/>
    <x v="677"/>
    <x v="585"/>
    <n v="15.66"/>
    <n v="60"/>
    <n v="110.17"/>
    <x v="12"/>
    <x v="8"/>
    <x v="24"/>
    <x v="0"/>
  </r>
  <r>
    <x v="701"/>
    <x v="361"/>
    <n v="6607"/>
    <x v="678"/>
    <x v="445"/>
    <n v="5.45"/>
    <n v="15"/>
    <n v="440.45"/>
    <x v="16"/>
    <x v="0"/>
    <x v="53"/>
    <x v="3"/>
  </r>
  <r>
    <x v="702"/>
    <x v="560"/>
    <n v="6598"/>
    <x v="679"/>
    <x v="586"/>
    <n v="14.57"/>
    <n v="65"/>
    <n v="101.5"/>
    <x v="16"/>
    <x v="4"/>
    <x v="36"/>
    <x v="1"/>
  </r>
  <r>
    <x v="703"/>
    <x v="561"/>
    <n v="6566"/>
    <x v="680"/>
    <x v="587"/>
    <n v="64.87"/>
    <n v="60"/>
    <n v="109.43"/>
    <x v="12"/>
    <x v="2"/>
    <x v="54"/>
    <x v="0"/>
  </r>
  <r>
    <x v="704"/>
    <x v="492"/>
    <n v="6544"/>
    <x v="681"/>
    <x v="588"/>
    <n v="5.08"/>
    <n v="45"/>
    <n v="145.41"/>
    <x v="16"/>
    <x v="7"/>
    <x v="21"/>
    <x v="3"/>
  </r>
  <r>
    <x v="705"/>
    <x v="562"/>
    <n v="6535"/>
    <x v="432"/>
    <x v="589"/>
    <n v="6.52"/>
    <n v="130"/>
    <n v="50.27"/>
    <x v="16"/>
    <x v="9"/>
    <x v="22"/>
    <x v="0"/>
  </r>
  <r>
    <x v="706"/>
    <x v="563"/>
    <n v="6534"/>
    <x v="682"/>
    <x v="590"/>
    <n v="5.09"/>
    <n v="130"/>
    <n v="50.26"/>
    <x v="12"/>
    <x v="11"/>
    <x v="45"/>
    <x v="0"/>
  </r>
  <r>
    <x v="707"/>
    <x v="564"/>
    <n v="6511"/>
    <x v="683"/>
    <x v="591"/>
    <n v="5.6"/>
    <n v="69"/>
    <n v="94.36"/>
    <x v="16"/>
    <x v="10"/>
    <x v="52"/>
    <x v="0"/>
  </r>
  <r>
    <x v="708"/>
    <x v="565"/>
    <n v="6501"/>
    <x v="684"/>
    <x v="592"/>
    <n v="12.99"/>
    <n v="130"/>
    <n v="50.01"/>
    <x v="16"/>
    <x v="9"/>
    <x v="22"/>
    <x v="1"/>
  </r>
  <r>
    <x v="709"/>
    <x v="566"/>
    <n v="6499"/>
    <x v="685"/>
    <x v="593"/>
    <n v="2.8"/>
    <n v="130"/>
    <n v="49.99"/>
    <x v="12"/>
    <x v="12"/>
    <x v="45"/>
    <x v="1"/>
  </r>
  <r>
    <x v="710"/>
    <x v="567"/>
    <n v="6462"/>
    <x v="686"/>
    <x v="594"/>
    <n v="15.25"/>
    <n v="77"/>
    <n v="83.93"/>
    <x v="16"/>
    <x v="10"/>
    <x v="52"/>
    <x v="1"/>
  </r>
  <r>
    <x v="711"/>
    <x v="568"/>
    <n v="6461"/>
    <x v="687"/>
    <x v="595"/>
    <n v="2.39"/>
    <n v="87"/>
    <n v="74.27"/>
    <x v="16"/>
    <x v="10"/>
    <x v="52"/>
    <x v="0"/>
  </r>
  <r>
    <x v="712"/>
    <x v="569"/>
    <n v="6460"/>
    <x v="688"/>
    <x v="596"/>
    <n v="6.51"/>
    <n v="95"/>
    <n v="68"/>
    <x v="12"/>
    <x v="5"/>
    <x v="22"/>
    <x v="0"/>
  </r>
  <r>
    <x v="713"/>
    <x v="570"/>
    <n v="6450"/>
    <x v="689"/>
    <x v="17"/>
    <n v="2.85"/>
    <n v="65"/>
    <n v="99.23"/>
    <x v="16"/>
    <x v="5"/>
    <x v="42"/>
    <x v="0"/>
  </r>
  <r>
    <x v="714"/>
    <x v="571"/>
    <n v="6431"/>
    <x v="153"/>
    <x v="597"/>
    <n v="24.29"/>
    <n v="69"/>
    <n v="93.2"/>
    <x v="16"/>
    <x v="10"/>
    <x v="52"/>
    <x v="0"/>
  </r>
  <r>
    <x v="715"/>
    <x v="572"/>
    <n v="6420"/>
    <x v="418"/>
    <x v="598"/>
    <n v="3.07"/>
    <n v="85"/>
    <n v="75.53"/>
    <x v="16"/>
    <x v="5"/>
    <x v="7"/>
    <x v="0"/>
  </r>
  <r>
    <x v="716"/>
    <x v="573"/>
    <n v="6415"/>
    <x v="690"/>
    <x v="599"/>
    <n v="2.74"/>
    <n v="52"/>
    <n v="123.37"/>
    <x v="12"/>
    <x v="5"/>
    <x v="17"/>
    <x v="0"/>
  </r>
  <r>
    <x v="717"/>
    <x v="574"/>
    <n v="6401"/>
    <x v="531"/>
    <x v="600"/>
    <n v="3.18"/>
    <n v="15"/>
    <n v="426.76"/>
    <x v="16"/>
    <x v="2"/>
    <x v="31"/>
    <x v="3"/>
  </r>
  <r>
    <x v="718"/>
    <x v="575"/>
    <n v="6397"/>
    <x v="691"/>
    <x v="601"/>
    <n v="14.83"/>
    <n v="77"/>
    <n v="83.08"/>
    <x v="16"/>
    <x v="10"/>
    <x v="52"/>
    <x v="1"/>
  </r>
  <r>
    <x v="719"/>
    <x v="576"/>
    <n v="6385"/>
    <x v="692"/>
    <x v="602"/>
    <n v="4.2699999999999996"/>
    <n v="140"/>
    <n v="45.61"/>
    <x v="6"/>
    <x v="9"/>
    <x v="27"/>
    <x v="0"/>
  </r>
  <r>
    <x v="720"/>
    <x v="577"/>
    <n v="6383"/>
    <x v="693"/>
    <x v="603"/>
    <n v="3.17"/>
    <n v="15"/>
    <n v="425.51"/>
    <x v="16"/>
    <x v="2"/>
    <x v="31"/>
    <x v="3"/>
  </r>
  <r>
    <x v="721"/>
    <x v="578"/>
    <n v="6378"/>
    <x v="694"/>
    <x v="604"/>
    <n v="47.55"/>
    <n v="95"/>
    <n v="67.14"/>
    <x v="12"/>
    <x v="11"/>
    <x v="45"/>
    <x v="0"/>
  </r>
  <r>
    <x v="722"/>
    <x v="579"/>
    <n v="6362"/>
    <x v="695"/>
    <x v="605"/>
    <n v="16.22"/>
    <n v="80"/>
    <n v="79.52"/>
    <x v="12"/>
    <x v="8"/>
    <x v="54"/>
    <x v="0"/>
  </r>
  <r>
    <x v="723"/>
    <x v="580"/>
    <n v="6358"/>
    <x v="696"/>
    <x v="499"/>
    <n v="3.65"/>
    <n v="15"/>
    <n v="423.86"/>
    <x v="16"/>
    <x v="5"/>
    <x v="55"/>
    <x v="3"/>
  </r>
  <r>
    <x v="724"/>
    <x v="581"/>
    <n v="6358"/>
    <x v="697"/>
    <x v="606"/>
    <n v="2.0499999999999998"/>
    <n v="15"/>
    <n v="423.89"/>
    <x v="16"/>
    <x v="4"/>
    <x v="56"/>
    <x v="3"/>
  </r>
  <r>
    <x v="725"/>
    <x v="582"/>
    <n v="6321"/>
    <x v="698"/>
    <x v="607"/>
    <n v="17.98"/>
    <n v="95"/>
    <n v="66.540000000000006"/>
    <x v="12"/>
    <x v="10"/>
    <x v="33"/>
    <x v="0"/>
  </r>
  <r>
    <x v="726"/>
    <x v="583"/>
    <n v="6316"/>
    <x v="699"/>
    <x v="608"/>
    <n v="5.56"/>
    <n v="77"/>
    <n v="82.02"/>
    <x v="16"/>
    <x v="10"/>
    <x v="52"/>
    <x v="0"/>
  </r>
  <r>
    <x v="727"/>
    <x v="584"/>
    <n v="6312"/>
    <x v="415"/>
    <x v="609"/>
    <n v="11.06"/>
    <n v="73"/>
    <n v="86.47"/>
    <x v="16"/>
    <x v="4"/>
    <x v="36"/>
    <x v="0"/>
  </r>
  <r>
    <x v="728"/>
    <x v="585"/>
    <n v="6307"/>
    <x v="700"/>
    <x v="610"/>
    <n v="17.27"/>
    <n v="91"/>
    <n v="69.31"/>
    <x v="16"/>
    <x v="7"/>
    <x v="36"/>
    <x v="1"/>
  </r>
  <r>
    <x v="729"/>
    <x v="586"/>
    <n v="6304"/>
    <x v="701"/>
    <x v="611"/>
    <n v="18.61"/>
    <n v="65"/>
    <n v="96.98"/>
    <x v="16"/>
    <x v="4"/>
    <x v="4"/>
    <x v="1"/>
  </r>
  <r>
    <x v="730"/>
    <x v="587"/>
    <n v="6301"/>
    <x v="702"/>
    <x v="612"/>
    <n v="20.440000000000001"/>
    <n v="69"/>
    <n v="91.32"/>
    <x v="16"/>
    <x v="10"/>
    <x v="52"/>
    <x v="0"/>
  </r>
  <r>
    <x v="731"/>
    <x v="543"/>
    <n v="6299"/>
    <x v="703"/>
    <x v="613"/>
    <n v="4.54"/>
    <n v="47"/>
    <n v="134.03"/>
    <x v="16"/>
    <x v="9"/>
    <x v="47"/>
    <x v="3"/>
  </r>
  <r>
    <x v="732"/>
    <x v="588"/>
    <n v="6298"/>
    <x v="704"/>
    <x v="614"/>
    <n v="43.25"/>
    <n v="130"/>
    <n v="48.44"/>
    <x v="12"/>
    <x v="8"/>
    <x v="24"/>
    <x v="0"/>
  </r>
  <r>
    <x v="733"/>
    <x v="589"/>
    <n v="6291"/>
    <x v="705"/>
    <x v="615"/>
    <n v="2.35"/>
    <n v="45"/>
    <n v="139.81"/>
    <x v="16"/>
    <x v="8"/>
    <x v="42"/>
    <x v="1"/>
  </r>
  <r>
    <x v="734"/>
    <x v="137"/>
    <n v="6284"/>
    <x v="706"/>
    <x v="616"/>
    <n v="6.84"/>
    <n v="15"/>
    <n v="418.94"/>
    <x v="16"/>
    <x v="4"/>
    <x v="56"/>
    <x v="3"/>
  </r>
  <r>
    <x v="735"/>
    <x v="590"/>
    <n v="6265"/>
    <x v="7"/>
    <x v="220"/>
    <n v="4.3899999999999997"/>
    <n v="47"/>
    <n v="133.30000000000001"/>
    <x v="16"/>
    <x v="8"/>
    <x v="50"/>
    <x v="3"/>
  </r>
  <r>
    <x v="736"/>
    <x v="511"/>
    <n v="6246"/>
    <x v="707"/>
    <x v="617"/>
    <n v="26.59"/>
    <n v="80"/>
    <n v="78.08"/>
    <x v="12"/>
    <x v="9"/>
    <x v="22"/>
    <x v="0"/>
  </r>
  <r>
    <x v="737"/>
    <x v="591"/>
    <n v="6245"/>
    <x v="708"/>
    <x v="618"/>
    <n v="1.04"/>
    <n v="115"/>
    <n v="54.3"/>
    <x v="7"/>
    <x v="9"/>
    <x v="41"/>
    <x v="0"/>
  </r>
  <r>
    <x v="738"/>
    <x v="592"/>
    <n v="6244"/>
    <x v="709"/>
    <x v="619"/>
    <n v="14.5"/>
    <n v="130"/>
    <n v="48.03"/>
    <x v="16"/>
    <x v="8"/>
    <x v="24"/>
    <x v="0"/>
  </r>
  <r>
    <x v="739"/>
    <x v="593"/>
    <n v="6239"/>
    <x v="710"/>
    <x v="559"/>
    <n v="4.0199999999999996"/>
    <n v="15"/>
    <n v="415.95"/>
    <x v="16"/>
    <x v="2"/>
    <x v="31"/>
    <x v="3"/>
  </r>
  <r>
    <x v="740"/>
    <x v="299"/>
    <n v="6205"/>
    <x v="711"/>
    <x v="620"/>
    <n v="11.03"/>
    <n v="40"/>
    <n v="155.12"/>
    <x v="16"/>
    <x v="0"/>
    <x v="26"/>
    <x v="0"/>
  </r>
  <r>
    <x v="741"/>
    <x v="477"/>
    <n v="6202"/>
    <x v="427"/>
    <x v="621"/>
    <n v="7.2"/>
    <n v="120"/>
    <n v="51.69"/>
    <x v="16"/>
    <x v="5"/>
    <x v="10"/>
    <x v="0"/>
  </r>
  <r>
    <x v="742"/>
    <x v="594"/>
    <n v="6192"/>
    <x v="712"/>
    <x v="622"/>
    <n v="32.18"/>
    <n v="69"/>
    <n v="89.75"/>
    <x v="16"/>
    <x v="10"/>
    <x v="52"/>
    <x v="0"/>
  </r>
  <r>
    <x v="743"/>
    <x v="595"/>
    <n v="6178"/>
    <x v="713"/>
    <x v="34"/>
    <n v="17.84"/>
    <n v="65"/>
    <n v="95.05"/>
    <x v="16"/>
    <x v="10"/>
    <x v="52"/>
    <x v="1"/>
  </r>
  <r>
    <x v="744"/>
    <x v="596"/>
    <n v="6173"/>
    <x v="714"/>
    <x v="623"/>
    <n v="6.86"/>
    <n v="25"/>
    <n v="246.93"/>
    <x v="16"/>
    <x v="4"/>
    <x v="36"/>
    <x v="0"/>
  </r>
  <r>
    <x v="745"/>
    <x v="560"/>
    <n v="6163"/>
    <x v="715"/>
    <x v="268"/>
    <n v="13.18"/>
    <n v="65"/>
    <n v="94.82"/>
    <x v="16"/>
    <x v="4"/>
    <x v="18"/>
    <x v="1"/>
  </r>
  <r>
    <x v="746"/>
    <x v="292"/>
    <n v="6162"/>
    <x v="716"/>
    <x v="510"/>
    <n v="16.21"/>
    <n v="35"/>
    <n v="176.07"/>
    <x v="16"/>
    <x v="2"/>
    <x v="18"/>
    <x v="1"/>
  </r>
  <r>
    <x v="747"/>
    <x v="597"/>
    <n v="6136"/>
    <x v="717"/>
    <x v="624"/>
    <n v="8.51"/>
    <n v="62"/>
    <n v="98.97"/>
    <x v="16"/>
    <x v="5"/>
    <x v="18"/>
    <x v="1"/>
  </r>
  <r>
    <x v="748"/>
    <x v="511"/>
    <n v="6131"/>
    <x v="718"/>
    <x v="625"/>
    <n v="25.92"/>
    <n v="95"/>
    <n v="64.540000000000006"/>
    <x v="12"/>
    <x v="10"/>
    <x v="33"/>
    <x v="0"/>
  </r>
  <r>
    <x v="749"/>
    <x v="598"/>
    <n v="6128"/>
    <x v="517"/>
    <x v="626"/>
    <n v="7.43"/>
    <n v="125"/>
    <n v="49.02"/>
    <x v="16"/>
    <x v="8"/>
    <x v="49"/>
    <x v="1"/>
  </r>
  <r>
    <x v="750"/>
    <x v="599"/>
    <n v="6107"/>
    <x v="719"/>
    <x v="502"/>
    <n v="19.2"/>
    <n v="65"/>
    <n v="93.96"/>
    <x v="16"/>
    <x v="7"/>
    <x v="35"/>
    <x v="1"/>
  </r>
  <r>
    <x v="751"/>
    <x v="600"/>
    <n v="6107"/>
    <x v="720"/>
    <x v="627"/>
    <n v="19.170000000000002"/>
    <n v="95"/>
    <n v="64.28"/>
    <x v="12"/>
    <x v="12"/>
    <x v="45"/>
    <x v="0"/>
  </r>
  <r>
    <x v="752"/>
    <x v="447"/>
    <n v="6103"/>
    <x v="721"/>
    <x v="507"/>
    <n v="4.25"/>
    <n v="15"/>
    <n v="406.87"/>
    <x v="16"/>
    <x v="5"/>
    <x v="31"/>
    <x v="3"/>
  </r>
  <r>
    <x v="753"/>
    <x v="601"/>
    <n v="6090"/>
    <x v="722"/>
    <x v="628"/>
    <n v="21.77"/>
    <n v="95"/>
    <n v="64.11"/>
    <x v="12"/>
    <x v="12"/>
    <x v="45"/>
    <x v="0"/>
  </r>
  <r>
    <x v="754"/>
    <x v="244"/>
    <n v="6081"/>
    <x v="723"/>
    <x v="574"/>
    <n v="17.77"/>
    <n v="65"/>
    <n v="93.55"/>
    <x v="16"/>
    <x v="2"/>
    <x v="21"/>
    <x v="3"/>
  </r>
  <r>
    <x v="755"/>
    <x v="602"/>
    <n v="6079"/>
    <x v="724"/>
    <x v="629"/>
    <n v="3.62"/>
    <n v="35"/>
    <n v="173.69"/>
    <x v="16"/>
    <x v="5"/>
    <x v="36"/>
    <x v="4"/>
  </r>
  <r>
    <x v="756"/>
    <x v="603"/>
    <n v="6073"/>
    <x v="725"/>
    <x v="630"/>
    <n v="7.49"/>
    <n v="35"/>
    <n v="173.5"/>
    <x v="16"/>
    <x v="4"/>
    <x v="36"/>
    <x v="1"/>
  </r>
  <r>
    <x v="757"/>
    <x v="604"/>
    <n v="6073"/>
    <x v="726"/>
    <x v="631"/>
    <n v="0.86"/>
    <n v="95"/>
    <n v="63.92"/>
    <x v="7"/>
    <x v="10"/>
    <x v="33"/>
    <x v="0"/>
  </r>
  <r>
    <x v="758"/>
    <x v="605"/>
    <n v="6069"/>
    <x v="623"/>
    <x v="632"/>
    <n v="3.25"/>
    <n v="115"/>
    <n v="52.77"/>
    <x v="12"/>
    <x v="9"/>
    <x v="27"/>
    <x v="0"/>
  </r>
  <r>
    <x v="759"/>
    <x v="540"/>
    <n v="6064"/>
    <x v="727"/>
    <x v="502"/>
    <n v="13.76"/>
    <n v="65"/>
    <n v="93.3"/>
    <x v="16"/>
    <x v="6"/>
    <x v="38"/>
    <x v="1"/>
  </r>
  <r>
    <x v="760"/>
    <x v="606"/>
    <n v="6057"/>
    <x v="728"/>
    <x v="175"/>
    <n v="3.85"/>
    <n v="65"/>
    <n v="93.19"/>
    <x v="16"/>
    <x v="5"/>
    <x v="18"/>
    <x v="0"/>
  </r>
  <r>
    <x v="761"/>
    <x v="174"/>
    <n v="6051"/>
    <x v="667"/>
    <x v="146"/>
    <n v="3.51"/>
    <n v="47"/>
    <n v="128.75"/>
    <x v="16"/>
    <x v="9"/>
    <x v="50"/>
    <x v="3"/>
  </r>
  <r>
    <x v="762"/>
    <x v="607"/>
    <n v="6034"/>
    <x v="729"/>
    <x v="633"/>
    <n v="11.14"/>
    <n v="47"/>
    <n v="128.37"/>
    <x v="16"/>
    <x v="8"/>
    <x v="50"/>
    <x v="3"/>
  </r>
  <r>
    <x v="763"/>
    <x v="528"/>
    <n v="5987"/>
    <x v="730"/>
    <x v="208"/>
    <n v="3.01"/>
    <n v="45"/>
    <n v="133.05000000000001"/>
    <x v="16"/>
    <x v="10"/>
    <x v="44"/>
    <x v="0"/>
  </r>
  <r>
    <x v="764"/>
    <x v="608"/>
    <n v="5985"/>
    <x v="731"/>
    <x v="301"/>
    <n v="6.61"/>
    <n v="220"/>
    <n v="27.21"/>
    <x v="16"/>
    <x v="9"/>
    <x v="49"/>
    <x v="1"/>
  </r>
  <r>
    <x v="765"/>
    <x v="609"/>
    <n v="5969"/>
    <x v="732"/>
    <x v="634"/>
    <n v="12.81"/>
    <n v="125"/>
    <n v="47.75"/>
    <x v="16"/>
    <x v="10"/>
    <x v="49"/>
    <x v="1"/>
  </r>
  <r>
    <x v="766"/>
    <x v="118"/>
    <n v="5966"/>
    <x v="733"/>
    <x v="635"/>
    <n v="3.56"/>
    <n v="45"/>
    <n v="132.57"/>
    <x v="16"/>
    <x v="10"/>
    <x v="57"/>
    <x v="3"/>
  </r>
  <r>
    <x v="767"/>
    <x v="610"/>
    <n v="5961"/>
    <x v="734"/>
    <x v="597"/>
    <n v="5.17"/>
    <n v="80"/>
    <n v="74.510000000000005"/>
    <x v="16"/>
    <x v="6"/>
    <x v="36"/>
    <x v="0"/>
  </r>
  <r>
    <x v="768"/>
    <x v="511"/>
    <n v="5929"/>
    <x v="735"/>
    <x v="636"/>
    <n v="22.26"/>
    <n v="70"/>
    <n v="84.69"/>
    <x v="7"/>
    <x v="10"/>
    <x v="24"/>
    <x v="0"/>
  </r>
  <r>
    <x v="769"/>
    <x v="299"/>
    <n v="5900"/>
    <x v="736"/>
    <x v="637"/>
    <n v="7.54"/>
    <n v="95"/>
    <n v="62.11"/>
    <x v="12"/>
    <x v="8"/>
    <x v="30"/>
    <x v="0"/>
  </r>
  <r>
    <x v="770"/>
    <x v="611"/>
    <n v="5889"/>
    <x v="737"/>
    <x v="638"/>
    <n v="0.66"/>
    <n v="115"/>
    <n v="51.21"/>
    <x v="7"/>
    <x v="7"/>
    <x v="51"/>
    <x v="0"/>
  </r>
  <r>
    <x v="771"/>
    <x v="612"/>
    <n v="5871"/>
    <x v="738"/>
    <x v="283"/>
    <n v="9.86"/>
    <n v="130"/>
    <n v="45.16"/>
    <x v="16"/>
    <x v="10"/>
    <x v="33"/>
    <x v="0"/>
  </r>
  <r>
    <x v="772"/>
    <x v="500"/>
    <n v="5863"/>
    <x v="739"/>
    <x v="639"/>
    <n v="17.25"/>
    <n v="95"/>
    <n v="61.72"/>
    <x v="12"/>
    <x v="10"/>
    <x v="30"/>
    <x v="0"/>
  </r>
  <r>
    <x v="773"/>
    <x v="613"/>
    <n v="5842"/>
    <x v="740"/>
    <x v="36"/>
    <n v="87.97"/>
    <n v="80"/>
    <n v="73.02"/>
    <x v="16"/>
    <x v="7"/>
    <x v="30"/>
    <x v="0"/>
  </r>
  <r>
    <x v="774"/>
    <x v="614"/>
    <n v="5829"/>
    <x v="741"/>
    <x v="640"/>
    <n v="8.1"/>
    <n v="47"/>
    <n v="124.02"/>
    <x v="16"/>
    <x v="9"/>
    <x v="58"/>
    <x v="3"/>
  </r>
  <r>
    <x v="775"/>
    <x v="615"/>
    <n v="5827"/>
    <x v="742"/>
    <x v="641"/>
    <n v="12.62"/>
    <n v="25"/>
    <n v="233.07"/>
    <x v="16"/>
    <x v="5"/>
    <x v="18"/>
    <x v="1"/>
  </r>
  <r>
    <x v="776"/>
    <x v="616"/>
    <n v="5800"/>
    <x v="743"/>
    <x v="464"/>
    <n v="6.98"/>
    <n v="47"/>
    <n v="123.4"/>
    <x v="16"/>
    <x v="8"/>
    <x v="50"/>
    <x v="3"/>
  </r>
  <r>
    <x v="777"/>
    <x v="448"/>
    <n v="5776"/>
    <x v="744"/>
    <x v="642"/>
    <n v="8.9499999999999993"/>
    <n v="15"/>
    <n v="385.06"/>
    <x v="17"/>
    <x v="3"/>
    <x v="34"/>
    <x v="7"/>
  </r>
  <r>
    <x v="778"/>
    <x v="617"/>
    <n v="5776"/>
    <x v="745"/>
    <x v="643"/>
    <n v="13.77"/>
    <n v="65"/>
    <n v="88.86"/>
    <x v="16"/>
    <x v="10"/>
    <x v="59"/>
    <x v="0"/>
  </r>
  <r>
    <x v="779"/>
    <x v="555"/>
    <n v="5769"/>
    <x v="746"/>
    <x v="644"/>
    <n v="15.58"/>
    <n v="70"/>
    <n v="82.42"/>
    <x v="7"/>
    <x v="7"/>
    <x v="30"/>
    <x v="0"/>
  </r>
  <r>
    <x v="780"/>
    <x v="618"/>
    <n v="5761"/>
    <x v="747"/>
    <x v="504"/>
    <n v="22.45"/>
    <n v="95"/>
    <n v="60.64"/>
    <x v="12"/>
    <x v="12"/>
    <x v="45"/>
    <x v="0"/>
  </r>
  <r>
    <x v="781"/>
    <x v="303"/>
    <n v="5755"/>
    <x v="748"/>
    <x v="645"/>
    <n v="3.49"/>
    <n v="45"/>
    <n v="127.89"/>
    <x v="16"/>
    <x v="10"/>
    <x v="60"/>
    <x v="3"/>
  </r>
  <r>
    <x v="782"/>
    <x v="619"/>
    <n v="5754"/>
    <x v="676"/>
    <x v="644"/>
    <n v="3.03"/>
    <n v="85"/>
    <n v="67.7"/>
    <x v="7"/>
    <x v="5"/>
    <x v="7"/>
    <x v="0"/>
  </r>
  <r>
    <x v="783"/>
    <x v="620"/>
    <n v="5754"/>
    <x v="749"/>
    <x v="171"/>
    <n v="14.71"/>
    <n v="130"/>
    <n v="44.26"/>
    <x v="16"/>
    <x v="10"/>
    <x v="33"/>
    <x v="1"/>
  </r>
  <r>
    <x v="784"/>
    <x v="621"/>
    <n v="5748"/>
    <x v="750"/>
    <x v="646"/>
    <n v="2.5099999999999998"/>
    <n v="45"/>
    <n v="127.73"/>
    <x v="16"/>
    <x v="9"/>
    <x v="42"/>
    <x v="1"/>
  </r>
  <r>
    <x v="785"/>
    <x v="622"/>
    <n v="5729"/>
    <x v="751"/>
    <x v="647"/>
    <n v="4.6500000000000004"/>
    <n v="72"/>
    <n v="79.569999999999993"/>
    <x v="16"/>
    <x v="4"/>
    <x v="36"/>
    <x v="0"/>
  </r>
  <r>
    <x v="786"/>
    <x v="268"/>
    <n v="5711"/>
    <x v="752"/>
    <x v="648"/>
    <n v="8.52"/>
    <n v="45"/>
    <n v="126.91"/>
    <x v="16"/>
    <x v="0"/>
    <x v="21"/>
    <x v="3"/>
  </r>
  <r>
    <x v="787"/>
    <x v="623"/>
    <n v="5708"/>
    <x v="23"/>
    <x v="649"/>
    <n v="8.65"/>
    <n v="45"/>
    <n v="126.85"/>
    <x v="16"/>
    <x v="10"/>
    <x v="57"/>
    <x v="3"/>
  </r>
  <r>
    <x v="788"/>
    <x v="624"/>
    <n v="5707"/>
    <x v="753"/>
    <x v="220"/>
    <n v="10.36"/>
    <n v="80"/>
    <n v="71.34"/>
    <x v="16"/>
    <x v="6"/>
    <x v="36"/>
    <x v="0"/>
  </r>
  <r>
    <x v="789"/>
    <x v="554"/>
    <n v="5700"/>
    <x v="754"/>
    <x v="650"/>
    <n v="1.74"/>
    <n v="55"/>
    <n v="103.63"/>
    <x v="16"/>
    <x v="10"/>
    <x v="61"/>
    <x v="3"/>
  </r>
  <r>
    <x v="790"/>
    <x v="625"/>
    <n v="5682"/>
    <x v="755"/>
    <x v="620"/>
    <n v="9.7200000000000006"/>
    <n v="65"/>
    <n v="87.41"/>
    <x v="16"/>
    <x v="1"/>
    <x v="36"/>
    <x v="0"/>
  </r>
  <r>
    <x v="791"/>
    <x v="626"/>
    <n v="5671"/>
    <x v="756"/>
    <x v="646"/>
    <n v="11.7"/>
    <n v="55"/>
    <n v="103.1"/>
    <x v="16"/>
    <x v="10"/>
    <x v="57"/>
    <x v="3"/>
  </r>
  <r>
    <x v="792"/>
    <x v="627"/>
    <n v="5655"/>
    <x v="757"/>
    <x v="567"/>
    <n v="17.190000000000001"/>
    <n v="35"/>
    <n v="161.56"/>
    <x v="16"/>
    <x v="7"/>
    <x v="35"/>
    <x v="1"/>
  </r>
  <r>
    <x v="793"/>
    <x v="628"/>
    <n v="5655"/>
    <x v="758"/>
    <x v="651"/>
    <n v="16.46"/>
    <n v="65"/>
    <n v="87"/>
    <x v="16"/>
    <x v="7"/>
    <x v="35"/>
    <x v="1"/>
  </r>
  <r>
    <x v="794"/>
    <x v="629"/>
    <n v="5651"/>
    <x v="759"/>
    <x v="652"/>
    <n v="9.49"/>
    <n v="45"/>
    <n v="125.57"/>
    <x v="16"/>
    <x v="10"/>
    <x v="60"/>
    <x v="3"/>
  </r>
  <r>
    <x v="795"/>
    <x v="630"/>
    <n v="5625"/>
    <x v="760"/>
    <x v="653"/>
    <n v="11.16"/>
    <n v="115"/>
    <n v="48.91"/>
    <x v="12"/>
    <x v="8"/>
    <x v="41"/>
    <x v="0"/>
  </r>
  <r>
    <x v="796"/>
    <x v="631"/>
    <n v="5623"/>
    <x v="761"/>
    <x v="282"/>
    <n v="31.39"/>
    <n v="88"/>
    <n v="63.9"/>
    <x v="16"/>
    <x v="8"/>
    <x v="42"/>
    <x v="1"/>
  </r>
  <r>
    <x v="797"/>
    <x v="632"/>
    <n v="5604"/>
    <x v="762"/>
    <x v="455"/>
    <n v="9.92"/>
    <n v="95"/>
    <n v="58.99"/>
    <x v="16"/>
    <x v="11"/>
    <x v="52"/>
    <x v="1"/>
  </r>
  <r>
    <x v="798"/>
    <x v="633"/>
    <n v="5573"/>
    <x v="763"/>
    <x v="654"/>
    <n v="12.34"/>
    <n v="45"/>
    <n v="123.84"/>
    <x v="16"/>
    <x v="10"/>
    <x v="52"/>
    <x v="1"/>
  </r>
  <r>
    <x v="799"/>
    <x v="634"/>
    <n v="5572"/>
    <x v="764"/>
    <x v="655"/>
    <n v="18.54"/>
    <n v="84"/>
    <n v="66.33"/>
    <x v="16"/>
    <x v="8"/>
    <x v="42"/>
    <x v="1"/>
  </r>
  <r>
    <x v="800"/>
    <x v="635"/>
    <n v="5572"/>
    <x v="765"/>
    <x v="656"/>
    <n v="0.56999999999999995"/>
    <n v="115"/>
    <n v="48.45"/>
    <x v="7"/>
    <x v="9"/>
    <x v="41"/>
    <x v="0"/>
  </r>
  <r>
    <x v="801"/>
    <x v="636"/>
    <n v="5560"/>
    <x v="766"/>
    <x v="657"/>
    <n v="4.66"/>
    <n v="47"/>
    <n v="118.3"/>
    <x v="16"/>
    <x v="9"/>
    <x v="47"/>
    <x v="3"/>
  </r>
  <r>
    <x v="802"/>
    <x v="137"/>
    <n v="5555"/>
    <x v="767"/>
    <x v="153"/>
    <n v="7.57"/>
    <n v="15"/>
    <n v="370.36"/>
    <x v="16"/>
    <x v="2"/>
    <x v="31"/>
    <x v="3"/>
  </r>
  <r>
    <x v="803"/>
    <x v="637"/>
    <n v="5548"/>
    <x v="768"/>
    <x v="531"/>
    <n v="8.7100000000000009"/>
    <n v="65"/>
    <n v="85.36"/>
    <x v="16"/>
    <x v="7"/>
    <x v="44"/>
    <x v="1"/>
  </r>
  <r>
    <x v="804"/>
    <x v="638"/>
    <n v="5547"/>
    <x v="769"/>
    <x v="606"/>
    <n v="13.91"/>
    <n v="84"/>
    <n v="66.040000000000006"/>
    <x v="16"/>
    <x v="9"/>
    <x v="42"/>
    <x v="1"/>
  </r>
  <r>
    <x v="805"/>
    <x v="316"/>
    <n v="5523"/>
    <x v="770"/>
    <x v="658"/>
    <n v="10.130000000000001"/>
    <n v="130"/>
    <n v="42.48"/>
    <x v="16"/>
    <x v="10"/>
    <x v="33"/>
    <x v="0"/>
  </r>
  <r>
    <x v="806"/>
    <x v="639"/>
    <n v="5520"/>
    <x v="771"/>
    <x v="659"/>
    <n v="7.56"/>
    <n v="84"/>
    <n v="65.709999999999994"/>
    <x v="16"/>
    <x v="8"/>
    <x v="44"/>
    <x v="0"/>
  </r>
  <r>
    <x v="807"/>
    <x v="492"/>
    <n v="5518"/>
    <x v="772"/>
    <x v="657"/>
    <n v="4.72"/>
    <n v="47"/>
    <n v="117.4"/>
    <x v="16"/>
    <x v="8"/>
    <x v="47"/>
    <x v="3"/>
  </r>
  <r>
    <x v="808"/>
    <x v="640"/>
    <n v="5510"/>
    <x v="773"/>
    <x v="660"/>
    <n v="4.97"/>
    <n v="95"/>
    <n v="58"/>
    <x v="16"/>
    <x v="11"/>
    <x v="52"/>
    <x v="0"/>
  </r>
  <r>
    <x v="809"/>
    <x v="453"/>
    <n v="5500"/>
    <x v="774"/>
    <x v="500"/>
    <n v="21.82"/>
    <n v="95"/>
    <n v="57.89"/>
    <x v="16"/>
    <x v="12"/>
    <x v="52"/>
    <x v="1"/>
  </r>
  <r>
    <x v="810"/>
    <x v="641"/>
    <n v="5499"/>
    <x v="775"/>
    <x v="661"/>
    <n v="12.01"/>
    <n v="65"/>
    <n v="84.6"/>
    <x v="16"/>
    <x v="4"/>
    <x v="36"/>
    <x v="1"/>
  </r>
  <r>
    <x v="811"/>
    <x v="642"/>
    <n v="5440"/>
    <x v="776"/>
    <x v="561"/>
    <n v="21.42"/>
    <n v="84"/>
    <n v="64.77"/>
    <x v="16"/>
    <x v="9"/>
    <x v="42"/>
    <x v="1"/>
  </r>
  <r>
    <x v="812"/>
    <x v="305"/>
    <n v="5419"/>
    <x v="777"/>
    <x v="662"/>
    <n v="17.260000000000002"/>
    <n v="35"/>
    <n v="154.82"/>
    <x v="16"/>
    <x v="2"/>
    <x v="18"/>
    <x v="1"/>
  </r>
  <r>
    <x v="813"/>
    <x v="643"/>
    <n v="5414"/>
    <x v="778"/>
    <x v="663"/>
    <n v="14.49"/>
    <n v="65"/>
    <n v="83.29"/>
    <x v="16"/>
    <x v="6"/>
    <x v="35"/>
    <x v="1"/>
  </r>
  <r>
    <x v="814"/>
    <x v="644"/>
    <n v="5409"/>
    <x v="779"/>
    <x v="664"/>
    <n v="17.87"/>
    <n v="125"/>
    <n v="43.27"/>
    <x v="16"/>
    <x v="10"/>
    <x v="49"/>
    <x v="1"/>
  </r>
  <r>
    <x v="815"/>
    <x v="645"/>
    <n v="5398"/>
    <x v="780"/>
    <x v="665"/>
    <n v="12.37"/>
    <n v="80"/>
    <n v="67.47"/>
    <x v="16"/>
    <x v="11"/>
    <x v="52"/>
    <x v="0"/>
  </r>
  <r>
    <x v="816"/>
    <x v="646"/>
    <n v="5386"/>
    <x v="781"/>
    <x v="666"/>
    <n v="22.02"/>
    <n v="80"/>
    <n v="67.319999999999993"/>
    <x v="16"/>
    <x v="11"/>
    <x v="52"/>
    <x v="0"/>
  </r>
  <r>
    <x v="817"/>
    <x v="647"/>
    <n v="5380"/>
    <x v="782"/>
    <x v="274"/>
    <n v="15.79"/>
    <n v="65"/>
    <n v="82.77"/>
    <x v="16"/>
    <x v="8"/>
    <x v="42"/>
    <x v="1"/>
  </r>
  <r>
    <x v="818"/>
    <x v="648"/>
    <n v="5372"/>
    <x v="783"/>
    <x v="667"/>
    <n v="2.31"/>
    <n v="95"/>
    <n v="56.54"/>
    <x v="16"/>
    <x v="11"/>
    <x v="52"/>
    <x v="0"/>
  </r>
  <r>
    <x v="819"/>
    <x v="649"/>
    <n v="5366"/>
    <x v="784"/>
    <x v="668"/>
    <n v="7.11"/>
    <n v="95"/>
    <n v="56.49"/>
    <x v="16"/>
    <x v="11"/>
    <x v="52"/>
    <x v="0"/>
  </r>
  <r>
    <x v="820"/>
    <x v="650"/>
    <n v="5351"/>
    <x v="368"/>
    <x v="669"/>
    <n v="3.31"/>
    <n v="85"/>
    <n v="62.96"/>
    <x v="7"/>
    <x v="6"/>
    <x v="15"/>
    <x v="0"/>
  </r>
  <r>
    <x v="821"/>
    <x v="618"/>
    <n v="5344"/>
    <x v="785"/>
    <x v="670"/>
    <n v="36.08"/>
    <n v="84"/>
    <n v="63.62"/>
    <x v="16"/>
    <x v="8"/>
    <x v="42"/>
    <x v="1"/>
  </r>
  <r>
    <x v="822"/>
    <x v="651"/>
    <n v="5344"/>
    <x v="786"/>
    <x v="668"/>
    <n v="19.559999999999999"/>
    <n v="95"/>
    <n v="56.25"/>
    <x v="16"/>
    <x v="12"/>
    <x v="52"/>
    <x v="1"/>
  </r>
  <r>
    <x v="823"/>
    <x v="652"/>
    <n v="5319"/>
    <x v="787"/>
    <x v="671"/>
    <n v="10.39"/>
    <n v="35"/>
    <n v="151.97"/>
    <x v="16"/>
    <x v="4"/>
    <x v="36"/>
    <x v="1"/>
  </r>
  <r>
    <x v="824"/>
    <x v="653"/>
    <n v="5319"/>
    <x v="788"/>
    <x v="672"/>
    <n v="9.39"/>
    <n v="47"/>
    <n v="113.17"/>
    <x v="16"/>
    <x v="9"/>
    <x v="58"/>
    <x v="3"/>
  </r>
  <r>
    <x v="825"/>
    <x v="654"/>
    <n v="5304"/>
    <x v="789"/>
    <x v="673"/>
    <n v="1.98"/>
    <n v="25"/>
    <n v="212.17"/>
    <x v="16"/>
    <x v="7"/>
    <x v="44"/>
    <x v="0"/>
  </r>
  <r>
    <x v="826"/>
    <x v="655"/>
    <n v="5291"/>
    <x v="790"/>
    <x v="674"/>
    <n v="7.31"/>
    <n v="35"/>
    <n v="151.18"/>
    <x v="16"/>
    <x v="5"/>
    <x v="18"/>
    <x v="1"/>
  </r>
  <r>
    <x v="827"/>
    <x v="656"/>
    <n v="5286"/>
    <x v="791"/>
    <x v="675"/>
    <n v="0.96"/>
    <n v="115"/>
    <n v="45.97"/>
    <x v="7"/>
    <x v="10"/>
    <x v="51"/>
    <x v="0"/>
  </r>
  <r>
    <x v="828"/>
    <x v="657"/>
    <n v="5282"/>
    <x v="792"/>
    <x v="676"/>
    <n v="8.52"/>
    <n v="130"/>
    <n v="40.630000000000003"/>
    <x v="16"/>
    <x v="11"/>
    <x v="45"/>
    <x v="0"/>
  </r>
  <r>
    <x v="829"/>
    <x v="658"/>
    <n v="5280"/>
    <x v="793"/>
    <x v="677"/>
    <n v="14.71"/>
    <n v="95"/>
    <n v="55.58"/>
    <x v="12"/>
    <x v="10"/>
    <x v="33"/>
    <x v="0"/>
  </r>
  <r>
    <x v="830"/>
    <x v="659"/>
    <n v="5273"/>
    <x v="794"/>
    <x v="618"/>
    <n v="31.13"/>
    <n v="60"/>
    <n v="87.89"/>
    <x v="12"/>
    <x v="4"/>
    <x v="54"/>
    <x v="0"/>
  </r>
  <r>
    <x v="831"/>
    <x v="660"/>
    <n v="5264"/>
    <x v="795"/>
    <x v="214"/>
    <n v="22.15"/>
    <n v="84"/>
    <n v="62.67"/>
    <x v="16"/>
    <x v="9"/>
    <x v="42"/>
    <x v="0"/>
  </r>
  <r>
    <x v="832"/>
    <x v="661"/>
    <n v="5246"/>
    <x v="796"/>
    <x v="395"/>
    <n v="4.17"/>
    <n v="115"/>
    <n v="45.62"/>
    <x v="16"/>
    <x v="9"/>
    <x v="51"/>
    <x v="0"/>
  </r>
  <r>
    <x v="833"/>
    <x v="662"/>
    <n v="5245"/>
    <x v="797"/>
    <x v="678"/>
    <n v="10.7"/>
    <n v="140"/>
    <n v="37.46"/>
    <x v="16"/>
    <x v="6"/>
    <x v="15"/>
    <x v="0"/>
  </r>
  <r>
    <x v="834"/>
    <x v="663"/>
    <n v="5240"/>
    <x v="798"/>
    <x v="679"/>
    <n v="1.29"/>
    <n v="115"/>
    <n v="45.56"/>
    <x v="7"/>
    <x v="11"/>
    <x v="51"/>
    <x v="0"/>
  </r>
  <r>
    <x v="835"/>
    <x v="664"/>
    <n v="5235"/>
    <x v="799"/>
    <x v="680"/>
    <n v="59.27"/>
    <n v="95"/>
    <n v="55.1"/>
    <x v="16"/>
    <x v="8"/>
    <x v="49"/>
    <x v="1"/>
  </r>
  <r>
    <x v="836"/>
    <x v="665"/>
    <n v="5233"/>
    <x v="97"/>
    <x v="681"/>
    <n v="7.84"/>
    <n v="65"/>
    <n v="80.5"/>
    <x v="16"/>
    <x v="5"/>
    <x v="47"/>
    <x v="1"/>
  </r>
  <r>
    <x v="837"/>
    <x v="666"/>
    <n v="5223"/>
    <x v="800"/>
    <x v="682"/>
    <n v="21.6"/>
    <n v="95"/>
    <n v="54.97"/>
    <x v="16"/>
    <x v="9"/>
    <x v="49"/>
    <x v="1"/>
  </r>
  <r>
    <x v="838"/>
    <x v="587"/>
    <n v="5199"/>
    <x v="801"/>
    <x v="683"/>
    <n v="20.36"/>
    <n v="84"/>
    <n v="61.9"/>
    <x v="16"/>
    <x v="9"/>
    <x v="42"/>
    <x v="1"/>
  </r>
  <r>
    <x v="839"/>
    <x v="430"/>
    <n v="5163"/>
    <x v="802"/>
    <x v="671"/>
    <n v="15.11"/>
    <n v="65"/>
    <n v="79.430000000000007"/>
    <x v="16"/>
    <x v="7"/>
    <x v="35"/>
    <x v="1"/>
  </r>
  <r>
    <x v="840"/>
    <x v="667"/>
    <n v="5160"/>
    <x v="803"/>
    <x v="684"/>
    <n v="16.670000000000002"/>
    <n v="80"/>
    <n v="64.5"/>
    <x v="12"/>
    <x v="11"/>
    <x v="45"/>
    <x v="0"/>
  </r>
  <r>
    <x v="841"/>
    <x v="668"/>
    <n v="5158"/>
    <x v="804"/>
    <x v="529"/>
    <n v="22.7"/>
    <n v="125"/>
    <n v="41.26"/>
    <x v="16"/>
    <x v="11"/>
    <x v="49"/>
    <x v="1"/>
  </r>
  <r>
    <x v="842"/>
    <x v="472"/>
    <n v="5154"/>
    <x v="805"/>
    <x v="114"/>
    <n v="6.11"/>
    <n v="80"/>
    <n v="64.42"/>
    <x v="16"/>
    <x v="11"/>
    <x v="42"/>
    <x v="0"/>
  </r>
  <r>
    <x v="843"/>
    <x v="299"/>
    <n v="5149"/>
    <x v="806"/>
    <x v="685"/>
    <n v="6.52"/>
    <n v="95"/>
    <n v="54.2"/>
    <x v="12"/>
    <x v="10"/>
    <x v="62"/>
    <x v="0"/>
  </r>
  <r>
    <x v="844"/>
    <x v="669"/>
    <n v="5145"/>
    <x v="807"/>
    <x v="572"/>
    <n v="1.7"/>
    <n v="95"/>
    <n v="54.15"/>
    <x v="16"/>
    <x v="8"/>
    <x v="49"/>
    <x v="1"/>
  </r>
  <r>
    <x v="845"/>
    <x v="670"/>
    <n v="5131"/>
    <x v="808"/>
    <x v="332"/>
    <n v="3.94"/>
    <n v="45"/>
    <n v="114.03"/>
    <x v="16"/>
    <x v="10"/>
    <x v="57"/>
    <x v="3"/>
  </r>
  <r>
    <x v="846"/>
    <x v="671"/>
    <n v="5128"/>
    <x v="809"/>
    <x v="347"/>
    <n v="8.01"/>
    <n v="15"/>
    <n v="341.84"/>
    <x v="17"/>
    <x v="2"/>
    <x v="40"/>
    <x v="3"/>
  </r>
  <r>
    <x v="847"/>
    <x v="672"/>
    <n v="5117"/>
    <x v="810"/>
    <x v="686"/>
    <n v="34.9"/>
    <n v="95"/>
    <n v="53.86"/>
    <x v="16"/>
    <x v="11"/>
    <x v="45"/>
    <x v="0"/>
  </r>
  <r>
    <x v="848"/>
    <x v="673"/>
    <n v="5112"/>
    <x v="811"/>
    <x v="687"/>
    <n v="14.67"/>
    <n v="130"/>
    <n v="39.32"/>
    <x v="16"/>
    <x v="12"/>
    <x v="45"/>
    <x v="0"/>
  </r>
  <r>
    <x v="849"/>
    <x v="674"/>
    <n v="5100"/>
    <x v="812"/>
    <x v="688"/>
    <n v="4.16"/>
    <n v="45"/>
    <n v="113.32"/>
    <x v="16"/>
    <x v="10"/>
    <x v="63"/>
    <x v="3"/>
  </r>
  <r>
    <x v="850"/>
    <x v="675"/>
    <n v="5095"/>
    <x v="813"/>
    <x v="689"/>
    <n v="4.78"/>
    <n v="37"/>
    <n v="137.71"/>
    <x v="16"/>
    <x v="9"/>
    <x v="50"/>
    <x v="3"/>
  </r>
  <r>
    <x v="851"/>
    <x v="676"/>
    <n v="5095"/>
    <x v="814"/>
    <x v="690"/>
    <n v="7.89"/>
    <n v="65"/>
    <n v="78.39"/>
    <x v="16"/>
    <x v="8"/>
    <x v="42"/>
    <x v="1"/>
  </r>
  <r>
    <x v="852"/>
    <x v="677"/>
    <n v="5077"/>
    <x v="815"/>
    <x v="691"/>
    <n v="6.11"/>
    <n v="120"/>
    <n v="42.31"/>
    <x v="16"/>
    <x v="5"/>
    <x v="10"/>
    <x v="0"/>
  </r>
  <r>
    <x v="853"/>
    <x v="439"/>
    <n v="5036"/>
    <x v="636"/>
    <x v="676"/>
    <n v="3.25"/>
    <n v="35"/>
    <n v="143.88"/>
    <x v="16"/>
    <x v="9"/>
    <x v="44"/>
    <x v="1"/>
  </r>
  <r>
    <x v="854"/>
    <x v="62"/>
    <n v="5017"/>
    <x v="816"/>
    <x v="692"/>
    <n v="3.76"/>
    <n v="15"/>
    <n v="334.48"/>
    <x v="16"/>
    <x v="2"/>
    <x v="31"/>
    <x v="3"/>
  </r>
  <r>
    <x v="855"/>
    <x v="360"/>
    <n v="5016"/>
    <x v="817"/>
    <x v="693"/>
    <n v="4.8600000000000003"/>
    <n v="7"/>
    <n v="716.63"/>
    <x v="16"/>
    <x v="1"/>
    <x v="64"/>
    <x v="3"/>
  </r>
  <r>
    <x v="856"/>
    <x v="678"/>
    <n v="5006"/>
    <x v="436"/>
    <x v="694"/>
    <n v="6.11"/>
    <n v="80"/>
    <n v="62.58"/>
    <x v="16"/>
    <x v="11"/>
    <x v="52"/>
    <x v="0"/>
  </r>
  <r>
    <x v="857"/>
    <x v="568"/>
    <n v="4988"/>
    <x v="818"/>
    <x v="695"/>
    <n v="2.0699999999999998"/>
    <n v="95"/>
    <n v="52.5"/>
    <x v="16"/>
    <x v="11"/>
    <x v="52"/>
    <x v="0"/>
  </r>
  <r>
    <x v="858"/>
    <x v="679"/>
    <n v="4972"/>
    <x v="819"/>
    <x v="696"/>
    <n v="10.68"/>
    <n v="95"/>
    <n v="52.34"/>
    <x v="16"/>
    <x v="8"/>
    <x v="49"/>
    <x v="1"/>
  </r>
  <r>
    <x v="859"/>
    <x v="680"/>
    <n v="4955"/>
    <x v="820"/>
    <x v="697"/>
    <n v="22.06"/>
    <n v="80"/>
    <n v="61.94"/>
    <x v="12"/>
    <x v="11"/>
    <x v="45"/>
    <x v="0"/>
  </r>
  <r>
    <x v="860"/>
    <x v="681"/>
    <n v="4936"/>
    <x v="52"/>
    <x v="698"/>
    <n v="31.22"/>
    <n v="77"/>
    <n v="64.11"/>
    <x v="16"/>
    <x v="10"/>
    <x v="52"/>
    <x v="1"/>
  </r>
  <r>
    <x v="861"/>
    <x v="283"/>
    <n v="4919"/>
    <x v="821"/>
    <x v="422"/>
    <n v="9.69"/>
    <n v="65"/>
    <n v="75.67"/>
    <x v="16"/>
    <x v="9"/>
    <x v="44"/>
    <x v="1"/>
  </r>
  <r>
    <x v="862"/>
    <x v="682"/>
    <n v="4914"/>
    <x v="822"/>
    <x v="699"/>
    <n v="11.68"/>
    <n v="65"/>
    <n v="75.59"/>
    <x v="16"/>
    <x v="9"/>
    <x v="42"/>
    <x v="1"/>
  </r>
  <r>
    <x v="863"/>
    <x v="683"/>
    <n v="4910"/>
    <x v="823"/>
    <x v="698"/>
    <n v="12.34"/>
    <n v="77"/>
    <n v="63.77"/>
    <x v="16"/>
    <x v="10"/>
    <x v="52"/>
    <x v="1"/>
  </r>
  <r>
    <x v="864"/>
    <x v="684"/>
    <n v="4860"/>
    <x v="824"/>
    <x v="700"/>
    <n v="8.5500000000000007"/>
    <n v="95"/>
    <n v="51.15"/>
    <x v="16"/>
    <x v="10"/>
    <x v="49"/>
    <x v="1"/>
  </r>
  <r>
    <x v="865"/>
    <x v="685"/>
    <n v="4858"/>
    <x v="542"/>
    <x v="701"/>
    <n v="2.2999999999999998"/>
    <n v="85"/>
    <n v="57.16"/>
    <x v="7"/>
    <x v="8"/>
    <x v="27"/>
    <x v="0"/>
  </r>
  <r>
    <x v="866"/>
    <x v="686"/>
    <n v="4856"/>
    <x v="825"/>
    <x v="702"/>
    <n v="14.1"/>
    <n v="51"/>
    <n v="95.21"/>
    <x v="17"/>
    <x v="4"/>
    <x v="36"/>
    <x v="1"/>
  </r>
  <r>
    <x v="867"/>
    <x v="687"/>
    <n v="4845"/>
    <x v="826"/>
    <x v="297"/>
    <n v="8.27"/>
    <n v="35"/>
    <n v="138.41999999999999"/>
    <x v="16"/>
    <x v="7"/>
    <x v="35"/>
    <x v="1"/>
  </r>
  <r>
    <x v="868"/>
    <x v="268"/>
    <n v="4834"/>
    <x v="827"/>
    <x v="703"/>
    <n v="7.28"/>
    <n v="25"/>
    <n v="193.35"/>
    <x v="16"/>
    <x v="2"/>
    <x v="21"/>
    <x v="3"/>
  </r>
  <r>
    <x v="869"/>
    <x v="532"/>
    <n v="4834"/>
    <x v="828"/>
    <x v="704"/>
    <n v="23.94"/>
    <n v="84"/>
    <n v="57.55"/>
    <x v="16"/>
    <x v="8"/>
    <x v="42"/>
    <x v="1"/>
  </r>
  <r>
    <x v="870"/>
    <x v="688"/>
    <n v="4819"/>
    <x v="829"/>
    <x v="149"/>
    <n v="9.94"/>
    <n v="60"/>
    <n v="80.319999999999993"/>
    <x v="17"/>
    <x v="4"/>
    <x v="36"/>
    <x v="1"/>
  </r>
  <r>
    <x v="871"/>
    <x v="689"/>
    <n v="4796"/>
    <x v="830"/>
    <x v="705"/>
    <n v="4.3899999999999997"/>
    <n v="85"/>
    <n v="56.43"/>
    <x v="12"/>
    <x v="1"/>
    <x v="7"/>
    <x v="0"/>
  </r>
  <r>
    <x v="872"/>
    <x v="690"/>
    <n v="4783"/>
    <x v="831"/>
    <x v="706"/>
    <n v="5.96"/>
    <n v="77"/>
    <n v="62.11"/>
    <x v="16"/>
    <x v="10"/>
    <x v="52"/>
    <x v="1"/>
  </r>
  <r>
    <x v="873"/>
    <x v="691"/>
    <n v="4776"/>
    <x v="291"/>
    <x v="707"/>
    <n v="7.93"/>
    <n v="35"/>
    <n v="136.47"/>
    <x v="16"/>
    <x v="7"/>
    <x v="35"/>
    <x v="1"/>
  </r>
  <r>
    <x v="874"/>
    <x v="692"/>
    <n v="4766"/>
    <x v="706"/>
    <x v="708"/>
    <n v="8.57"/>
    <n v="77"/>
    <n v="61.89"/>
    <x v="16"/>
    <x v="10"/>
    <x v="52"/>
    <x v="0"/>
  </r>
  <r>
    <x v="875"/>
    <x v="693"/>
    <n v="4764"/>
    <x v="832"/>
    <x v="709"/>
    <n v="3.35"/>
    <n v="25"/>
    <n v="190.58"/>
    <x v="16"/>
    <x v="9"/>
    <x v="42"/>
    <x v="0"/>
  </r>
  <r>
    <x v="876"/>
    <x v="694"/>
    <n v="4753"/>
    <x v="833"/>
    <x v="710"/>
    <n v="81.17"/>
    <n v="115"/>
    <n v="41.33"/>
    <x v="16"/>
    <x v="9"/>
    <x v="41"/>
    <x v="0"/>
  </r>
  <r>
    <x v="877"/>
    <x v="695"/>
    <n v="4745"/>
    <x v="834"/>
    <x v="671"/>
    <n v="12.2"/>
    <n v="15"/>
    <n v="316.33"/>
    <x v="17"/>
    <x v="0"/>
    <x v="40"/>
    <x v="3"/>
  </r>
  <r>
    <x v="878"/>
    <x v="696"/>
    <n v="4725"/>
    <x v="835"/>
    <x v="711"/>
    <n v="6.68"/>
    <n v="95"/>
    <n v="49.73"/>
    <x v="16"/>
    <x v="11"/>
    <x v="52"/>
    <x v="0"/>
  </r>
  <r>
    <x v="879"/>
    <x v="371"/>
    <n v="4718"/>
    <x v="836"/>
    <x v="712"/>
    <n v="23.54"/>
    <n v="84"/>
    <n v="56.16"/>
    <x v="16"/>
    <x v="9"/>
    <x v="44"/>
    <x v="1"/>
  </r>
  <r>
    <x v="880"/>
    <x v="260"/>
    <n v="4711"/>
    <x v="837"/>
    <x v="614"/>
    <n v="10.35"/>
    <n v="45"/>
    <n v="104.68"/>
    <x v="16"/>
    <x v="10"/>
    <x v="52"/>
    <x v="0"/>
  </r>
  <r>
    <x v="881"/>
    <x v="435"/>
    <n v="4710"/>
    <x v="115"/>
    <x v="713"/>
    <n v="10.08"/>
    <n v="35"/>
    <n v="134.57"/>
    <x v="16"/>
    <x v="6"/>
    <x v="38"/>
    <x v="1"/>
  </r>
  <r>
    <x v="882"/>
    <x v="167"/>
    <n v="4703"/>
    <x v="838"/>
    <x v="714"/>
    <n v="8.08"/>
    <n v="51"/>
    <n v="92.23"/>
    <x v="17"/>
    <x v="4"/>
    <x v="36"/>
    <x v="1"/>
  </r>
  <r>
    <x v="883"/>
    <x v="697"/>
    <n v="4695"/>
    <x v="839"/>
    <x v="715"/>
    <n v="4.05"/>
    <n v="85"/>
    <n v="55.24"/>
    <x v="12"/>
    <x v="6"/>
    <x v="15"/>
    <x v="0"/>
  </r>
  <r>
    <x v="884"/>
    <x v="698"/>
    <n v="4691"/>
    <x v="840"/>
    <x v="716"/>
    <n v="20.41"/>
    <n v="69"/>
    <n v="67.98"/>
    <x v="16"/>
    <x v="10"/>
    <x v="52"/>
    <x v="0"/>
  </r>
  <r>
    <x v="885"/>
    <x v="625"/>
    <n v="4683"/>
    <x v="841"/>
    <x v="717"/>
    <n v="4.45"/>
    <n v="25"/>
    <n v="187.33"/>
    <x v="7"/>
    <x v="1"/>
    <x v="65"/>
    <x v="0"/>
  </r>
  <r>
    <x v="886"/>
    <x v="672"/>
    <n v="4677"/>
    <x v="842"/>
    <x v="718"/>
    <n v="33.14"/>
    <n v="80"/>
    <n v="58.46"/>
    <x v="16"/>
    <x v="10"/>
    <x v="62"/>
    <x v="0"/>
  </r>
  <r>
    <x v="887"/>
    <x v="694"/>
    <n v="4665"/>
    <x v="843"/>
    <x v="719"/>
    <n v="79.709999999999994"/>
    <n v="95"/>
    <n v="49.11"/>
    <x v="16"/>
    <x v="9"/>
    <x v="66"/>
    <x v="0"/>
  </r>
  <r>
    <x v="888"/>
    <x v="699"/>
    <n v="4657"/>
    <x v="844"/>
    <x v="720"/>
    <n v="18.399999999999999"/>
    <n v="77"/>
    <n v="60.48"/>
    <x v="16"/>
    <x v="10"/>
    <x v="52"/>
    <x v="1"/>
  </r>
  <r>
    <x v="889"/>
    <x v="700"/>
    <n v="4646"/>
    <x v="845"/>
    <x v="721"/>
    <n v="12.14"/>
    <n v="84"/>
    <n v="55.31"/>
    <x v="16"/>
    <x v="9"/>
    <x v="42"/>
    <x v="1"/>
  </r>
  <r>
    <x v="890"/>
    <x v="701"/>
    <n v="4628"/>
    <x v="846"/>
    <x v="722"/>
    <n v="17.59"/>
    <n v="35"/>
    <n v="132.22"/>
    <x v="16"/>
    <x v="10"/>
    <x v="57"/>
    <x v="3"/>
  </r>
  <r>
    <x v="891"/>
    <x v="702"/>
    <n v="4620"/>
    <x v="847"/>
    <x v="723"/>
    <n v="29.83"/>
    <n v="65"/>
    <n v="71.08"/>
    <x v="16"/>
    <x v="10"/>
    <x v="52"/>
    <x v="1"/>
  </r>
  <r>
    <x v="892"/>
    <x v="703"/>
    <n v="4607"/>
    <x v="848"/>
    <x v="724"/>
    <n v="8.77"/>
    <n v="45"/>
    <n v="102.37"/>
    <x v="16"/>
    <x v="11"/>
    <x v="60"/>
    <x v="3"/>
  </r>
  <r>
    <x v="893"/>
    <x v="268"/>
    <n v="4598"/>
    <x v="8"/>
    <x v="725"/>
    <n v="6.87"/>
    <n v="25"/>
    <n v="183.92"/>
    <x v="16"/>
    <x v="2"/>
    <x v="21"/>
    <x v="3"/>
  </r>
  <r>
    <x v="894"/>
    <x v="667"/>
    <n v="4591"/>
    <x v="849"/>
    <x v="726"/>
    <n v="15.68"/>
    <n v="60"/>
    <n v="76.52"/>
    <x v="12"/>
    <x v="12"/>
    <x v="45"/>
    <x v="0"/>
  </r>
  <r>
    <x v="895"/>
    <x v="704"/>
    <n v="4585"/>
    <x v="850"/>
    <x v="727"/>
    <n v="3.13"/>
    <n v="85"/>
    <n v="53.94"/>
    <x v="12"/>
    <x v="5"/>
    <x v="7"/>
    <x v="0"/>
  </r>
  <r>
    <x v="896"/>
    <x v="705"/>
    <n v="4578"/>
    <x v="851"/>
    <x v="728"/>
    <n v="26.54"/>
    <n v="125"/>
    <n v="36.619999999999997"/>
    <x v="16"/>
    <x v="11"/>
    <x v="49"/>
    <x v="1"/>
  </r>
  <r>
    <x v="897"/>
    <x v="706"/>
    <n v="4551"/>
    <x v="552"/>
    <x v="729"/>
    <n v="14.39"/>
    <n v="35"/>
    <n v="130.03"/>
    <x v="17"/>
    <x v="2"/>
    <x v="4"/>
    <x v="1"/>
  </r>
  <r>
    <x v="898"/>
    <x v="707"/>
    <n v="4551"/>
    <x v="852"/>
    <x v="730"/>
    <n v="80.55"/>
    <n v="95"/>
    <n v="47.9"/>
    <x v="16"/>
    <x v="12"/>
    <x v="45"/>
    <x v="0"/>
  </r>
  <r>
    <x v="899"/>
    <x v="404"/>
    <n v="4537"/>
    <x v="853"/>
    <x v="731"/>
    <n v="6.2"/>
    <n v="65"/>
    <n v="69.790000000000006"/>
    <x v="16"/>
    <x v="10"/>
    <x v="52"/>
    <x v="1"/>
  </r>
  <r>
    <x v="900"/>
    <x v="708"/>
    <n v="4524"/>
    <x v="854"/>
    <x v="281"/>
    <n v="6.03"/>
    <n v="65"/>
    <n v="69.61"/>
    <x v="16"/>
    <x v="11"/>
    <x v="52"/>
    <x v="1"/>
  </r>
  <r>
    <x v="901"/>
    <x v="709"/>
    <n v="4504"/>
    <x v="855"/>
    <x v="732"/>
    <n v="12.02"/>
    <n v="95"/>
    <n v="47.41"/>
    <x v="16"/>
    <x v="8"/>
    <x v="66"/>
    <x v="0"/>
  </r>
  <r>
    <x v="902"/>
    <x v="710"/>
    <n v="4503"/>
    <x v="856"/>
    <x v="249"/>
    <n v="2.8"/>
    <n v="65"/>
    <n v="69.28"/>
    <x v="16"/>
    <x v="8"/>
    <x v="42"/>
    <x v="1"/>
  </r>
  <r>
    <x v="903"/>
    <x v="305"/>
    <n v="4501"/>
    <x v="857"/>
    <x v="733"/>
    <n v="12.99"/>
    <n v="35"/>
    <n v="128.59"/>
    <x v="16"/>
    <x v="1"/>
    <x v="18"/>
    <x v="3"/>
  </r>
  <r>
    <x v="904"/>
    <x v="711"/>
    <n v="4497"/>
    <x v="858"/>
    <x v="734"/>
    <n v="7.86"/>
    <n v="77"/>
    <n v="58.41"/>
    <x v="16"/>
    <x v="10"/>
    <x v="52"/>
    <x v="1"/>
  </r>
  <r>
    <x v="905"/>
    <x v="712"/>
    <n v="4493"/>
    <x v="859"/>
    <x v="735"/>
    <n v="21.39"/>
    <n v="58"/>
    <n v="77.47"/>
    <x v="17"/>
    <x v="0"/>
    <x v="14"/>
    <x v="1"/>
  </r>
  <r>
    <x v="906"/>
    <x v="713"/>
    <n v="4480"/>
    <x v="860"/>
    <x v="736"/>
    <n v="36.36"/>
    <n v="35"/>
    <n v="128.01"/>
    <x v="17"/>
    <x v="2"/>
    <x v="4"/>
    <x v="1"/>
  </r>
  <r>
    <x v="907"/>
    <x v="714"/>
    <n v="4463"/>
    <x v="861"/>
    <x v="737"/>
    <n v="25.02"/>
    <n v="125"/>
    <n v="35.71"/>
    <x v="18"/>
    <x v="9"/>
    <x v="49"/>
    <x v="1"/>
  </r>
  <r>
    <x v="908"/>
    <x v="715"/>
    <n v="4455"/>
    <x v="862"/>
    <x v="386"/>
    <n v="69.5"/>
    <n v="130"/>
    <n v="34.270000000000003"/>
    <x v="16"/>
    <x v="11"/>
    <x v="45"/>
    <x v="0"/>
  </r>
  <r>
    <x v="909"/>
    <x v="628"/>
    <n v="4450"/>
    <x v="863"/>
    <x v="114"/>
    <n v="15.38"/>
    <n v="35"/>
    <n v="127.15"/>
    <x v="17"/>
    <x v="2"/>
    <x v="4"/>
    <x v="3"/>
  </r>
  <r>
    <x v="910"/>
    <x v="716"/>
    <n v="4448"/>
    <x v="864"/>
    <x v="738"/>
    <n v="126.61"/>
    <n v="140"/>
    <n v="31.77"/>
    <x v="16"/>
    <x v="7"/>
    <x v="17"/>
    <x v="0"/>
  </r>
  <r>
    <x v="911"/>
    <x v="717"/>
    <n v="4423"/>
    <x v="865"/>
    <x v="739"/>
    <n v="13.73"/>
    <n v="80"/>
    <n v="55.28"/>
    <x v="12"/>
    <x v="8"/>
    <x v="17"/>
    <x v="0"/>
  </r>
  <r>
    <x v="912"/>
    <x v="718"/>
    <n v="4423"/>
    <x v="866"/>
    <x v="718"/>
    <n v="3.73"/>
    <n v="55"/>
    <n v="80.41"/>
    <x v="16"/>
    <x v="11"/>
    <x v="63"/>
    <x v="3"/>
  </r>
  <r>
    <x v="913"/>
    <x v="719"/>
    <n v="4396"/>
    <x v="867"/>
    <x v="740"/>
    <n v="24"/>
    <n v="58"/>
    <n v="75.8"/>
    <x v="17"/>
    <x v="0"/>
    <x v="14"/>
    <x v="1"/>
  </r>
  <r>
    <x v="914"/>
    <x v="720"/>
    <n v="4386"/>
    <x v="868"/>
    <x v="741"/>
    <n v="14.04"/>
    <n v="51"/>
    <n v="86"/>
    <x v="17"/>
    <x v="7"/>
    <x v="35"/>
    <x v="1"/>
  </r>
  <r>
    <x v="915"/>
    <x v="721"/>
    <n v="4378"/>
    <x v="869"/>
    <x v="742"/>
    <n v="4.22"/>
    <n v="95"/>
    <n v="46.08"/>
    <x v="16"/>
    <x v="8"/>
    <x v="59"/>
    <x v="0"/>
  </r>
  <r>
    <x v="916"/>
    <x v="582"/>
    <n v="4378"/>
    <x v="870"/>
    <x v="406"/>
    <n v="35.35"/>
    <n v="58"/>
    <n v="75.48"/>
    <x v="17"/>
    <x v="0"/>
    <x v="14"/>
    <x v="1"/>
  </r>
  <r>
    <x v="917"/>
    <x v="722"/>
    <n v="4376"/>
    <x v="871"/>
    <x v="611"/>
    <n v="6.65"/>
    <n v="15"/>
    <n v="291.73"/>
    <x v="17"/>
    <x v="5"/>
    <x v="27"/>
    <x v="3"/>
  </r>
  <r>
    <x v="918"/>
    <x v="550"/>
    <n v="4372"/>
    <x v="872"/>
    <x v="264"/>
    <n v="16.16"/>
    <n v="51"/>
    <n v="85.73"/>
    <x v="17"/>
    <x v="7"/>
    <x v="35"/>
    <x v="1"/>
  </r>
  <r>
    <x v="919"/>
    <x v="723"/>
    <n v="4361"/>
    <x v="873"/>
    <x v="743"/>
    <n v="6.7"/>
    <n v="45"/>
    <n v="96.91"/>
    <x v="16"/>
    <x v="9"/>
    <x v="44"/>
    <x v="1"/>
  </r>
  <r>
    <x v="920"/>
    <x v="724"/>
    <n v="4353"/>
    <x v="874"/>
    <x v="744"/>
    <n v="11.12"/>
    <n v="45"/>
    <n v="96.72"/>
    <x v="16"/>
    <x v="11"/>
    <x v="60"/>
    <x v="3"/>
  </r>
  <r>
    <x v="921"/>
    <x v="500"/>
    <n v="4353"/>
    <x v="875"/>
    <x v="745"/>
    <n v="27.53"/>
    <n v="65"/>
    <n v="66.97"/>
    <x v="16"/>
    <x v="10"/>
    <x v="52"/>
    <x v="1"/>
  </r>
  <r>
    <x v="922"/>
    <x v="103"/>
    <n v="4347"/>
    <x v="876"/>
    <x v="746"/>
    <n v="6.06"/>
    <n v="45"/>
    <n v="96.61"/>
    <x v="16"/>
    <x v="11"/>
    <x v="60"/>
    <x v="3"/>
  </r>
  <r>
    <x v="923"/>
    <x v="725"/>
    <n v="4344"/>
    <x v="877"/>
    <x v="747"/>
    <n v="12.49"/>
    <n v="55"/>
    <n v="78.97"/>
    <x v="16"/>
    <x v="11"/>
    <x v="61"/>
    <x v="3"/>
  </r>
  <r>
    <x v="924"/>
    <x v="726"/>
    <n v="4342"/>
    <x v="878"/>
    <x v="748"/>
    <n v="18.27"/>
    <n v="51"/>
    <n v="85.13"/>
    <x v="17"/>
    <x v="4"/>
    <x v="36"/>
    <x v="1"/>
  </r>
  <r>
    <x v="925"/>
    <x v="424"/>
    <n v="4302"/>
    <x v="879"/>
    <x v="749"/>
    <n v="10.32"/>
    <n v="35"/>
    <n v="122.91"/>
    <x v="16"/>
    <x v="7"/>
    <x v="35"/>
    <x v="1"/>
  </r>
  <r>
    <x v="926"/>
    <x v="727"/>
    <n v="4301"/>
    <x v="573"/>
    <x v="750"/>
    <n v="4.2699999999999996"/>
    <n v="28"/>
    <n v="153.6"/>
    <x v="17"/>
    <x v="5"/>
    <x v="31"/>
    <x v="3"/>
  </r>
  <r>
    <x v="927"/>
    <x v="728"/>
    <n v="4285"/>
    <x v="880"/>
    <x v="751"/>
    <n v="42.16"/>
    <n v="58"/>
    <n v="73.87"/>
    <x v="17"/>
    <x v="0"/>
    <x v="14"/>
    <x v="1"/>
  </r>
  <r>
    <x v="928"/>
    <x v="313"/>
    <n v="4281"/>
    <x v="881"/>
    <x v="752"/>
    <n v="1.1499999999999999"/>
    <n v="31"/>
    <n v="138.1"/>
    <x v="6"/>
    <x v="2"/>
    <x v="65"/>
    <x v="0"/>
  </r>
  <r>
    <x v="929"/>
    <x v="729"/>
    <n v="4277"/>
    <x v="882"/>
    <x v="292"/>
    <n v="9.52"/>
    <n v="65"/>
    <n v="65.790000000000006"/>
    <x v="16"/>
    <x v="9"/>
    <x v="42"/>
    <x v="1"/>
  </r>
  <r>
    <x v="930"/>
    <x v="730"/>
    <n v="4264"/>
    <x v="883"/>
    <x v="753"/>
    <n v="19.48"/>
    <n v="65"/>
    <n v="65.59"/>
    <x v="16"/>
    <x v="10"/>
    <x v="52"/>
    <x v="1"/>
  </r>
  <r>
    <x v="931"/>
    <x v="731"/>
    <n v="4259"/>
    <x v="884"/>
    <x v="754"/>
    <n v="7.14"/>
    <n v="130"/>
    <n v="32.76"/>
    <x v="16"/>
    <x v="8"/>
    <x v="24"/>
    <x v="0"/>
  </r>
  <r>
    <x v="932"/>
    <x v="732"/>
    <n v="4256"/>
    <x v="885"/>
    <x v="755"/>
    <n v="3.08"/>
    <n v="28"/>
    <n v="152.01"/>
    <x v="17"/>
    <x v="4"/>
    <x v="67"/>
    <x v="3"/>
  </r>
  <r>
    <x v="933"/>
    <x v="733"/>
    <n v="4255"/>
    <x v="886"/>
    <x v="756"/>
    <n v="4.6399999999999997"/>
    <n v="45"/>
    <n v="94.55"/>
    <x v="16"/>
    <x v="0"/>
    <x v="35"/>
    <x v="3"/>
  </r>
  <r>
    <x v="934"/>
    <x v="734"/>
    <n v="4237"/>
    <x v="887"/>
    <x v="757"/>
    <n v="10.8"/>
    <n v="69"/>
    <n v="61.4"/>
    <x v="16"/>
    <x v="10"/>
    <x v="52"/>
    <x v="1"/>
  </r>
  <r>
    <x v="935"/>
    <x v="735"/>
    <n v="4177"/>
    <x v="888"/>
    <x v="159"/>
    <n v="16.88"/>
    <n v="51"/>
    <n v="81.900000000000006"/>
    <x v="17"/>
    <x v="7"/>
    <x v="35"/>
    <x v="1"/>
  </r>
  <r>
    <x v="936"/>
    <x v="736"/>
    <n v="4177"/>
    <x v="889"/>
    <x v="758"/>
    <n v="12.65"/>
    <n v="65"/>
    <n v="64.260000000000005"/>
    <x v="16"/>
    <x v="10"/>
    <x v="52"/>
    <x v="1"/>
  </r>
  <r>
    <x v="937"/>
    <x v="737"/>
    <n v="4173"/>
    <x v="890"/>
    <x v="524"/>
    <n v="19.95"/>
    <n v="10"/>
    <n v="417.34"/>
    <x v="16"/>
    <x v="3"/>
    <x v="68"/>
    <x v="7"/>
  </r>
  <r>
    <x v="938"/>
    <x v="472"/>
    <n v="4170"/>
    <x v="891"/>
    <x v="759"/>
    <n v="6.65"/>
    <n v="54"/>
    <n v="77.23"/>
    <x v="17"/>
    <x v="6"/>
    <x v="35"/>
    <x v="1"/>
  </r>
  <r>
    <x v="939"/>
    <x v="738"/>
    <n v="4168"/>
    <x v="892"/>
    <x v="82"/>
    <n v="18.690000000000001"/>
    <n v="65"/>
    <n v="64.13"/>
    <x v="16"/>
    <x v="9"/>
    <x v="42"/>
    <x v="1"/>
  </r>
  <r>
    <x v="940"/>
    <x v="413"/>
    <n v="4165"/>
    <x v="743"/>
    <x v="414"/>
    <n v="9.08"/>
    <n v="77"/>
    <n v="54.09"/>
    <x v="16"/>
    <x v="9"/>
    <x v="52"/>
    <x v="1"/>
  </r>
  <r>
    <x v="941"/>
    <x v="739"/>
    <n v="4160"/>
    <x v="893"/>
    <x v="760"/>
    <n v="26.26"/>
    <n v="54"/>
    <n v="77.040000000000006"/>
    <x v="17"/>
    <x v="2"/>
    <x v="18"/>
    <x v="1"/>
  </r>
  <r>
    <x v="942"/>
    <x v="740"/>
    <n v="4159"/>
    <x v="894"/>
    <x v="761"/>
    <n v="11.72"/>
    <n v="35"/>
    <n v="118.82"/>
    <x v="17"/>
    <x v="4"/>
    <x v="36"/>
    <x v="1"/>
  </r>
  <r>
    <x v="943"/>
    <x v="741"/>
    <n v="4155"/>
    <x v="895"/>
    <x v="411"/>
    <n v="31.36"/>
    <n v="95"/>
    <n v="43.74"/>
    <x v="18"/>
    <x v="10"/>
    <x v="49"/>
    <x v="1"/>
  </r>
  <r>
    <x v="944"/>
    <x v="742"/>
    <n v="4153"/>
    <x v="896"/>
    <x v="762"/>
    <n v="28.61"/>
    <n v="12"/>
    <n v="346.04"/>
    <x v="16"/>
    <x v="3"/>
    <x v="68"/>
    <x v="7"/>
  </r>
  <r>
    <x v="945"/>
    <x v="743"/>
    <n v="4147"/>
    <x v="897"/>
    <x v="763"/>
    <n v="25.69"/>
    <n v="58"/>
    <n v="71.5"/>
    <x v="17"/>
    <x v="1"/>
    <x v="14"/>
    <x v="1"/>
  </r>
  <r>
    <x v="946"/>
    <x v="744"/>
    <n v="4135"/>
    <x v="898"/>
    <x v="452"/>
    <n v="14.67"/>
    <n v="35"/>
    <n v="118.15"/>
    <x v="17"/>
    <x v="5"/>
    <x v="4"/>
    <x v="1"/>
  </r>
  <r>
    <x v="947"/>
    <x v="745"/>
    <n v="4134"/>
    <x v="899"/>
    <x v="764"/>
    <n v="1.37"/>
    <n v="65"/>
    <n v="63.6"/>
    <x v="7"/>
    <x v="9"/>
    <x v="27"/>
    <x v="0"/>
  </r>
  <r>
    <x v="948"/>
    <x v="671"/>
    <n v="4133"/>
    <x v="900"/>
    <x v="765"/>
    <n v="8.27"/>
    <n v="15"/>
    <n v="275.56"/>
    <x v="17"/>
    <x v="1"/>
    <x v="31"/>
    <x v="3"/>
  </r>
  <r>
    <x v="949"/>
    <x v="746"/>
    <n v="4130"/>
    <x v="901"/>
    <x v="428"/>
    <n v="33.29"/>
    <n v="58"/>
    <n v="71.209999999999994"/>
    <x v="17"/>
    <x v="1"/>
    <x v="14"/>
    <x v="1"/>
  </r>
  <r>
    <x v="950"/>
    <x v="747"/>
    <n v="4123"/>
    <x v="902"/>
    <x v="766"/>
    <n v="11.81"/>
    <n v="95"/>
    <n v="43.4"/>
    <x v="16"/>
    <x v="10"/>
    <x v="52"/>
    <x v="1"/>
  </r>
  <r>
    <x v="951"/>
    <x v="607"/>
    <n v="4114"/>
    <x v="903"/>
    <x v="767"/>
    <n v="7.76"/>
    <n v="45"/>
    <n v="91.43"/>
    <x v="16"/>
    <x v="11"/>
    <x v="60"/>
    <x v="3"/>
  </r>
  <r>
    <x v="952"/>
    <x v="424"/>
    <n v="4102"/>
    <x v="904"/>
    <x v="768"/>
    <n v="15.15"/>
    <n v="54"/>
    <n v="75.97"/>
    <x v="17"/>
    <x v="2"/>
    <x v="18"/>
    <x v="1"/>
  </r>
  <r>
    <x v="953"/>
    <x v="642"/>
    <n v="4102"/>
    <x v="905"/>
    <x v="769"/>
    <n v="17.920000000000002"/>
    <n v="65"/>
    <n v="63.11"/>
    <x v="16"/>
    <x v="9"/>
    <x v="52"/>
    <x v="1"/>
  </r>
  <r>
    <x v="954"/>
    <x v="748"/>
    <n v="4101"/>
    <x v="906"/>
    <x v="770"/>
    <n v="29.01"/>
    <n v="95"/>
    <n v="43.17"/>
    <x v="16"/>
    <x v="12"/>
    <x v="52"/>
    <x v="1"/>
  </r>
  <r>
    <x v="955"/>
    <x v="381"/>
    <n v="4097"/>
    <x v="907"/>
    <x v="771"/>
    <n v="28.8"/>
    <n v="95"/>
    <n v="43.13"/>
    <x v="16"/>
    <x v="12"/>
    <x v="52"/>
    <x v="1"/>
  </r>
  <r>
    <x v="956"/>
    <x v="749"/>
    <n v="4090"/>
    <x v="908"/>
    <x v="772"/>
    <n v="23.21"/>
    <n v="77"/>
    <n v="53.11"/>
    <x v="16"/>
    <x v="10"/>
    <x v="52"/>
    <x v="1"/>
  </r>
  <r>
    <x v="957"/>
    <x v="750"/>
    <n v="4072"/>
    <x v="909"/>
    <x v="773"/>
    <n v="1.21"/>
    <n v="115"/>
    <n v="35.409999999999997"/>
    <x v="12"/>
    <x v="10"/>
    <x v="51"/>
    <x v="0"/>
  </r>
  <r>
    <x v="958"/>
    <x v="751"/>
    <n v="4070"/>
    <x v="910"/>
    <x v="570"/>
    <n v="37.380000000000003"/>
    <n v="9"/>
    <n v="452.18"/>
    <x v="16"/>
    <x v="0"/>
    <x v="68"/>
    <x v="7"/>
  </r>
  <r>
    <x v="959"/>
    <x v="474"/>
    <n v="4041"/>
    <x v="911"/>
    <x v="774"/>
    <n v="11.85"/>
    <n v="45"/>
    <n v="89.81"/>
    <x v="16"/>
    <x v="11"/>
    <x v="52"/>
    <x v="0"/>
  </r>
  <r>
    <x v="960"/>
    <x v="752"/>
    <n v="4040"/>
    <x v="912"/>
    <x v="775"/>
    <n v="14.62"/>
    <n v="35"/>
    <n v="115.43"/>
    <x v="17"/>
    <x v="7"/>
    <x v="35"/>
    <x v="1"/>
  </r>
  <r>
    <x v="961"/>
    <x v="753"/>
    <n v="4018"/>
    <x v="913"/>
    <x v="776"/>
    <n v="17.71"/>
    <n v="80"/>
    <n v="50.22"/>
    <x v="16"/>
    <x v="12"/>
    <x v="45"/>
    <x v="0"/>
  </r>
  <r>
    <x v="962"/>
    <x v="754"/>
    <n v="4007"/>
    <x v="914"/>
    <x v="777"/>
    <n v="17.02"/>
    <n v="115"/>
    <n v="34.840000000000003"/>
    <x v="16"/>
    <x v="9"/>
    <x v="41"/>
    <x v="0"/>
  </r>
  <r>
    <x v="963"/>
    <x v="755"/>
    <n v="4005"/>
    <x v="915"/>
    <x v="778"/>
    <n v="5.22"/>
    <n v="15"/>
    <n v="267.01"/>
    <x v="17"/>
    <x v="2"/>
    <x v="31"/>
    <x v="3"/>
  </r>
  <r>
    <x v="964"/>
    <x v="582"/>
    <n v="4005"/>
    <x v="916"/>
    <x v="494"/>
    <n v="30.36"/>
    <n v="35"/>
    <n v="114.42"/>
    <x v="17"/>
    <x v="0"/>
    <x v="14"/>
    <x v="1"/>
  </r>
  <r>
    <x v="965"/>
    <x v="756"/>
    <n v="4001"/>
    <x v="917"/>
    <x v="605"/>
    <n v="4.6100000000000003"/>
    <n v="125"/>
    <n v="32.01"/>
    <x v="18"/>
    <x v="10"/>
    <x v="49"/>
    <x v="1"/>
  </r>
  <r>
    <x v="966"/>
    <x v="757"/>
    <n v="3982"/>
    <x v="537"/>
    <x v="779"/>
    <n v="7.85"/>
    <n v="35"/>
    <n v="113.78"/>
    <x v="16"/>
    <x v="8"/>
    <x v="42"/>
    <x v="1"/>
  </r>
  <r>
    <x v="967"/>
    <x v="758"/>
    <n v="3974"/>
    <x v="714"/>
    <x v="629"/>
    <n v="9.24"/>
    <n v="95"/>
    <n v="41.83"/>
    <x v="16"/>
    <x v="10"/>
    <x v="52"/>
    <x v="1"/>
  </r>
  <r>
    <x v="968"/>
    <x v="759"/>
    <n v="3949"/>
    <x v="918"/>
    <x v="780"/>
    <n v="9.76"/>
    <n v="95"/>
    <n v="41.57"/>
    <x v="18"/>
    <x v="6"/>
    <x v="66"/>
    <x v="0"/>
  </r>
  <r>
    <x v="969"/>
    <x v="273"/>
    <n v="3925"/>
    <x v="919"/>
    <x v="781"/>
    <n v="6.84"/>
    <n v="28"/>
    <n v="140.19"/>
    <x v="17"/>
    <x v="4"/>
    <x v="55"/>
    <x v="3"/>
  </r>
  <r>
    <x v="970"/>
    <x v="760"/>
    <n v="3911"/>
    <x v="920"/>
    <x v="706"/>
    <n v="17.07"/>
    <n v="35"/>
    <n v="111.75"/>
    <x v="17"/>
    <x v="4"/>
    <x v="36"/>
    <x v="1"/>
  </r>
  <r>
    <x v="971"/>
    <x v="761"/>
    <n v="3906"/>
    <x v="921"/>
    <x v="572"/>
    <n v="38.19"/>
    <n v="65"/>
    <n v="60.09"/>
    <x v="12"/>
    <x v="7"/>
    <x v="66"/>
    <x v="0"/>
  </r>
  <r>
    <x v="972"/>
    <x v="762"/>
    <n v="3904"/>
    <x v="922"/>
    <x v="782"/>
    <n v="25.25"/>
    <n v="10"/>
    <n v="390.38"/>
    <x v="16"/>
    <x v="0"/>
    <x v="68"/>
    <x v="7"/>
  </r>
  <r>
    <x v="973"/>
    <x v="154"/>
    <n v="3895"/>
    <x v="923"/>
    <x v="783"/>
    <n v="4.2300000000000004"/>
    <n v="15"/>
    <n v="259.67"/>
    <x v="17"/>
    <x v="4"/>
    <x v="67"/>
    <x v="3"/>
  </r>
  <r>
    <x v="974"/>
    <x v="763"/>
    <n v="3878"/>
    <x v="924"/>
    <x v="216"/>
    <n v="10.5"/>
    <n v="65"/>
    <n v="59.66"/>
    <x v="16"/>
    <x v="4"/>
    <x v="4"/>
    <x v="1"/>
  </r>
  <r>
    <x v="975"/>
    <x v="764"/>
    <n v="3863"/>
    <x v="925"/>
    <x v="784"/>
    <n v="13.1"/>
    <n v="95"/>
    <n v="40.659999999999997"/>
    <x v="18"/>
    <x v="10"/>
    <x v="49"/>
    <x v="1"/>
  </r>
  <r>
    <x v="976"/>
    <x v="765"/>
    <n v="3855"/>
    <x v="926"/>
    <x v="785"/>
    <n v="39.29"/>
    <n v="80"/>
    <n v="48.18"/>
    <x v="16"/>
    <x v="11"/>
    <x v="52"/>
    <x v="0"/>
  </r>
  <r>
    <x v="977"/>
    <x v="766"/>
    <n v="3851"/>
    <x v="927"/>
    <x v="27"/>
    <n v="4.78"/>
    <n v="15"/>
    <n v="256.72000000000003"/>
    <x v="17"/>
    <x v="5"/>
    <x v="55"/>
    <x v="3"/>
  </r>
  <r>
    <x v="978"/>
    <x v="724"/>
    <n v="3847"/>
    <x v="928"/>
    <x v="786"/>
    <n v="7.92"/>
    <n v="95"/>
    <n v="40.5"/>
    <x v="16"/>
    <x v="10"/>
    <x v="49"/>
    <x v="1"/>
  </r>
  <r>
    <x v="979"/>
    <x v="767"/>
    <n v="3840"/>
    <x v="929"/>
    <x v="787"/>
    <n v="17.84"/>
    <n v="95"/>
    <n v="40.42"/>
    <x v="16"/>
    <x v="12"/>
    <x v="52"/>
    <x v="1"/>
  </r>
  <r>
    <x v="980"/>
    <x v="671"/>
    <n v="3837"/>
    <x v="930"/>
    <x v="561"/>
    <n v="7.62"/>
    <n v="15"/>
    <n v="255.79"/>
    <x v="17"/>
    <x v="5"/>
    <x v="31"/>
    <x v="3"/>
  </r>
  <r>
    <x v="981"/>
    <x v="500"/>
    <n v="3817"/>
    <x v="931"/>
    <x v="788"/>
    <n v="22.78"/>
    <n v="95"/>
    <n v="40.18"/>
    <x v="16"/>
    <x v="11"/>
    <x v="52"/>
    <x v="0"/>
  </r>
  <r>
    <x v="982"/>
    <x v="768"/>
    <n v="3816"/>
    <x v="932"/>
    <x v="190"/>
    <n v="5.56"/>
    <n v="15"/>
    <n v="254.38"/>
    <x v="17"/>
    <x v="3"/>
    <x v="25"/>
    <x v="7"/>
  </r>
  <r>
    <x v="983"/>
    <x v="769"/>
    <n v="3810"/>
    <x v="933"/>
    <x v="102"/>
    <n v="8.4600000000000009"/>
    <n v="65"/>
    <n v="58.61"/>
    <x v="16"/>
    <x v="10"/>
    <x v="52"/>
    <x v="1"/>
  </r>
  <r>
    <x v="984"/>
    <x v="113"/>
    <n v="3807"/>
    <x v="934"/>
    <x v="789"/>
    <n v="7.11"/>
    <n v="54"/>
    <n v="70.489999999999995"/>
    <x v="17"/>
    <x v="8"/>
    <x v="42"/>
    <x v="1"/>
  </r>
  <r>
    <x v="985"/>
    <x v="770"/>
    <n v="3797"/>
    <x v="935"/>
    <x v="790"/>
    <n v="20.67"/>
    <n v="95"/>
    <n v="39.97"/>
    <x v="16"/>
    <x v="10"/>
    <x v="52"/>
    <x v="1"/>
  </r>
  <r>
    <x v="986"/>
    <x v="771"/>
    <n v="3787"/>
    <x v="936"/>
    <x v="791"/>
    <n v="13.39"/>
    <n v="35"/>
    <n v="108.2"/>
    <x v="17"/>
    <x v="4"/>
    <x v="36"/>
    <x v="1"/>
  </r>
  <r>
    <x v="987"/>
    <x v="772"/>
    <n v="3784"/>
    <x v="937"/>
    <x v="792"/>
    <n v="22.84"/>
    <n v="65"/>
    <n v="58.22"/>
    <x v="17"/>
    <x v="6"/>
    <x v="69"/>
    <x v="1"/>
  </r>
  <r>
    <x v="988"/>
    <x v="773"/>
    <n v="3777"/>
    <x v="426"/>
    <x v="793"/>
    <n v="15.53"/>
    <n v="51"/>
    <n v="74.06"/>
    <x v="17"/>
    <x v="4"/>
    <x v="36"/>
    <x v="1"/>
  </r>
  <r>
    <x v="989"/>
    <x v="774"/>
    <n v="3770"/>
    <x v="938"/>
    <x v="537"/>
    <n v="13.29"/>
    <n v="54"/>
    <n v="69.819999999999993"/>
    <x v="17"/>
    <x v="5"/>
    <x v="18"/>
    <x v="1"/>
  </r>
  <r>
    <x v="990"/>
    <x v="775"/>
    <n v="3769"/>
    <x v="939"/>
    <x v="794"/>
    <n v="14.5"/>
    <n v="54"/>
    <n v="69.790000000000006"/>
    <x v="17"/>
    <x v="5"/>
    <x v="18"/>
    <x v="1"/>
  </r>
  <r>
    <x v="991"/>
    <x v="737"/>
    <n v="3760"/>
    <x v="940"/>
    <x v="795"/>
    <n v="20.2"/>
    <n v="6.5"/>
    <n v="578.47"/>
    <x v="16"/>
    <x v="0"/>
    <x v="68"/>
    <x v="7"/>
  </r>
  <r>
    <x v="992"/>
    <x v="776"/>
    <n v="3752"/>
    <x v="941"/>
    <x v="796"/>
    <n v="18.3"/>
    <n v="85"/>
    <n v="44.14"/>
    <x v="12"/>
    <x v="7"/>
    <x v="17"/>
    <x v="0"/>
  </r>
  <r>
    <x v="993"/>
    <x v="777"/>
    <n v="3750"/>
    <x v="942"/>
    <x v="797"/>
    <n v="3.14"/>
    <n v="15"/>
    <n v="249.99"/>
    <x v="17"/>
    <x v="4"/>
    <x v="55"/>
    <x v="3"/>
  </r>
  <r>
    <x v="994"/>
    <x v="507"/>
    <n v="3746"/>
    <x v="943"/>
    <x v="798"/>
    <n v="34.47"/>
    <n v="35"/>
    <n v="107.04"/>
    <x v="17"/>
    <x v="0"/>
    <x v="14"/>
    <x v="1"/>
  </r>
  <r>
    <x v="995"/>
    <x v="778"/>
    <n v="3730"/>
    <x v="944"/>
    <x v="799"/>
    <n v="124.83"/>
    <n v="130"/>
    <n v="28.69"/>
    <x v="16"/>
    <x v="10"/>
    <x v="33"/>
    <x v="0"/>
  </r>
  <r>
    <x v="996"/>
    <x v="779"/>
    <n v="3729"/>
    <x v="945"/>
    <x v="709"/>
    <n v="11.55"/>
    <n v="125"/>
    <n v="29.83"/>
    <x v="12"/>
    <x v="12"/>
    <x v="70"/>
    <x v="1"/>
  </r>
  <r>
    <x v="997"/>
    <x v="683"/>
    <n v="3726"/>
    <x v="946"/>
    <x v="800"/>
    <n v="7.09"/>
    <n v="80"/>
    <n v="46.58"/>
    <x v="16"/>
    <x v="12"/>
    <x v="45"/>
    <x v="0"/>
  </r>
  <r>
    <x v="998"/>
    <x v="628"/>
    <n v="3726"/>
    <x v="947"/>
    <x v="801"/>
    <n v="10.26"/>
    <n v="45"/>
    <n v="82.8"/>
    <x v="16"/>
    <x v="11"/>
    <x v="63"/>
    <x v="3"/>
  </r>
  <r>
    <x v="999"/>
    <x v="780"/>
    <n v="3723"/>
    <x v="552"/>
    <x v="166"/>
    <n v="19.71"/>
    <n v="54"/>
    <n v="68.94"/>
    <x v="17"/>
    <x v="5"/>
    <x v="18"/>
    <x v="1"/>
  </r>
  <r>
    <x v="1000"/>
    <x v="781"/>
    <n v="3720"/>
    <x v="948"/>
    <x v="669"/>
    <n v="14.49"/>
    <n v="65"/>
    <n v="57.22"/>
    <x v="7"/>
    <x v="10"/>
    <x v="49"/>
    <x v="0"/>
  </r>
  <r>
    <x v="1001"/>
    <x v="782"/>
    <n v="3697"/>
    <x v="949"/>
    <x v="802"/>
    <n v="0.13"/>
    <n v="115"/>
    <n v="32.15"/>
    <x v="9"/>
    <x v="9"/>
    <x v="41"/>
    <x v="0"/>
  </r>
  <r>
    <x v="1002"/>
    <x v="783"/>
    <n v="3688"/>
    <x v="950"/>
    <x v="374"/>
    <n v="10.34"/>
    <n v="54"/>
    <n v="68.290000000000006"/>
    <x v="17"/>
    <x v="8"/>
    <x v="44"/>
    <x v="1"/>
  </r>
  <r>
    <x v="1003"/>
    <x v="784"/>
    <n v="3679"/>
    <x v="951"/>
    <x v="803"/>
    <n v="15.7"/>
    <n v="95"/>
    <n v="38.729999999999997"/>
    <x v="18"/>
    <x v="11"/>
    <x v="49"/>
    <x v="1"/>
  </r>
  <r>
    <x v="1004"/>
    <x v="785"/>
    <n v="3676"/>
    <x v="952"/>
    <x v="804"/>
    <n v="17.2"/>
    <n v="95"/>
    <n v="38.69"/>
    <x v="17"/>
    <x v="6"/>
    <x v="69"/>
    <x v="1"/>
  </r>
  <r>
    <x v="1005"/>
    <x v="157"/>
    <n v="3658"/>
    <x v="953"/>
    <x v="198"/>
    <n v="3.61"/>
    <n v="15"/>
    <n v="243.85"/>
    <x v="17"/>
    <x v="6"/>
    <x v="55"/>
    <x v="3"/>
  </r>
  <r>
    <x v="1006"/>
    <x v="786"/>
    <n v="3655"/>
    <x v="954"/>
    <x v="805"/>
    <n v="16.63"/>
    <n v="125"/>
    <n v="29.24"/>
    <x v="12"/>
    <x v="12"/>
    <x v="70"/>
    <x v="1"/>
  </r>
  <r>
    <x v="1007"/>
    <x v="671"/>
    <n v="3648"/>
    <x v="955"/>
    <x v="806"/>
    <n v="6.91"/>
    <n v="15"/>
    <n v="243.19"/>
    <x v="17"/>
    <x v="5"/>
    <x v="55"/>
    <x v="3"/>
  </r>
  <r>
    <x v="1008"/>
    <x v="763"/>
    <n v="3644"/>
    <x v="956"/>
    <x v="807"/>
    <n v="9.8000000000000007"/>
    <n v="65"/>
    <n v="56.06"/>
    <x v="17"/>
    <x v="6"/>
    <x v="4"/>
    <x v="1"/>
  </r>
  <r>
    <x v="1009"/>
    <x v="787"/>
    <n v="3641"/>
    <x v="957"/>
    <x v="558"/>
    <n v="17.649999999999999"/>
    <n v="54"/>
    <n v="67.430000000000007"/>
    <x v="17"/>
    <x v="2"/>
    <x v="18"/>
    <x v="1"/>
  </r>
  <r>
    <x v="1010"/>
    <x v="788"/>
    <n v="3632"/>
    <x v="958"/>
    <x v="808"/>
    <n v="4.9800000000000004"/>
    <n v="95"/>
    <n v="38.229999999999997"/>
    <x v="16"/>
    <x v="11"/>
    <x v="52"/>
    <x v="1"/>
  </r>
  <r>
    <x v="1011"/>
    <x v="789"/>
    <n v="3630"/>
    <x v="959"/>
    <x v="638"/>
    <n v="25.53"/>
    <n v="80"/>
    <n v="45.37"/>
    <x v="16"/>
    <x v="12"/>
    <x v="45"/>
    <x v="0"/>
  </r>
  <r>
    <x v="1012"/>
    <x v="131"/>
    <n v="3617"/>
    <x v="960"/>
    <x v="809"/>
    <n v="1.89"/>
    <n v="35"/>
    <n v="103.35"/>
    <x v="17"/>
    <x v="7"/>
    <x v="35"/>
    <x v="1"/>
  </r>
  <r>
    <x v="1013"/>
    <x v="790"/>
    <n v="3611"/>
    <x v="961"/>
    <x v="810"/>
    <n v="46.2"/>
    <n v="65"/>
    <n v="55.55"/>
    <x v="16"/>
    <x v="4"/>
    <x v="4"/>
    <x v="1"/>
  </r>
  <r>
    <x v="1014"/>
    <x v="507"/>
    <n v="3610"/>
    <x v="962"/>
    <x v="546"/>
    <n v="33.44"/>
    <n v="35"/>
    <n v="103.14"/>
    <x v="17"/>
    <x v="0"/>
    <x v="14"/>
    <x v="1"/>
  </r>
  <r>
    <x v="1015"/>
    <x v="791"/>
    <n v="3605"/>
    <x v="963"/>
    <x v="274"/>
    <n v="20.83"/>
    <n v="51"/>
    <n v="70.69"/>
    <x v="17"/>
    <x v="4"/>
    <x v="36"/>
    <x v="1"/>
  </r>
  <r>
    <x v="1016"/>
    <x v="770"/>
    <n v="3603"/>
    <x v="964"/>
    <x v="811"/>
    <n v="19.23"/>
    <n v="95"/>
    <n v="37.93"/>
    <x v="16"/>
    <x v="11"/>
    <x v="52"/>
    <x v="1"/>
  </r>
  <r>
    <x v="1017"/>
    <x v="792"/>
    <n v="3589"/>
    <x v="965"/>
    <x v="812"/>
    <n v="1.58"/>
    <n v="45"/>
    <n v="79.75"/>
    <x v="16"/>
    <x v="7"/>
    <x v="52"/>
    <x v="0"/>
  </r>
  <r>
    <x v="1018"/>
    <x v="793"/>
    <n v="3571"/>
    <x v="966"/>
    <x v="813"/>
    <n v="23.57"/>
    <n v="45"/>
    <n v="79.36"/>
    <x v="16"/>
    <x v="2"/>
    <x v="69"/>
    <x v="3"/>
  </r>
  <r>
    <x v="1019"/>
    <x v="794"/>
    <n v="3569"/>
    <x v="967"/>
    <x v="814"/>
    <n v="21.6"/>
    <n v="54"/>
    <n v="66.099999999999994"/>
    <x v="17"/>
    <x v="7"/>
    <x v="42"/>
    <x v="1"/>
  </r>
  <r>
    <x v="1020"/>
    <x v="795"/>
    <n v="3564"/>
    <x v="831"/>
    <x v="815"/>
    <n v="2.0299999999999998"/>
    <n v="140"/>
    <n v="25.46"/>
    <x v="9"/>
    <x v="12"/>
    <x v="51"/>
    <x v="0"/>
  </r>
  <r>
    <x v="1021"/>
    <x v="796"/>
    <n v="3555"/>
    <x v="968"/>
    <x v="816"/>
    <n v="13.1"/>
    <n v="45"/>
    <n v="79.010000000000005"/>
    <x v="16"/>
    <x v="11"/>
    <x v="63"/>
    <x v="3"/>
  </r>
  <r>
    <x v="1022"/>
    <x v="797"/>
    <n v="3546"/>
    <x v="969"/>
    <x v="795"/>
    <n v="17.61"/>
    <n v="65"/>
    <n v="54.55"/>
    <x v="16"/>
    <x v="6"/>
    <x v="4"/>
    <x v="1"/>
  </r>
  <r>
    <x v="1023"/>
    <x v="798"/>
    <n v="3539"/>
    <x v="945"/>
    <x v="731"/>
    <n v="16.07"/>
    <n v="54"/>
    <n v="65.55"/>
    <x v="17"/>
    <x v="9"/>
    <x v="42"/>
    <x v="1"/>
  </r>
  <r>
    <x v="1024"/>
    <x v="799"/>
    <n v="3516"/>
    <x v="970"/>
    <x v="817"/>
    <n v="55.45"/>
    <n v="80"/>
    <n v="43.95"/>
    <x v="16"/>
    <x v="8"/>
    <x v="24"/>
    <x v="0"/>
  </r>
  <r>
    <x v="1025"/>
    <x v="800"/>
    <n v="3513"/>
    <x v="971"/>
    <x v="661"/>
    <n v="12.52"/>
    <n v="54"/>
    <n v="65.06"/>
    <x v="17"/>
    <x v="4"/>
    <x v="36"/>
    <x v="1"/>
  </r>
  <r>
    <x v="1026"/>
    <x v="507"/>
    <n v="3508"/>
    <x v="972"/>
    <x v="67"/>
    <n v="30.9"/>
    <n v="35"/>
    <n v="100.24"/>
    <x v="17"/>
    <x v="2"/>
    <x v="18"/>
    <x v="1"/>
  </r>
  <r>
    <x v="1027"/>
    <x v="260"/>
    <n v="3506"/>
    <x v="973"/>
    <x v="663"/>
    <n v="13.51"/>
    <n v="54"/>
    <n v="64.930000000000007"/>
    <x v="17"/>
    <x v="9"/>
    <x v="42"/>
    <x v="1"/>
  </r>
  <r>
    <x v="1028"/>
    <x v="801"/>
    <n v="3504"/>
    <x v="974"/>
    <x v="818"/>
    <n v="8.8800000000000008"/>
    <n v="80"/>
    <n v="43.8"/>
    <x v="16"/>
    <x v="8"/>
    <x v="54"/>
    <x v="0"/>
  </r>
  <r>
    <x v="1029"/>
    <x v="463"/>
    <n v="3495"/>
    <x v="975"/>
    <x v="819"/>
    <n v="33.57"/>
    <n v="54"/>
    <n v="64.72"/>
    <x v="17"/>
    <x v="8"/>
    <x v="44"/>
    <x v="1"/>
  </r>
  <r>
    <x v="1030"/>
    <x v="802"/>
    <n v="3495"/>
    <x v="976"/>
    <x v="820"/>
    <n v="7.24"/>
    <n v="130"/>
    <n v="26.88"/>
    <x v="16"/>
    <x v="13"/>
    <x v="45"/>
    <x v="0"/>
  </r>
  <r>
    <x v="1031"/>
    <x v="803"/>
    <n v="3485"/>
    <x v="531"/>
    <x v="576"/>
    <n v="3.95"/>
    <n v="95"/>
    <n v="36.69"/>
    <x v="17"/>
    <x v="7"/>
    <x v="69"/>
    <x v="1"/>
  </r>
  <r>
    <x v="1032"/>
    <x v="804"/>
    <n v="3477"/>
    <x v="977"/>
    <x v="821"/>
    <n v="9.67"/>
    <n v="95"/>
    <n v="36.6"/>
    <x v="17"/>
    <x v="6"/>
    <x v="69"/>
    <x v="1"/>
  </r>
  <r>
    <x v="1033"/>
    <x v="587"/>
    <n v="3459"/>
    <x v="978"/>
    <x v="704"/>
    <n v="19.02"/>
    <n v="54"/>
    <n v="64.06"/>
    <x v="17"/>
    <x v="8"/>
    <x v="42"/>
    <x v="1"/>
  </r>
  <r>
    <x v="1034"/>
    <x v="805"/>
    <n v="3459"/>
    <x v="979"/>
    <x v="822"/>
    <n v="30.3"/>
    <n v="65"/>
    <n v="53.21"/>
    <x v="16"/>
    <x v="11"/>
    <x v="52"/>
    <x v="1"/>
  </r>
  <r>
    <x v="1035"/>
    <x v="806"/>
    <n v="3458"/>
    <x v="980"/>
    <x v="823"/>
    <n v="10.72"/>
    <n v="95"/>
    <n v="36.4"/>
    <x v="17"/>
    <x v="8"/>
    <x v="69"/>
    <x v="1"/>
  </r>
  <r>
    <x v="1036"/>
    <x v="807"/>
    <n v="3448"/>
    <x v="981"/>
    <x v="824"/>
    <n v="39.31"/>
    <n v="130"/>
    <n v="26.52"/>
    <x v="16"/>
    <x v="10"/>
    <x v="33"/>
    <x v="0"/>
  </r>
  <r>
    <x v="1037"/>
    <x v="808"/>
    <n v="3447"/>
    <x v="982"/>
    <x v="339"/>
    <n v="4.32"/>
    <n v="35"/>
    <n v="98.49"/>
    <x v="16"/>
    <x v="4"/>
    <x v="4"/>
    <x v="1"/>
  </r>
  <r>
    <x v="1038"/>
    <x v="809"/>
    <n v="3447"/>
    <x v="983"/>
    <x v="790"/>
    <n v="12.87"/>
    <n v="65"/>
    <n v="53.03"/>
    <x v="17"/>
    <x v="6"/>
    <x v="4"/>
    <x v="1"/>
  </r>
  <r>
    <x v="1039"/>
    <x v="705"/>
    <n v="3446"/>
    <x v="984"/>
    <x v="368"/>
    <n v="51.76"/>
    <n v="46"/>
    <n v="74.91"/>
    <x v="17"/>
    <x v="3"/>
    <x v="48"/>
    <x v="1"/>
  </r>
  <r>
    <x v="1040"/>
    <x v="810"/>
    <n v="3436"/>
    <x v="985"/>
    <x v="825"/>
    <n v="51.08"/>
    <n v="95"/>
    <n v="36.159999999999997"/>
    <x v="17"/>
    <x v="8"/>
    <x v="69"/>
    <x v="1"/>
  </r>
  <r>
    <x v="1041"/>
    <x v="811"/>
    <n v="3430"/>
    <x v="986"/>
    <x v="826"/>
    <n v="7.41"/>
    <n v="35"/>
    <n v="98.01"/>
    <x v="17"/>
    <x v="4"/>
    <x v="21"/>
    <x v="3"/>
  </r>
  <r>
    <x v="1042"/>
    <x v="671"/>
    <n v="3421"/>
    <x v="987"/>
    <x v="547"/>
    <n v="5.72"/>
    <n v="7"/>
    <n v="488.74"/>
    <x v="19"/>
    <x v="1"/>
    <x v="71"/>
    <x v="3"/>
  </r>
  <r>
    <x v="1043"/>
    <x v="812"/>
    <n v="3409"/>
    <x v="988"/>
    <x v="827"/>
    <n v="3.56"/>
    <n v="15"/>
    <n v="227.29"/>
    <x v="17"/>
    <x v="6"/>
    <x v="55"/>
    <x v="3"/>
  </r>
  <r>
    <x v="1044"/>
    <x v="709"/>
    <n v="3400"/>
    <x v="989"/>
    <x v="653"/>
    <n v="12.18"/>
    <n v="95"/>
    <n v="35.79"/>
    <x v="18"/>
    <x v="9"/>
    <x v="66"/>
    <x v="0"/>
  </r>
  <r>
    <x v="1045"/>
    <x v="813"/>
    <n v="3391"/>
    <x v="990"/>
    <x v="602"/>
    <n v="7.21"/>
    <n v="95"/>
    <n v="35.69"/>
    <x v="16"/>
    <x v="8"/>
    <x v="24"/>
    <x v="0"/>
  </r>
  <r>
    <x v="1046"/>
    <x v="814"/>
    <n v="3386"/>
    <x v="991"/>
    <x v="399"/>
    <n v="1.74"/>
    <n v="130"/>
    <n v="26.04"/>
    <x v="16"/>
    <x v="13"/>
    <x v="45"/>
    <x v="0"/>
  </r>
  <r>
    <x v="1047"/>
    <x v="815"/>
    <n v="3383"/>
    <x v="992"/>
    <x v="828"/>
    <n v="38.299999999999997"/>
    <n v="95"/>
    <n v="35.61"/>
    <x v="17"/>
    <x v="6"/>
    <x v="69"/>
    <x v="1"/>
  </r>
  <r>
    <x v="1048"/>
    <x v="816"/>
    <n v="3381"/>
    <x v="993"/>
    <x v="829"/>
    <n v="1.57"/>
    <n v="115"/>
    <n v="29.4"/>
    <x v="7"/>
    <x v="9"/>
    <x v="41"/>
    <x v="0"/>
  </r>
  <r>
    <x v="1049"/>
    <x v="765"/>
    <n v="3380"/>
    <x v="994"/>
    <x v="830"/>
    <n v="35.51"/>
    <n v="95"/>
    <n v="35.58"/>
    <x v="16"/>
    <x v="11"/>
    <x v="52"/>
    <x v="1"/>
  </r>
  <r>
    <x v="1050"/>
    <x v="621"/>
    <n v="3370"/>
    <x v="995"/>
    <x v="831"/>
    <n v="1.96"/>
    <n v="130"/>
    <n v="25.92"/>
    <x v="16"/>
    <x v="13"/>
    <x v="45"/>
    <x v="1"/>
  </r>
  <r>
    <x v="1051"/>
    <x v="817"/>
    <n v="3369"/>
    <x v="996"/>
    <x v="242"/>
    <n v="15.89"/>
    <n v="95"/>
    <n v="35.46"/>
    <x v="17"/>
    <x v="9"/>
    <x v="49"/>
    <x v="1"/>
  </r>
  <r>
    <x v="1052"/>
    <x v="706"/>
    <n v="3368"/>
    <x v="997"/>
    <x v="832"/>
    <n v="13.87"/>
    <n v="35"/>
    <n v="96.23"/>
    <x v="17"/>
    <x v="4"/>
    <x v="44"/>
    <x v="1"/>
  </r>
  <r>
    <x v="1053"/>
    <x v="818"/>
    <n v="3363"/>
    <x v="87"/>
    <x v="808"/>
    <n v="21.39"/>
    <n v="95"/>
    <n v="35.4"/>
    <x v="17"/>
    <x v="8"/>
    <x v="69"/>
    <x v="1"/>
  </r>
  <r>
    <x v="1054"/>
    <x v="131"/>
    <n v="3360"/>
    <x v="998"/>
    <x v="654"/>
    <n v="1.93"/>
    <n v="54"/>
    <n v="62.22"/>
    <x v="17"/>
    <x v="8"/>
    <x v="44"/>
    <x v="1"/>
  </r>
  <r>
    <x v="1055"/>
    <x v="819"/>
    <n v="3354"/>
    <x v="999"/>
    <x v="833"/>
    <n v="3.24"/>
    <n v="130"/>
    <n v="25.8"/>
    <x v="16"/>
    <x v="13"/>
    <x v="45"/>
    <x v="0"/>
  </r>
  <r>
    <x v="1056"/>
    <x v="599"/>
    <n v="3347"/>
    <x v="1000"/>
    <x v="834"/>
    <n v="12.34"/>
    <n v="65"/>
    <n v="51.5"/>
    <x v="17"/>
    <x v="6"/>
    <x v="4"/>
    <x v="1"/>
  </r>
  <r>
    <x v="1057"/>
    <x v="820"/>
    <n v="3333"/>
    <x v="1001"/>
    <x v="692"/>
    <n v="23.3"/>
    <n v="65"/>
    <n v="51.27"/>
    <x v="17"/>
    <x v="6"/>
    <x v="69"/>
    <x v="1"/>
  </r>
  <r>
    <x v="1058"/>
    <x v="821"/>
    <n v="3331"/>
    <x v="1002"/>
    <x v="835"/>
    <n v="24.95"/>
    <n v="130"/>
    <n v="25.62"/>
    <x v="16"/>
    <x v="13"/>
    <x v="45"/>
    <x v="0"/>
  </r>
  <r>
    <x v="1059"/>
    <x v="822"/>
    <n v="3320"/>
    <x v="1003"/>
    <x v="836"/>
    <n v="13.59"/>
    <n v="95"/>
    <n v="34.94"/>
    <x v="12"/>
    <x v="11"/>
    <x v="70"/>
    <x v="1"/>
  </r>
  <r>
    <x v="1060"/>
    <x v="823"/>
    <n v="3291"/>
    <x v="439"/>
    <x v="411"/>
    <n v="15.02"/>
    <n v="65"/>
    <n v="50.62"/>
    <x v="16"/>
    <x v="4"/>
    <x v="4"/>
    <x v="1"/>
  </r>
  <r>
    <x v="1061"/>
    <x v="824"/>
    <n v="3291"/>
    <x v="1004"/>
    <x v="837"/>
    <n v="26.15"/>
    <n v="54"/>
    <n v="60.94"/>
    <x v="17"/>
    <x v="9"/>
    <x v="42"/>
    <x v="1"/>
  </r>
  <r>
    <x v="1062"/>
    <x v="825"/>
    <n v="3288"/>
    <x v="1005"/>
    <x v="838"/>
    <n v="15.97"/>
    <n v="130"/>
    <n v="25.29"/>
    <x v="16"/>
    <x v="14"/>
    <x v="45"/>
    <x v="1"/>
  </r>
  <r>
    <x v="1063"/>
    <x v="826"/>
    <n v="3287"/>
    <x v="1006"/>
    <x v="839"/>
    <n v="11.86"/>
    <n v="65"/>
    <n v="50.56"/>
    <x v="17"/>
    <x v="7"/>
    <x v="69"/>
    <x v="1"/>
  </r>
  <r>
    <x v="1064"/>
    <x v="453"/>
    <n v="3284"/>
    <x v="1007"/>
    <x v="840"/>
    <n v="17.64"/>
    <n v="125"/>
    <n v="26.27"/>
    <x v="12"/>
    <x v="12"/>
    <x v="70"/>
    <x v="1"/>
  </r>
  <r>
    <x v="1065"/>
    <x v="827"/>
    <n v="3278"/>
    <x v="1008"/>
    <x v="770"/>
    <n v="4.3499999999999996"/>
    <n v="15"/>
    <n v="218.55"/>
    <x v="17"/>
    <x v="7"/>
    <x v="55"/>
    <x v="3"/>
  </r>
  <r>
    <x v="1066"/>
    <x v="828"/>
    <n v="3278"/>
    <x v="1009"/>
    <x v="670"/>
    <n v="7.29"/>
    <n v="7"/>
    <n v="468.22"/>
    <x v="17"/>
    <x v="1"/>
    <x v="64"/>
    <x v="3"/>
  </r>
  <r>
    <x v="1067"/>
    <x v="642"/>
    <n v="3270"/>
    <x v="1010"/>
    <x v="696"/>
    <n v="14.1"/>
    <n v="95"/>
    <n v="34.42"/>
    <x v="16"/>
    <x v="13"/>
    <x v="45"/>
    <x v="0"/>
  </r>
  <r>
    <x v="1068"/>
    <x v="587"/>
    <n v="3262"/>
    <x v="1011"/>
    <x v="841"/>
    <n v="16.03"/>
    <n v="125"/>
    <n v="26.1"/>
    <x v="17"/>
    <x v="9"/>
    <x v="49"/>
    <x v="1"/>
  </r>
  <r>
    <x v="1069"/>
    <x v="829"/>
    <n v="3251"/>
    <x v="14"/>
    <x v="842"/>
    <n v="6.78"/>
    <n v="37"/>
    <n v="87.85"/>
    <x v="17"/>
    <x v="8"/>
    <x v="72"/>
    <x v="1"/>
  </r>
  <r>
    <x v="1070"/>
    <x v="830"/>
    <n v="3248"/>
    <x v="1012"/>
    <x v="843"/>
    <n v="2.13"/>
    <n v="95"/>
    <n v="34.19"/>
    <x v="17"/>
    <x v="7"/>
    <x v="49"/>
    <x v="1"/>
  </r>
  <r>
    <x v="1071"/>
    <x v="831"/>
    <n v="3245"/>
    <x v="733"/>
    <x v="838"/>
    <n v="4.8600000000000003"/>
    <n v="130"/>
    <n v="24.96"/>
    <x v="16"/>
    <x v="13"/>
    <x v="45"/>
    <x v="1"/>
  </r>
  <r>
    <x v="1072"/>
    <x v="628"/>
    <n v="3240"/>
    <x v="1013"/>
    <x v="844"/>
    <n v="13.64"/>
    <n v="25"/>
    <n v="129.6"/>
    <x v="17"/>
    <x v="4"/>
    <x v="26"/>
    <x v="0"/>
  </r>
  <r>
    <x v="1073"/>
    <x v="832"/>
    <n v="3239"/>
    <x v="1014"/>
    <x v="306"/>
    <n v="1.1200000000000001"/>
    <n v="130"/>
    <n v="24.92"/>
    <x v="16"/>
    <x v="13"/>
    <x v="45"/>
    <x v="0"/>
  </r>
  <r>
    <x v="1074"/>
    <x v="582"/>
    <n v="3234"/>
    <x v="1015"/>
    <x v="671"/>
    <n v="26.18"/>
    <n v="35"/>
    <n v="92.41"/>
    <x v="17"/>
    <x v="5"/>
    <x v="18"/>
    <x v="1"/>
  </r>
  <r>
    <x v="1075"/>
    <x v="833"/>
    <n v="3225"/>
    <x v="1016"/>
    <x v="845"/>
    <n v="10.4"/>
    <n v="60"/>
    <n v="53.75"/>
    <x v="12"/>
    <x v="11"/>
    <x v="45"/>
    <x v="0"/>
  </r>
  <r>
    <x v="1076"/>
    <x v="834"/>
    <n v="3224"/>
    <x v="1017"/>
    <x v="808"/>
    <n v="18.09"/>
    <n v="95"/>
    <n v="33.94"/>
    <x v="16"/>
    <x v="7"/>
    <x v="69"/>
    <x v="1"/>
  </r>
  <r>
    <x v="1077"/>
    <x v="835"/>
    <n v="3215"/>
    <x v="1018"/>
    <x v="838"/>
    <n v="9.69"/>
    <n v="65"/>
    <n v="49.47"/>
    <x v="17"/>
    <x v="8"/>
    <x v="69"/>
    <x v="1"/>
  </r>
  <r>
    <x v="1078"/>
    <x v="836"/>
    <n v="3208"/>
    <x v="1019"/>
    <x v="846"/>
    <n v="6.75"/>
    <n v="37"/>
    <n v="86.69"/>
    <x v="17"/>
    <x v="9"/>
    <x v="27"/>
    <x v="3"/>
  </r>
  <r>
    <x v="1079"/>
    <x v="812"/>
    <n v="3207"/>
    <x v="475"/>
    <x v="688"/>
    <n v="3.34"/>
    <n v="15"/>
    <n v="213.83"/>
    <x v="17"/>
    <x v="7"/>
    <x v="55"/>
    <x v="3"/>
  </r>
  <r>
    <x v="1080"/>
    <x v="837"/>
    <n v="3195"/>
    <x v="1020"/>
    <x v="847"/>
    <n v="28.35"/>
    <n v="125"/>
    <n v="25.56"/>
    <x v="12"/>
    <x v="12"/>
    <x v="70"/>
    <x v="1"/>
  </r>
  <r>
    <x v="1081"/>
    <x v="838"/>
    <n v="3194"/>
    <x v="1021"/>
    <x v="840"/>
    <n v="14.52"/>
    <n v="95"/>
    <n v="33.619999999999997"/>
    <x v="16"/>
    <x v="12"/>
    <x v="73"/>
    <x v="0"/>
  </r>
  <r>
    <x v="1082"/>
    <x v="839"/>
    <n v="3193"/>
    <x v="1022"/>
    <x v="784"/>
    <n v="28.33"/>
    <n v="130"/>
    <n v="24.56"/>
    <x v="16"/>
    <x v="13"/>
    <x v="45"/>
    <x v="0"/>
  </r>
  <r>
    <x v="1083"/>
    <x v="763"/>
    <n v="3182"/>
    <x v="1023"/>
    <x v="848"/>
    <n v="9.18"/>
    <n v="35"/>
    <n v="90.92"/>
    <x v="16"/>
    <x v="4"/>
    <x v="4"/>
    <x v="1"/>
  </r>
  <r>
    <x v="1084"/>
    <x v="840"/>
    <n v="3181"/>
    <x v="1024"/>
    <x v="849"/>
    <n v="3.21"/>
    <n v="28"/>
    <n v="113.62"/>
    <x v="17"/>
    <x v="7"/>
    <x v="74"/>
    <x v="3"/>
  </r>
  <r>
    <x v="1085"/>
    <x v="769"/>
    <n v="3162"/>
    <x v="657"/>
    <x v="850"/>
    <n v="9.07"/>
    <n v="35"/>
    <n v="90.36"/>
    <x v="17"/>
    <x v="7"/>
    <x v="42"/>
    <x v="1"/>
  </r>
  <r>
    <x v="1086"/>
    <x v="841"/>
    <n v="3160"/>
    <x v="1025"/>
    <x v="851"/>
    <n v="10.26"/>
    <n v="65"/>
    <n v="48.62"/>
    <x v="16"/>
    <x v="11"/>
    <x v="52"/>
    <x v="1"/>
  </r>
  <r>
    <x v="1087"/>
    <x v="842"/>
    <n v="3158"/>
    <x v="1026"/>
    <x v="852"/>
    <n v="23.81"/>
    <n v="100"/>
    <n v="31.58"/>
    <x v="17"/>
    <x v="9"/>
    <x v="75"/>
    <x v="1"/>
  </r>
  <r>
    <x v="1088"/>
    <x v="843"/>
    <n v="3154"/>
    <x v="1027"/>
    <x v="853"/>
    <n v="1.51"/>
    <n v="25"/>
    <n v="126.17"/>
    <x v="9"/>
    <x v="5"/>
    <x v="65"/>
    <x v="0"/>
  </r>
  <r>
    <x v="1089"/>
    <x v="844"/>
    <n v="3154"/>
    <x v="1028"/>
    <x v="854"/>
    <n v="5.26"/>
    <n v="130"/>
    <n v="24.26"/>
    <x v="16"/>
    <x v="13"/>
    <x v="45"/>
    <x v="1"/>
  </r>
  <r>
    <x v="1090"/>
    <x v="845"/>
    <n v="3153"/>
    <x v="1029"/>
    <x v="855"/>
    <n v="36.21"/>
    <n v="95"/>
    <n v="33.19"/>
    <x v="17"/>
    <x v="8"/>
    <x v="69"/>
    <x v="1"/>
  </r>
  <r>
    <x v="1091"/>
    <x v="846"/>
    <n v="3142"/>
    <x v="1030"/>
    <x v="856"/>
    <n v="25.69"/>
    <n v="65"/>
    <n v="48.34"/>
    <x v="17"/>
    <x v="8"/>
    <x v="69"/>
    <x v="1"/>
  </r>
  <r>
    <x v="1092"/>
    <x v="847"/>
    <n v="3136"/>
    <x v="1031"/>
    <x v="857"/>
    <n v="4.03"/>
    <n v="35"/>
    <n v="89.59"/>
    <x v="17"/>
    <x v="9"/>
    <x v="42"/>
    <x v="1"/>
  </r>
  <r>
    <x v="1093"/>
    <x v="821"/>
    <n v="3134"/>
    <x v="1032"/>
    <x v="858"/>
    <n v="21.44"/>
    <n v="125"/>
    <n v="25.07"/>
    <x v="16"/>
    <x v="9"/>
    <x v="49"/>
    <x v="1"/>
  </r>
  <r>
    <x v="1094"/>
    <x v="463"/>
    <n v="3133"/>
    <x v="1033"/>
    <x v="414"/>
    <n v="29.53"/>
    <n v="35"/>
    <n v="89.53"/>
    <x v="17"/>
    <x v="8"/>
    <x v="42"/>
    <x v="1"/>
  </r>
  <r>
    <x v="1095"/>
    <x v="848"/>
    <n v="3130"/>
    <x v="1034"/>
    <x v="24"/>
    <n v="15.62"/>
    <n v="35"/>
    <n v="89.43"/>
    <x v="17"/>
    <x v="4"/>
    <x v="36"/>
    <x v="1"/>
  </r>
  <r>
    <x v="1096"/>
    <x v="849"/>
    <n v="3124"/>
    <x v="1035"/>
    <x v="859"/>
    <n v="31.9"/>
    <n v="100"/>
    <n v="31.24"/>
    <x v="17"/>
    <x v="9"/>
    <x v="75"/>
    <x v="1"/>
  </r>
  <r>
    <x v="1097"/>
    <x v="850"/>
    <n v="3119"/>
    <x v="1036"/>
    <x v="860"/>
    <n v="16.440000000000001"/>
    <n v="35"/>
    <n v="89.12"/>
    <x v="17"/>
    <x v="5"/>
    <x v="18"/>
    <x v="0"/>
  </r>
  <r>
    <x v="1098"/>
    <x v="851"/>
    <n v="3119"/>
    <x v="1037"/>
    <x v="861"/>
    <n v="3.72"/>
    <n v="95"/>
    <n v="32.83"/>
    <x v="16"/>
    <x v="12"/>
    <x v="73"/>
    <x v="1"/>
  </r>
  <r>
    <x v="1099"/>
    <x v="852"/>
    <n v="3109"/>
    <x v="1038"/>
    <x v="862"/>
    <n v="33.26"/>
    <n v="125"/>
    <n v="24.87"/>
    <x v="17"/>
    <x v="10"/>
    <x v="49"/>
    <x v="1"/>
  </r>
  <r>
    <x v="1100"/>
    <x v="853"/>
    <n v="3106"/>
    <x v="253"/>
    <x v="738"/>
    <n v="4.7699999999999996"/>
    <n v="35"/>
    <n v="88.73"/>
    <x v="17"/>
    <x v="8"/>
    <x v="42"/>
    <x v="1"/>
  </r>
  <r>
    <x v="1101"/>
    <x v="451"/>
    <n v="3100"/>
    <x v="1039"/>
    <x v="863"/>
    <n v="19.440000000000001"/>
    <n v="95"/>
    <n v="32.630000000000003"/>
    <x v="16"/>
    <x v="13"/>
    <x v="45"/>
    <x v="0"/>
  </r>
  <r>
    <x v="1102"/>
    <x v="854"/>
    <n v="3090"/>
    <x v="1040"/>
    <x v="790"/>
    <n v="29.34"/>
    <n v="65"/>
    <n v="47.54"/>
    <x v="16"/>
    <x v="9"/>
    <x v="75"/>
    <x v="1"/>
  </r>
  <r>
    <x v="1103"/>
    <x v="783"/>
    <n v="3074"/>
    <x v="1041"/>
    <x v="628"/>
    <n v="6.97"/>
    <n v="95"/>
    <n v="32.36"/>
    <x v="16"/>
    <x v="13"/>
    <x v="73"/>
    <x v="1"/>
  </r>
  <r>
    <x v="1104"/>
    <x v="511"/>
    <n v="3066"/>
    <x v="1042"/>
    <x v="864"/>
    <n v="27.45"/>
    <n v="130"/>
    <n v="23.58"/>
    <x v="16"/>
    <x v="14"/>
    <x v="45"/>
    <x v="1"/>
  </r>
  <r>
    <x v="1105"/>
    <x v="855"/>
    <n v="3061"/>
    <x v="1043"/>
    <x v="865"/>
    <n v="54.18"/>
    <n v="75"/>
    <n v="40.81"/>
    <x v="12"/>
    <x v="9"/>
    <x v="76"/>
    <x v="0"/>
  </r>
  <r>
    <x v="1106"/>
    <x v="856"/>
    <n v="3045"/>
    <x v="1044"/>
    <x v="866"/>
    <n v="3.86"/>
    <n v="130"/>
    <n v="23.43"/>
    <x v="16"/>
    <x v="12"/>
    <x v="45"/>
    <x v="0"/>
  </r>
  <r>
    <x v="1107"/>
    <x v="857"/>
    <n v="3040"/>
    <x v="1045"/>
    <x v="867"/>
    <n v="2.31"/>
    <n v="10"/>
    <n v="304"/>
    <x v="16"/>
    <x v="4"/>
    <x v="77"/>
    <x v="1"/>
  </r>
  <r>
    <x v="1108"/>
    <x v="858"/>
    <n v="3034"/>
    <x v="1046"/>
    <x v="868"/>
    <n v="28.59"/>
    <n v="95"/>
    <n v="31.94"/>
    <x v="12"/>
    <x v="12"/>
    <x v="70"/>
    <x v="1"/>
  </r>
  <r>
    <x v="1109"/>
    <x v="859"/>
    <n v="3013"/>
    <x v="1047"/>
    <x v="869"/>
    <n v="34.619999999999997"/>
    <n v="65"/>
    <n v="46.36"/>
    <x v="17"/>
    <x v="7"/>
    <x v="69"/>
    <x v="1"/>
  </r>
  <r>
    <x v="1110"/>
    <x v="671"/>
    <n v="2991"/>
    <x v="1048"/>
    <x v="757"/>
    <n v="6.35"/>
    <n v="5"/>
    <n v="598.17999999999995"/>
    <x v="17"/>
    <x v="5"/>
    <x v="78"/>
    <x v="3"/>
  </r>
  <r>
    <x v="1111"/>
    <x v="511"/>
    <n v="2988"/>
    <x v="1049"/>
    <x v="870"/>
    <n v="26.89"/>
    <n v="95"/>
    <n v="31.45"/>
    <x v="16"/>
    <x v="13"/>
    <x v="45"/>
    <x v="0"/>
  </r>
  <r>
    <x v="1112"/>
    <x v="860"/>
    <n v="2983"/>
    <x v="1050"/>
    <x v="340"/>
    <n v="3.43"/>
    <n v="15"/>
    <n v="198.87"/>
    <x v="17"/>
    <x v="4"/>
    <x v="55"/>
    <x v="3"/>
  </r>
  <r>
    <x v="1113"/>
    <x v="861"/>
    <n v="2980"/>
    <x v="1051"/>
    <x v="871"/>
    <n v="11.3"/>
    <n v="65"/>
    <n v="45.85"/>
    <x v="16"/>
    <x v="11"/>
    <x v="52"/>
    <x v="1"/>
  </r>
  <r>
    <x v="1114"/>
    <x v="371"/>
    <n v="2978"/>
    <x v="1052"/>
    <x v="872"/>
    <n v="19.32"/>
    <n v="80"/>
    <n v="37.22"/>
    <x v="17"/>
    <x v="5"/>
    <x v="22"/>
    <x v="0"/>
  </r>
  <r>
    <x v="1115"/>
    <x v="862"/>
    <n v="2977"/>
    <x v="1053"/>
    <x v="873"/>
    <n v="39.17"/>
    <n v="100"/>
    <n v="29.77"/>
    <x v="17"/>
    <x v="9"/>
    <x v="75"/>
    <x v="1"/>
  </r>
  <r>
    <x v="1116"/>
    <x v="863"/>
    <n v="2958"/>
    <x v="1054"/>
    <x v="874"/>
    <n v="6.64"/>
    <n v="35"/>
    <n v="84.53"/>
    <x v="17"/>
    <x v="10"/>
    <x v="52"/>
    <x v="1"/>
  </r>
  <r>
    <x v="1117"/>
    <x v="864"/>
    <n v="2947"/>
    <x v="1055"/>
    <x v="632"/>
    <n v="11.4"/>
    <n v="95"/>
    <n v="31.02"/>
    <x v="12"/>
    <x v="12"/>
    <x v="70"/>
    <x v="1"/>
  </r>
  <r>
    <x v="1118"/>
    <x v="739"/>
    <n v="2947"/>
    <x v="1056"/>
    <x v="572"/>
    <n v="15.2"/>
    <n v="35"/>
    <n v="84.21"/>
    <x v="16"/>
    <x v="4"/>
    <x v="4"/>
    <x v="1"/>
  </r>
  <r>
    <x v="1119"/>
    <x v="865"/>
    <n v="2943"/>
    <x v="1057"/>
    <x v="669"/>
    <n v="8.84"/>
    <n v="40"/>
    <n v="73.569999999999993"/>
    <x v="16"/>
    <x v="12"/>
    <x v="45"/>
    <x v="0"/>
  </r>
  <r>
    <x v="1120"/>
    <x v="866"/>
    <n v="2942"/>
    <x v="594"/>
    <x v="875"/>
    <n v="16.54"/>
    <n v="45"/>
    <n v="65.37"/>
    <x v="16"/>
    <x v="11"/>
    <x v="52"/>
    <x v="1"/>
  </r>
  <r>
    <x v="1121"/>
    <x v="867"/>
    <n v="2941"/>
    <x v="1058"/>
    <x v="876"/>
    <n v="112.28"/>
    <n v="100"/>
    <n v="29.41"/>
    <x v="17"/>
    <x v="9"/>
    <x v="75"/>
    <x v="1"/>
  </r>
  <r>
    <x v="1122"/>
    <x v="868"/>
    <n v="2939"/>
    <x v="1059"/>
    <x v="877"/>
    <n v="42.32"/>
    <n v="58"/>
    <n v="50.67"/>
    <x v="17"/>
    <x v="0"/>
    <x v="14"/>
    <x v="1"/>
  </r>
  <r>
    <x v="1123"/>
    <x v="869"/>
    <n v="2937"/>
    <x v="1060"/>
    <x v="875"/>
    <n v="57.82"/>
    <n v="95"/>
    <n v="30.92"/>
    <x v="17"/>
    <x v="10"/>
    <x v="49"/>
    <x v="1"/>
  </r>
  <r>
    <x v="1124"/>
    <x v="870"/>
    <n v="2936"/>
    <x v="1061"/>
    <x v="878"/>
    <n v="22.81"/>
    <n v="75"/>
    <n v="39.14"/>
    <x v="12"/>
    <x v="13"/>
    <x v="76"/>
    <x v="0"/>
  </r>
  <r>
    <x v="1125"/>
    <x v="871"/>
    <n v="2936"/>
    <x v="217"/>
    <x v="811"/>
    <n v="32.450000000000003"/>
    <n v="100"/>
    <n v="29.36"/>
    <x v="17"/>
    <x v="10"/>
    <x v="75"/>
    <x v="1"/>
  </r>
  <r>
    <x v="1126"/>
    <x v="872"/>
    <n v="2926"/>
    <x v="1062"/>
    <x v="127"/>
    <n v="15.94"/>
    <n v="51"/>
    <n v="57.37"/>
    <x v="17"/>
    <x v="7"/>
    <x v="36"/>
    <x v="1"/>
  </r>
  <r>
    <x v="1127"/>
    <x v="873"/>
    <n v="2920"/>
    <x v="1063"/>
    <x v="879"/>
    <n v="4.09"/>
    <n v="95"/>
    <n v="30.74"/>
    <x v="16"/>
    <x v="12"/>
    <x v="73"/>
    <x v="1"/>
  </r>
  <r>
    <x v="1128"/>
    <x v="450"/>
    <n v="2911"/>
    <x v="1064"/>
    <x v="739"/>
    <n v="10.25"/>
    <n v="10"/>
    <n v="291.14"/>
    <x v="16"/>
    <x v="5"/>
    <x v="77"/>
    <x v="1"/>
  </r>
  <r>
    <x v="1129"/>
    <x v="874"/>
    <n v="2911"/>
    <x v="1065"/>
    <x v="880"/>
    <n v="13.81"/>
    <n v="35"/>
    <n v="83.17"/>
    <x v="17"/>
    <x v="9"/>
    <x v="57"/>
    <x v="3"/>
  </r>
  <r>
    <x v="1130"/>
    <x v="875"/>
    <n v="2909"/>
    <x v="1066"/>
    <x v="770"/>
    <n v="7.36"/>
    <n v="35"/>
    <n v="83.11"/>
    <x v="17"/>
    <x v="4"/>
    <x v="36"/>
    <x v="1"/>
  </r>
  <r>
    <x v="1131"/>
    <x v="381"/>
    <n v="2903"/>
    <x v="1067"/>
    <x v="881"/>
    <n v="17.3"/>
    <n v="12"/>
    <n v="241.9"/>
    <x v="16"/>
    <x v="3"/>
    <x v="68"/>
    <x v="7"/>
  </r>
  <r>
    <x v="1132"/>
    <x v="876"/>
    <n v="2901"/>
    <x v="1068"/>
    <x v="437"/>
    <n v="6.39"/>
    <n v="65"/>
    <n v="44.63"/>
    <x v="17"/>
    <x v="5"/>
    <x v="69"/>
    <x v="1"/>
  </r>
  <r>
    <x v="1133"/>
    <x v="839"/>
    <n v="2898"/>
    <x v="1069"/>
    <x v="825"/>
    <n v="30.66"/>
    <n v="65"/>
    <n v="44.58"/>
    <x v="17"/>
    <x v="8"/>
    <x v="75"/>
    <x v="1"/>
  </r>
  <r>
    <x v="1134"/>
    <x v="672"/>
    <n v="2897"/>
    <x v="1070"/>
    <x v="872"/>
    <n v="33.92"/>
    <n v="100"/>
    <n v="28.97"/>
    <x v="17"/>
    <x v="9"/>
    <x v="75"/>
    <x v="1"/>
  </r>
  <r>
    <x v="1135"/>
    <x v="877"/>
    <n v="2896"/>
    <x v="1071"/>
    <x v="882"/>
    <n v="9.59"/>
    <n v="35"/>
    <n v="82.74"/>
    <x v="17"/>
    <x v="6"/>
    <x v="4"/>
    <x v="1"/>
  </r>
  <r>
    <x v="1136"/>
    <x v="878"/>
    <n v="2893"/>
    <x v="1021"/>
    <x v="598"/>
    <n v="19.2"/>
    <n v="37"/>
    <n v="78.19"/>
    <x v="17"/>
    <x v="8"/>
    <x v="50"/>
    <x v="3"/>
  </r>
  <r>
    <x v="1137"/>
    <x v="879"/>
    <n v="2890"/>
    <x v="1072"/>
    <x v="383"/>
    <n v="29.98"/>
    <n v="95"/>
    <n v="30.42"/>
    <x v="16"/>
    <x v="13"/>
    <x v="73"/>
    <x v="1"/>
  </r>
  <r>
    <x v="1138"/>
    <x v="880"/>
    <n v="2890"/>
    <x v="1073"/>
    <x v="883"/>
    <n v="2.54"/>
    <n v="130"/>
    <n v="22.23"/>
    <x v="16"/>
    <x v="13"/>
    <x v="45"/>
    <x v="0"/>
  </r>
  <r>
    <x v="1139"/>
    <x v="881"/>
    <n v="2879"/>
    <x v="1074"/>
    <x v="275"/>
    <n v="14.31"/>
    <n v="35"/>
    <n v="82.24"/>
    <x v="17"/>
    <x v="10"/>
    <x v="79"/>
    <x v="3"/>
  </r>
  <r>
    <x v="1140"/>
    <x v="882"/>
    <n v="2877"/>
    <x v="1075"/>
    <x v="884"/>
    <n v="42.54"/>
    <n v="130"/>
    <n v="22.13"/>
    <x v="16"/>
    <x v="12"/>
    <x v="45"/>
    <x v="1"/>
  </r>
  <r>
    <x v="1141"/>
    <x v="883"/>
    <n v="2874"/>
    <x v="1076"/>
    <x v="256"/>
    <n v="6.57"/>
    <n v="35"/>
    <n v="82.12"/>
    <x v="17"/>
    <x v="9"/>
    <x v="42"/>
    <x v="1"/>
  </r>
  <r>
    <x v="1142"/>
    <x v="884"/>
    <n v="2873"/>
    <x v="1077"/>
    <x v="885"/>
    <n v="1.83"/>
    <n v="80"/>
    <n v="35.909999999999997"/>
    <x v="16"/>
    <x v="7"/>
    <x v="54"/>
    <x v="0"/>
  </r>
  <r>
    <x v="1143"/>
    <x v="439"/>
    <n v="2872"/>
    <x v="1078"/>
    <x v="886"/>
    <n v="1.26"/>
    <n v="95"/>
    <n v="30.23"/>
    <x v="12"/>
    <x v="11"/>
    <x v="59"/>
    <x v="0"/>
  </r>
  <r>
    <x v="1144"/>
    <x v="885"/>
    <n v="2867"/>
    <x v="207"/>
    <x v="724"/>
    <n v="3.83"/>
    <n v="35"/>
    <n v="81.900000000000006"/>
    <x v="17"/>
    <x v="8"/>
    <x v="44"/>
    <x v="1"/>
  </r>
  <r>
    <x v="1145"/>
    <x v="886"/>
    <n v="2846"/>
    <x v="1079"/>
    <x v="887"/>
    <n v="22.5"/>
    <n v="35"/>
    <n v="81.31"/>
    <x v="17"/>
    <x v="10"/>
    <x v="79"/>
    <x v="3"/>
  </r>
  <r>
    <x v="1146"/>
    <x v="779"/>
    <n v="2829"/>
    <x v="1080"/>
    <x v="876"/>
    <n v="11.7"/>
    <n v="125"/>
    <n v="22.63"/>
    <x v="16"/>
    <x v="11"/>
    <x v="70"/>
    <x v="10"/>
  </r>
  <r>
    <x v="1147"/>
    <x v="887"/>
    <n v="2826"/>
    <x v="1081"/>
    <x v="888"/>
    <n v="34.26"/>
    <n v="65"/>
    <n v="43.47"/>
    <x v="17"/>
    <x v="9"/>
    <x v="75"/>
    <x v="1"/>
  </r>
  <r>
    <x v="1148"/>
    <x v="888"/>
    <n v="2826"/>
    <x v="6"/>
    <x v="889"/>
    <n v="1.66"/>
    <n v="115"/>
    <n v="24.57"/>
    <x v="7"/>
    <x v="12"/>
    <x v="51"/>
    <x v="0"/>
  </r>
  <r>
    <x v="1149"/>
    <x v="889"/>
    <n v="2825"/>
    <x v="1082"/>
    <x v="890"/>
    <n v="3.47"/>
    <n v="45"/>
    <n v="62.78"/>
    <x v="16"/>
    <x v="9"/>
    <x v="27"/>
    <x v="0"/>
  </r>
  <r>
    <x v="1150"/>
    <x v="874"/>
    <n v="2824"/>
    <x v="1083"/>
    <x v="891"/>
    <n v="11.82"/>
    <n v="100"/>
    <n v="28.24"/>
    <x v="17"/>
    <x v="8"/>
    <x v="75"/>
    <x v="1"/>
  </r>
  <r>
    <x v="1151"/>
    <x v="890"/>
    <n v="2818"/>
    <x v="1084"/>
    <x v="892"/>
    <n v="12.12"/>
    <n v="95"/>
    <n v="29.67"/>
    <x v="16"/>
    <x v="13"/>
    <x v="73"/>
    <x v="0"/>
  </r>
  <r>
    <x v="1152"/>
    <x v="891"/>
    <n v="2815"/>
    <x v="1085"/>
    <x v="545"/>
    <n v="46.39"/>
    <n v="58"/>
    <n v="48.53"/>
    <x v="17"/>
    <x v="1"/>
    <x v="14"/>
    <x v="1"/>
  </r>
  <r>
    <x v="1153"/>
    <x v="892"/>
    <n v="2814"/>
    <x v="1086"/>
    <x v="893"/>
    <n v="16.88"/>
    <n v="95"/>
    <n v="29.62"/>
    <x v="16"/>
    <x v="12"/>
    <x v="73"/>
    <x v="0"/>
  </r>
  <r>
    <x v="1154"/>
    <x v="893"/>
    <n v="2803"/>
    <x v="1087"/>
    <x v="894"/>
    <n v="20.260000000000002"/>
    <n v="100"/>
    <n v="28.03"/>
    <x v="17"/>
    <x v="10"/>
    <x v="75"/>
    <x v="1"/>
  </r>
  <r>
    <x v="1155"/>
    <x v="894"/>
    <n v="2790"/>
    <x v="1088"/>
    <x v="556"/>
    <n v="39.82"/>
    <n v="58"/>
    <n v="48.1"/>
    <x v="17"/>
    <x v="1"/>
    <x v="14"/>
    <x v="1"/>
  </r>
  <r>
    <x v="1156"/>
    <x v="769"/>
    <n v="2789"/>
    <x v="1089"/>
    <x v="895"/>
    <n v="2.16"/>
    <n v="115"/>
    <n v="24.25"/>
    <x v="9"/>
    <x v="12"/>
    <x v="51"/>
    <x v="0"/>
  </r>
  <r>
    <x v="1157"/>
    <x v="895"/>
    <n v="2787"/>
    <x v="1090"/>
    <x v="896"/>
    <n v="7.59"/>
    <n v="100"/>
    <n v="27.87"/>
    <x v="17"/>
    <x v="10"/>
    <x v="75"/>
    <x v="10"/>
  </r>
  <r>
    <x v="1158"/>
    <x v="381"/>
    <n v="2787"/>
    <x v="1091"/>
    <x v="897"/>
    <n v="21.11"/>
    <n v="130"/>
    <n v="21.44"/>
    <x v="16"/>
    <x v="13"/>
    <x v="45"/>
    <x v="0"/>
  </r>
  <r>
    <x v="1159"/>
    <x v="896"/>
    <n v="2780"/>
    <x v="1092"/>
    <x v="812"/>
    <n v="0.8"/>
    <n v="150"/>
    <n v="18.53"/>
    <x v="16"/>
    <x v="13"/>
    <x v="80"/>
    <x v="1"/>
  </r>
  <r>
    <x v="1160"/>
    <x v="897"/>
    <n v="2776"/>
    <x v="1093"/>
    <x v="898"/>
    <n v="18.260000000000002"/>
    <n v="37"/>
    <n v="75.040000000000006"/>
    <x v="17"/>
    <x v="9"/>
    <x v="81"/>
    <x v="3"/>
  </r>
  <r>
    <x v="1161"/>
    <x v="898"/>
    <n v="2775"/>
    <x v="1094"/>
    <x v="899"/>
    <n v="2.83"/>
    <n v="20"/>
    <n v="138.77000000000001"/>
    <x v="7"/>
    <x v="8"/>
    <x v="82"/>
    <x v="0"/>
  </r>
  <r>
    <x v="1162"/>
    <x v="381"/>
    <n v="2751"/>
    <x v="1095"/>
    <x v="900"/>
    <n v="16.57"/>
    <n v="80"/>
    <n v="34.39"/>
    <x v="16"/>
    <x v="8"/>
    <x v="24"/>
    <x v="0"/>
  </r>
  <r>
    <x v="1163"/>
    <x v="899"/>
    <n v="2741"/>
    <x v="1096"/>
    <x v="893"/>
    <n v="6.42"/>
    <n v="130"/>
    <n v="21.09"/>
    <x v="16"/>
    <x v="14"/>
    <x v="45"/>
    <x v="1"/>
  </r>
  <r>
    <x v="1164"/>
    <x v="187"/>
    <n v="2740"/>
    <x v="1097"/>
    <x v="465"/>
    <n v="5.68"/>
    <n v="15"/>
    <n v="182.66"/>
    <x v="17"/>
    <x v="7"/>
    <x v="74"/>
    <x v="3"/>
  </r>
  <r>
    <x v="1165"/>
    <x v="900"/>
    <n v="2738"/>
    <x v="1098"/>
    <x v="901"/>
    <n v="16.79"/>
    <n v="80"/>
    <n v="34.229999999999997"/>
    <x v="16"/>
    <x v="13"/>
    <x v="45"/>
    <x v="0"/>
  </r>
  <r>
    <x v="1166"/>
    <x v="821"/>
    <n v="2735"/>
    <x v="1099"/>
    <x v="902"/>
    <n v="24.03"/>
    <n v="65"/>
    <n v="42.08"/>
    <x v="17"/>
    <x v="10"/>
    <x v="75"/>
    <x v="1"/>
  </r>
  <r>
    <x v="1167"/>
    <x v="901"/>
    <n v="2734"/>
    <x v="1100"/>
    <x v="903"/>
    <n v="12.81"/>
    <n v="51"/>
    <n v="53.61"/>
    <x v="17"/>
    <x v="7"/>
    <x v="36"/>
    <x v="1"/>
  </r>
  <r>
    <x v="1168"/>
    <x v="902"/>
    <n v="2730"/>
    <x v="1101"/>
    <x v="904"/>
    <n v="61.06"/>
    <n v="125"/>
    <n v="21.84"/>
    <x v="17"/>
    <x v="10"/>
    <x v="49"/>
    <x v="1"/>
  </r>
  <r>
    <x v="1169"/>
    <x v="903"/>
    <n v="2721"/>
    <x v="1102"/>
    <x v="905"/>
    <n v="3.01"/>
    <n v="15"/>
    <n v="181.43"/>
    <x v="17"/>
    <x v="6"/>
    <x v="55"/>
    <x v="3"/>
  </r>
  <r>
    <x v="1170"/>
    <x v="904"/>
    <n v="2714"/>
    <x v="299"/>
    <x v="906"/>
    <n v="2.02"/>
    <n v="54"/>
    <n v="50.26"/>
    <x v="17"/>
    <x v="0"/>
    <x v="36"/>
    <x v="1"/>
  </r>
  <r>
    <x v="1171"/>
    <x v="607"/>
    <n v="2709"/>
    <x v="1103"/>
    <x v="907"/>
    <n v="8.08"/>
    <n v="120"/>
    <n v="22.57"/>
    <x v="16"/>
    <x v="13"/>
    <x v="80"/>
    <x v="0"/>
  </r>
  <r>
    <x v="1172"/>
    <x v="905"/>
    <n v="2707"/>
    <x v="1104"/>
    <x v="481"/>
    <n v="28.4"/>
    <n v="65"/>
    <n v="41.65"/>
    <x v="17"/>
    <x v="9"/>
    <x v="75"/>
    <x v="1"/>
  </r>
  <r>
    <x v="1173"/>
    <x v="906"/>
    <n v="2705"/>
    <x v="1105"/>
    <x v="896"/>
    <n v="1.04"/>
    <n v="150"/>
    <n v="18.04"/>
    <x v="16"/>
    <x v="14"/>
    <x v="80"/>
    <x v="0"/>
  </r>
  <r>
    <x v="1174"/>
    <x v="907"/>
    <n v="2699"/>
    <x v="163"/>
    <x v="908"/>
    <n v="2.83"/>
    <n v="80"/>
    <n v="33.74"/>
    <x v="16"/>
    <x v="10"/>
    <x v="30"/>
    <x v="0"/>
  </r>
  <r>
    <x v="1175"/>
    <x v="642"/>
    <n v="2686"/>
    <x v="1106"/>
    <x v="909"/>
    <n v="10.02"/>
    <n v="80"/>
    <n v="33.58"/>
    <x v="16"/>
    <x v="11"/>
    <x v="45"/>
    <x v="0"/>
  </r>
  <r>
    <x v="1176"/>
    <x v="908"/>
    <n v="2680"/>
    <x v="1107"/>
    <x v="910"/>
    <n v="22.99"/>
    <n v="95"/>
    <n v="28.21"/>
    <x v="16"/>
    <x v="13"/>
    <x v="73"/>
    <x v="0"/>
  </r>
  <r>
    <x v="1177"/>
    <x v="870"/>
    <n v="2655"/>
    <x v="1108"/>
    <x v="904"/>
    <n v="54.25"/>
    <n v="65"/>
    <n v="40.85"/>
    <x v="17"/>
    <x v="10"/>
    <x v="75"/>
    <x v="1"/>
  </r>
  <r>
    <x v="1178"/>
    <x v="909"/>
    <n v="2648"/>
    <x v="1109"/>
    <x v="906"/>
    <n v="48.6"/>
    <n v="35"/>
    <n v="75.64"/>
    <x v="17"/>
    <x v="0"/>
    <x v="14"/>
    <x v="1"/>
  </r>
  <r>
    <x v="1179"/>
    <x v="910"/>
    <n v="2646"/>
    <x v="1110"/>
    <x v="238"/>
    <n v="36.6"/>
    <n v="35"/>
    <n v="75.61"/>
    <x v="17"/>
    <x v="10"/>
    <x v="79"/>
    <x v="3"/>
  </r>
  <r>
    <x v="1180"/>
    <x v="911"/>
    <n v="2644"/>
    <x v="1111"/>
    <x v="911"/>
    <n v="23.58"/>
    <n v="125"/>
    <n v="21.15"/>
    <x v="16"/>
    <x v="12"/>
    <x v="70"/>
    <x v="10"/>
  </r>
  <r>
    <x v="1181"/>
    <x v="58"/>
    <n v="2640"/>
    <x v="1112"/>
    <x v="912"/>
    <n v="2.54"/>
    <n v="15"/>
    <n v="176"/>
    <x v="17"/>
    <x v="7"/>
    <x v="55"/>
    <x v="3"/>
  </r>
  <r>
    <x v="1182"/>
    <x v="893"/>
    <n v="2636"/>
    <x v="1052"/>
    <x v="913"/>
    <n v="23.3"/>
    <n v="35"/>
    <n v="75.319999999999993"/>
    <x v="17"/>
    <x v="9"/>
    <x v="79"/>
    <x v="3"/>
  </r>
  <r>
    <x v="1183"/>
    <x v="912"/>
    <n v="2636"/>
    <x v="1113"/>
    <x v="854"/>
    <n v="13.95"/>
    <n v="150"/>
    <n v="17.57"/>
    <x v="16"/>
    <x v="13"/>
    <x v="80"/>
    <x v="0"/>
  </r>
  <r>
    <x v="1184"/>
    <x v="913"/>
    <n v="2632"/>
    <x v="1114"/>
    <x v="914"/>
    <n v="0.87"/>
    <n v="136"/>
    <n v="19.350000000000001"/>
    <x v="16"/>
    <x v="14"/>
    <x v="83"/>
    <x v="1"/>
  </r>
  <r>
    <x v="1185"/>
    <x v="914"/>
    <n v="2623"/>
    <x v="711"/>
    <x v="915"/>
    <n v="15.04"/>
    <n v="80"/>
    <n v="32.79"/>
    <x v="16"/>
    <x v="10"/>
    <x v="33"/>
    <x v="0"/>
  </r>
  <r>
    <x v="1186"/>
    <x v="882"/>
    <n v="2614"/>
    <x v="1115"/>
    <x v="631"/>
    <n v="38.549999999999997"/>
    <n v="80"/>
    <n v="32.67"/>
    <x v="16"/>
    <x v="13"/>
    <x v="45"/>
    <x v="0"/>
  </r>
  <r>
    <x v="1187"/>
    <x v="562"/>
    <n v="2603"/>
    <x v="74"/>
    <x v="916"/>
    <n v="5.01"/>
    <n v="73"/>
    <n v="35.65"/>
    <x v="17"/>
    <x v="12"/>
    <x v="73"/>
    <x v="1"/>
  </r>
  <r>
    <x v="1188"/>
    <x v="915"/>
    <n v="2599"/>
    <x v="1116"/>
    <x v="563"/>
    <n v="20.78"/>
    <n v="54"/>
    <n v="48.13"/>
    <x v="17"/>
    <x v="7"/>
    <x v="36"/>
    <x v="1"/>
  </r>
  <r>
    <x v="1189"/>
    <x v="916"/>
    <n v="2599"/>
    <x v="1117"/>
    <x v="917"/>
    <n v="4.9400000000000004"/>
    <n v="95"/>
    <n v="27.36"/>
    <x v="16"/>
    <x v="12"/>
    <x v="73"/>
    <x v="1"/>
  </r>
  <r>
    <x v="1190"/>
    <x v="695"/>
    <n v="2593"/>
    <x v="1118"/>
    <x v="918"/>
    <n v="7.1"/>
    <n v="6"/>
    <n v="432.15"/>
    <x v="16"/>
    <x v="5"/>
    <x v="77"/>
    <x v="3"/>
  </r>
  <r>
    <x v="1191"/>
    <x v="917"/>
    <n v="2590"/>
    <x v="1119"/>
    <x v="919"/>
    <n v="5.14"/>
    <n v="45"/>
    <n v="57.55"/>
    <x v="16"/>
    <x v="12"/>
    <x v="73"/>
    <x v="0"/>
  </r>
  <r>
    <x v="1192"/>
    <x v="827"/>
    <n v="2587"/>
    <x v="1120"/>
    <x v="468"/>
    <n v="3.76"/>
    <n v="5"/>
    <n v="517.41999999999996"/>
    <x v="17"/>
    <x v="5"/>
    <x v="78"/>
    <x v="3"/>
  </r>
  <r>
    <x v="1193"/>
    <x v="918"/>
    <n v="2586"/>
    <x v="1121"/>
    <x v="920"/>
    <n v="6.28"/>
    <n v="120"/>
    <n v="21.55"/>
    <x v="16"/>
    <x v="13"/>
    <x v="80"/>
    <x v="0"/>
  </r>
  <r>
    <x v="1194"/>
    <x v="919"/>
    <n v="2577"/>
    <x v="1122"/>
    <x v="921"/>
    <n v="22.62"/>
    <n v="65"/>
    <n v="39.65"/>
    <x v="17"/>
    <x v="10"/>
    <x v="75"/>
    <x v="1"/>
  </r>
  <r>
    <x v="1195"/>
    <x v="920"/>
    <n v="2571"/>
    <x v="186"/>
    <x v="736"/>
    <n v="18.61"/>
    <n v="54"/>
    <n v="47.61"/>
    <x v="17"/>
    <x v="2"/>
    <x v="18"/>
    <x v="1"/>
  </r>
  <r>
    <x v="1196"/>
    <x v="921"/>
    <n v="2565"/>
    <x v="1123"/>
    <x v="922"/>
    <n v="49.2"/>
    <n v="95"/>
    <n v="27"/>
    <x v="17"/>
    <x v="11"/>
    <x v="49"/>
    <x v="1"/>
  </r>
  <r>
    <x v="1197"/>
    <x v="671"/>
    <n v="2564"/>
    <x v="1124"/>
    <x v="801"/>
    <n v="4.71"/>
    <n v="15"/>
    <n v="170.95"/>
    <x v="17"/>
    <x v="5"/>
    <x v="55"/>
    <x v="3"/>
  </r>
  <r>
    <x v="1198"/>
    <x v="922"/>
    <n v="2546"/>
    <x v="1125"/>
    <x v="923"/>
    <n v="18.329999999999998"/>
    <n v="125"/>
    <n v="20.37"/>
    <x v="16"/>
    <x v="13"/>
    <x v="70"/>
    <x v="1"/>
  </r>
  <r>
    <x v="1199"/>
    <x v="923"/>
    <n v="2544"/>
    <x v="1126"/>
    <x v="894"/>
    <n v="34.79"/>
    <n v="125"/>
    <n v="20.350000000000001"/>
    <x v="16"/>
    <x v="11"/>
    <x v="70"/>
    <x v="10"/>
  </r>
  <r>
    <x v="1200"/>
    <x v="924"/>
    <n v="2522"/>
    <x v="1127"/>
    <x v="924"/>
    <n v="7.88"/>
    <n v="60"/>
    <n v="42.03"/>
    <x v="16"/>
    <x v="11"/>
    <x v="45"/>
    <x v="0"/>
  </r>
  <r>
    <x v="1201"/>
    <x v="811"/>
    <n v="2521"/>
    <x v="1128"/>
    <x v="437"/>
    <n v="5.74"/>
    <n v="25"/>
    <n v="100.85"/>
    <x v="17"/>
    <x v="2"/>
    <x v="21"/>
    <x v="3"/>
  </r>
  <r>
    <x v="1202"/>
    <x v="587"/>
    <n v="2513"/>
    <x v="1129"/>
    <x v="925"/>
    <n v="15.56"/>
    <n v="35"/>
    <n v="71.8"/>
    <x v="17"/>
    <x v="9"/>
    <x v="84"/>
    <x v="3"/>
  </r>
  <r>
    <x v="1203"/>
    <x v="925"/>
    <n v="2511"/>
    <x v="1130"/>
    <x v="737"/>
    <n v="5.3"/>
    <n v="73"/>
    <n v="34.4"/>
    <x v="17"/>
    <x v="12"/>
    <x v="73"/>
    <x v="1"/>
  </r>
  <r>
    <x v="1204"/>
    <x v="58"/>
    <n v="2504"/>
    <x v="1131"/>
    <x v="859"/>
    <n v="2.96"/>
    <n v="15"/>
    <n v="166.93"/>
    <x v="17"/>
    <x v="7"/>
    <x v="74"/>
    <x v="3"/>
  </r>
  <r>
    <x v="1205"/>
    <x v="671"/>
    <n v="2502"/>
    <x v="242"/>
    <x v="808"/>
    <n v="5.38"/>
    <n v="15"/>
    <n v="166.78"/>
    <x v="17"/>
    <x v="8"/>
    <x v="74"/>
    <x v="3"/>
  </r>
  <r>
    <x v="1206"/>
    <x v="926"/>
    <n v="2498"/>
    <x v="1132"/>
    <x v="926"/>
    <n v="16.59"/>
    <n v="95"/>
    <n v="26.3"/>
    <x v="16"/>
    <x v="12"/>
    <x v="85"/>
    <x v="1"/>
  </r>
  <r>
    <x v="1207"/>
    <x v="927"/>
    <n v="2496"/>
    <x v="1133"/>
    <x v="478"/>
    <n v="20.77"/>
    <n v="95"/>
    <n v="26.27"/>
    <x v="16"/>
    <x v="11"/>
    <x v="85"/>
    <x v="10"/>
  </r>
  <r>
    <x v="1208"/>
    <x v="516"/>
    <n v="2495"/>
    <x v="1134"/>
    <x v="927"/>
    <n v="6.21"/>
    <n v="95"/>
    <n v="26.27"/>
    <x v="16"/>
    <x v="13"/>
    <x v="73"/>
    <x v="1"/>
  </r>
  <r>
    <x v="1209"/>
    <x v="928"/>
    <n v="2490"/>
    <x v="1135"/>
    <x v="504"/>
    <n v="64.98"/>
    <n v="80"/>
    <n v="31.12"/>
    <x v="16"/>
    <x v="13"/>
    <x v="80"/>
    <x v="0"/>
  </r>
  <r>
    <x v="1210"/>
    <x v="761"/>
    <n v="2486"/>
    <x v="1136"/>
    <x v="928"/>
    <n v="34.99"/>
    <n v="80"/>
    <n v="31.08"/>
    <x v="16"/>
    <x v="13"/>
    <x v="80"/>
    <x v="0"/>
  </r>
  <r>
    <x v="1211"/>
    <x v="929"/>
    <n v="2482"/>
    <x v="1137"/>
    <x v="584"/>
    <n v="34.700000000000003"/>
    <n v="58"/>
    <n v="42.79"/>
    <x v="17"/>
    <x v="1"/>
    <x v="14"/>
    <x v="1"/>
  </r>
  <r>
    <x v="1212"/>
    <x v="930"/>
    <n v="2480"/>
    <x v="1138"/>
    <x v="929"/>
    <n v="12.32"/>
    <n v="55"/>
    <n v="45.09"/>
    <x v="17"/>
    <x v="9"/>
    <x v="52"/>
    <x v="1"/>
  </r>
  <r>
    <x v="1213"/>
    <x v="680"/>
    <n v="2479"/>
    <x v="1139"/>
    <x v="930"/>
    <n v="11.34"/>
    <n v="105"/>
    <n v="23.61"/>
    <x v="12"/>
    <x v="9"/>
    <x v="76"/>
    <x v="0"/>
  </r>
  <r>
    <x v="1214"/>
    <x v="931"/>
    <n v="2479"/>
    <x v="1140"/>
    <x v="931"/>
    <n v="14.55"/>
    <n v="80"/>
    <n v="30.98"/>
    <x v="16"/>
    <x v="13"/>
    <x v="45"/>
    <x v="0"/>
  </r>
  <r>
    <x v="1215"/>
    <x v="226"/>
    <n v="2462"/>
    <x v="1141"/>
    <x v="593"/>
    <n v="7.27"/>
    <n v="87"/>
    <n v="28.3"/>
    <x v="17"/>
    <x v="12"/>
    <x v="73"/>
    <x v="1"/>
  </r>
  <r>
    <x v="1216"/>
    <x v="932"/>
    <n v="2459"/>
    <x v="1142"/>
    <x v="384"/>
    <n v="13.54"/>
    <n v="27"/>
    <n v="91.07"/>
    <x v="17"/>
    <x v="1"/>
    <x v="26"/>
    <x v="0"/>
  </r>
  <r>
    <x v="1217"/>
    <x v="933"/>
    <n v="2455"/>
    <x v="1143"/>
    <x v="932"/>
    <n v="1.5"/>
    <n v="130"/>
    <n v="18.89"/>
    <x v="16"/>
    <x v="14"/>
    <x v="83"/>
    <x v="1"/>
  </r>
  <r>
    <x v="1218"/>
    <x v="450"/>
    <n v="2451"/>
    <x v="1144"/>
    <x v="933"/>
    <n v="9.43"/>
    <n v="6"/>
    <n v="408.48"/>
    <x v="16"/>
    <x v="5"/>
    <x v="77"/>
    <x v="3"/>
  </r>
  <r>
    <x v="1219"/>
    <x v="934"/>
    <n v="2449"/>
    <x v="1145"/>
    <x v="744"/>
    <n v="29.49"/>
    <n v="35"/>
    <n v="69.98"/>
    <x v="17"/>
    <x v="10"/>
    <x v="63"/>
    <x v="3"/>
  </r>
  <r>
    <x v="1220"/>
    <x v="935"/>
    <n v="2448"/>
    <x v="421"/>
    <x v="832"/>
    <n v="18.059999999999999"/>
    <n v="54"/>
    <n v="45.34"/>
    <x v="17"/>
    <x v="5"/>
    <x v="18"/>
    <x v="1"/>
  </r>
  <r>
    <x v="1221"/>
    <x v="936"/>
    <n v="2447"/>
    <x v="1146"/>
    <x v="934"/>
    <n v="6.25"/>
    <n v="37"/>
    <n v="66.150000000000006"/>
    <x v="17"/>
    <x v="8"/>
    <x v="50"/>
    <x v="3"/>
  </r>
  <r>
    <x v="1222"/>
    <x v="937"/>
    <n v="2446"/>
    <x v="1147"/>
    <x v="935"/>
    <n v="32.76"/>
    <n v="95"/>
    <n v="25.75"/>
    <x v="16"/>
    <x v="13"/>
    <x v="83"/>
    <x v="0"/>
  </r>
  <r>
    <x v="1223"/>
    <x v="938"/>
    <n v="2440"/>
    <x v="1148"/>
    <x v="936"/>
    <n v="7.98"/>
    <n v="95"/>
    <n v="25.69"/>
    <x v="16"/>
    <x v="11"/>
    <x v="27"/>
    <x v="10"/>
  </r>
  <r>
    <x v="1224"/>
    <x v="939"/>
    <n v="2439"/>
    <x v="1149"/>
    <x v="680"/>
    <n v="11.91"/>
    <n v="35"/>
    <n v="69.680000000000007"/>
    <x v="17"/>
    <x v="11"/>
    <x v="79"/>
    <x v="3"/>
  </r>
  <r>
    <x v="1225"/>
    <x v="940"/>
    <n v="2432"/>
    <x v="1150"/>
    <x v="937"/>
    <n v="7.4"/>
    <n v="125"/>
    <n v="19.46"/>
    <x v="16"/>
    <x v="13"/>
    <x v="70"/>
    <x v="1"/>
  </r>
  <r>
    <x v="1226"/>
    <x v="941"/>
    <n v="2428"/>
    <x v="1151"/>
    <x v="938"/>
    <n v="32.19"/>
    <n v="53"/>
    <n v="45.82"/>
    <x v="17"/>
    <x v="7"/>
    <x v="42"/>
    <x v="1"/>
  </r>
  <r>
    <x v="1227"/>
    <x v="942"/>
    <n v="2427"/>
    <x v="1152"/>
    <x v="939"/>
    <n v="10.86"/>
    <n v="35"/>
    <n v="69.34"/>
    <x v="17"/>
    <x v="11"/>
    <x v="79"/>
    <x v="3"/>
  </r>
  <r>
    <x v="1228"/>
    <x v="943"/>
    <n v="2424"/>
    <x v="1153"/>
    <x v="847"/>
    <n v="8.2100000000000009"/>
    <n v="82"/>
    <n v="29.56"/>
    <x v="16"/>
    <x v="11"/>
    <x v="73"/>
    <x v="1"/>
  </r>
  <r>
    <x v="1229"/>
    <x v="713"/>
    <n v="2411"/>
    <x v="758"/>
    <x v="437"/>
    <n v="23.49"/>
    <n v="95"/>
    <n v="25.38"/>
    <x v="16"/>
    <x v="14"/>
    <x v="83"/>
    <x v="1"/>
  </r>
  <r>
    <x v="1230"/>
    <x v="944"/>
    <n v="2406"/>
    <x v="1154"/>
    <x v="940"/>
    <n v="9.24"/>
    <n v="54"/>
    <n v="44.56"/>
    <x v="17"/>
    <x v="5"/>
    <x v="18"/>
    <x v="1"/>
  </r>
  <r>
    <x v="1231"/>
    <x v="945"/>
    <n v="2405"/>
    <x v="398"/>
    <x v="675"/>
    <n v="9.8699999999999992"/>
    <n v="16"/>
    <n v="150.30000000000001"/>
    <x v="16"/>
    <x v="4"/>
    <x v="65"/>
    <x v="0"/>
  </r>
  <r>
    <x v="1232"/>
    <x v="946"/>
    <n v="2403"/>
    <x v="1155"/>
    <x v="362"/>
    <n v="22.96"/>
    <n v="35"/>
    <n v="68.650000000000006"/>
    <x v="17"/>
    <x v="5"/>
    <x v="18"/>
    <x v="1"/>
  </r>
  <r>
    <x v="1233"/>
    <x v="947"/>
    <n v="2401"/>
    <x v="1156"/>
    <x v="941"/>
    <n v="22.08"/>
    <n v="55"/>
    <n v="43.65"/>
    <x v="17"/>
    <x v="9"/>
    <x v="52"/>
    <x v="1"/>
  </r>
  <r>
    <x v="1234"/>
    <x v="948"/>
    <n v="2400"/>
    <x v="1157"/>
    <x v="942"/>
    <n v="25.36"/>
    <n v="120"/>
    <n v="20"/>
    <x v="16"/>
    <x v="13"/>
    <x v="80"/>
    <x v="0"/>
  </r>
  <r>
    <x v="1235"/>
    <x v="949"/>
    <n v="2382"/>
    <x v="1158"/>
    <x v="943"/>
    <n v="11.9"/>
    <n v="65"/>
    <n v="36.65"/>
    <x v="12"/>
    <x v="12"/>
    <x v="59"/>
    <x v="0"/>
  </r>
  <r>
    <x v="1236"/>
    <x v="292"/>
    <n v="2369"/>
    <x v="1159"/>
    <x v="323"/>
    <n v="12.66"/>
    <n v="51"/>
    <n v="46.45"/>
    <x v="17"/>
    <x v="4"/>
    <x v="36"/>
    <x v="1"/>
  </r>
  <r>
    <x v="1237"/>
    <x v="950"/>
    <n v="2364"/>
    <x v="731"/>
    <x v="854"/>
    <n v="13.95"/>
    <n v="35"/>
    <n v="67.53"/>
    <x v="17"/>
    <x v="11"/>
    <x v="52"/>
    <x v="1"/>
  </r>
  <r>
    <x v="1238"/>
    <x v="695"/>
    <n v="2363"/>
    <x v="1160"/>
    <x v="894"/>
    <n v="8.8000000000000007"/>
    <n v="15"/>
    <n v="157.55000000000001"/>
    <x v="17"/>
    <x v="1"/>
    <x v="31"/>
    <x v="3"/>
  </r>
  <r>
    <x v="1239"/>
    <x v="951"/>
    <n v="2363"/>
    <x v="1161"/>
    <x v="944"/>
    <n v="2.36"/>
    <n v="80"/>
    <n v="29.53"/>
    <x v="16"/>
    <x v="10"/>
    <x v="30"/>
    <x v="0"/>
  </r>
  <r>
    <x v="1240"/>
    <x v="547"/>
    <n v="2362"/>
    <x v="1162"/>
    <x v="945"/>
    <n v="12.06"/>
    <n v="80"/>
    <n v="29.53"/>
    <x v="16"/>
    <x v="10"/>
    <x v="24"/>
    <x v="0"/>
  </r>
  <r>
    <x v="1241"/>
    <x v="952"/>
    <n v="2355"/>
    <x v="1163"/>
    <x v="917"/>
    <n v="53.9"/>
    <n v="95"/>
    <n v="24.79"/>
    <x v="16"/>
    <x v="11"/>
    <x v="85"/>
    <x v="1"/>
  </r>
  <r>
    <x v="1242"/>
    <x v="500"/>
    <n v="2352"/>
    <x v="1164"/>
    <x v="384"/>
    <n v="20.79"/>
    <n v="73"/>
    <n v="32.21"/>
    <x v="17"/>
    <x v="13"/>
    <x v="73"/>
    <x v="1"/>
  </r>
  <r>
    <x v="1243"/>
    <x v="811"/>
    <n v="2349"/>
    <x v="1165"/>
    <x v="818"/>
    <n v="4.75"/>
    <n v="25"/>
    <n v="93.96"/>
    <x v="17"/>
    <x v="2"/>
    <x v="21"/>
    <x v="3"/>
  </r>
  <r>
    <x v="1244"/>
    <x v="731"/>
    <n v="2347"/>
    <x v="1166"/>
    <x v="910"/>
    <n v="5"/>
    <n v="95"/>
    <n v="24.7"/>
    <x v="16"/>
    <x v="6"/>
    <x v="76"/>
    <x v="0"/>
  </r>
  <r>
    <x v="1245"/>
    <x v="953"/>
    <n v="2340"/>
    <x v="1167"/>
    <x v="946"/>
    <n v="32.65"/>
    <n v="80"/>
    <n v="29.26"/>
    <x v="16"/>
    <x v="13"/>
    <x v="80"/>
    <x v="0"/>
  </r>
  <r>
    <x v="1246"/>
    <x v="835"/>
    <n v="2338"/>
    <x v="1168"/>
    <x v="947"/>
    <n v="8.64"/>
    <n v="100"/>
    <n v="23.38"/>
    <x v="16"/>
    <x v="10"/>
    <x v="86"/>
    <x v="10"/>
  </r>
  <r>
    <x v="1247"/>
    <x v="954"/>
    <n v="2336"/>
    <x v="1169"/>
    <x v="892"/>
    <n v="18.170000000000002"/>
    <n v="100"/>
    <n v="23.36"/>
    <x v="16"/>
    <x v="11"/>
    <x v="86"/>
    <x v="1"/>
  </r>
  <r>
    <x v="1248"/>
    <x v="955"/>
    <n v="2331"/>
    <x v="1170"/>
    <x v="948"/>
    <n v="19.41"/>
    <n v="150"/>
    <n v="15.54"/>
    <x v="16"/>
    <x v="13"/>
    <x v="80"/>
    <x v="0"/>
  </r>
  <r>
    <x v="1249"/>
    <x v="956"/>
    <n v="2329"/>
    <x v="1171"/>
    <x v="949"/>
    <n v="19.96"/>
    <n v="95"/>
    <n v="24.52"/>
    <x v="16"/>
    <x v="12"/>
    <x v="70"/>
    <x v="1"/>
  </r>
  <r>
    <x v="1250"/>
    <x v="957"/>
    <n v="2326"/>
    <x v="1172"/>
    <x v="950"/>
    <n v="4.34"/>
    <n v="80"/>
    <n v="29.07"/>
    <x v="16"/>
    <x v="11"/>
    <x v="45"/>
    <x v="0"/>
  </r>
  <r>
    <x v="1251"/>
    <x v="949"/>
    <n v="2325"/>
    <x v="1173"/>
    <x v="951"/>
    <n v="31.04"/>
    <n v="95"/>
    <n v="24.47"/>
    <x v="16"/>
    <x v="13"/>
    <x v="83"/>
    <x v="0"/>
  </r>
  <r>
    <x v="1252"/>
    <x v="958"/>
    <n v="2311"/>
    <x v="1174"/>
    <x v="952"/>
    <n v="8.8699999999999992"/>
    <n v="45"/>
    <n v="51.36"/>
    <x v="17"/>
    <x v="8"/>
    <x v="75"/>
    <x v="1"/>
  </r>
  <r>
    <x v="1253"/>
    <x v="959"/>
    <n v="2310"/>
    <x v="1175"/>
    <x v="953"/>
    <n v="1.71"/>
    <n v="51"/>
    <n v="45.3"/>
    <x v="17"/>
    <x v="6"/>
    <x v="36"/>
    <x v="1"/>
  </r>
  <r>
    <x v="1254"/>
    <x v="909"/>
    <n v="2310"/>
    <x v="908"/>
    <x v="723"/>
    <n v="47.52"/>
    <n v="35"/>
    <n v="66.010000000000005"/>
    <x v="17"/>
    <x v="0"/>
    <x v="14"/>
    <x v="1"/>
  </r>
  <r>
    <x v="1255"/>
    <x v="960"/>
    <n v="2308"/>
    <x v="1176"/>
    <x v="954"/>
    <n v="2.62"/>
    <n v="95"/>
    <n v="24.3"/>
    <x v="16"/>
    <x v="13"/>
    <x v="83"/>
    <x v="0"/>
  </r>
  <r>
    <x v="1256"/>
    <x v="961"/>
    <n v="2298"/>
    <x v="1177"/>
    <x v="955"/>
    <n v="43.82"/>
    <n v="95"/>
    <n v="24.19"/>
    <x v="16"/>
    <x v="12"/>
    <x v="70"/>
    <x v="1"/>
  </r>
  <r>
    <x v="1257"/>
    <x v="962"/>
    <n v="2297"/>
    <x v="1178"/>
    <x v="863"/>
    <n v="29.37"/>
    <n v="35"/>
    <n v="65.62"/>
    <x v="17"/>
    <x v="12"/>
    <x v="79"/>
    <x v="3"/>
  </r>
  <r>
    <x v="1258"/>
    <x v="963"/>
    <n v="2291"/>
    <x v="1179"/>
    <x v="948"/>
    <n v="37.119999999999997"/>
    <n v="95"/>
    <n v="24.11"/>
    <x v="16"/>
    <x v="14"/>
    <x v="83"/>
    <x v="1"/>
  </r>
  <r>
    <x v="1259"/>
    <x v="964"/>
    <n v="2287"/>
    <x v="1180"/>
    <x v="956"/>
    <n v="42.8"/>
    <n v="55"/>
    <n v="41.57"/>
    <x v="17"/>
    <x v="10"/>
    <x v="52"/>
    <x v="1"/>
  </r>
  <r>
    <x v="1260"/>
    <x v="695"/>
    <n v="2286"/>
    <x v="1181"/>
    <x v="491"/>
    <n v="8.32"/>
    <n v="15"/>
    <n v="152.37"/>
    <x v="17"/>
    <x v="2"/>
    <x v="31"/>
    <x v="3"/>
  </r>
  <r>
    <x v="1261"/>
    <x v="965"/>
    <n v="2283"/>
    <x v="1182"/>
    <x v="946"/>
    <n v="14.16"/>
    <n v="80"/>
    <n v="28.54"/>
    <x v="16"/>
    <x v="9"/>
    <x v="80"/>
    <x v="0"/>
  </r>
  <r>
    <x v="1262"/>
    <x v="695"/>
    <n v="2276"/>
    <x v="38"/>
    <x v="728"/>
    <n v="8.24"/>
    <n v="15"/>
    <n v="151.69999999999999"/>
    <x v="17"/>
    <x v="2"/>
    <x v="55"/>
    <x v="3"/>
  </r>
  <r>
    <x v="1263"/>
    <x v="966"/>
    <n v="2273"/>
    <x v="1183"/>
    <x v="957"/>
    <n v="13.74"/>
    <n v="65"/>
    <n v="34.97"/>
    <x v="16"/>
    <x v="10"/>
    <x v="83"/>
    <x v="0"/>
  </r>
  <r>
    <x v="1264"/>
    <x v="967"/>
    <n v="2270"/>
    <x v="1184"/>
    <x v="958"/>
    <n v="9.9700000000000006"/>
    <n v="51"/>
    <n v="44.51"/>
    <x v="17"/>
    <x v="4"/>
    <x v="36"/>
    <x v="1"/>
  </r>
  <r>
    <x v="1265"/>
    <x v="968"/>
    <n v="2269"/>
    <x v="1185"/>
    <x v="959"/>
    <n v="21.96"/>
    <n v="95"/>
    <n v="23.88"/>
    <x v="16"/>
    <x v="12"/>
    <x v="85"/>
    <x v="10"/>
  </r>
  <r>
    <x v="1266"/>
    <x v="969"/>
    <n v="2269"/>
    <x v="1186"/>
    <x v="960"/>
    <n v="3.26"/>
    <n v="17"/>
    <n v="133.46"/>
    <x v="17"/>
    <x v="10"/>
    <x v="79"/>
    <x v="3"/>
  </r>
  <r>
    <x v="1267"/>
    <x v="970"/>
    <n v="2268"/>
    <x v="1187"/>
    <x v="961"/>
    <n v="0.82"/>
    <n v="130"/>
    <n v="17.440000000000001"/>
    <x v="16"/>
    <x v="14"/>
    <x v="83"/>
    <x v="1"/>
  </r>
  <r>
    <x v="1268"/>
    <x v="971"/>
    <n v="2267"/>
    <x v="1188"/>
    <x v="962"/>
    <n v="1.07"/>
    <n v="75"/>
    <n v="30.23"/>
    <x v="16"/>
    <x v="14"/>
    <x v="83"/>
    <x v="1"/>
  </r>
  <r>
    <x v="1269"/>
    <x v="972"/>
    <n v="2261"/>
    <x v="1189"/>
    <x v="957"/>
    <n v="44.6"/>
    <n v="125"/>
    <n v="18.09"/>
    <x v="16"/>
    <x v="13"/>
    <x v="70"/>
    <x v="1"/>
  </r>
  <r>
    <x v="1270"/>
    <x v="917"/>
    <n v="2260"/>
    <x v="1190"/>
    <x v="534"/>
    <n v="5.08"/>
    <n v="50"/>
    <n v="45.21"/>
    <x v="16"/>
    <x v="8"/>
    <x v="80"/>
    <x v="0"/>
  </r>
  <r>
    <x v="1271"/>
    <x v="973"/>
    <n v="2253"/>
    <x v="1191"/>
    <x v="885"/>
    <n v="13.78"/>
    <n v="95"/>
    <n v="23.71"/>
    <x v="16"/>
    <x v="13"/>
    <x v="73"/>
    <x v="0"/>
  </r>
  <r>
    <x v="1272"/>
    <x v="974"/>
    <n v="2252"/>
    <x v="1192"/>
    <x v="963"/>
    <n v="32.659999999999997"/>
    <n v="35"/>
    <n v="64.349999999999994"/>
    <x v="17"/>
    <x v="11"/>
    <x v="63"/>
    <x v="3"/>
  </r>
  <r>
    <x v="1273"/>
    <x v="975"/>
    <n v="2244"/>
    <x v="1193"/>
    <x v="964"/>
    <n v="17.739999999999998"/>
    <n v="100"/>
    <n v="22.44"/>
    <x v="16"/>
    <x v="11"/>
    <x v="86"/>
    <x v="1"/>
  </r>
  <r>
    <x v="1274"/>
    <x v="816"/>
    <n v="2237"/>
    <x v="1194"/>
    <x v="965"/>
    <n v="2.31"/>
    <n v="10"/>
    <n v="223.66"/>
    <x v="16"/>
    <x v="6"/>
    <x v="87"/>
    <x v="1"/>
  </r>
  <r>
    <x v="1275"/>
    <x v="976"/>
    <n v="2229"/>
    <x v="415"/>
    <x v="966"/>
    <n v="15.96"/>
    <n v="80"/>
    <n v="27.87"/>
    <x v="16"/>
    <x v="8"/>
    <x v="83"/>
    <x v="0"/>
  </r>
  <r>
    <x v="1276"/>
    <x v="977"/>
    <n v="2228"/>
    <x v="1195"/>
    <x v="599"/>
    <n v="1.39"/>
    <n v="125"/>
    <n v="17.829999999999998"/>
    <x v="16"/>
    <x v="13"/>
    <x v="88"/>
    <x v="1"/>
  </r>
  <r>
    <x v="1277"/>
    <x v="978"/>
    <n v="2226"/>
    <x v="1196"/>
    <x v="922"/>
    <n v="2.79"/>
    <n v="15"/>
    <n v="148.41"/>
    <x v="17"/>
    <x v="7"/>
    <x v="74"/>
    <x v="3"/>
  </r>
  <r>
    <x v="1278"/>
    <x v="516"/>
    <n v="2222"/>
    <x v="1197"/>
    <x v="305"/>
    <n v="8.44"/>
    <n v="55"/>
    <n v="40.4"/>
    <x v="17"/>
    <x v="10"/>
    <x v="52"/>
    <x v="1"/>
  </r>
  <r>
    <x v="1279"/>
    <x v="909"/>
    <n v="2218"/>
    <x v="1198"/>
    <x v="967"/>
    <n v="40.61"/>
    <n v="35"/>
    <n v="63.38"/>
    <x v="17"/>
    <x v="2"/>
    <x v="36"/>
    <x v="1"/>
  </r>
  <r>
    <x v="1280"/>
    <x v="811"/>
    <n v="2218"/>
    <x v="1199"/>
    <x v="968"/>
    <n v="5.6"/>
    <n v="120"/>
    <n v="18.48"/>
    <x v="16"/>
    <x v="13"/>
    <x v="80"/>
    <x v="0"/>
  </r>
  <r>
    <x v="1281"/>
    <x v="979"/>
    <n v="2215"/>
    <x v="1200"/>
    <x v="879"/>
    <n v="40.78"/>
    <n v="73"/>
    <n v="30.34"/>
    <x v="17"/>
    <x v="12"/>
    <x v="73"/>
    <x v="1"/>
  </r>
  <r>
    <x v="1282"/>
    <x v="946"/>
    <n v="2212"/>
    <x v="1201"/>
    <x v="308"/>
    <n v="22.05"/>
    <n v="51"/>
    <n v="43.38"/>
    <x v="17"/>
    <x v="6"/>
    <x v="36"/>
    <x v="1"/>
  </r>
  <r>
    <x v="1283"/>
    <x v="731"/>
    <n v="2210"/>
    <x v="1202"/>
    <x v="631"/>
    <n v="5.03"/>
    <n v="80"/>
    <n v="27.63"/>
    <x v="16"/>
    <x v="13"/>
    <x v="80"/>
    <x v="0"/>
  </r>
  <r>
    <x v="1284"/>
    <x v="909"/>
    <n v="2209"/>
    <x v="1203"/>
    <x v="969"/>
    <n v="41.48"/>
    <n v="35"/>
    <n v="63.12"/>
    <x v="17"/>
    <x v="1"/>
    <x v="36"/>
    <x v="1"/>
  </r>
  <r>
    <x v="1285"/>
    <x v="762"/>
    <n v="2207"/>
    <x v="1204"/>
    <x v="785"/>
    <n v="29.29"/>
    <n v="6.5"/>
    <n v="339.59"/>
    <x v="17"/>
    <x v="0"/>
    <x v="68"/>
    <x v="7"/>
  </r>
  <r>
    <x v="1286"/>
    <x v="980"/>
    <n v="2203"/>
    <x v="1205"/>
    <x v="970"/>
    <n v="43.18"/>
    <n v="55"/>
    <n v="40.049999999999997"/>
    <x v="17"/>
    <x v="10"/>
    <x v="52"/>
    <x v="1"/>
  </r>
  <r>
    <x v="1287"/>
    <x v="981"/>
    <n v="2196"/>
    <x v="1206"/>
    <x v="971"/>
    <n v="44.66"/>
    <n v="95"/>
    <n v="23.12"/>
    <x v="16"/>
    <x v="11"/>
    <x v="70"/>
    <x v="1"/>
  </r>
  <r>
    <x v="1288"/>
    <x v="816"/>
    <n v="2196"/>
    <x v="1207"/>
    <x v="836"/>
    <n v="3.89"/>
    <n v="15"/>
    <n v="146.37"/>
    <x v="17"/>
    <x v="9"/>
    <x v="89"/>
    <x v="3"/>
  </r>
  <r>
    <x v="1289"/>
    <x v="982"/>
    <n v="2192"/>
    <x v="1208"/>
    <x v="972"/>
    <n v="24.83"/>
    <n v="95"/>
    <n v="23.08"/>
    <x v="16"/>
    <x v="12"/>
    <x v="83"/>
    <x v="1"/>
  </r>
  <r>
    <x v="1290"/>
    <x v="507"/>
    <n v="2190"/>
    <x v="1209"/>
    <x v="774"/>
    <n v="23.13"/>
    <n v="35"/>
    <n v="62.58"/>
    <x v="17"/>
    <x v="5"/>
    <x v="36"/>
    <x v="3"/>
  </r>
  <r>
    <x v="1291"/>
    <x v="983"/>
    <n v="2183"/>
    <x v="440"/>
    <x v="656"/>
    <n v="18.54"/>
    <n v="65"/>
    <n v="33.58"/>
    <x v="16"/>
    <x v="7"/>
    <x v="86"/>
    <x v="1"/>
  </r>
  <r>
    <x v="1292"/>
    <x v="984"/>
    <n v="2173"/>
    <x v="1210"/>
    <x v="631"/>
    <n v="55.05"/>
    <n v="95"/>
    <n v="22.87"/>
    <x v="16"/>
    <x v="13"/>
    <x v="70"/>
    <x v="1"/>
  </r>
  <r>
    <x v="1293"/>
    <x v="985"/>
    <n v="2171"/>
    <x v="1211"/>
    <x v="710"/>
    <n v="60.19"/>
    <n v="95"/>
    <n v="22.85"/>
    <x v="16"/>
    <x v="12"/>
    <x v="70"/>
    <x v="1"/>
  </r>
  <r>
    <x v="1294"/>
    <x v="925"/>
    <n v="2169"/>
    <x v="1212"/>
    <x v="785"/>
    <n v="5.44"/>
    <n v="5"/>
    <n v="433.81"/>
    <x v="17"/>
    <x v="5"/>
    <x v="78"/>
    <x v="3"/>
  </r>
  <r>
    <x v="1295"/>
    <x v="986"/>
    <n v="2166"/>
    <x v="1213"/>
    <x v="951"/>
    <n v="4.1399999999999997"/>
    <n v="15"/>
    <n v="144.37"/>
    <x v="17"/>
    <x v="7"/>
    <x v="74"/>
    <x v="3"/>
  </r>
  <r>
    <x v="1296"/>
    <x v="987"/>
    <n v="2165"/>
    <x v="1214"/>
    <x v="973"/>
    <n v="25.46"/>
    <n v="65"/>
    <n v="33.299999999999997"/>
    <x v="16"/>
    <x v="10"/>
    <x v="86"/>
    <x v="1"/>
  </r>
  <r>
    <x v="1297"/>
    <x v="988"/>
    <n v="2165"/>
    <x v="1215"/>
    <x v="635"/>
    <n v="29.88"/>
    <n v="53"/>
    <n v="40.840000000000003"/>
    <x v="17"/>
    <x v="8"/>
    <x v="42"/>
    <x v="1"/>
  </r>
  <r>
    <x v="1298"/>
    <x v="511"/>
    <n v="2163"/>
    <x v="181"/>
    <x v="974"/>
    <n v="19.78"/>
    <n v="60"/>
    <n v="36.04"/>
    <x v="16"/>
    <x v="12"/>
    <x v="45"/>
    <x v="0"/>
  </r>
  <r>
    <x v="1299"/>
    <x v="463"/>
    <n v="2158"/>
    <x v="1216"/>
    <x v="631"/>
    <n v="19.28"/>
    <n v="95"/>
    <n v="22.71"/>
    <x v="16"/>
    <x v="14"/>
    <x v="83"/>
    <x v="0"/>
  </r>
  <r>
    <x v="1300"/>
    <x v="989"/>
    <n v="2143"/>
    <x v="1217"/>
    <x v="975"/>
    <n v="96.66"/>
    <n v="100"/>
    <n v="21.43"/>
    <x v="16"/>
    <x v="10"/>
    <x v="86"/>
    <x v="1"/>
  </r>
  <r>
    <x v="1301"/>
    <x v="990"/>
    <n v="2140"/>
    <x v="1218"/>
    <x v="976"/>
    <n v="3.75"/>
    <n v="6"/>
    <n v="356.7"/>
    <x v="16"/>
    <x v="6"/>
    <x v="87"/>
    <x v="3"/>
  </r>
  <r>
    <x v="1302"/>
    <x v="381"/>
    <n v="2129"/>
    <x v="362"/>
    <x v="464"/>
    <n v="32.130000000000003"/>
    <n v="53"/>
    <n v="40.18"/>
    <x v="17"/>
    <x v="8"/>
    <x v="42"/>
    <x v="1"/>
  </r>
  <r>
    <x v="1303"/>
    <x v="991"/>
    <n v="2125"/>
    <x v="1219"/>
    <x v="645"/>
    <n v="33.020000000000003"/>
    <n v="54"/>
    <n v="39.340000000000003"/>
    <x v="17"/>
    <x v="9"/>
    <x v="44"/>
    <x v="1"/>
  </r>
  <r>
    <x v="1304"/>
    <x v="412"/>
    <n v="2112"/>
    <x v="592"/>
    <x v="332"/>
    <n v="24.22"/>
    <n v="55"/>
    <n v="38.4"/>
    <x v="17"/>
    <x v="9"/>
    <x v="52"/>
    <x v="1"/>
  </r>
  <r>
    <x v="1305"/>
    <x v="992"/>
    <n v="2109"/>
    <x v="1220"/>
    <x v="694"/>
    <n v="16.98"/>
    <n v="35"/>
    <n v="60.26"/>
    <x v="17"/>
    <x v="5"/>
    <x v="36"/>
    <x v="1"/>
  </r>
  <r>
    <x v="1306"/>
    <x v="993"/>
    <n v="2109"/>
    <x v="1221"/>
    <x v="977"/>
    <n v="31.55"/>
    <n v="95"/>
    <n v="22.2"/>
    <x v="16"/>
    <x v="14"/>
    <x v="83"/>
    <x v="1"/>
  </r>
  <r>
    <x v="1307"/>
    <x v="994"/>
    <n v="2108"/>
    <x v="1222"/>
    <x v="732"/>
    <n v="57.12"/>
    <n v="95"/>
    <n v="22.19"/>
    <x v="16"/>
    <x v="12"/>
    <x v="70"/>
    <x v="1"/>
  </r>
  <r>
    <x v="1308"/>
    <x v="893"/>
    <n v="2103"/>
    <x v="1223"/>
    <x v="978"/>
    <n v="16.27"/>
    <n v="95"/>
    <n v="22.14"/>
    <x v="16"/>
    <x v="13"/>
    <x v="70"/>
    <x v="1"/>
  </r>
  <r>
    <x v="1309"/>
    <x v="995"/>
    <n v="2093"/>
    <x v="1224"/>
    <x v="978"/>
    <n v="23.69"/>
    <n v="95"/>
    <n v="22.04"/>
    <x v="16"/>
    <x v="13"/>
    <x v="70"/>
    <x v="1"/>
  </r>
  <r>
    <x v="1310"/>
    <x v="996"/>
    <n v="2093"/>
    <x v="110"/>
    <x v="916"/>
    <n v="10.199999999999999"/>
    <n v="65"/>
    <n v="32.19"/>
    <x v="17"/>
    <x v="11"/>
    <x v="52"/>
    <x v="1"/>
  </r>
  <r>
    <x v="1311"/>
    <x v="858"/>
    <n v="2092"/>
    <x v="1225"/>
    <x v="979"/>
    <n v="40.93"/>
    <n v="55"/>
    <n v="38.03"/>
    <x v="17"/>
    <x v="8"/>
    <x v="52"/>
    <x v="1"/>
  </r>
  <r>
    <x v="1312"/>
    <x v="997"/>
    <n v="2091"/>
    <x v="1226"/>
    <x v="980"/>
    <n v="57.06"/>
    <n v="53"/>
    <n v="39.450000000000003"/>
    <x v="17"/>
    <x v="8"/>
    <x v="44"/>
    <x v="1"/>
  </r>
  <r>
    <x v="1313"/>
    <x v="998"/>
    <n v="2091"/>
    <x v="1227"/>
    <x v="621"/>
    <n v="31.67"/>
    <n v="53"/>
    <n v="39.44"/>
    <x v="17"/>
    <x v="8"/>
    <x v="44"/>
    <x v="1"/>
  </r>
  <r>
    <x v="1314"/>
    <x v="999"/>
    <n v="2085"/>
    <x v="1228"/>
    <x v="981"/>
    <n v="112.22"/>
    <n v="100"/>
    <n v="20.85"/>
    <x v="16"/>
    <x v="11"/>
    <x v="86"/>
    <x v="1"/>
  </r>
  <r>
    <x v="1315"/>
    <x v="1000"/>
    <n v="2085"/>
    <x v="1229"/>
    <x v="262"/>
    <n v="13.77"/>
    <n v="35"/>
    <n v="59.58"/>
    <x v="17"/>
    <x v="6"/>
    <x v="27"/>
    <x v="1"/>
  </r>
  <r>
    <x v="1316"/>
    <x v="50"/>
    <n v="2074"/>
    <x v="1230"/>
    <x v="982"/>
    <n v="0.83"/>
    <n v="75"/>
    <n v="27.66"/>
    <x v="16"/>
    <x v="13"/>
    <x v="76"/>
    <x v="0"/>
  </r>
  <r>
    <x v="1317"/>
    <x v="671"/>
    <n v="2069"/>
    <x v="1231"/>
    <x v="921"/>
    <n v="4.75"/>
    <n v="4.5"/>
    <n v="459.8"/>
    <x v="17"/>
    <x v="7"/>
    <x v="90"/>
    <x v="3"/>
  </r>
  <r>
    <x v="1318"/>
    <x v="1001"/>
    <n v="2068"/>
    <x v="1232"/>
    <x v="732"/>
    <n v="30.01"/>
    <n v="95"/>
    <n v="21.77"/>
    <x v="16"/>
    <x v="14"/>
    <x v="83"/>
    <x v="1"/>
  </r>
  <r>
    <x v="1319"/>
    <x v="811"/>
    <n v="2067"/>
    <x v="1233"/>
    <x v="983"/>
    <n v="5.69"/>
    <n v="17"/>
    <n v="121.57"/>
    <x v="17"/>
    <x v="9"/>
    <x v="79"/>
    <x v="3"/>
  </r>
  <r>
    <x v="1320"/>
    <x v="1002"/>
    <n v="2067"/>
    <x v="1234"/>
    <x v="984"/>
    <n v="5"/>
    <n v="80"/>
    <n v="25.84"/>
    <x v="16"/>
    <x v="13"/>
    <x v="80"/>
    <x v="0"/>
  </r>
  <r>
    <x v="1321"/>
    <x v="912"/>
    <n v="2062"/>
    <x v="1235"/>
    <x v="985"/>
    <n v="10.78"/>
    <n v="105"/>
    <n v="19.64"/>
    <x v="16"/>
    <x v="14"/>
    <x v="83"/>
    <x v="1"/>
  </r>
  <r>
    <x v="1322"/>
    <x v="1003"/>
    <n v="2061"/>
    <x v="1236"/>
    <x v="986"/>
    <n v="10.130000000000001"/>
    <n v="45"/>
    <n v="45.8"/>
    <x v="17"/>
    <x v="2"/>
    <x v="49"/>
    <x v="0"/>
  </r>
  <r>
    <x v="1323"/>
    <x v="922"/>
    <n v="2060"/>
    <x v="1237"/>
    <x v="513"/>
    <n v="17.23"/>
    <n v="35"/>
    <n v="58.85"/>
    <x v="17"/>
    <x v="11"/>
    <x v="79"/>
    <x v="3"/>
  </r>
  <r>
    <x v="1324"/>
    <x v="985"/>
    <n v="2058"/>
    <x v="1238"/>
    <x v="987"/>
    <n v="19.100000000000001"/>
    <n v="35"/>
    <n v="58.81"/>
    <x v="12"/>
    <x v="7"/>
    <x v="76"/>
    <x v="0"/>
  </r>
  <r>
    <x v="1325"/>
    <x v="1004"/>
    <n v="2056"/>
    <x v="1239"/>
    <x v="988"/>
    <n v="1.55"/>
    <n v="20"/>
    <n v="102.78"/>
    <x v="7"/>
    <x v="7"/>
    <x v="91"/>
    <x v="8"/>
  </r>
  <r>
    <x v="1326"/>
    <x v="1005"/>
    <n v="2055"/>
    <x v="1240"/>
    <x v="989"/>
    <n v="6.4"/>
    <n v="100"/>
    <n v="20.55"/>
    <x v="16"/>
    <x v="10"/>
    <x v="86"/>
    <x v="1"/>
  </r>
  <r>
    <x v="1327"/>
    <x v="1006"/>
    <n v="2052"/>
    <x v="1241"/>
    <x v="636"/>
    <n v="3.12"/>
    <n v="95"/>
    <n v="21.6"/>
    <x v="16"/>
    <x v="13"/>
    <x v="83"/>
    <x v="0"/>
  </r>
  <r>
    <x v="1328"/>
    <x v="972"/>
    <n v="2051"/>
    <x v="1242"/>
    <x v="705"/>
    <n v="40.090000000000003"/>
    <n v="50"/>
    <n v="41.02"/>
    <x v="16"/>
    <x v="13"/>
    <x v="80"/>
    <x v="0"/>
  </r>
  <r>
    <x v="1329"/>
    <x v="1007"/>
    <n v="2049"/>
    <x v="1243"/>
    <x v="990"/>
    <n v="31.13"/>
    <n v="53"/>
    <n v="38.65"/>
    <x v="17"/>
    <x v="7"/>
    <x v="42"/>
    <x v="1"/>
  </r>
  <r>
    <x v="1330"/>
    <x v="833"/>
    <n v="2044"/>
    <x v="1244"/>
    <x v="991"/>
    <n v="15.39"/>
    <n v="65"/>
    <n v="31.44"/>
    <x v="16"/>
    <x v="12"/>
    <x v="70"/>
    <x v="1"/>
  </r>
  <r>
    <x v="1331"/>
    <x v="731"/>
    <n v="2042"/>
    <x v="1245"/>
    <x v="386"/>
    <n v="6.02"/>
    <n v="35"/>
    <n v="58.34"/>
    <x v="17"/>
    <x v="12"/>
    <x v="92"/>
    <x v="3"/>
  </r>
  <r>
    <x v="1332"/>
    <x v="671"/>
    <n v="2041"/>
    <x v="1246"/>
    <x v="992"/>
    <n v="4.37"/>
    <n v="4.5"/>
    <n v="453.53"/>
    <x v="17"/>
    <x v="7"/>
    <x v="78"/>
    <x v="3"/>
  </r>
  <r>
    <x v="1333"/>
    <x v="1008"/>
    <n v="2037"/>
    <x v="1247"/>
    <x v="583"/>
    <n v="8.56"/>
    <n v="100"/>
    <n v="20.37"/>
    <x v="16"/>
    <x v="11"/>
    <x v="86"/>
    <x v="1"/>
  </r>
  <r>
    <x v="1334"/>
    <x v="1009"/>
    <n v="2036"/>
    <x v="1248"/>
    <x v="534"/>
    <n v="8.9499999999999993"/>
    <n v="95"/>
    <n v="21.44"/>
    <x v="16"/>
    <x v="13"/>
    <x v="83"/>
    <x v="1"/>
  </r>
  <r>
    <x v="1335"/>
    <x v="450"/>
    <n v="2034"/>
    <x v="1249"/>
    <x v="747"/>
    <n v="14.01"/>
    <n v="35"/>
    <n v="58.12"/>
    <x v="17"/>
    <x v="4"/>
    <x v="21"/>
    <x v="3"/>
  </r>
  <r>
    <x v="1336"/>
    <x v="618"/>
    <n v="2029"/>
    <x v="1250"/>
    <x v="993"/>
    <n v="24.15"/>
    <n v="65"/>
    <n v="31.21"/>
    <x v="17"/>
    <x v="6"/>
    <x v="93"/>
    <x v="1"/>
  </r>
  <r>
    <x v="1337"/>
    <x v="1010"/>
    <n v="2027"/>
    <x v="1251"/>
    <x v="994"/>
    <n v="0.31"/>
    <n v="105"/>
    <n v="19.309999999999999"/>
    <x v="16"/>
    <x v="5"/>
    <x v="94"/>
    <x v="0"/>
  </r>
  <r>
    <x v="1338"/>
    <x v="1011"/>
    <n v="2022"/>
    <x v="1252"/>
    <x v="995"/>
    <n v="56.96"/>
    <n v="95"/>
    <n v="21.29"/>
    <x v="16"/>
    <x v="12"/>
    <x v="85"/>
    <x v="10"/>
  </r>
  <r>
    <x v="1339"/>
    <x v="359"/>
    <n v="2021"/>
    <x v="1253"/>
    <x v="996"/>
    <n v="2.5499999999999998"/>
    <n v="55"/>
    <n v="36.75"/>
    <x v="16"/>
    <x v="13"/>
    <x v="63"/>
    <x v="3"/>
  </r>
  <r>
    <x v="1340"/>
    <x v="429"/>
    <n v="2020"/>
    <x v="1254"/>
    <x v="639"/>
    <n v="6.26"/>
    <n v="95"/>
    <n v="21.26"/>
    <x v="16"/>
    <x v="13"/>
    <x v="83"/>
    <x v="1"/>
  </r>
  <r>
    <x v="1341"/>
    <x v="1012"/>
    <n v="2018"/>
    <x v="1255"/>
    <x v="997"/>
    <n v="3.74"/>
    <n v="15"/>
    <n v="134.54"/>
    <x v="17"/>
    <x v="7"/>
    <x v="74"/>
    <x v="3"/>
  </r>
  <r>
    <x v="1342"/>
    <x v="1013"/>
    <n v="2017"/>
    <x v="426"/>
    <x v="896"/>
    <n v="18.54"/>
    <n v="73"/>
    <n v="27.63"/>
    <x v="17"/>
    <x v="12"/>
    <x v="73"/>
    <x v="1"/>
  </r>
  <r>
    <x v="1343"/>
    <x v="1014"/>
    <n v="2007"/>
    <x v="655"/>
    <x v="998"/>
    <n v="17.04"/>
    <n v="35"/>
    <n v="57.33"/>
    <x v="17"/>
    <x v="11"/>
    <x v="63"/>
    <x v="3"/>
  </r>
  <r>
    <x v="1344"/>
    <x v="1015"/>
    <n v="1999"/>
    <x v="1256"/>
    <x v="858"/>
    <n v="11.38"/>
    <n v="35"/>
    <n v="57.13"/>
    <x v="17"/>
    <x v="12"/>
    <x v="92"/>
    <x v="3"/>
  </r>
  <r>
    <x v="1345"/>
    <x v="1016"/>
    <n v="1995"/>
    <x v="1257"/>
    <x v="999"/>
    <n v="7.02"/>
    <n v="75"/>
    <n v="26.6"/>
    <x v="12"/>
    <x v="11"/>
    <x v="76"/>
    <x v="0"/>
  </r>
  <r>
    <x v="1346"/>
    <x v="839"/>
    <n v="1990"/>
    <x v="1258"/>
    <x v="956"/>
    <n v="36.14"/>
    <n v="54"/>
    <n v="36.86"/>
    <x v="17"/>
    <x v="9"/>
    <x v="44"/>
    <x v="1"/>
  </r>
  <r>
    <x v="1347"/>
    <x v="1017"/>
    <n v="1986"/>
    <x v="1259"/>
    <x v="1000"/>
    <n v="14.12"/>
    <n v="65"/>
    <n v="30.55"/>
    <x v="16"/>
    <x v="7"/>
    <x v="75"/>
    <x v="1"/>
  </r>
  <r>
    <x v="1348"/>
    <x v="1018"/>
    <n v="1986"/>
    <x v="1260"/>
    <x v="1001"/>
    <n v="23.19"/>
    <n v="65"/>
    <n v="30.55"/>
    <x v="17"/>
    <x v="11"/>
    <x v="52"/>
    <x v="1"/>
  </r>
  <r>
    <x v="1349"/>
    <x v="1019"/>
    <n v="1986"/>
    <x v="1261"/>
    <x v="739"/>
    <n v="4.78"/>
    <n v="95"/>
    <n v="20.9"/>
    <x v="16"/>
    <x v="13"/>
    <x v="83"/>
    <x v="0"/>
  </r>
  <r>
    <x v="1350"/>
    <x v="756"/>
    <n v="1979"/>
    <x v="1262"/>
    <x v="643"/>
    <n v="3.53"/>
    <n v="120"/>
    <n v="16.489999999999998"/>
    <x v="16"/>
    <x v="13"/>
    <x v="80"/>
    <x v="0"/>
  </r>
  <r>
    <x v="1351"/>
    <x v="811"/>
    <n v="1972"/>
    <x v="1263"/>
    <x v="578"/>
    <n v="5.49"/>
    <n v="17"/>
    <n v="116.03"/>
    <x v="17"/>
    <x v="10"/>
    <x v="79"/>
    <x v="3"/>
  </r>
  <r>
    <x v="1352"/>
    <x v="381"/>
    <n v="1967"/>
    <x v="1264"/>
    <x v="304"/>
    <n v="17.579999999999998"/>
    <n v="45"/>
    <n v="43.71"/>
    <x v="16"/>
    <x v="12"/>
    <x v="70"/>
    <x v="1"/>
  </r>
  <r>
    <x v="1353"/>
    <x v="975"/>
    <n v="1962"/>
    <x v="413"/>
    <x v="1002"/>
    <n v="15.99"/>
    <n v="95"/>
    <n v="20.65"/>
    <x v="16"/>
    <x v="14"/>
    <x v="83"/>
    <x v="1"/>
  </r>
  <r>
    <x v="1354"/>
    <x v="994"/>
    <n v="1957"/>
    <x v="1265"/>
    <x v="618"/>
    <n v="50.34"/>
    <n v="45"/>
    <n v="43.49"/>
    <x v="16"/>
    <x v="13"/>
    <x v="70"/>
    <x v="1"/>
  </r>
  <r>
    <x v="1355"/>
    <x v="1020"/>
    <n v="1954"/>
    <x v="1266"/>
    <x v="1003"/>
    <n v="29.06"/>
    <n v="35"/>
    <n v="55.82"/>
    <x v="17"/>
    <x v="12"/>
    <x v="95"/>
    <x v="3"/>
  </r>
  <r>
    <x v="1356"/>
    <x v="949"/>
    <n v="1949"/>
    <x v="1267"/>
    <x v="1004"/>
    <n v="37.659999999999997"/>
    <n v="35"/>
    <n v="55.7"/>
    <x v="17"/>
    <x v="10"/>
    <x v="52"/>
    <x v="1"/>
  </r>
  <r>
    <x v="1357"/>
    <x v="1021"/>
    <n v="1946"/>
    <x v="1268"/>
    <x v="950"/>
    <n v="10.46"/>
    <n v="80"/>
    <n v="24.33"/>
    <x v="16"/>
    <x v="13"/>
    <x v="45"/>
    <x v="0"/>
  </r>
  <r>
    <x v="1358"/>
    <x v="850"/>
    <n v="1939"/>
    <x v="1269"/>
    <x v="1005"/>
    <n v="9.67"/>
    <n v="65"/>
    <n v="29.83"/>
    <x v="16"/>
    <x v="11"/>
    <x v="86"/>
    <x v="1"/>
  </r>
  <r>
    <x v="1359"/>
    <x v="1022"/>
    <n v="1938"/>
    <x v="1270"/>
    <x v="1006"/>
    <n v="4.12"/>
    <n v="6"/>
    <n v="322.98"/>
    <x v="16"/>
    <x v="6"/>
    <x v="87"/>
    <x v="3"/>
  </r>
  <r>
    <x v="1360"/>
    <x v="371"/>
    <n v="1936"/>
    <x v="1271"/>
    <x v="1007"/>
    <n v="4.9400000000000004"/>
    <n v="130"/>
    <n v="14.89"/>
    <x v="16"/>
    <x v="9"/>
    <x v="94"/>
    <x v="0"/>
  </r>
  <r>
    <x v="1361"/>
    <x v="1023"/>
    <n v="1935"/>
    <x v="585"/>
    <x v="1008"/>
    <n v="7.48"/>
    <n v="80"/>
    <n v="24.18"/>
    <x v="16"/>
    <x v="11"/>
    <x v="45"/>
    <x v="0"/>
  </r>
  <r>
    <x v="1362"/>
    <x v="1024"/>
    <n v="1934"/>
    <x v="1272"/>
    <x v="1009"/>
    <n v="19.18"/>
    <n v="95"/>
    <n v="20.36"/>
    <x v="16"/>
    <x v="13"/>
    <x v="70"/>
    <x v="1"/>
  </r>
  <r>
    <x v="1363"/>
    <x v="1025"/>
    <n v="1931"/>
    <x v="1273"/>
    <x v="813"/>
    <n v="43.77"/>
    <n v="65"/>
    <n v="29.71"/>
    <x v="17"/>
    <x v="2"/>
    <x v="69"/>
    <x v="1"/>
  </r>
  <r>
    <x v="1364"/>
    <x v="541"/>
    <n v="1931"/>
    <x v="1274"/>
    <x v="1010"/>
    <n v="4.1900000000000004"/>
    <n v="80"/>
    <n v="24.14"/>
    <x v="16"/>
    <x v="13"/>
    <x v="80"/>
    <x v="0"/>
  </r>
  <r>
    <x v="1365"/>
    <x v="582"/>
    <n v="1928"/>
    <x v="288"/>
    <x v="323"/>
    <n v="24.15"/>
    <n v="53"/>
    <n v="36.369999999999997"/>
    <x v="17"/>
    <x v="8"/>
    <x v="42"/>
    <x v="1"/>
  </r>
  <r>
    <x v="1366"/>
    <x v="642"/>
    <n v="1928"/>
    <x v="1275"/>
    <x v="1011"/>
    <n v="9.9700000000000006"/>
    <n v="80"/>
    <n v="24.1"/>
    <x v="16"/>
    <x v="12"/>
    <x v="45"/>
    <x v="0"/>
  </r>
  <r>
    <x v="1367"/>
    <x v="1026"/>
    <n v="1928"/>
    <x v="1276"/>
    <x v="1012"/>
    <n v="5.52"/>
    <n v="95"/>
    <n v="20.29"/>
    <x v="16"/>
    <x v="12"/>
    <x v="83"/>
    <x v="0"/>
  </r>
  <r>
    <x v="1368"/>
    <x v="1027"/>
    <n v="1928"/>
    <x v="1277"/>
    <x v="1013"/>
    <n v="3.29"/>
    <n v="45"/>
    <n v="42.85"/>
    <x v="16"/>
    <x v="12"/>
    <x v="96"/>
    <x v="3"/>
  </r>
  <r>
    <x v="1369"/>
    <x v="949"/>
    <n v="1926"/>
    <x v="1278"/>
    <x v="332"/>
    <n v="42.4"/>
    <n v="54"/>
    <n v="35.67"/>
    <x v="17"/>
    <x v="8"/>
    <x v="44"/>
    <x v="1"/>
  </r>
  <r>
    <x v="1370"/>
    <x v="1028"/>
    <n v="1926"/>
    <x v="1279"/>
    <x v="1014"/>
    <n v="55.3"/>
    <n v="65"/>
    <n v="29.62"/>
    <x v="17"/>
    <x v="11"/>
    <x v="52"/>
    <x v="1"/>
  </r>
  <r>
    <x v="1371"/>
    <x v="1029"/>
    <n v="1924"/>
    <x v="1280"/>
    <x v="1015"/>
    <n v="82.86"/>
    <n v="95"/>
    <n v="20.260000000000002"/>
    <x v="18"/>
    <x v="11"/>
    <x v="70"/>
    <x v="1"/>
  </r>
  <r>
    <x v="1372"/>
    <x v="1030"/>
    <n v="1923"/>
    <x v="1281"/>
    <x v="1016"/>
    <n v="1.26"/>
    <n v="25"/>
    <n v="76.92"/>
    <x v="16"/>
    <x v="6"/>
    <x v="97"/>
    <x v="1"/>
  </r>
  <r>
    <x v="1373"/>
    <x v="1031"/>
    <n v="1923"/>
    <x v="1282"/>
    <x v="1017"/>
    <n v="95.78"/>
    <n v="80"/>
    <n v="24.04"/>
    <x v="16"/>
    <x v="13"/>
    <x v="80"/>
    <x v="0"/>
  </r>
  <r>
    <x v="1374"/>
    <x v="1032"/>
    <n v="1921"/>
    <x v="1283"/>
    <x v="1018"/>
    <n v="10.28"/>
    <n v="50"/>
    <n v="38.42"/>
    <x v="16"/>
    <x v="13"/>
    <x v="80"/>
    <x v="0"/>
  </r>
  <r>
    <x v="1375"/>
    <x v="1033"/>
    <n v="1919"/>
    <x v="1100"/>
    <x v="388"/>
    <n v="14.95"/>
    <n v="53"/>
    <n v="36.21"/>
    <x v="17"/>
    <x v="8"/>
    <x v="44"/>
    <x v="1"/>
  </r>
  <r>
    <x v="1376"/>
    <x v="1034"/>
    <n v="1918"/>
    <x v="1284"/>
    <x v="1019"/>
    <n v="1.53"/>
    <n v="25"/>
    <n v="76.72"/>
    <x v="17"/>
    <x v="6"/>
    <x v="49"/>
    <x v="0"/>
  </r>
  <r>
    <x v="1377"/>
    <x v="912"/>
    <n v="1914"/>
    <x v="1285"/>
    <x v="538"/>
    <n v="12.66"/>
    <n v="35"/>
    <n v="54.67"/>
    <x v="17"/>
    <x v="12"/>
    <x v="92"/>
    <x v="3"/>
  </r>
  <r>
    <x v="1378"/>
    <x v="424"/>
    <n v="1912"/>
    <x v="1286"/>
    <x v="686"/>
    <n v="9.81"/>
    <n v="35"/>
    <n v="54.61"/>
    <x v="17"/>
    <x v="8"/>
    <x v="42"/>
    <x v="1"/>
  </r>
  <r>
    <x v="1379"/>
    <x v="823"/>
    <n v="1908"/>
    <x v="1275"/>
    <x v="1020"/>
    <n v="10.74"/>
    <n v="35"/>
    <n v="54.53"/>
    <x v="17"/>
    <x v="10"/>
    <x v="98"/>
    <x v="3"/>
  </r>
  <r>
    <x v="1380"/>
    <x v="829"/>
    <n v="1907"/>
    <x v="783"/>
    <x v="1010"/>
    <n v="3.94"/>
    <n v="25"/>
    <n v="76.27"/>
    <x v="17"/>
    <x v="4"/>
    <x v="47"/>
    <x v="3"/>
  </r>
  <r>
    <x v="1381"/>
    <x v="1035"/>
    <n v="1902"/>
    <x v="121"/>
    <x v="739"/>
    <n v="11.18"/>
    <n v="35"/>
    <n v="54.35"/>
    <x v="16"/>
    <x v="9"/>
    <x v="98"/>
    <x v="3"/>
  </r>
  <r>
    <x v="1382"/>
    <x v="1036"/>
    <n v="1899"/>
    <x v="1287"/>
    <x v="818"/>
    <n v="38.31"/>
    <n v="125"/>
    <n v="15.2"/>
    <x v="16"/>
    <x v="13"/>
    <x v="88"/>
    <x v="1"/>
  </r>
  <r>
    <x v="1383"/>
    <x v="858"/>
    <n v="1898"/>
    <x v="1288"/>
    <x v="1021"/>
    <n v="22.99"/>
    <n v="115"/>
    <n v="16.510000000000002"/>
    <x v="16"/>
    <x v="8"/>
    <x v="99"/>
    <x v="0"/>
  </r>
  <r>
    <x v="1384"/>
    <x v="894"/>
    <n v="1895"/>
    <x v="1289"/>
    <x v="1018"/>
    <n v="19.059999999999999"/>
    <n v="65"/>
    <n v="29.16"/>
    <x v="16"/>
    <x v="13"/>
    <x v="70"/>
    <x v="1"/>
  </r>
  <r>
    <x v="1385"/>
    <x v="1037"/>
    <n v="1895"/>
    <x v="684"/>
    <x v="500"/>
    <n v="39.99"/>
    <n v="55"/>
    <n v="34.46"/>
    <x v="17"/>
    <x v="9"/>
    <x v="93"/>
    <x v="1"/>
  </r>
  <r>
    <x v="1386"/>
    <x v="1038"/>
    <n v="1892"/>
    <x v="67"/>
    <x v="1022"/>
    <n v="10.73"/>
    <n v="125"/>
    <n v="15.13"/>
    <x v="16"/>
    <x v="14"/>
    <x v="88"/>
    <x v="1"/>
  </r>
  <r>
    <x v="1387"/>
    <x v="1039"/>
    <n v="1875"/>
    <x v="1290"/>
    <x v="1023"/>
    <n v="21.87"/>
    <n v="65"/>
    <n v="28.85"/>
    <x v="17"/>
    <x v="4"/>
    <x v="4"/>
    <x v="1"/>
  </r>
  <r>
    <x v="1388"/>
    <x v="1040"/>
    <n v="1871"/>
    <x v="1291"/>
    <x v="1024"/>
    <n v="55.81"/>
    <n v="45"/>
    <n v="41.59"/>
    <x v="16"/>
    <x v="12"/>
    <x v="70"/>
    <x v="1"/>
  </r>
  <r>
    <x v="1389"/>
    <x v="1041"/>
    <n v="1871"/>
    <x v="1292"/>
    <x v="627"/>
    <n v="12.27"/>
    <n v="65"/>
    <n v="28.78"/>
    <x v="17"/>
    <x v="11"/>
    <x v="52"/>
    <x v="1"/>
  </r>
  <r>
    <x v="1390"/>
    <x v="398"/>
    <n v="1870"/>
    <x v="1057"/>
    <x v="770"/>
    <n v="22.77"/>
    <n v="55"/>
    <n v="34"/>
    <x v="17"/>
    <x v="10"/>
    <x v="93"/>
    <x v="1"/>
  </r>
  <r>
    <x v="1391"/>
    <x v="1042"/>
    <n v="1864"/>
    <x v="1293"/>
    <x v="1023"/>
    <n v="21.45"/>
    <n v="65"/>
    <n v="28.68"/>
    <x v="17"/>
    <x v="6"/>
    <x v="4"/>
    <x v="1"/>
  </r>
  <r>
    <x v="1392"/>
    <x v="1043"/>
    <n v="1864"/>
    <x v="1294"/>
    <x v="1025"/>
    <n v="64.62"/>
    <n v="75"/>
    <n v="24.86"/>
    <x v="16"/>
    <x v="13"/>
    <x v="76"/>
    <x v="0"/>
  </r>
  <r>
    <x v="1393"/>
    <x v="1044"/>
    <n v="1850"/>
    <x v="1295"/>
    <x v="1026"/>
    <n v="20.72"/>
    <n v="35"/>
    <n v="52.86"/>
    <x v="17"/>
    <x v="5"/>
    <x v="36"/>
    <x v="3"/>
  </r>
  <r>
    <x v="1394"/>
    <x v="283"/>
    <n v="1849"/>
    <x v="1296"/>
    <x v="1027"/>
    <n v="4.78"/>
    <n v="95"/>
    <n v="19.46"/>
    <x v="16"/>
    <x v="13"/>
    <x v="70"/>
    <x v="1"/>
  </r>
  <r>
    <x v="1395"/>
    <x v="1045"/>
    <n v="1849"/>
    <x v="1297"/>
    <x v="332"/>
    <n v="26.16"/>
    <n v="54"/>
    <n v="34.24"/>
    <x v="17"/>
    <x v="9"/>
    <x v="44"/>
    <x v="1"/>
  </r>
  <r>
    <x v="1396"/>
    <x v="811"/>
    <n v="1848"/>
    <x v="1298"/>
    <x v="1015"/>
    <n v="6.18"/>
    <n v="37"/>
    <n v="49.96"/>
    <x v="17"/>
    <x v="0"/>
    <x v="47"/>
    <x v="7"/>
  </r>
  <r>
    <x v="1397"/>
    <x v="811"/>
    <n v="1845"/>
    <x v="1299"/>
    <x v="1028"/>
    <n v="3.26"/>
    <n v="35"/>
    <n v="52.73"/>
    <x v="17"/>
    <x v="10"/>
    <x v="100"/>
    <x v="3"/>
  </r>
  <r>
    <x v="1398"/>
    <x v="1046"/>
    <n v="1844"/>
    <x v="1300"/>
    <x v="952"/>
    <n v="58.76"/>
    <n v="95"/>
    <n v="19.41"/>
    <x v="18"/>
    <x v="10"/>
    <x v="85"/>
    <x v="10"/>
  </r>
  <r>
    <x v="1399"/>
    <x v="1047"/>
    <n v="1844"/>
    <x v="1301"/>
    <x v="1024"/>
    <n v="5.74"/>
    <n v="95"/>
    <n v="19.420000000000002"/>
    <x v="16"/>
    <x v="13"/>
    <x v="70"/>
    <x v="1"/>
  </r>
  <r>
    <x v="1400"/>
    <x v="1048"/>
    <n v="1841"/>
    <x v="1293"/>
    <x v="363"/>
    <n v="19.850000000000001"/>
    <n v="35"/>
    <n v="52.59"/>
    <x v="17"/>
    <x v="5"/>
    <x v="4"/>
    <x v="1"/>
  </r>
  <r>
    <x v="1401"/>
    <x v="1049"/>
    <n v="1837"/>
    <x v="1302"/>
    <x v="1029"/>
    <n v="54.69"/>
    <n v="80"/>
    <n v="22.96"/>
    <x v="16"/>
    <x v="8"/>
    <x v="83"/>
    <x v="0"/>
  </r>
  <r>
    <x v="1402"/>
    <x v="949"/>
    <n v="1832"/>
    <x v="1303"/>
    <x v="1030"/>
    <n v="33.590000000000003"/>
    <n v="95"/>
    <n v="19.29"/>
    <x v="18"/>
    <x v="12"/>
    <x v="70"/>
    <x v="1"/>
  </r>
  <r>
    <x v="1403"/>
    <x v="1050"/>
    <n v="1832"/>
    <x v="1304"/>
    <x v="949"/>
    <n v="13.92"/>
    <n v="35"/>
    <n v="52.35"/>
    <x v="17"/>
    <x v="12"/>
    <x v="92"/>
    <x v="3"/>
  </r>
  <r>
    <x v="1404"/>
    <x v="1051"/>
    <n v="1830"/>
    <x v="1305"/>
    <x v="1031"/>
    <n v="43.89"/>
    <n v="65"/>
    <n v="28.16"/>
    <x v="16"/>
    <x v="10"/>
    <x v="86"/>
    <x v="1"/>
  </r>
  <r>
    <x v="1405"/>
    <x v="671"/>
    <n v="1822"/>
    <x v="1050"/>
    <x v="1032"/>
    <n v="3.84"/>
    <n v="4.5"/>
    <n v="404.97"/>
    <x v="17"/>
    <x v="7"/>
    <x v="90"/>
    <x v="3"/>
  </r>
  <r>
    <x v="1406"/>
    <x v="1052"/>
    <n v="1819"/>
    <x v="1306"/>
    <x v="461"/>
    <n v="12.27"/>
    <n v="65"/>
    <n v="27.98"/>
    <x v="17"/>
    <x v="11"/>
    <x v="52"/>
    <x v="1"/>
  </r>
  <r>
    <x v="1407"/>
    <x v="1053"/>
    <n v="1819"/>
    <x v="1307"/>
    <x v="1033"/>
    <n v="14.24"/>
    <n v="105"/>
    <n v="17.32"/>
    <x v="16"/>
    <x v="13"/>
    <x v="83"/>
    <x v="0"/>
  </r>
  <r>
    <x v="1408"/>
    <x v="821"/>
    <n v="1816"/>
    <x v="806"/>
    <x v="1010"/>
    <n v="17.489999999999998"/>
    <n v="45"/>
    <n v="40.35"/>
    <x v="17"/>
    <x v="8"/>
    <x v="75"/>
    <x v="1"/>
  </r>
  <r>
    <x v="1409"/>
    <x v="949"/>
    <n v="1814"/>
    <x v="1308"/>
    <x v="1034"/>
    <n v="23.68"/>
    <n v="80"/>
    <n v="22.68"/>
    <x v="16"/>
    <x v="14"/>
    <x v="80"/>
    <x v="0"/>
  </r>
  <r>
    <x v="1410"/>
    <x v="1054"/>
    <n v="1814"/>
    <x v="1309"/>
    <x v="1029"/>
    <n v="30.87"/>
    <n v="95"/>
    <n v="19.100000000000001"/>
    <x v="16"/>
    <x v="13"/>
    <x v="83"/>
    <x v="1"/>
  </r>
  <r>
    <x v="1411"/>
    <x v="1055"/>
    <n v="1810"/>
    <x v="928"/>
    <x v="1035"/>
    <n v="15.9"/>
    <n v="95"/>
    <n v="19.059999999999999"/>
    <x v="16"/>
    <x v="13"/>
    <x v="27"/>
    <x v="10"/>
  </r>
  <r>
    <x v="1412"/>
    <x v="1056"/>
    <n v="1808"/>
    <x v="1310"/>
    <x v="637"/>
    <n v="84.28"/>
    <n v="95"/>
    <n v="19.03"/>
    <x v="18"/>
    <x v="12"/>
    <x v="70"/>
    <x v="1"/>
  </r>
  <r>
    <x v="1413"/>
    <x v="1057"/>
    <n v="1804"/>
    <x v="1171"/>
    <x v="1033"/>
    <n v="19.63"/>
    <n v="125"/>
    <n v="14.43"/>
    <x v="16"/>
    <x v="14"/>
    <x v="88"/>
    <x v="1"/>
  </r>
  <r>
    <x v="1414"/>
    <x v="1058"/>
    <n v="1799"/>
    <x v="1311"/>
    <x v="634"/>
    <n v="44.74"/>
    <n v="65"/>
    <n v="27.68"/>
    <x v="20"/>
    <x v="6"/>
    <x v="69"/>
    <x v="1"/>
  </r>
  <r>
    <x v="1415"/>
    <x v="324"/>
    <n v="1797"/>
    <x v="1312"/>
    <x v="1036"/>
    <n v="15.85"/>
    <n v="95"/>
    <n v="18.920000000000002"/>
    <x v="16"/>
    <x v="14"/>
    <x v="83"/>
    <x v="1"/>
  </r>
  <r>
    <x v="1416"/>
    <x v="912"/>
    <n v="1782"/>
    <x v="1313"/>
    <x v="933"/>
    <n v="10.09"/>
    <n v="45"/>
    <n v="39.590000000000003"/>
    <x v="16"/>
    <x v="12"/>
    <x v="96"/>
    <x v="3"/>
  </r>
  <r>
    <x v="1417"/>
    <x v="1059"/>
    <n v="1781"/>
    <x v="1314"/>
    <x v="975"/>
    <n v="12.48"/>
    <n v="95"/>
    <n v="18.75"/>
    <x v="18"/>
    <x v="13"/>
    <x v="27"/>
    <x v="10"/>
  </r>
  <r>
    <x v="1418"/>
    <x v="1060"/>
    <n v="1778"/>
    <x v="1315"/>
    <x v="1037"/>
    <n v="10.02"/>
    <n v="105"/>
    <n v="16.93"/>
    <x v="16"/>
    <x v="14"/>
    <x v="83"/>
    <x v="1"/>
  </r>
  <r>
    <x v="1419"/>
    <x v="642"/>
    <n v="1776"/>
    <x v="1316"/>
    <x v="1038"/>
    <n v="9.8800000000000008"/>
    <n v="95"/>
    <n v="18.7"/>
    <x v="16"/>
    <x v="13"/>
    <x v="70"/>
    <x v="1"/>
  </r>
  <r>
    <x v="1420"/>
    <x v="628"/>
    <n v="1768"/>
    <x v="1317"/>
    <x v="1018"/>
    <n v="7.98"/>
    <n v="45"/>
    <n v="39.29"/>
    <x v="16"/>
    <x v="13"/>
    <x v="96"/>
    <x v="3"/>
  </r>
  <r>
    <x v="1421"/>
    <x v="1061"/>
    <n v="1764"/>
    <x v="1318"/>
    <x v="1039"/>
    <n v="2.41"/>
    <n v="45"/>
    <n v="39.200000000000003"/>
    <x v="16"/>
    <x v="13"/>
    <x v="101"/>
    <x v="3"/>
  </r>
  <r>
    <x v="1422"/>
    <x v="1062"/>
    <n v="1763"/>
    <x v="1319"/>
    <x v="437"/>
    <n v="46.12"/>
    <n v="95"/>
    <n v="18.559999999999999"/>
    <x v="18"/>
    <x v="12"/>
    <x v="70"/>
    <x v="1"/>
  </r>
  <r>
    <x v="1423"/>
    <x v="500"/>
    <n v="1758"/>
    <x v="1320"/>
    <x v="238"/>
    <n v="23.36"/>
    <n v="53"/>
    <n v="33.17"/>
    <x v="17"/>
    <x v="8"/>
    <x v="44"/>
    <x v="1"/>
  </r>
  <r>
    <x v="1424"/>
    <x v="582"/>
    <n v="1756"/>
    <x v="1321"/>
    <x v="1040"/>
    <n v="8.92"/>
    <n v="15"/>
    <n v="117.06"/>
    <x v="16"/>
    <x v="5"/>
    <x v="65"/>
    <x v="0"/>
  </r>
  <r>
    <x v="1425"/>
    <x v="705"/>
    <n v="1755"/>
    <x v="1322"/>
    <x v="1041"/>
    <n v="31.37"/>
    <n v="35"/>
    <n v="50.13"/>
    <x v="17"/>
    <x v="7"/>
    <x v="42"/>
    <x v="1"/>
  </r>
  <r>
    <x v="1426"/>
    <x v="1063"/>
    <n v="1752"/>
    <x v="925"/>
    <x v="1042"/>
    <n v="23.13"/>
    <n v="35"/>
    <n v="50.06"/>
    <x v="17"/>
    <x v="12"/>
    <x v="92"/>
    <x v="3"/>
  </r>
  <r>
    <x v="1427"/>
    <x v="1064"/>
    <n v="1744"/>
    <x v="1323"/>
    <x v="780"/>
    <n v="21.83"/>
    <n v="37"/>
    <n v="47.13"/>
    <x v="17"/>
    <x v="9"/>
    <x v="50"/>
    <x v="3"/>
  </r>
  <r>
    <x v="1428"/>
    <x v="628"/>
    <n v="1737"/>
    <x v="1324"/>
    <x v="1043"/>
    <n v="5.41"/>
    <n v="25"/>
    <n v="69.48"/>
    <x v="16"/>
    <x v="8"/>
    <x v="97"/>
    <x v="1"/>
  </r>
  <r>
    <x v="1429"/>
    <x v="1065"/>
    <n v="1736"/>
    <x v="1325"/>
    <x v="1044"/>
    <n v="23.45"/>
    <n v="95"/>
    <n v="18.27"/>
    <x v="16"/>
    <x v="13"/>
    <x v="88"/>
    <x v="1"/>
  </r>
  <r>
    <x v="1430"/>
    <x v="660"/>
    <n v="1733"/>
    <x v="1326"/>
    <x v="675"/>
    <n v="9.44"/>
    <n v="75"/>
    <n v="23.1"/>
    <x v="16"/>
    <x v="13"/>
    <x v="76"/>
    <x v="0"/>
  </r>
  <r>
    <x v="1431"/>
    <x v="705"/>
    <n v="1726"/>
    <x v="1327"/>
    <x v="1041"/>
    <n v="31.38"/>
    <n v="35"/>
    <n v="49.3"/>
    <x v="17"/>
    <x v="7"/>
    <x v="42"/>
    <x v="1"/>
  </r>
  <r>
    <x v="1432"/>
    <x v="1066"/>
    <n v="1718"/>
    <x v="1328"/>
    <x v="893"/>
    <n v="82.65"/>
    <n v="95"/>
    <n v="18.09"/>
    <x v="18"/>
    <x v="12"/>
    <x v="70"/>
    <x v="1"/>
  </r>
  <r>
    <x v="1433"/>
    <x v="985"/>
    <n v="1711"/>
    <x v="1329"/>
    <x v="1045"/>
    <n v="45.68"/>
    <n v="45"/>
    <n v="38.020000000000003"/>
    <x v="16"/>
    <x v="13"/>
    <x v="70"/>
    <x v="1"/>
  </r>
  <r>
    <x v="1434"/>
    <x v="1067"/>
    <n v="1711"/>
    <x v="1330"/>
    <x v="1046"/>
    <n v="55.14"/>
    <n v="55"/>
    <n v="31.11"/>
    <x v="17"/>
    <x v="9"/>
    <x v="93"/>
    <x v="1"/>
  </r>
  <r>
    <x v="1435"/>
    <x v="631"/>
    <n v="1707"/>
    <x v="1331"/>
    <x v="820"/>
    <n v="22.19"/>
    <n v="55"/>
    <n v="31.04"/>
    <x v="17"/>
    <x v="9"/>
    <x v="93"/>
    <x v="1"/>
  </r>
  <r>
    <x v="1436"/>
    <x v="866"/>
    <n v="1703"/>
    <x v="1332"/>
    <x v="1047"/>
    <n v="10.199999999999999"/>
    <n v="75"/>
    <n v="22.7"/>
    <x v="16"/>
    <x v="13"/>
    <x v="102"/>
    <x v="0"/>
  </r>
  <r>
    <x v="1437"/>
    <x v="949"/>
    <n v="1699"/>
    <x v="1333"/>
    <x v="1048"/>
    <n v="23.1"/>
    <n v="95"/>
    <n v="17.89"/>
    <x v="16"/>
    <x v="14"/>
    <x v="88"/>
    <x v="1"/>
  </r>
  <r>
    <x v="1438"/>
    <x v="695"/>
    <n v="1697"/>
    <x v="1334"/>
    <x v="1049"/>
    <n v="6.01"/>
    <n v="6"/>
    <n v="282.8"/>
    <x v="17"/>
    <x v="1"/>
    <x v="78"/>
    <x v="3"/>
  </r>
  <r>
    <x v="1439"/>
    <x v="1068"/>
    <n v="1696"/>
    <x v="1335"/>
    <x v="1050"/>
    <n v="37.299999999999997"/>
    <n v="73"/>
    <n v="23.23"/>
    <x v="17"/>
    <x v="12"/>
    <x v="73"/>
    <x v="1"/>
  </r>
  <r>
    <x v="1440"/>
    <x v="1069"/>
    <n v="1695"/>
    <x v="1336"/>
    <x v="937"/>
    <n v="37.25"/>
    <n v="6"/>
    <n v="282.52"/>
    <x v="17"/>
    <x v="0"/>
    <x v="68"/>
    <x v="7"/>
  </r>
  <r>
    <x v="1441"/>
    <x v="450"/>
    <n v="1694"/>
    <x v="1337"/>
    <x v="920"/>
    <n v="12.88"/>
    <n v="15"/>
    <n v="112.91"/>
    <x v="17"/>
    <x v="0"/>
    <x v="31"/>
    <x v="7"/>
  </r>
  <r>
    <x v="1442"/>
    <x v="450"/>
    <n v="1692"/>
    <x v="657"/>
    <x v="904"/>
    <n v="12.67"/>
    <n v="15"/>
    <n v="112.82"/>
    <x v="17"/>
    <x v="4"/>
    <x v="55"/>
    <x v="3"/>
  </r>
  <r>
    <x v="1443"/>
    <x v="908"/>
    <n v="1684"/>
    <x v="1338"/>
    <x v="821"/>
    <n v="31.33"/>
    <n v="55"/>
    <n v="30.61"/>
    <x v="17"/>
    <x v="9"/>
    <x v="93"/>
    <x v="1"/>
  </r>
  <r>
    <x v="1444"/>
    <x v="1062"/>
    <n v="1683"/>
    <x v="1339"/>
    <x v="995"/>
    <n v="38.67"/>
    <n v="35"/>
    <n v="48.09"/>
    <x v="17"/>
    <x v="12"/>
    <x v="92"/>
    <x v="3"/>
  </r>
  <r>
    <x v="1445"/>
    <x v="430"/>
    <n v="1680"/>
    <x v="1340"/>
    <x v="1051"/>
    <n v="7.12"/>
    <n v="125"/>
    <n v="13.44"/>
    <x v="16"/>
    <x v="14"/>
    <x v="88"/>
    <x v="1"/>
  </r>
  <r>
    <x v="1446"/>
    <x v="1070"/>
    <n v="1678"/>
    <x v="1341"/>
    <x v="1052"/>
    <n v="43.99"/>
    <n v="50"/>
    <n v="33.56"/>
    <x v="16"/>
    <x v="15"/>
    <x v="80"/>
    <x v="0"/>
  </r>
  <r>
    <x v="1447"/>
    <x v="450"/>
    <n v="1675"/>
    <x v="1174"/>
    <x v="995"/>
    <n v="10.119999999999999"/>
    <n v="15"/>
    <n v="111.68"/>
    <x v="17"/>
    <x v="0"/>
    <x v="25"/>
    <x v="7"/>
  </r>
  <r>
    <x v="1448"/>
    <x v="1071"/>
    <n v="1670"/>
    <x v="1165"/>
    <x v="1053"/>
    <n v="7.43"/>
    <n v="95"/>
    <n v="17.579999999999998"/>
    <x v="18"/>
    <x v="13"/>
    <x v="70"/>
    <x v="1"/>
  </r>
  <r>
    <x v="1449"/>
    <x v="1072"/>
    <n v="1670"/>
    <x v="1342"/>
    <x v="833"/>
    <n v="24.39"/>
    <n v="53"/>
    <n v="31.51"/>
    <x v="17"/>
    <x v="8"/>
    <x v="44"/>
    <x v="1"/>
  </r>
  <r>
    <x v="1450"/>
    <x v="381"/>
    <n v="1664"/>
    <x v="1343"/>
    <x v="1054"/>
    <n v="14.86"/>
    <n v="80"/>
    <n v="20.8"/>
    <x v="16"/>
    <x v="13"/>
    <x v="80"/>
    <x v="0"/>
  </r>
  <r>
    <x v="1451"/>
    <x v="1039"/>
    <n v="1662"/>
    <x v="1344"/>
    <x v="1055"/>
    <n v="20.18"/>
    <n v="35"/>
    <n v="47.5"/>
    <x v="17"/>
    <x v="4"/>
    <x v="4"/>
    <x v="1"/>
  </r>
  <r>
    <x v="1452"/>
    <x v="912"/>
    <n v="1661"/>
    <x v="1345"/>
    <x v="1056"/>
    <n v="9.65"/>
    <n v="45"/>
    <n v="36.92"/>
    <x v="16"/>
    <x v="13"/>
    <x v="96"/>
    <x v="3"/>
  </r>
  <r>
    <x v="1453"/>
    <x v="1073"/>
    <n v="1649"/>
    <x v="1346"/>
    <x v="1057"/>
    <n v="35.92"/>
    <n v="65"/>
    <n v="25.37"/>
    <x v="16"/>
    <x v="11"/>
    <x v="86"/>
    <x v="1"/>
  </r>
  <r>
    <x v="1454"/>
    <x v="826"/>
    <n v="1647"/>
    <x v="1347"/>
    <x v="1058"/>
    <n v="7.24"/>
    <n v="15"/>
    <n v="109.77"/>
    <x v="17"/>
    <x v="9"/>
    <x v="89"/>
    <x v="3"/>
  </r>
  <r>
    <x v="1455"/>
    <x v="260"/>
    <n v="1647"/>
    <x v="1348"/>
    <x v="1059"/>
    <n v="6.01"/>
    <n v="35"/>
    <n v="47.05"/>
    <x v="16"/>
    <x v="11"/>
    <x v="103"/>
    <x v="3"/>
  </r>
  <r>
    <x v="1456"/>
    <x v="628"/>
    <n v="1641"/>
    <x v="1349"/>
    <x v="625"/>
    <n v="9.85"/>
    <n v="35"/>
    <n v="46.89"/>
    <x v="17"/>
    <x v="10"/>
    <x v="84"/>
    <x v="3"/>
  </r>
  <r>
    <x v="1457"/>
    <x v="882"/>
    <n v="1636"/>
    <x v="1350"/>
    <x v="1060"/>
    <n v="29.11"/>
    <n v="95"/>
    <n v="17.23"/>
    <x v="16"/>
    <x v="14"/>
    <x v="88"/>
    <x v="1"/>
  </r>
  <r>
    <x v="1458"/>
    <x v="1074"/>
    <n v="1634"/>
    <x v="1351"/>
    <x v="1061"/>
    <n v="24.08"/>
    <n v="35"/>
    <n v="46.69"/>
    <x v="17"/>
    <x v="11"/>
    <x v="52"/>
    <x v="1"/>
  </r>
  <r>
    <x v="1459"/>
    <x v="893"/>
    <n v="1624"/>
    <x v="1352"/>
    <x v="1062"/>
    <n v="12.68"/>
    <n v="35"/>
    <n v="46.4"/>
    <x v="17"/>
    <x v="10"/>
    <x v="98"/>
    <x v="3"/>
  </r>
  <r>
    <x v="1460"/>
    <x v="1075"/>
    <n v="1620"/>
    <x v="1353"/>
    <x v="1063"/>
    <n v="3.63"/>
    <n v="75"/>
    <n v="21.6"/>
    <x v="16"/>
    <x v="13"/>
    <x v="102"/>
    <x v="0"/>
  </r>
  <r>
    <x v="1461"/>
    <x v="1065"/>
    <n v="1619"/>
    <x v="1354"/>
    <x v="1064"/>
    <n v="22.64"/>
    <n v="95"/>
    <n v="17.04"/>
    <x v="16"/>
    <x v="14"/>
    <x v="88"/>
    <x v="1"/>
  </r>
  <r>
    <x v="1462"/>
    <x v="909"/>
    <n v="1614"/>
    <x v="478"/>
    <x v="767"/>
    <n v="33.24"/>
    <n v="35"/>
    <n v="46.11"/>
    <x v="17"/>
    <x v="8"/>
    <x v="42"/>
    <x v="1"/>
  </r>
  <r>
    <x v="1463"/>
    <x v="893"/>
    <n v="1609"/>
    <x v="1355"/>
    <x v="1065"/>
    <n v="17.95"/>
    <n v="35"/>
    <n v="45.96"/>
    <x v="17"/>
    <x v="10"/>
    <x v="79"/>
    <x v="3"/>
  </r>
  <r>
    <x v="1464"/>
    <x v="695"/>
    <n v="1600"/>
    <x v="1356"/>
    <x v="1066"/>
    <n v="5.59"/>
    <n v="6"/>
    <n v="266.60000000000002"/>
    <x v="17"/>
    <x v="5"/>
    <x v="78"/>
    <x v="3"/>
  </r>
  <r>
    <x v="1465"/>
    <x v="1076"/>
    <n v="1599"/>
    <x v="1063"/>
    <x v="1067"/>
    <n v="4.71"/>
    <n v="105"/>
    <n v="15.23"/>
    <x v="16"/>
    <x v="14"/>
    <x v="83"/>
    <x v="0"/>
  </r>
  <r>
    <x v="1466"/>
    <x v="1077"/>
    <n v="1588"/>
    <x v="1357"/>
    <x v="1068"/>
    <n v="72.69"/>
    <n v="73"/>
    <n v="21.75"/>
    <x v="17"/>
    <x v="12"/>
    <x v="73"/>
    <x v="1"/>
  </r>
  <r>
    <x v="1467"/>
    <x v="631"/>
    <n v="1587"/>
    <x v="1051"/>
    <x v="1069"/>
    <n v="20.309999999999999"/>
    <n v="65"/>
    <n v="24.42"/>
    <x v="17"/>
    <x v="8"/>
    <x v="69"/>
    <x v="1"/>
  </r>
  <r>
    <x v="1468"/>
    <x v="1078"/>
    <n v="1581"/>
    <x v="1358"/>
    <x v="1070"/>
    <n v="6.63"/>
    <n v="10"/>
    <n v="158.13999999999999"/>
    <x v="17"/>
    <x v="5"/>
    <x v="77"/>
    <x v="1"/>
  </r>
  <r>
    <x v="1469"/>
    <x v="1079"/>
    <n v="1576"/>
    <x v="1359"/>
    <x v="1071"/>
    <n v="18.95"/>
    <n v="95"/>
    <n v="16.59"/>
    <x v="18"/>
    <x v="13"/>
    <x v="70"/>
    <x v="1"/>
  </r>
  <r>
    <x v="1470"/>
    <x v="893"/>
    <n v="1564"/>
    <x v="1360"/>
    <x v="1072"/>
    <n v="20.68"/>
    <n v="35"/>
    <n v="44.68"/>
    <x v="17"/>
    <x v="8"/>
    <x v="42"/>
    <x v="1"/>
  </r>
  <r>
    <x v="1471"/>
    <x v="631"/>
    <n v="1563"/>
    <x v="1361"/>
    <x v="916"/>
    <n v="22.14"/>
    <n v="65"/>
    <n v="24.05"/>
    <x v="20"/>
    <x v="8"/>
    <x v="75"/>
    <x v="1"/>
  </r>
  <r>
    <x v="1472"/>
    <x v="839"/>
    <n v="1560"/>
    <x v="845"/>
    <x v="1073"/>
    <n v="23.23"/>
    <n v="95"/>
    <n v="16.420000000000002"/>
    <x v="18"/>
    <x v="13"/>
    <x v="70"/>
    <x v="1"/>
  </r>
  <r>
    <x v="1473"/>
    <x v="651"/>
    <n v="1560"/>
    <x v="1362"/>
    <x v="891"/>
    <n v="17"/>
    <n v="53"/>
    <n v="29.44"/>
    <x v="17"/>
    <x v="8"/>
    <x v="42"/>
    <x v="1"/>
  </r>
  <r>
    <x v="1474"/>
    <x v="759"/>
    <n v="1558"/>
    <x v="1363"/>
    <x v="1074"/>
    <n v="6.35"/>
    <n v="35"/>
    <n v="44.5"/>
    <x v="16"/>
    <x v="12"/>
    <x v="103"/>
    <x v="3"/>
  </r>
  <r>
    <x v="1475"/>
    <x v="1080"/>
    <n v="1557"/>
    <x v="117"/>
    <x v="1075"/>
    <n v="9.11"/>
    <n v="45"/>
    <n v="34.6"/>
    <x v="18"/>
    <x v="11"/>
    <x v="70"/>
    <x v="1"/>
  </r>
  <r>
    <x v="1476"/>
    <x v="763"/>
    <n v="1554"/>
    <x v="1364"/>
    <x v="1076"/>
    <n v="6.33"/>
    <n v="95"/>
    <n v="16.36"/>
    <x v="18"/>
    <x v="13"/>
    <x v="70"/>
    <x v="1"/>
  </r>
  <r>
    <x v="1477"/>
    <x v="1081"/>
    <n v="1552"/>
    <x v="495"/>
    <x v="1077"/>
    <n v="47.07"/>
    <n v="65"/>
    <n v="23.87"/>
    <x v="20"/>
    <x v="6"/>
    <x v="69"/>
    <x v="1"/>
  </r>
  <r>
    <x v="1478"/>
    <x v="1082"/>
    <n v="1549"/>
    <x v="1115"/>
    <x v="1078"/>
    <n v="45.99"/>
    <n v="80"/>
    <n v="19.36"/>
    <x v="16"/>
    <x v="13"/>
    <x v="80"/>
    <x v="0"/>
  </r>
  <r>
    <x v="1479"/>
    <x v="1083"/>
    <n v="1541"/>
    <x v="1365"/>
    <x v="604"/>
    <n v="64.12"/>
    <n v="55"/>
    <n v="28.01"/>
    <x v="17"/>
    <x v="9"/>
    <x v="93"/>
    <x v="1"/>
  </r>
  <r>
    <x v="1480"/>
    <x v="582"/>
    <n v="1538"/>
    <x v="1366"/>
    <x v="931"/>
    <n v="14.08"/>
    <n v="95"/>
    <n v="16.190000000000001"/>
    <x v="18"/>
    <x v="12"/>
    <x v="70"/>
    <x v="1"/>
  </r>
  <r>
    <x v="1481"/>
    <x v="260"/>
    <n v="1538"/>
    <x v="631"/>
    <x v="1001"/>
    <n v="10.38"/>
    <n v="65"/>
    <n v="23.67"/>
    <x v="17"/>
    <x v="8"/>
    <x v="75"/>
    <x v="1"/>
  </r>
  <r>
    <x v="1482"/>
    <x v="1084"/>
    <n v="1535"/>
    <x v="1367"/>
    <x v="902"/>
    <n v="11.04"/>
    <n v="35"/>
    <n v="43.85"/>
    <x v="17"/>
    <x v="8"/>
    <x v="52"/>
    <x v="1"/>
  </r>
  <r>
    <x v="1483"/>
    <x v="507"/>
    <n v="1529"/>
    <x v="1368"/>
    <x v="1019"/>
    <n v="13.1"/>
    <n v="80"/>
    <n v="19.11"/>
    <x v="16"/>
    <x v="13"/>
    <x v="45"/>
    <x v="0"/>
  </r>
  <r>
    <x v="1484"/>
    <x v="607"/>
    <n v="1516"/>
    <x v="1369"/>
    <x v="955"/>
    <n v="7.03"/>
    <n v="73"/>
    <n v="20.77"/>
    <x v="17"/>
    <x v="12"/>
    <x v="73"/>
    <x v="1"/>
  </r>
  <r>
    <x v="1485"/>
    <x v="882"/>
    <n v="1512"/>
    <x v="1370"/>
    <x v="675"/>
    <n v="28.31"/>
    <n v="95"/>
    <n v="15.92"/>
    <x v="16"/>
    <x v="14"/>
    <x v="88"/>
    <x v="1"/>
  </r>
  <r>
    <x v="1486"/>
    <x v="1085"/>
    <n v="1509"/>
    <x v="1371"/>
    <x v="976"/>
    <n v="3"/>
    <n v="115"/>
    <n v="13.12"/>
    <x v="16"/>
    <x v="9"/>
    <x v="76"/>
    <x v="0"/>
  </r>
  <r>
    <x v="1487"/>
    <x v="909"/>
    <n v="1507"/>
    <x v="1372"/>
    <x v="587"/>
    <n v="31.44"/>
    <n v="35"/>
    <n v="43.05"/>
    <x v="17"/>
    <x v="8"/>
    <x v="52"/>
    <x v="1"/>
  </r>
  <r>
    <x v="1488"/>
    <x v="1086"/>
    <n v="1501"/>
    <x v="1373"/>
    <x v="1079"/>
    <n v="0.23"/>
    <n v="65"/>
    <n v="23.1"/>
    <x v="16"/>
    <x v="13"/>
    <x v="88"/>
    <x v="1"/>
  </r>
  <r>
    <x v="1489"/>
    <x v="1087"/>
    <n v="1495"/>
    <x v="1374"/>
    <x v="1080"/>
    <n v="19.010000000000002"/>
    <n v="65"/>
    <n v="22.99"/>
    <x v="17"/>
    <x v="10"/>
    <x v="93"/>
    <x v="1"/>
  </r>
  <r>
    <x v="1490"/>
    <x v="1088"/>
    <n v="1492"/>
    <x v="1375"/>
    <x v="682"/>
    <n v="75.349999999999994"/>
    <n v="65"/>
    <n v="22.95"/>
    <x v="20"/>
    <x v="8"/>
    <x v="75"/>
    <x v="1"/>
  </r>
  <r>
    <x v="1491"/>
    <x v="450"/>
    <n v="1488"/>
    <x v="886"/>
    <x v="739"/>
    <n v="10.26"/>
    <n v="15"/>
    <n v="99.18"/>
    <x v="17"/>
    <x v="2"/>
    <x v="55"/>
    <x v="3"/>
  </r>
  <r>
    <x v="1492"/>
    <x v="1089"/>
    <n v="1486"/>
    <x v="303"/>
    <x v="973"/>
    <n v="8.5399999999999991"/>
    <n v="35"/>
    <n v="42.47"/>
    <x v="17"/>
    <x v="11"/>
    <x v="52"/>
    <x v="1"/>
  </r>
  <r>
    <x v="1493"/>
    <x v="1090"/>
    <n v="1480"/>
    <x v="1376"/>
    <x v="1081"/>
    <n v="2.2599999999999998"/>
    <n v="45"/>
    <n v="32.89"/>
    <x v="16"/>
    <x v="13"/>
    <x v="101"/>
    <x v="3"/>
  </r>
  <r>
    <x v="1494"/>
    <x v="1091"/>
    <n v="1478"/>
    <x v="1377"/>
    <x v="836"/>
    <n v="36.729999999999997"/>
    <n v="55"/>
    <n v="26.88"/>
    <x v="17"/>
    <x v="10"/>
    <x v="93"/>
    <x v="1"/>
  </r>
  <r>
    <x v="1495"/>
    <x v="1092"/>
    <n v="1466"/>
    <x v="1065"/>
    <x v="915"/>
    <n v="16.77"/>
    <n v="95"/>
    <n v="15.43"/>
    <x v="18"/>
    <x v="13"/>
    <x v="70"/>
    <x v="1"/>
  </r>
  <r>
    <x v="1496"/>
    <x v="1093"/>
    <n v="1466"/>
    <x v="1378"/>
    <x v="1082"/>
    <n v="20.02"/>
    <n v="55"/>
    <n v="26.65"/>
    <x v="17"/>
    <x v="9"/>
    <x v="93"/>
    <x v="1"/>
  </r>
  <r>
    <x v="1497"/>
    <x v="1094"/>
    <n v="1464"/>
    <x v="1379"/>
    <x v="675"/>
    <n v="6.24"/>
    <n v="75"/>
    <n v="19.52"/>
    <x v="16"/>
    <x v="13"/>
    <x v="102"/>
    <x v="0"/>
  </r>
  <r>
    <x v="1498"/>
    <x v="1095"/>
    <n v="1460"/>
    <x v="375"/>
    <x v="1083"/>
    <n v="7.52"/>
    <n v="35"/>
    <n v="41.73"/>
    <x v="16"/>
    <x v="12"/>
    <x v="103"/>
    <x v="3"/>
  </r>
  <r>
    <x v="1499"/>
    <x v="1096"/>
    <n v="1457"/>
    <x v="501"/>
    <x v="1084"/>
    <n v="10.71"/>
    <n v="45"/>
    <n v="32.380000000000003"/>
    <x v="16"/>
    <x v="11"/>
    <x v="104"/>
    <x v="3"/>
  </r>
  <r>
    <x v="1500"/>
    <x v="1097"/>
    <n v="1455"/>
    <x v="648"/>
    <x v="1085"/>
    <n v="8.01"/>
    <n v="65"/>
    <n v="22.39"/>
    <x v="16"/>
    <x v="12"/>
    <x v="88"/>
    <x v="1"/>
  </r>
  <r>
    <x v="1501"/>
    <x v="1098"/>
    <n v="1453"/>
    <x v="1380"/>
    <x v="830"/>
    <n v="72.14"/>
    <n v="65"/>
    <n v="22.35"/>
    <x v="20"/>
    <x v="9"/>
    <x v="75"/>
    <x v="1"/>
  </r>
  <r>
    <x v="1502"/>
    <x v="1099"/>
    <n v="1451"/>
    <x v="1151"/>
    <x v="1086"/>
    <n v="19.829999999999998"/>
    <n v="80"/>
    <n v="18.13"/>
    <x v="16"/>
    <x v="13"/>
    <x v="80"/>
    <x v="0"/>
  </r>
  <r>
    <x v="1503"/>
    <x v="473"/>
    <n v="1451"/>
    <x v="1381"/>
    <x v="840"/>
    <n v="10.08"/>
    <n v="80"/>
    <n v="18.14"/>
    <x v="17"/>
    <x v="13"/>
    <x v="80"/>
    <x v="0"/>
  </r>
  <r>
    <x v="1504"/>
    <x v="1100"/>
    <n v="1449"/>
    <x v="1382"/>
    <x v="800"/>
    <n v="10.210000000000001"/>
    <n v="73"/>
    <n v="19.850000000000001"/>
    <x v="17"/>
    <x v="12"/>
    <x v="73"/>
    <x v="1"/>
  </r>
  <r>
    <x v="1505"/>
    <x v="1101"/>
    <n v="1448"/>
    <x v="1383"/>
    <x v="1087"/>
    <n v="14.78"/>
    <n v="65"/>
    <n v="22.28"/>
    <x v="17"/>
    <x v="13"/>
    <x v="80"/>
    <x v="0"/>
  </r>
  <r>
    <x v="1506"/>
    <x v="695"/>
    <n v="1444"/>
    <x v="1384"/>
    <x v="1088"/>
    <n v="4.83"/>
    <n v="6"/>
    <n v="240.71"/>
    <x v="17"/>
    <x v="4"/>
    <x v="78"/>
    <x v="3"/>
  </r>
  <r>
    <x v="1507"/>
    <x v="582"/>
    <n v="1441"/>
    <x v="1385"/>
    <x v="1089"/>
    <n v="13.71"/>
    <n v="45"/>
    <n v="32.020000000000003"/>
    <x v="18"/>
    <x v="12"/>
    <x v="70"/>
    <x v="1"/>
  </r>
  <r>
    <x v="1508"/>
    <x v="1102"/>
    <n v="1438"/>
    <x v="512"/>
    <x v="989"/>
    <n v="12.83"/>
    <n v="95"/>
    <n v="15.14"/>
    <x v="18"/>
    <x v="12"/>
    <x v="27"/>
    <x v="10"/>
  </r>
  <r>
    <x v="1509"/>
    <x v="1103"/>
    <n v="1437"/>
    <x v="1386"/>
    <x v="1090"/>
    <n v="60.57"/>
    <n v="65"/>
    <n v="22.11"/>
    <x v="17"/>
    <x v="11"/>
    <x v="93"/>
    <x v="1"/>
  </r>
  <r>
    <x v="1510"/>
    <x v="1081"/>
    <n v="1431"/>
    <x v="1387"/>
    <x v="1091"/>
    <n v="48.96"/>
    <n v="65"/>
    <n v="22.01"/>
    <x v="20"/>
    <x v="9"/>
    <x v="75"/>
    <x v="1"/>
  </r>
  <r>
    <x v="1511"/>
    <x v="1104"/>
    <n v="1429"/>
    <x v="1388"/>
    <x v="637"/>
    <n v="130.96"/>
    <n v="65"/>
    <n v="21.98"/>
    <x v="17"/>
    <x v="8"/>
    <x v="83"/>
    <x v="0"/>
  </r>
  <r>
    <x v="1512"/>
    <x v="1105"/>
    <n v="1428"/>
    <x v="1387"/>
    <x v="863"/>
    <n v="47.69"/>
    <n v="65"/>
    <n v="21.98"/>
    <x v="20"/>
    <x v="9"/>
    <x v="75"/>
    <x v="1"/>
  </r>
  <r>
    <x v="1513"/>
    <x v="1106"/>
    <n v="1426"/>
    <x v="1389"/>
    <x v="856"/>
    <n v="60.49"/>
    <n v="80"/>
    <n v="17.829999999999998"/>
    <x v="17"/>
    <x v="12"/>
    <x v="85"/>
    <x v="10"/>
  </r>
  <r>
    <x v="1514"/>
    <x v="1107"/>
    <n v="1424"/>
    <x v="1390"/>
    <x v="1092"/>
    <n v="11.03"/>
    <n v="95"/>
    <n v="14.99"/>
    <x v="18"/>
    <x v="12"/>
    <x v="27"/>
    <x v="10"/>
  </r>
  <r>
    <x v="1515"/>
    <x v="1108"/>
    <n v="1414"/>
    <x v="1391"/>
    <x v="1093"/>
    <n v="2.91"/>
    <n v="65"/>
    <n v="21.75"/>
    <x v="16"/>
    <x v="13"/>
    <x v="88"/>
    <x v="1"/>
  </r>
  <r>
    <x v="1516"/>
    <x v="450"/>
    <n v="1414"/>
    <x v="41"/>
    <x v="786"/>
    <n v="10.220000000000001"/>
    <n v="15"/>
    <n v="94.25"/>
    <x v="17"/>
    <x v="1"/>
    <x v="31"/>
    <x v="3"/>
  </r>
  <r>
    <x v="1517"/>
    <x v="1109"/>
    <n v="1412"/>
    <x v="1392"/>
    <x v="1094"/>
    <n v="18.920000000000002"/>
    <n v="35"/>
    <n v="40.35"/>
    <x v="16"/>
    <x v="11"/>
    <x v="103"/>
    <x v="3"/>
  </r>
  <r>
    <x v="1518"/>
    <x v="1110"/>
    <n v="1410"/>
    <x v="1393"/>
    <x v="1095"/>
    <n v="2.63"/>
    <n v="15"/>
    <n v="94"/>
    <x v="16"/>
    <x v="7"/>
    <x v="91"/>
    <x v="8"/>
  </r>
  <r>
    <x v="1519"/>
    <x v="1111"/>
    <n v="1405"/>
    <x v="1394"/>
    <x v="572"/>
    <n v="8.3699999999999992"/>
    <n v="80"/>
    <n v="17.57"/>
    <x v="17"/>
    <x v="11"/>
    <x v="85"/>
    <x v="1"/>
  </r>
  <r>
    <x v="1520"/>
    <x v="582"/>
    <n v="1401"/>
    <x v="498"/>
    <x v="1096"/>
    <n v="15.16"/>
    <n v="73"/>
    <n v="19.190000000000001"/>
    <x v="17"/>
    <x v="11"/>
    <x v="73"/>
    <x v="1"/>
  </r>
  <r>
    <x v="1521"/>
    <x v="450"/>
    <n v="1399"/>
    <x v="1395"/>
    <x v="1097"/>
    <n v="9.5500000000000007"/>
    <n v="6"/>
    <n v="233.23"/>
    <x v="17"/>
    <x v="5"/>
    <x v="77"/>
    <x v="3"/>
  </r>
  <r>
    <x v="1522"/>
    <x v="1016"/>
    <n v="1398"/>
    <x v="410"/>
    <x v="1098"/>
    <n v="15.11"/>
    <n v="35"/>
    <n v="39.94"/>
    <x v="16"/>
    <x v="10"/>
    <x v="104"/>
    <x v="3"/>
  </r>
  <r>
    <x v="1523"/>
    <x v="1057"/>
    <n v="1392"/>
    <x v="1396"/>
    <x v="402"/>
    <n v="28.82"/>
    <n v="80"/>
    <n v="17.399999999999999"/>
    <x v="17"/>
    <x v="10"/>
    <x v="85"/>
    <x v="10"/>
  </r>
  <r>
    <x v="1524"/>
    <x v="1112"/>
    <n v="1390"/>
    <x v="1397"/>
    <x v="1099"/>
    <n v="64.03"/>
    <n v="95"/>
    <n v="14.63"/>
    <x v="18"/>
    <x v="13"/>
    <x v="88"/>
    <x v="1"/>
  </r>
  <r>
    <x v="1525"/>
    <x v="1113"/>
    <n v="1389"/>
    <x v="1398"/>
    <x v="1100"/>
    <n v="5.56"/>
    <n v="25"/>
    <n v="55.57"/>
    <x v="16"/>
    <x v="8"/>
    <x v="97"/>
    <x v="1"/>
  </r>
  <r>
    <x v="1526"/>
    <x v="1114"/>
    <n v="1385"/>
    <x v="1399"/>
    <x v="1101"/>
    <n v="5.88"/>
    <n v="50"/>
    <n v="27.7"/>
    <x v="16"/>
    <x v="6"/>
    <x v="80"/>
    <x v="0"/>
  </r>
  <r>
    <x v="1527"/>
    <x v="1115"/>
    <n v="1382"/>
    <x v="1400"/>
    <x v="1037"/>
    <n v="12.79"/>
    <n v="65"/>
    <n v="21.25"/>
    <x v="18"/>
    <x v="11"/>
    <x v="86"/>
    <x v="1"/>
  </r>
  <r>
    <x v="1528"/>
    <x v="1116"/>
    <n v="1373"/>
    <x v="1324"/>
    <x v="1102"/>
    <n v="13.13"/>
    <n v="65"/>
    <n v="21.13"/>
    <x v="17"/>
    <x v="11"/>
    <x v="93"/>
    <x v="1"/>
  </r>
  <r>
    <x v="1529"/>
    <x v="1117"/>
    <n v="1367"/>
    <x v="1401"/>
    <x v="1103"/>
    <n v="9.4600000000000009"/>
    <n v="35"/>
    <n v="39.06"/>
    <x v="17"/>
    <x v="9"/>
    <x v="61"/>
    <x v="3"/>
  </r>
  <r>
    <x v="1530"/>
    <x v="835"/>
    <n v="1362"/>
    <x v="1402"/>
    <x v="572"/>
    <n v="9.42"/>
    <n v="65"/>
    <n v="20.96"/>
    <x v="17"/>
    <x v="14"/>
    <x v="83"/>
    <x v="1"/>
  </r>
  <r>
    <x v="1531"/>
    <x v="1118"/>
    <n v="1355"/>
    <x v="1403"/>
    <x v="1104"/>
    <n v="19.02"/>
    <n v="65"/>
    <n v="20.84"/>
    <x v="17"/>
    <x v="9"/>
    <x v="70"/>
    <x v="10"/>
  </r>
  <r>
    <x v="1532"/>
    <x v="1117"/>
    <n v="1353"/>
    <x v="1404"/>
    <x v="653"/>
    <n v="8.6300000000000008"/>
    <n v="35"/>
    <n v="38.659999999999997"/>
    <x v="17"/>
    <x v="9"/>
    <x v="61"/>
    <x v="3"/>
  </r>
  <r>
    <x v="1533"/>
    <x v="1119"/>
    <n v="1353"/>
    <x v="1405"/>
    <x v="617"/>
    <n v="13.96"/>
    <n v="65"/>
    <n v="20.82"/>
    <x v="17"/>
    <x v="10"/>
    <x v="52"/>
    <x v="1"/>
  </r>
  <r>
    <x v="1534"/>
    <x v="1120"/>
    <n v="1349"/>
    <x v="1406"/>
    <x v="607"/>
    <n v="50.02"/>
    <n v="65"/>
    <n v="20.76"/>
    <x v="17"/>
    <x v="10"/>
    <x v="75"/>
    <x v="1"/>
  </r>
  <r>
    <x v="1535"/>
    <x v="450"/>
    <n v="1341"/>
    <x v="1407"/>
    <x v="1105"/>
    <n v="9.8699999999999992"/>
    <n v="15"/>
    <n v="89.41"/>
    <x v="17"/>
    <x v="2"/>
    <x v="31"/>
    <x v="3"/>
  </r>
  <r>
    <x v="1536"/>
    <x v="1121"/>
    <n v="1337"/>
    <x v="1312"/>
    <x v="1106"/>
    <n v="26.3"/>
    <n v="35"/>
    <n v="38.19"/>
    <x v="17"/>
    <x v="9"/>
    <x v="93"/>
    <x v="1"/>
  </r>
  <r>
    <x v="1537"/>
    <x v="1122"/>
    <n v="1337"/>
    <x v="1408"/>
    <x v="1107"/>
    <n v="41.36"/>
    <n v="40"/>
    <n v="33.42"/>
    <x v="17"/>
    <x v="13"/>
    <x v="80"/>
    <x v="0"/>
  </r>
  <r>
    <x v="1538"/>
    <x v="761"/>
    <n v="1336"/>
    <x v="1409"/>
    <x v="1029"/>
    <n v="28.63"/>
    <n v="35"/>
    <n v="38.17"/>
    <x v="17"/>
    <x v="10"/>
    <x v="63"/>
    <x v="3"/>
  </r>
  <r>
    <x v="1539"/>
    <x v="1123"/>
    <n v="1334"/>
    <x v="1410"/>
    <x v="684"/>
    <n v="80.819999999999993"/>
    <n v="35"/>
    <n v="38.11"/>
    <x v="17"/>
    <x v="9"/>
    <x v="52"/>
    <x v="1"/>
  </r>
  <r>
    <x v="1540"/>
    <x v="1124"/>
    <n v="1331"/>
    <x v="1411"/>
    <x v="1108"/>
    <n v="8.6199999999999992"/>
    <n v="45"/>
    <n v="29.58"/>
    <x v="18"/>
    <x v="12"/>
    <x v="70"/>
    <x v="1"/>
  </r>
  <r>
    <x v="1541"/>
    <x v="1125"/>
    <n v="1328"/>
    <x v="1412"/>
    <x v="1109"/>
    <n v="49.12"/>
    <n v="65"/>
    <n v="20.43"/>
    <x v="20"/>
    <x v="9"/>
    <x v="27"/>
    <x v="1"/>
  </r>
  <r>
    <x v="1542"/>
    <x v="1126"/>
    <n v="1327"/>
    <x v="1413"/>
    <x v="1110"/>
    <n v="37.549999999999997"/>
    <n v="65"/>
    <n v="20.420000000000002"/>
    <x v="17"/>
    <x v="8"/>
    <x v="70"/>
    <x v="10"/>
  </r>
  <r>
    <x v="1543"/>
    <x v="1127"/>
    <n v="1326"/>
    <x v="1414"/>
    <x v="1111"/>
    <n v="4.9400000000000004"/>
    <n v="82"/>
    <n v="16.170000000000002"/>
    <x v="16"/>
    <x v="10"/>
    <x v="73"/>
    <x v="1"/>
  </r>
  <r>
    <x v="1544"/>
    <x v="1128"/>
    <n v="1320"/>
    <x v="1415"/>
    <x v="1112"/>
    <n v="35.619999999999997"/>
    <n v="45"/>
    <n v="29.34"/>
    <x v="18"/>
    <x v="13"/>
    <x v="70"/>
    <x v="1"/>
  </r>
  <r>
    <x v="1545"/>
    <x v="1129"/>
    <n v="1318"/>
    <x v="1416"/>
    <x v="1113"/>
    <n v="8.7799999999999994"/>
    <n v="4"/>
    <n v="329.52"/>
    <x v="16"/>
    <x v="7"/>
    <x v="105"/>
    <x v="3"/>
  </r>
  <r>
    <x v="1546"/>
    <x v="709"/>
    <n v="1315"/>
    <x v="196"/>
    <x v="1114"/>
    <n v="13.7"/>
    <n v="65"/>
    <n v="20.239999999999998"/>
    <x v="17"/>
    <x v="9"/>
    <x v="27"/>
    <x v="10"/>
  </r>
  <r>
    <x v="1547"/>
    <x v="1130"/>
    <n v="1312"/>
    <x v="1417"/>
    <x v="919"/>
    <n v="14.48"/>
    <n v="35"/>
    <n v="37.479999999999997"/>
    <x v="17"/>
    <x v="12"/>
    <x v="92"/>
    <x v="3"/>
  </r>
  <r>
    <x v="1548"/>
    <x v="1131"/>
    <n v="1309"/>
    <x v="697"/>
    <x v="1061"/>
    <n v="5.48"/>
    <n v="37"/>
    <n v="35.380000000000003"/>
    <x v="17"/>
    <x v="8"/>
    <x v="50"/>
    <x v="3"/>
  </r>
  <r>
    <x v="1549"/>
    <x v="1132"/>
    <n v="1308"/>
    <x v="1418"/>
    <x v="1115"/>
    <n v="35.58"/>
    <n v="80"/>
    <n v="16.350000000000001"/>
    <x v="17"/>
    <x v="12"/>
    <x v="85"/>
    <x v="1"/>
  </r>
  <r>
    <x v="1550"/>
    <x v="821"/>
    <n v="1308"/>
    <x v="1419"/>
    <x v="1116"/>
    <n v="13.03"/>
    <n v="35"/>
    <n v="37.36"/>
    <x v="16"/>
    <x v="11"/>
    <x v="104"/>
    <x v="3"/>
  </r>
  <r>
    <x v="1551"/>
    <x v="511"/>
    <n v="1306"/>
    <x v="1420"/>
    <x v="1117"/>
    <n v="13.05"/>
    <n v="80"/>
    <n v="16.329999999999998"/>
    <x v="16"/>
    <x v="13"/>
    <x v="80"/>
    <x v="0"/>
  </r>
  <r>
    <x v="1552"/>
    <x v="1133"/>
    <n v="1288"/>
    <x v="1421"/>
    <x v="1118"/>
    <n v="1.43"/>
    <n v="6"/>
    <n v="214.74"/>
    <x v="16"/>
    <x v="7"/>
    <x v="106"/>
    <x v="3"/>
  </r>
  <r>
    <x v="1553"/>
    <x v="1134"/>
    <n v="1279"/>
    <x v="1422"/>
    <x v="1119"/>
    <n v="20.99"/>
    <n v="65"/>
    <n v="19.670000000000002"/>
    <x v="16"/>
    <x v="13"/>
    <x v="88"/>
    <x v="1"/>
  </r>
  <r>
    <x v="1554"/>
    <x v="1055"/>
    <n v="1279"/>
    <x v="1423"/>
    <x v="1096"/>
    <n v="17.5"/>
    <n v="35"/>
    <n v="36.54"/>
    <x v="17"/>
    <x v="12"/>
    <x v="92"/>
    <x v="3"/>
  </r>
  <r>
    <x v="1555"/>
    <x v="934"/>
    <n v="1279"/>
    <x v="1424"/>
    <x v="1120"/>
    <n v="24.43"/>
    <n v="65"/>
    <n v="19.68"/>
    <x v="20"/>
    <x v="10"/>
    <x v="75"/>
    <x v="1"/>
  </r>
  <r>
    <x v="1556"/>
    <x v="1135"/>
    <n v="1278"/>
    <x v="1425"/>
    <x v="1121"/>
    <n v="36.020000000000003"/>
    <n v="65"/>
    <n v="19.66"/>
    <x v="17"/>
    <x v="5"/>
    <x v="75"/>
    <x v="1"/>
  </r>
  <r>
    <x v="1557"/>
    <x v="1136"/>
    <n v="1277"/>
    <x v="1426"/>
    <x v="1122"/>
    <n v="81.69"/>
    <n v="65"/>
    <n v="19.649999999999999"/>
    <x v="17"/>
    <x v="11"/>
    <x v="52"/>
    <x v="1"/>
  </r>
  <r>
    <x v="1558"/>
    <x v="1137"/>
    <n v="1270"/>
    <x v="1427"/>
    <x v="971"/>
    <n v="43"/>
    <n v="65"/>
    <n v="19.54"/>
    <x v="17"/>
    <x v="10"/>
    <x v="52"/>
    <x v="1"/>
  </r>
  <r>
    <x v="1559"/>
    <x v="949"/>
    <n v="1268"/>
    <x v="1428"/>
    <x v="513"/>
    <n v="31.87"/>
    <n v="65"/>
    <n v="19.510000000000002"/>
    <x v="17"/>
    <x v="10"/>
    <x v="52"/>
    <x v="1"/>
  </r>
  <r>
    <x v="1560"/>
    <x v="1138"/>
    <n v="1263"/>
    <x v="1429"/>
    <x v="1123"/>
    <n v="27.86"/>
    <n v="35"/>
    <n v="36.07"/>
    <x v="17"/>
    <x v="11"/>
    <x v="63"/>
    <x v="3"/>
  </r>
  <r>
    <x v="1561"/>
    <x v="1139"/>
    <n v="1253"/>
    <x v="1430"/>
    <x v="1124"/>
    <n v="35.28"/>
    <n v="35"/>
    <n v="35.81"/>
    <x v="18"/>
    <x v="12"/>
    <x v="103"/>
    <x v="3"/>
  </r>
  <r>
    <x v="1562"/>
    <x v="769"/>
    <n v="1242"/>
    <x v="1431"/>
    <x v="1125"/>
    <n v="6.66"/>
    <n v="65"/>
    <n v="19.11"/>
    <x v="17"/>
    <x v="14"/>
    <x v="83"/>
    <x v="0"/>
  </r>
  <r>
    <x v="1563"/>
    <x v="1140"/>
    <n v="1238"/>
    <x v="1432"/>
    <x v="1126"/>
    <n v="108.17"/>
    <n v="80"/>
    <n v="15.47"/>
    <x v="17"/>
    <x v="13"/>
    <x v="80"/>
    <x v="0"/>
  </r>
  <r>
    <x v="1564"/>
    <x v="759"/>
    <n v="1238"/>
    <x v="881"/>
    <x v="801"/>
    <n v="10.19"/>
    <n v="65"/>
    <n v="19.05"/>
    <x v="17"/>
    <x v="14"/>
    <x v="83"/>
    <x v="1"/>
  </r>
  <r>
    <x v="1565"/>
    <x v="1141"/>
    <n v="1238"/>
    <x v="533"/>
    <x v="1127"/>
    <n v="10.039999999999999"/>
    <n v="4"/>
    <n v="309.45"/>
    <x v="16"/>
    <x v="7"/>
    <x v="107"/>
    <x v="3"/>
  </r>
  <r>
    <x v="1566"/>
    <x v="1065"/>
    <n v="1235"/>
    <x v="1433"/>
    <x v="1128"/>
    <n v="24.62"/>
    <n v="35"/>
    <n v="35.270000000000003"/>
    <x v="17"/>
    <x v="11"/>
    <x v="79"/>
    <x v="3"/>
  </r>
  <r>
    <x v="1567"/>
    <x v="985"/>
    <n v="1234"/>
    <x v="232"/>
    <x v="1129"/>
    <n v="67.67"/>
    <n v="65"/>
    <n v="18.989999999999998"/>
    <x v="17"/>
    <x v="11"/>
    <x v="70"/>
    <x v="1"/>
  </r>
  <r>
    <x v="1568"/>
    <x v="1142"/>
    <n v="1233"/>
    <x v="1434"/>
    <x v="1130"/>
    <n v="86.7"/>
    <n v="65"/>
    <n v="18.97"/>
    <x v="17"/>
    <x v="12"/>
    <x v="70"/>
    <x v="1"/>
  </r>
  <r>
    <x v="1569"/>
    <x v="359"/>
    <n v="1232"/>
    <x v="1435"/>
    <x v="599"/>
    <n v="3.03"/>
    <n v="35"/>
    <n v="35.21"/>
    <x v="17"/>
    <x v="13"/>
    <x v="108"/>
    <x v="3"/>
  </r>
  <r>
    <x v="1570"/>
    <x v="1081"/>
    <n v="1226"/>
    <x v="1436"/>
    <x v="1131"/>
    <n v="24.72"/>
    <n v="35"/>
    <n v="35.04"/>
    <x v="16"/>
    <x v="11"/>
    <x v="104"/>
    <x v="3"/>
  </r>
  <r>
    <x v="1571"/>
    <x v="1143"/>
    <n v="1225"/>
    <x v="1324"/>
    <x v="949"/>
    <n v="13.61"/>
    <n v="65"/>
    <n v="18.850000000000001"/>
    <x v="17"/>
    <x v="8"/>
    <x v="75"/>
    <x v="1"/>
  </r>
  <r>
    <x v="1572"/>
    <x v="1073"/>
    <n v="1224"/>
    <x v="1437"/>
    <x v="1132"/>
    <n v="51.73"/>
    <n v="65"/>
    <n v="18.829999999999998"/>
    <x v="17"/>
    <x v="11"/>
    <x v="27"/>
    <x v="10"/>
  </r>
  <r>
    <x v="1573"/>
    <x v="1144"/>
    <n v="1222"/>
    <x v="1438"/>
    <x v="566"/>
    <n v="6.31"/>
    <n v="65"/>
    <n v="18.809999999999999"/>
    <x v="18"/>
    <x v="13"/>
    <x v="70"/>
    <x v="1"/>
  </r>
  <r>
    <x v="1574"/>
    <x v="1145"/>
    <n v="1221"/>
    <x v="1439"/>
    <x v="1133"/>
    <n v="6.57"/>
    <n v="35"/>
    <n v="34.880000000000003"/>
    <x v="17"/>
    <x v="10"/>
    <x v="84"/>
    <x v="3"/>
  </r>
  <r>
    <x v="1575"/>
    <x v="1146"/>
    <n v="1220"/>
    <x v="1440"/>
    <x v="1134"/>
    <n v="48.34"/>
    <n v="65"/>
    <n v="18.77"/>
    <x v="17"/>
    <x v="10"/>
    <x v="75"/>
    <x v="1"/>
  </r>
  <r>
    <x v="1576"/>
    <x v="1147"/>
    <n v="1216"/>
    <x v="1196"/>
    <x v="1135"/>
    <n v="2.85"/>
    <n v="7.5"/>
    <n v="162.12"/>
    <x v="16"/>
    <x v="8"/>
    <x v="106"/>
    <x v="3"/>
  </r>
  <r>
    <x v="1577"/>
    <x v="1148"/>
    <n v="1214"/>
    <x v="1441"/>
    <x v="944"/>
    <n v="48.8"/>
    <n v="95"/>
    <n v="12.78"/>
    <x v="18"/>
    <x v="14"/>
    <x v="88"/>
    <x v="1"/>
  </r>
  <r>
    <x v="1578"/>
    <x v="759"/>
    <n v="1211"/>
    <x v="1442"/>
    <x v="1011"/>
    <n v="7.67"/>
    <n v="35"/>
    <n v="34.6"/>
    <x v="17"/>
    <x v="12"/>
    <x v="92"/>
    <x v="3"/>
  </r>
  <r>
    <x v="1579"/>
    <x v="1149"/>
    <n v="1210"/>
    <x v="752"/>
    <x v="1136"/>
    <n v="16.95"/>
    <n v="95"/>
    <n v="12.74"/>
    <x v="18"/>
    <x v="13"/>
    <x v="88"/>
    <x v="1"/>
  </r>
  <r>
    <x v="1580"/>
    <x v="1150"/>
    <n v="1208"/>
    <x v="1443"/>
    <x v="1021"/>
    <n v="32.39"/>
    <n v="35"/>
    <n v="34.51"/>
    <x v="17"/>
    <x v="12"/>
    <x v="96"/>
    <x v="3"/>
  </r>
  <r>
    <x v="1581"/>
    <x v="1151"/>
    <n v="1207"/>
    <x v="1444"/>
    <x v="710"/>
    <n v="100.3"/>
    <n v="65"/>
    <n v="18.57"/>
    <x v="17"/>
    <x v="11"/>
    <x v="52"/>
    <x v="1"/>
  </r>
  <r>
    <x v="1582"/>
    <x v="1152"/>
    <n v="1205"/>
    <x v="144"/>
    <x v="1137"/>
    <n v="44.94"/>
    <n v="95"/>
    <n v="12.68"/>
    <x v="18"/>
    <x v="14"/>
    <x v="88"/>
    <x v="1"/>
  </r>
  <r>
    <x v="1583"/>
    <x v="511"/>
    <n v="1200"/>
    <x v="1445"/>
    <x v="975"/>
    <n v="24.32"/>
    <n v="65"/>
    <n v="18.46"/>
    <x v="17"/>
    <x v="10"/>
    <x v="52"/>
    <x v="1"/>
  </r>
  <r>
    <x v="1584"/>
    <x v="1153"/>
    <n v="1199"/>
    <x v="1446"/>
    <x v="1138"/>
    <n v="180.84"/>
    <n v="45"/>
    <n v="26.65"/>
    <x v="16"/>
    <x v="11"/>
    <x v="104"/>
    <x v="3"/>
  </r>
  <r>
    <x v="1585"/>
    <x v="1152"/>
    <n v="1198"/>
    <x v="1447"/>
    <x v="1139"/>
    <n v="32.53"/>
    <n v="95"/>
    <n v="12.62"/>
    <x v="17"/>
    <x v="9"/>
    <x v="76"/>
    <x v="0"/>
  </r>
  <r>
    <x v="1586"/>
    <x v="1065"/>
    <n v="1193"/>
    <x v="1448"/>
    <x v="1140"/>
    <n v="23.59"/>
    <n v="35"/>
    <n v="34.07"/>
    <x v="17"/>
    <x v="11"/>
    <x v="79"/>
    <x v="3"/>
  </r>
  <r>
    <x v="1587"/>
    <x v="994"/>
    <n v="1190"/>
    <x v="1449"/>
    <x v="1141"/>
    <n v="59.82"/>
    <n v="65"/>
    <n v="18.309999999999999"/>
    <x v="20"/>
    <x v="9"/>
    <x v="75"/>
    <x v="1"/>
  </r>
  <r>
    <x v="1588"/>
    <x v="1154"/>
    <n v="1188"/>
    <x v="791"/>
    <x v="1142"/>
    <n v="4.5599999999999996"/>
    <n v="17"/>
    <n v="69.900000000000006"/>
    <x v="17"/>
    <x v="10"/>
    <x v="79"/>
    <x v="3"/>
  </r>
  <r>
    <x v="1589"/>
    <x v="450"/>
    <n v="1179"/>
    <x v="1450"/>
    <x v="1143"/>
    <n v="8.31"/>
    <n v="6"/>
    <n v="196.53"/>
    <x v="17"/>
    <x v="5"/>
    <x v="78"/>
    <x v="3"/>
  </r>
  <r>
    <x v="1590"/>
    <x v="1155"/>
    <n v="1178"/>
    <x v="1451"/>
    <x v="583"/>
    <n v="28.15"/>
    <n v="35"/>
    <n v="33.659999999999997"/>
    <x v="17"/>
    <x v="11"/>
    <x v="92"/>
    <x v="3"/>
  </r>
  <r>
    <x v="1591"/>
    <x v="1156"/>
    <n v="1177"/>
    <x v="1452"/>
    <x v="912"/>
    <n v="34.520000000000003"/>
    <n v="65"/>
    <n v="18.11"/>
    <x v="17"/>
    <x v="10"/>
    <x v="70"/>
    <x v="1"/>
  </r>
  <r>
    <x v="1592"/>
    <x v="1157"/>
    <n v="1175"/>
    <x v="886"/>
    <x v="1106"/>
    <n v="14.81"/>
    <n v="65"/>
    <n v="18.079999999999998"/>
    <x v="17"/>
    <x v="11"/>
    <x v="93"/>
    <x v="1"/>
  </r>
  <r>
    <x v="1593"/>
    <x v="1158"/>
    <n v="1169"/>
    <x v="1453"/>
    <x v="946"/>
    <n v="29.58"/>
    <n v="80"/>
    <n v="14.61"/>
    <x v="17"/>
    <x v="13"/>
    <x v="85"/>
    <x v="1"/>
  </r>
  <r>
    <x v="1594"/>
    <x v="473"/>
    <n v="1169"/>
    <x v="1454"/>
    <x v="927"/>
    <n v="8.8699999999999992"/>
    <n v="65"/>
    <n v="17.98"/>
    <x v="17"/>
    <x v="14"/>
    <x v="83"/>
    <x v="1"/>
  </r>
  <r>
    <x v="1595"/>
    <x v="1073"/>
    <n v="1166"/>
    <x v="1455"/>
    <x v="1144"/>
    <n v="54.45"/>
    <n v="65"/>
    <n v="17.940000000000001"/>
    <x v="17"/>
    <x v="12"/>
    <x v="83"/>
    <x v="1"/>
  </r>
  <r>
    <x v="1596"/>
    <x v="1159"/>
    <n v="1165"/>
    <x v="689"/>
    <x v="847"/>
    <n v="9.39"/>
    <n v="65"/>
    <n v="17.93"/>
    <x v="17"/>
    <x v="10"/>
    <x v="83"/>
    <x v="1"/>
  </r>
  <r>
    <x v="1597"/>
    <x v="839"/>
    <n v="1165"/>
    <x v="1456"/>
    <x v="1027"/>
    <n v="20.37"/>
    <n v="35"/>
    <n v="33.28"/>
    <x v="17"/>
    <x v="12"/>
    <x v="96"/>
    <x v="3"/>
  </r>
  <r>
    <x v="1598"/>
    <x v="1160"/>
    <n v="1163"/>
    <x v="1457"/>
    <x v="1145"/>
    <n v="99.53"/>
    <n v="65"/>
    <n v="17.89"/>
    <x v="17"/>
    <x v="12"/>
    <x v="70"/>
    <x v="1"/>
  </r>
  <r>
    <x v="1599"/>
    <x v="1161"/>
    <n v="1163"/>
    <x v="1458"/>
    <x v="893"/>
    <n v="2.88"/>
    <n v="35"/>
    <n v="33.22"/>
    <x v="17"/>
    <x v="13"/>
    <x v="109"/>
    <x v="3"/>
  </r>
  <r>
    <x v="1600"/>
    <x v="1162"/>
    <n v="1161"/>
    <x v="1459"/>
    <x v="513"/>
    <n v="10.63"/>
    <n v="65"/>
    <n v="17.850000000000001"/>
    <x v="17"/>
    <x v="13"/>
    <x v="83"/>
    <x v="1"/>
  </r>
  <r>
    <x v="1601"/>
    <x v="1163"/>
    <n v="1160"/>
    <x v="1460"/>
    <x v="1146"/>
    <n v="36.630000000000003"/>
    <n v="35"/>
    <n v="33.130000000000003"/>
    <x v="17"/>
    <x v="9"/>
    <x v="98"/>
    <x v="3"/>
  </r>
  <r>
    <x v="1602"/>
    <x v="555"/>
    <n v="1160"/>
    <x v="574"/>
    <x v="1147"/>
    <n v="9.1999999999999993"/>
    <n v="25"/>
    <n v="46.4"/>
    <x v="16"/>
    <x v="12"/>
    <x v="103"/>
    <x v="3"/>
  </r>
  <r>
    <x v="1603"/>
    <x v="1164"/>
    <n v="1155"/>
    <x v="1103"/>
    <x v="1148"/>
    <n v="15.65"/>
    <n v="45"/>
    <n v="25.67"/>
    <x v="17"/>
    <x v="11"/>
    <x v="70"/>
    <x v="1"/>
  </r>
  <r>
    <x v="1604"/>
    <x v="816"/>
    <n v="1154"/>
    <x v="1461"/>
    <x v="1149"/>
    <n v="1.62"/>
    <n v="6"/>
    <n v="192.42"/>
    <x v="16"/>
    <x v="6"/>
    <x v="106"/>
    <x v="3"/>
  </r>
  <r>
    <x v="1605"/>
    <x v="1165"/>
    <n v="1153"/>
    <x v="1462"/>
    <x v="1150"/>
    <n v="9.42"/>
    <n v="25"/>
    <n v="46.1"/>
    <x v="16"/>
    <x v="8"/>
    <x v="97"/>
    <x v="1"/>
  </r>
  <r>
    <x v="1606"/>
    <x v="1166"/>
    <n v="1152"/>
    <x v="1298"/>
    <x v="847"/>
    <n v="9.3699999999999992"/>
    <n v="65"/>
    <n v="17.72"/>
    <x v="17"/>
    <x v="12"/>
    <x v="83"/>
    <x v="1"/>
  </r>
  <r>
    <x v="1607"/>
    <x v="1167"/>
    <n v="1151"/>
    <x v="1463"/>
    <x v="998"/>
    <n v="32.79"/>
    <n v="80"/>
    <n v="14.39"/>
    <x v="17"/>
    <x v="13"/>
    <x v="70"/>
    <x v="1"/>
  </r>
  <r>
    <x v="1608"/>
    <x v="1168"/>
    <n v="1142"/>
    <x v="1464"/>
    <x v="549"/>
    <n v="74.290000000000006"/>
    <n v="130"/>
    <n v="8.7899999999999991"/>
    <x v="17"/>
    <x v="13"/>
    <x v="45"/>
    <x v="0"/>
  </r>
  <r>
    <x v="1609"/>
    <x v="1169"/>
    <n v="1140"/>
    <x v="1465"/>
    <x v="1151"/>
    <n v="23.36"/>
    <n v="65"/>
    <n v="17.53"/>
    <x v="17"/>
    <x v="14"/>
    <x v="83"/>
    <x v="1"/>
  </r>
  <r>
    <x v="1610"/>
    <x v="1170"/>
    <n v="1139"/>
    <x v="1466"/>
    <x v="526"/>
    <n v="12.98"/>
    <n v="35"/>
    <n v="32.54"/>
    <x v="17"/>
    <x v="10"/>
    <x v="52"/>
    <x v="1"/>
  </r>
  <r>
    <x v="1611"/>
    <x v="1171"/>
    <n v="1139"/>
    <x v="1467"/>
    <x v="1152"/>
    <n v="1.38"/>
    <n v="44"/>
    <n v="25.89"/>
    <x v="17"/>
    <x v="14"/>
    <x v="101"/>
    <x v="3"/>
  </r>
  <r>
    <x v="1612"/>
    <x v="1172"/>
    <n v="1135"/>
    <x v="1468"/>
    <x v="705"/>
    <n v="2.69"/>
    <n v="44"/>
    <n v="25.79"/>
    <x v="17"/>
    <x v="13"/>
    <x v="101"/>
    <x v="3"/>
  </r>
  <r>
    <x v="1613"/>
    <x v="1173"/>
    <n v="1126"/>
    <x v="1469"/>
    <x v="1153"/>
    <n v="2.94"/>
    <n v="6"/>
    <n v="187.73"/>
    <x v="17"/>
    <x v="6"/>
    <x v="87"/>
    <x v="3"/>
  </r>
  <r>
    <x v="1614"/>
    <x v="1174"/>
    <n v="1126"/>
    <x v="996"/>
    <x v="900"/>
    <n v="32.6"/>
    <n v="35"/>
    <n v="32.159999999999997"/>
    <x v="17"/>
    <x v="12"/>
    <x v="96"/>
    <x v="3"/>
  </r>
  <r>
    <x v="1615"/>
    <x v="631"/>
    <n v="1118"/>
    <x v="1470"/>
    <x v="1154"/>
    <n v="4.0199999999999996"/>
    <n v="50"/>
    <n v="22.35"/>
    <x v="16"/>
    <x v="11"/>
    <x v="80"/>
    <x v="0"/>
  </r>
  <r>
    <x v="1616"/>
    <x v="949"/>
    <n v="1113"/>
    <x v="1471"/>
    <x v="1145"/>
    <n v="31.24"/>
    <n v="65"/>
    <n v="17.12"/>
    <x v="17"/>
    <x v="12"/>
    <x v="70"/>
    <x v="1"/>
  </r>
  <r>
    <x v="1617"/>
    <x v="1175"/>
    <n v="1110"/>
    <x v="1472"/>
    <x v="1155"/>
    <n v="102.53"/>
    <n v="65"/>
    <n v="17.07"/>
    <x v="17"/>
    <x v="11"/>
    <x v="52"/>
    <x v="1"/>
  </r>
  <r>
    <x v="1618"/>
    <x v="1176"/>
    <n v="1107"/>
    <x v="1473"/>
    <x v="995"/>
    <n v="24.63"/>
    <n v="80"/>
    <n v="13.84"/>
    <x v="17"/>
    <x v="13"/>
    <x v="85"/>
    <x v="1"/>
  </r>
  <r>
    <x v="1619"/>
    <x v="1177"/>
    <n v="1106"/>
    <x v="1474"/>
    <x v="1156"/>
    <n v="0.53"/>
    <n v="95"/>
    <n v="11.64"/>
    <x v="17"/>
    <x v="13"/>
    <x v="76"/>
    <x v="0"/>
  </r>
  <r>
    <x v="1620"/>
    <x v="1178"/>
    <n v="1105"/>
    <x v="1475"/>
    <x v="1071"/>
    <n v="38.799999999999997"/>
    <n v="45"/>
    <n v="24.56"/>
    <x v="17"/>
    <x v="12"/>
    <x v="70"/>
    <x v="1"/>
  </r>
  <r>
    <x v="1621"/>
    <x v="1063"/>
    <n v="1096"/>
    <x v="1360"/>
    <x v="1157"/>
    <n v="22.01"/>
    <n v="65"/>
    <n v="16.86"/>
    <x v="17"/>
    <x v="11"/>
    <x v="52"/>
    <x v="1"/>
  </r>
  <r>
    <x v="1622"/>
    <x v="1110"/>
    <n v="1094"/>
    <x v="1476"/>
    <x v="997"/>
    <n v="8.4600000000000009"/>
    <n v="65"/>
    <n v="16.829999999999998"/>
    <x v="17"/>
    <x v="10"/>
    <x v="86"/>
    <x v="1"/>
  </r>
  <r>
    <x v="1623"/>
    <x v="1071"/>
    <n v="1093"/>
    <x v="988"/>
    <x v="1002"/>
    <n v="6.8"/>
    <n v="44"/>
    <n v="24.83"/>
    <x v="17"/>
    <x v="13"/>
    <x v="101"/>
    <x v="3"/>
  </r>
  <r>
    <x v="1624"/>
    <x v="945"/>
    <n v="1091"/>
    <x v="1477"/>
    <x v="1158"/>
    <n v="10.119999999999999"/>
    <n v="25"/>
    <n v="43.63"/>
    <x v="17"/>
    <x v="5"/>
    <x v="47"/>
    <x v="3"/>
  </r>
  <r>
    <x v="1625"/>
    <x v="1179"/>
    <n v="1091"/>
    <x v="602"/>
    <x v="1159"/>
    <n v="20.7"/>
    <n v="35"/>
    <n v="31.17"/>
    <x v="17"/>
    <x v="10"/>
    <x v="84"/>
    <x v="3"/>
  </r>
  <r>
    <x v="1626"/>
    <x v="1180"/>
    <n v="1090"/>
    <x v="1478"/>
    <x v="1160"/>
    <n v="12.03"/>
    <n v="65"/>
    <n v="16.760000000000002"/>
    <x v="17"/>
    <x v="13"/>
    <x v="83"/>
    <x v="1"/>
  </r>
  <r>
    <x v="1627"/>
    <x v="1181"/>
    <n v="1086"/>
    <x v="1479"/>
    <x v="1161"/>
    <n v="46.99"/>
    <n v="73"/>
    <n v="14.87"/>
    <x v="17"/>
    <x v="11"/>
    <x v="110"/>
    <x v="1"/>
  </r>
  <r>
    <x v="1628"/>
    <x v="1182"/>
    <n v="1084"/>
    <x v="1480"/>
    <x v="1162"/>
    <n v="15.52"/>
    <n v="65"/>
    <n v="16.68"/>
    <x v="18"/>
    <x v="13"/>
    <x v="111"/>
    <x v="1"/>
  </r>
  <r>
    <x v="1629"/>
    <x v="1155"/>
    <n v="1083"/>
    <x v="1481"/>
    <x v="1163"/>
    <n v="29.66"/>
    <n v="65"/>
    <n v="16.66"/>
    <x v="17"/>
    <x v="13"/>
    <x v="70"/>
    <x v="1"/>
  </r>
  <r>
    <x v="1630"/>
    <x v="985"/>
    <n v="1075"/>
    <x v="1482"/>
    <x v="1164"/>
    <n v="57.28"/>
    <n v="45"/>
    <n v="23.89"/>
    <x v="17"/>
    <x v="11"/>
    <x v="70"/>
    <x v="1"/>
  </r>
  <r>
    <x v="1631"/>
    <x v="1183"/>
    <n v="1073"/>
    <x v="1483"/>
    <x v="867"/>
    <n v="50.03"/>
    <n v="65"/>
    <n v="16.510000000000002"/>
    <x v="17"/>
    <x v="12"/>
    <x v="70"/>
    <x v="1"/>
  </r>
  <r>
    <x v="1632"/>
    <x v="1184"/>
    <n v="1073"/>
    <x v="1128"/>
    <x v="599"/>
    <n v="12.64"/>
    <n v="65"/>
    <n v="16.510000000000002"/>
    <x v="17"/>
    <x v="13"/>
    <x v="83"/>
    <x v="1"/>
  </r>
  <r>
    <x v="1633"/>
    <x v="1148"/>
    <n v="1072"/>
    <x v="1484"/>
    <x v="631"/>
    <n v="68.06"/>
    <n v="65"/>
    <n v="16.489999999999998"/>
    <x v="17"/>
    <x v="12"/>
    <x v="83"/>
    <x v="1"/>
  </r>
  <r>
    <x v="1634"/>
    <x v="1185"/>
    <n v="1066"/>
    <x v="1485"/>
    <x v="1165"/>
    <n v="53.73"/>
    <n v="65"/>
    <n v="16.399999999999999"/>
    <x v="17"/>
    <x v="11"/>
    <x v="86"/>
    <x v="1"/>
  </r>
  <r>
    <x v="1635"/>
    <x v="1186"/>
    <n v="1064"/>
    <x v="1486"/>
    <x v="1166"/>
    <n v="29.33"/>
    <n v="35"/>
    <n v="30.4"/>
    <x v="17"/>
    <x v="10"/>
    <x v="61"/>
    <x v="3"/>
  </r>
  <r>
    <x v="1636"/>
    <x v="1187"/>
    <n v="1064"/>
    <x v="339"/>
    <x v="977"/>
    <n v="14.82"/>
    <n v="65"/>
    <n v="16.36"/>
    <x v="17"/>
    <x v="14"/>
    <x v="83"/>
    <x v="1"/>
  </r>
  <r>
    <x v="1637"/>
    <x v="1067"/>
    <n v="1062"/>
    <x v="1487"/>
    <x v="1081"/>
    <n v="30.3"/>
    <n v="35"/>
    <n v="30.35"/>
    <x v="17"/>
    <x v="12"/>
    <x v="92"/>
    <x v="3"/>
  </r>
  <r>
    <x v="1638"/>
    <x v="371"/>
    <n v="1061"/>
    <x v="1488"/>
    <x v="1021"/>
    <n v="13.1"/>
    <n v="73"/>
    <n v="14.53"/>
    <x v="17"/>
    <x v="12"/>
    <x v="73"/>
    <x v="1"/>
  </r>
  <r>
    <x v="1639"/>
    <x v="1148"/>
    <n v="1056"/>
    <x v="1489"/>
    <x v="566"/>
    <n v="56.61"/>
    <n v="35"/>
    <n v="30.17"/>
    <x v="17"/>
    <x v="11"/>
    <x v="52"/>
    <x v="1"/>
  </r>
  <r>
    <x v="1640"/>
    <x v="1188"/>
    <n v="1052"/>
    <x v="1490"/>
    <x v="1167"/>
    <n v="101.64"/>
    <n v="130"/>
    <n v="8.1"/>
    <x v="17"/>
    <x v="13"/>
    <x v="45"/>
    <x v="0"/>
  </r>
  <r>
    <x v="1641"/>
    <x v="1024"/>
    <n v="1051"/>
    <x v="1491"/>
    <x v="1168"/>
    <n v="20.39"/>
    <n v="35"/>
    <n v="30.03"/>
    <x v="17"/>
    <x v="13"/>
    <x v="109"/>
    <x v="3"/>
  </r>
  <r>
    <x v="1642"/>
    <x v="1189"/>
    <n v="1049"/>
    <x v="1492"/>
    <x v="764"/>
    <n v="11.35"/>
    <n v="45"/>
    <n v="23.3"/>
    <x v="17"/>
    <x v="13"/>
    <x v="70"/>
    <x v="1"/>
  </r>
  <r>
    <x v="1643"/>
    <x v="587"/>
    <n v="1037"/>
    <x v="1393"/>
    <x v="1169"/>
    <n v="11.1"/>
    <n v="95"/>
    <n v="10.91"/>
    <x v="17"/>
    <x v="13"/>
    <x v="88"/>
    <x v="1"/>
  </r>
  <r>
    <x v="1644"/>
    <x v="1146"/>
    <n v="1036"/>
    <x v="1493"/>
    <x v="1170"/>
    <n v="43.31"/>
    <n v="65"/>
    <n v="15.94"/>
    <x v="17"/>
    <x v="12"/>
    <x v="70"/>
    <x v="1"/>
  </r>
  <r>
    <x v="1645"/>
    <x v="1190"/>
    <n v="1036"/>
    <x v="1492"/>
    <x v="1171"/>
    <n v="5.09"/>
    <n v="95"/>
    <n v="10.91"/>
    <x v="17"/>
    <x v="13"/>
    <x v="76"/>
    <x v="0"/>
  </r>
  <r>
    <x v="1646"/>
    <x v="985"/>
    <n v="1034"/>
    <x v="1494"/>
    <x v="924"/>
    <n v="58.47"/>
    <n v="65"/>
    <n v="15.9"/>
    <x v="17"/>
    <x v="14"/>
    <x v="83"/>
    <x v="1"/>
  </r>
  <r>
    <x v="1647"/>
    <x v="1191"/>
    <n v="1029"/>
    <x v="1495"/>
    <x v="1172"/>
    <n v="12.37"/>
    <n v="35"/>
    <n v="29.4"/>
    <x v="17"/>
    <x v="11"/>
    <x v="52"/>
    <x v="1"/>
  </r>
  <r>
    <x v="1648"/>
    <x v="1192"/>
    <n v="1026"/>
    <x v="1496"/>
    <x v="669"/>
    <n v="38.630000000000003"/>
    <n v="35"/>
    <n v="29.31"/>
    <x v="20"/>
    <x v="10"/>
    <x v="98"/>
    <x v="3"/>
  </r>
  <r>
    <x v="1649"/>
    <x v="1193"/>
    <n v="1025"/>
    <x v="1497"/>
    <x v="1017"/>
    <n v="35.74"/>
    <n v="65"/>
    <n v="15.77"/>
    <x v="17"/>
    <x v="12"/>
    <x v="83"/>
    <x v="0"/>
  </r>
  <r>
    <x v="1650"/>
    <x v="821"/>
    <n v="1024"/>
    <x v="1498"/>
    <x v="1071"/>
    <n v="18.43"/>
    <n v="65"/>
    <n v="15.75"/>
    <x v="17"/>
    <x v="12"/>
    <x v="70"/>
    <x v="1"/>
  </r>
  <r>
    <x v="1651"/>
    <x v="651"/>
    <n v="1024"/>
    <x v="1499"/>
    <x v="1173"/>
    <n v="12.02"/>
    <n v="35"/>
    <n v="29.26"/>
    <x v="17"/>
    <x v="11"/>
    <x v="103"/>
    <x v="3"/>
  </r>
  <r>
    <x v="1652"/>
    <x v="1160"/>
    <n v="1022"/>
    <x v="860"/>
    <x v="1174"/>
    <n v="88.69"/>
    <n v="65"/>
    <n v="15.73"/>
    <x v="17"/>
    <x v="13"/>
    <x v="85"/>
    <x v="1"/>
  </r>
  <r>
    <x v="1653"/>
    <x v="1117"/>
    <n v="1018"/>
    <x v="98"/>
    <x v="950"/>
    <n v="7.02"/>
    <n v="17"/>
    <n v="59.87"/>
    <x v="17"/>
    <x v="9"/>
    <x v="100"/>
    <x v="3"/>
  </r>
  <r>
    <x v="1654"/>
    <x v="705"/>
    <n v="1017"/>
    <x v="527"/>
    <x v="924"/>
    <n v="23.39"/>
    <n v="65"/>
    <n v="15.65"/>
    <x v="17"/>
    <x v="12"/>
    <x v="83"/>
    <x v="1"/>
  </r>
  <r>
    <x v="1655"/>
    <x v="764"/>
    <n v="1016"/>
    <x v="1500"/>
    <x v="1175"/>
    <n v="10.09"/>
    <n v="35"/>
    <n v="29.02"/>
    <x v="17"/>
    <x v="13"/>
    <x v="109"/>
    <x v="3"/>
  </r>
  <r>
    <x v="1656"/>
    <x v="882"/>
    <n v="1012"/>
    <x v="611"/>
    <x v="1159"/>
    <n v="35.17"/>
    <n v="65"/>
    <n v="15.57"/>
    <x v="17"/>
    <x v="12"/>
    <x v="83"/>
    <x v="1"/>
  </r>
  <r>
    <x v="1657"/>
    <x v="1003"/>
    <n v="1012"/>
    <x v="1501"/>
    <x v="1165"/>
    <n v="10.86"/>
    <n v="25"/>
    <n v="40.46"/>
    <x v="17"/>
    <x v="13"/>
    <x v="101"/>
    <x v="3"/>
  </r>
  <r>
    <x v="1658"/>
    <x v="1194"/>
    <n v="1010"/>
    <x v="1502"/>
    <x v="1166"/>
    <n v="101.99"/>
    <n v="65"/>
    <n v="15.54"/>
    <x v="17"/>
    <x v="14"/>
    <x v="83"/>
    <x v="1"/>
  </r>
  <r>
    <x v="1659"/>
    <x v="1195"/>
    <n v="1010"/>
    <x v="1503"/>
    <x v="1176"/>
    <n v="71.31"/>
    <n v="65"/>
    <n v="15.53"/>
    <x v="17"/>
    <x v="12"/>
    <x v="83"/>
    <x v="1"/>
  </r>
  <r>
    <x v="1660"/>
    <x v="1196"/>
    <n v="1000"/>
    <x v="1368"/>
    <x v="989"/>
    <n v="26.97"/>
    <n v="65"/>
    <n v="15.38"/>
    <x v="17"/>
    <x v="13"/>
    <x v="83"/>
    <x v="1"/>
  </r>
  <r>
    <x v="1661"/>
    <x v="1117"/>
    <n v="998"/>
    <x v="1212"/>
    <x v="1051"/>
    <n v="6.9"/>
    <n v="17"/>
    <n v="58.7"/>
    <x v="17"/>
    <x v="9"/>
    <x v="100"/>
    <x v="3"/>
  </r>
  <r>
    <x v="1662"/>
    <x v="835"/>
    <n v="997"/>
    <x v="1504"/>
    <x v="1153"/>
    <n v="5.39"/>
    <n v="35"/>
    <n v="28.48"/>
    <x v="17"/>
    <x v="12"/>
    <x v="92"/>
    <x v="3"/>
  </r>
  <r>
    <x v="1663"/>
    <x v="1153"/>
    <n v="990"/>
    <x v="1505"/>
    <x v="1076"/>
    <n v="267.82"/>
    <n v="35"/>
    <n v="28.28"/>
    <x v="17"/>
    <x v="12"/>
    <x v="103"/>
    <x v="3"/>
  </r>
  <r>
    <x v="1664"/>
    <x v="1197"/>
    <n v="980"/>
    <x v="1506"/>
    <x v="1177"/>
    <n v="28.81"/>
    <n v="45"/>
    <n v="21.77"/>
    <x v="17"/>
    <x v="13"/>
    <x v="70"/>
    <x v="1"/>
  </r>
  <r>
    <x v="1665"/>
    <x v="1136"/>
    <n v="980"/>
    <x v="1507"/>
    <x v="549"/>
    <n v="73.63"/>
    <n v="65"/>
    <n v="15.07"/>
    <x v="17"/>
    <x v="14"/>
    <x v="83"/>
    <x v="1"/>
  </r>
  <r>
    <x v="1666"/>
    <x v="1198"/>
    <n v="976"/>
    <x v="482"/>
    <x v="1178"/>
    <n v="27.06"/>
    <n v="95"/>
    <n v="10.27"/>
    <x v="18"/>
    <x v="13"/>
    <x v="112"/>
    <x v="1"/>
  </r>
  <r>
    <x v="1667"/>
    <x v="1199"/>
    <n v="976"/>
    <x v="1230"/>
    <x v="1179"/>
    <n v="1.7"/>
    <n v="35"/>
    <n v="27.88"/>
    <x v="17"/>
    <x v="13"/>
    <x v="109"/>
    <x v="3"/>
  </r>
  <r>
    <x v="1668"/>
    <x v="1200"/>
    <n v="972"/>
    <x v="1508"/>
    <x v="1180"/>
    <n v="1.24"/>
    <n v="125"/>
    <n v="7.78"/>
    <x v="17"/>
    <x v="13"/>
    <x v="76"/>
    <x v="1"/>
  </r>
  <r>
    <x v="1669"/>
    <x v="1201"/>
    <n v="971"/>
    <x v="1509"/>
    <x v="1181"/>
    <n v="18.13"/>
    <n v="65"/>
    <n v="14.93"/>
    <x v="17"/>
    <x v="11"/>
    <x v="86"/>
    <x v="1"/>
  </r>
  <r>
    <x v="1670"/>
    <x v="1202"/>
    <n v="971"/>
    <x v="1510"/>
    <x v="1182"/>
    <n v="32.68"/>
    <n v="35"/>
    <n v="27.73"/>
    <x v="20"/>
    <x v="10"/>
    <x v="104"/>
    <x v="3"/>
  </r>
  <r>
    <x v="1671"/>
    <x v="541"/>
    <n v="967"/>
    <x v="1511"/>
    <x v="1183"/>
    <n v="4.57"/>
    <n v="125"/>
    <n v="7.74"/>
    <x v="17"/>
    <x v="14"/>
    <x v="102"/>
    <x v="1"/>
  </r>
  <r>
    <x v="1672"/>
    <x v="1024"/>
    <n v="965"/>
    <x v="1512"/>
    <x v="1111"/>
    <n v="18.899999999999999"/>
    <n v="35"/>
    <n v="27.58"/>
    <x v="17"/>
    <x v="12"/>
    <x v="103"/>
    <x v="3"/>
  </r>
  <r>
    <x v="1673"/>
    <x v="1203"/>
    <n v="964"/>
    <x v="974"/>
    <x v="739"/>
    <n v="33.17"/>
    <n v="65"/>
    <n v="14.83"/>
    <x v="17"/>
    <x v="14"/>
    <x v="83"/>
    <x v="1"/>
  </r>
  <r>
    <x v="1674"/>
    <x v="1204"/>
    <n v="963"/>
    <x v="1513"/>
    <x v="1184"/>
    <n v="26.08"/>
    <n v="80"/>
    <n v="12.04"/>
    <x v="17"/>
    <x v="13"/>
    <x v="80"/>
    <x v="0"/>
  </r>
  <r>
    <x v="1675"/>
    <x v="1205"/>
    <n v="960"/>
    <x v="1514"/>
    <x v="1171"/>
    <n v="4.72"/>
    <n v="15"/>
    <n v="64.010000000000005"/>
    <x v="16"/>
    <x v="5"/>
    <x v="82"/>
    <x v="3"/>
  </r>
  <r>
    <x v="1676"/>
    <x v="1206"/>
    <n v="959"/>
    <x v="1215"/>
    <x v="1022"/>
    <n v="35.92"/>
    <n v="65"/>
    <n v="14.75"/>
    <x v="17"/>
    <x v="13"/>
    <x v="70"/>
    <x v="1"/>
  </r>
  <r>
    <x v="1677"/>
    <x v="1207"/>
    <n v="959"/>
    <x v="1515"/>
    <x v="931"/>
    <n v="1.06"/>
    <n v="25"/>
    <n v="38.36"/>
    <x v="17"/>
    <x v="14"/>
    <x v="109"/>
    <x v="3"/>
  </r>
  <r>
    <x v="1678"/>
    <x v="1073"/>
    <n v="956"/>
    <x v="145"/>
    <x v="1185"/>
    <n v="20.39"/>
    <n v="95"/>
    <n v="10.06"/>
    <x v="17"/>
    <x v="13"/>
    <x v="111"/>
    <x v="0"/>
  </r>
  <r>
    <x v="1679"/>
    <x v="1208"/>
    <n v="956"/>
    <x v="1516"/>
    <x v="1186"/>
    <n v="12.3"/>
    <n v="25"/>
    <n v="38.25"/>
    <x v="17"/>
    <x v="13"/>
    <x v="109"/>
    <x v="3"/>
  </r>
  <r>
    <x v="1680"/>
    <x v="1209"/>
    <n v="953"/>
    <x v="1517"/>
    <x v="1187"/>
    <n v="120.61"/>
    <n v="65"/>
    <n v="14.66"/>
    <x v="17"/>
    <x v="11"/>
    <x v="86"/>
    <x v="1"/>
  </r>
  <r>
    <x v="1681"/>
    <x v="585"/>
    <n v="952"/>
    <x v="705"/>
    <x v="878"/>
    <n v="4.22"/>
    <n v="95"/>
    <n v="10.02"/>
    <x v="17"/>
    <x v="13"/>
    <x v="111"/>
    <x v="0"/>
  </r>
  <r>
    <x v="1682"/>
    <x v="453"/>
    <n v="951"/>
    <x v="728"/>
    <x v="1179"/>
    <n v="12.93"/>
    <n v="95"/>
    <n v="10.01"/>
    <x v="17"/>
    <x v="13"/>
    <x v="88"/>
    <x v="1"/>
  </r>
  <r>
    <x v="1683"/>
    <x v="708"/>
    <n v="948"/>
    <x v="1518"/>
    <x v="1039"/>
    <n v="3.28"/>
    <n v="25"/>
    <n v="37.93"/>
    <x v="17"/>
    <x v="13"/>
    <x v="113"/>
    <x v="3"/>
  </r>
  <r>
    <x v="1684"/>
    <x v="962"/>
    <n v="947"/>
    <x v="1519"/>
    <x v="818"/>
    <n v="22.73"/>
    <n v="65"/>
    <n v="14.56"/>
    <x v="17"/>
    <x v="14"/>
    <x v="83"/>
    <x v="1"/>
  </r>
  <r>
    <x v="1685"/>
    <x v="159"/>
    <n v="943"/>
    <x v="1520"/>
    <x v="1188"/>
    <n v="2.67"/>
    <n v="125"/>
    <n v="7.54"/>
    <x v="17"/>
    <x v="13"/>
    <x v="102"/>
    <x v="1"/>
  </r>
  <r>
    <x v="1686"/>
    <x v="987"/>
    <n v="941"/>
    <x v="1521"/>
    <x v="996"/>
    <n v="22.61"/>
    <n v="35"/>
    <n v="26.88"/>
    <x v="17"/>
    <x v="13"/>
    <x v="109"/>
    <x v="3"/>
  </r>
  <r>
    <x v="1687"/>
    <x v="1210"/>
    <n v="940"/>
    <x v="1522"/>
    <x v="1002"/>
    <n v="19.07"/>
    <n v="25"/>
    <n v="37.590000000000003"/>
    <x v="17"/>
    <x v="13"/>
    <x v="109"/>
    <x v="3"/>
  </r>
  <r>
    <x v="1688"/>
    <x v="1211"/>
    <n v="940"/>
    <x v="407"/>
    <x v="1189"/>
    <n v="10.74"/>
    <n v="35"/>
    <n v="26.86"/>
    <x v="17"/>
    <x v="14"/>
    <x v="109"/>
    <x v="3"/>
  </r>
  <r>
    <x v="1689"/>
    <x v="1212"/>
    <n v="939"/>
    <x v="1523"/>
    <x v="1033"/>
    <n v="40.96"/>
    <n v="65"/>
    <n v="14.44"/>
    <x v="17"/>
    <x v="13"/>
    <x v="83"/>
    <x v="0"/>
  </r>
  <r>
    <x v="1690"/>
    <x v="1213"/>
    <n v="937"/>
    <x v="1524"/>
    <x v="1021"/>
    <n v="3.46"/>
    <n v="35"/>
    <n v="26.77"/>
    <x v="17"/>
    <x v="13"/>
    <x v="109"/>
    <x v="3"/>
  </r>
  <r>
    <x v="1691"/>
    <x v="1214"/>
    <n v="936"/>
    <x v="636"/>
    <x v="982"/>
    <n v="11.58"/>
    <n v="65"/>
    <n v="14.4"/>
    <x v="17"/>
    <x v="13"/>
    <x v="83"/>
    <x v="1"/>
  </r>
  <r>
    <x v="1692"/>
    <x v="1073"/>
    <n v="935"/>
    <x v="1525"/>
    <x v="543"/>
    <n v="41.18"/>
    <n v="65"/>
    <n v="14.38"/>
    <x v="17"/>
    <x v="13"/>
    <x v="70"/>
    <x v="1"/>
  </r>
  <r>
    <x v="1693"/>
    <x v="984"/>
    <n v="935"/>
    <x v="1526"/>
    <x v="534"/>
    <n v="54.93"/>
    <n v="65"/>
    <n v="14.39"/>
    <x v="17"/>
    <x v="11"/>
    <x v="83"/>
    <x v="1"/>
  </r>
  <r>
    <x v="1694"/>
    <x v="1069"/>
    <n v="933"/>
    <x v="151"/>
    <x v="1190"/>
    <n v="28.14"/>
    <n v="35"/>
    <n v="26.66"/>
    <x v="17"/>
    <x v="11"/>
    <x v="103"/>
    <x v="3"/>
  </r>
  <r>
    <x v="1695"/>
    <x v="1215"/>
    <n v="928"/>
    <x v="1284"/>
    <x v="1191"/>
    <n v="2.44"/>
    <n v="30"/>
    <n v="30.94"/>
    <x v="17"/>
    <x v="12"/>
    <x v="73"/>
    <x v="0"/>
  </r>
  <r>
    <x v="1696"/>
    <x v="1216"/>
    <n v="923"/>
    <x v="1063"/>
    <x v="543"/>
    <n v="9.58"/>
    <n v="89"/>
    <n v="10.37"/>
    <x v="17"/>
    <x v="14"/>
    <x v="102"/>
    <x v="1"/>
  </r>
  <r>
    <x v="1697"/>
    <x v="1217"/>
    <n v="923"/>
    <x v="1527"/>
    <x v="1092"/>
    <n v="58.6"/>
    <n v="35"/>
    <n v="26.38"/>
    <x v="17"/>
    <x v="13"/>
    <x v="103"/>
    <x v="3"/>
  </r>
  <r>
    <x v="1698"/>
    <x v="1218"/>
    <n v="919"/>
    <x v="1528"/>
    <x v="1097"/>
    <n v="26.55"/>
    <n v="89"/>
    <n v="10.33"/>
    <x v="17"/>
    <x v="14"/>
    <x v="102"/>
    <x v="1"/>
  </r>
  <r>
    <x v="1699"/>
    <x v="1219"/>
    <n v="918"/>
    <x v="1529"/>
    <x v="1081"/>
    <n v="3.06"/>
    <n v="15"/>
    <n v="61.19"/>
    <x v="17"/>
    <x v="7"/>
    <x v="74"/>
    <x v="3"/>
  </r>
  <r>
    <x v="1700"/>
    <x v="1185"/>
    <n v="912"/>
    <x v="1099"/>
    <x v="945"/>
    <n v="43.39"/>
    <n v="40"/>
    <n v="22.81"/>
    <x v="17"/>
    <x v="12"/>
    <x v="80"/>
    <x v="0"/>
  </r>
  <r>
    <x v="1701"/>
    <x v="1149"/>
    <n v="910"/>
    <x v="1530"/>
    <x v="1192"/>
    <n v="19.07"/>
    <n v="65"/>
    <n v="13.99"/>
    <x v="17"/>
    <x v="14"/>
    <x v="102"/>
    <x v="1"/>
  </r>
  <r>
    <x v="1702"/>
    <x v="1220"/>
    <n v="910"/>
    <x v="1531"/>
    <x v="950"/>
    <n v="24.32"/>
    <n v="35"/>
    <n v="26"/>
    <x v="17"/>
    <x v="10"/>
    <x v="84"/>
    <x v="3"/>
  </r>
  <r>
    <x v="1703"/>
    <x v="1139"/>
    <n v="909"/>
    <x v="1532"/>
    <x v="1193"/>
    <n v="20.75"/>
    <n v="119"/>
    <n v="7.64"/>
    <x v="17"/>
    <x v="13"/>
    <x v="76"/>
    <x v="0"/>
  </r>
  <r>
    <x v="1704"/>
    <x v="984"/>
    <n v="909"/>
    <x v="1533"/>
    <x v="1194"/>
    <n v="22.97"/>
    <n v="4"/>
    <n v="227.26"/>
    <x v="16"/>
    <x v="6"/>
    <x v="114"/>
    <x v="3"/>
  </r>
  <r>
    <x v="1705"/>
    <x v="1221"/>
    <n v="906"/>
    <x v="1394"/>
    <x v="1195"/>
    <n v="9.14"/>
    <n v="35"/>
    <n v="25.9"/>
    <x v="17"/>
    <x v="14"/>
    <x v="109"/>
    <x v="3"/>
  </r>
  <r>
    <x v="1706"/>
    <x v="1222"/>
    <n v="906"/>
    <x v="1534"/>
    <x v="1196"/>
    <n v="17.34"/>
    <n v="65"/>
    <n v="13.93"/>
    <x v="17"/>
    <x v="13"/>
    <x v="83"/>
    <x v="1"/>
  </r>
  <r>
    <x v="1707"/>
    <x v="1223"/>
    <n v="901"/>
    <x v="887"/>
    <x v="602"/>
    <n v="27.17"/>
    <n v="65"/>
    <n v="13.86"/>
    <x v="17"/>
    <x v="14"/>
    <x v="115"/>
    <x v="1"/>
  </r>
  <r>
    <x v="1708"/>
    <x v="985"/>
    <n v="896"/>
    <x v="1535"/>
    <x v="1197"/>
    <n v="48.05"/>
    <n v="35"/>
    <n v="25.61"/>
    <x v="17"/>
    <x v="11"/>
    <x v="52"/>
    <x v="1"/>
  </r>
  <r>
    <x v="1709"/>
    <x v="839"/>
    <n v="884"/>
    <x v="1536"/>
    <x v="1198"/>
    <n v="16.88"/>
    <n v="35"/>
    <n v="25.26"/>
    <x v="17"/>
    <x v="12"/>
    <x v="103"/>
    <x v="3"/>
  </r>
  <r>
    <x v="1710"/>
    <x v="1224"/>
    <n v="879"/>
    <x v="1537"/>
    <x v="900"/>
    <n v="11.71"/>
    <n v="45"/>
    <n v="19.53"/>
    <x v="17"/>
    <x v="10"/>
    <x v="85"/>
    <x v="10"/>
  </r>
  <r>
    <x v="1711"/>
    <x v="1225"/>
    <n v="875"/>
    <x v="1538"/>
    <x v="1199"/>
    <n v="68.52"/>
    <n v="65"/>
    <n v="13.46"/>
    <x v="17"/>
    <x v="14"/>
    <x v="83"/>
    <x v="1"/>
  </r>
  <r>
    <x v="1712"/>
    <x v="651"/>
    <n v="869"/>
    <x v="1539"/>
    <x v="1200"/>
    <n v="10.28"/>
    <n v="75"/>
    <n v="11.59"/>
    <x v="17"/>
    <x v="12"/>
    <x v="102"/>
    <x v="1"/>
  </r>
  <r>
    <x v="1713"/>
    <x v="498"/>
    <n v="868"/>
    <x v="1540"/>
    <x v="1201"/>
    <n v="3.99"/>
    <n v="25"/>
    <n v="34.74"/>
    <x v="17"/>
    <x v="13"/>
    <x v="101"/>
    <x v="3"/>
  </r>
  <r>
    <x v="1714"/>
    <x v="1226"/>
    <n v="867"/>
    <x v="1541"/>
    <x v="1202"/>
    <n v="20.14"/>
    <n v="65"/>
    <n v="13.33"/>
    <x v="17"/>
    <x v="13"/>
    <x v="83"/>
    <x v="1"/>
  </r>
  <r>
    <x v="1715"/>
    <x v="1227"/>
    <n v="867"/>
    <x v="1542"/>
    <x v="1203"/>
    <n v="40"/>
    <n v="65"/>
    <n v="13.34"/>
    <x v="17"/>
    <x v="13"/>
    <x v="83"/>
    <x v="0"/>
  </r>
  <r>
    <x v="1716"/>
    <x v="1021"/>
    <n v="861"/>
    <x v="1543"/>
    <x v="1062"/>
    <n v="9.85"/>
    <n v="35"/>
    <n v="24.59"/>
    <x v="17"/>
    <x v="13"/>
    <x v="103"/>
    <x v="3"/>
  </r>
  <r>
    <x v="1717"/>
    <x v="985"/>
    <n v="860"/>
    <x v="1544"/>
    <x v="1204"/>
    <n v="49.63"/>
    <n v="65"/>
    <n v="13.23"/>
    <x v="17"/>
    <x v="13"/>
    <x v="83"/>
    <x v="1"/>
  </r>
  <r>
    <x v="1718"/>
    <x v="1112"/>
    <n v="859"/>
    <x v="1545"/>
    <x v="1205"/>
    <n v="61.47"/>
    <n v="95"/>
    <n v="9.0399999999999991"/>
    <x v="17"/>
    <x v="13"/>
    <x v="88"/>
    <x v="1"/>
  </r>
  <r>
    <x v="1719"/>
    <x v="761"/>
    <n v="857"/>
    <x v="371"/>
    <x v="1206"/>
    <n v="23.51"/>
    <n v="65"/>
    <n v="13.18"/>
    <x v="17"/>
    <x v="13"/>
    <x v="80"/>
    <x v="0"/>
  </r>
  <r>
    <x v="1720"/>
    <x v="1137"/>
    <n v="855"/>
    <x v="1546"/>
    <x v="1207"/>
    <n v="32.270000000000003"/>
    <n v="35"/>
    <n v="24.44"/>
    <x v="17"/>
    <x v="12"/>
    <x v="103"/>
    <x v="3"/>
  </r>
  <r>
    <x v="1721"/>
    <x v="1228"/>
    <n v="853"/>
    <x v="1541"/>
    <x v="1025"/>
    <n v="19.03"/>
    <n v="25"/>
    <n v="34.130000000000003"/>
    <x v="17"/>
    <x v="14"/>
    <x v="109"/>
    <x v="3"/>
  </r>
  <r>
    <x v="1722"/>
    <x v="1229"/>
    <n v="850"/>
    <x v="1547"/>
    <x v="1098"/>
    <n v="29.21"/>
    <n v="35"/>
    <n v="24.29"/>
    <x v="17"/>
    <x v="12"/>
    <x v="84"/>
    <x v="3"/>
  </r>
  <r>
    <x v="1723"/>
    <x v="1073"/>
    <n v="847"/>
    <x v="1548"/>
    <x v="1208"/>
    <n v="33.659999999999997"/>
    <n v="35"/>
    <n v="24.2"/>
    <x v="17"/>
    <x v="12"/>
    <x v="84"/>
    <x v="3"/>
  </r>
  <r>
    <x v="1724"/>
    <x v="1230"/>
    <n v="841"/>
    <x v="1549"/>
    <x v="1209"/>
    <n v="4.26"/>
    <n v="65"/>
    <n v="12.93"/>
    <x v="17"/>
    <x v="13"/>
    <x v="83"/>
    <x v="0"/>
  </r>
  <r>
    <x v="1725"/>
    <x v="1231"/>
    <n v="840"/>
    <x v="1550"/>
    <x v="1024"/>
    <n v="32.229999999999997"/>
    <n v="65"/>
    <n v="12.92"/>
    <x v="17"/>
    <x v="13"/>
    <x v="80"/>
    <x v="0"/>
  </r>
  <r>
    <x v="1726"/>
    <x v="912"/>
    <n v="839"/>
    <x v="1551"/>
    <x v="1210"/>
    <n v="4.45"/>
    <n v="95"/>
    <n v="8.83"/>
    <x v="17"/>
    <x v="14"/>
    <x v="111"/>
    <x v="0"/>
  </r>
  <r>
    <x v="1727"/>
    <x v="1232"/>
    <n v="838"/>
    <x v="1552"/>
    <x v="1211"/>
    <n v="55.24"/>
    <n v="65"/>
    <n v="12.9"/>
    <x v="17"/>
    <x v="10"/>
    <x v="80"/>
    <x v="0"/>
  </r>
  <r>
    <x v="1728"/>
    <x v="737"/>
    <n v="837"/>
    <x v="1553"/>
    <x v="1212"/>
    <n v="9.98"/>
    <n v="80"/>
    <n v="10.46"/>
    <x v="17"/>
    <x v="13"/>
    <x v="45"/>
    <x v="0"/>
  </r>
  <r>
    <x v="1729"/>
    <x v="1233"/>
    <n v="837"/>
    <x v="1340"/>
    <x v="1213"/>
    <n v="16.079999999999998"/>
    <n v="65"/>
    <n v="12.87"/>
    <x v="17"/>
    <x v="13"/>
    <x v="83"/>
    <x v="1"/>
  </r>
  <r>
    <x v="1730"/>
    <x v="730"/>
    <n v="835"/>
    <x v="411"/>
    <x v="1214"/>
    <n v="9.84"/>
    <n v="65"/>
    <n v="12.84"/>
    <x v="17"/>
    <x v="13"/>
    <x v="102"/>
    <x v="1"/>
  </r>
  <r>
    <x v="1731"/>
    <x v="850"/>
    <n v="835"/>
    <x v="98"/>
    <x v="1215"/>
    <n v="8.11"/>
    <n v="65"/>
    <n v="12.84"/>
    <x v="17"/>
    <x v="13"/>
    <x v="116"/>
    <x v="1"/>
  </r>
  <r>
    <x v="1732"/>
    <x v="1234"/>
    <n v="832"/>
    <x v="1554"/>
    <x v="1216"/>
    <n v="28.75"/>
    <n v="35"/>
    <n v="23.77"/>
    <x v="17"/>
    <x v="11"/>
    <x v="84"/>
    <x v="3"/>
  </r>
  <r>
    <x v="1733"/>
    <x v="1235"/>
    <n v="830"/>
    <x v="1555"/>
    <x v="1217"/>
    <n v="13.41"/>
    <n v="35"/>
    <n v="23.71"/>
    <x v="17"/>
    <x v="13"/>
    <x v="103"/>
    <x v="3"/>
  </r>
  <r>
    <x v="1734"/>
    <x v="1230"/>
    <n v="829"/>
    <x v="1024"/>
    <x v="1051"/>
    <n v="5.86"/>
    <n v="65"/>
    <n v="12.76"/>
    <x v="17"/>
    <x v="14"/>
    <x v="83"/>
    <x v="1"/>
  </r>
  <r>
    <x v="1735"/>
    <x v="1136"/>
    <n v="829"/>
    <x v="931"/>
    <x v="1218"/>
    <n v="67.16"/>
    <n v="65"/>
    <n v="12.76"/>
    <x v="17"/>
    <x v="12"/>
    <x v="83"/>
    <x v="1"/>
  </r>
  <r>
    <x v="1736"/>
    <x v="1236"/>
    <n v="827"/>
    <x v="1556"/>
    <x v="1219"/>
    <n v="3.1"/>
    <n v="25"/>
    <n v="33.090000000000003"/>
    <x v="17"/>
    <x v="14"/>
    <x v="109"/>
    <x v="3"/>
  </r>
  <r>
    <x v="1737"/>
    <x v="1237"/>
    <n v="826"/>
    <x v="1557"/>
    <x v="1220"/>
    <n v="12.47"/>
    <n v="45"/>
    <n v="18.350000000000001"/>
    <x v="17"/>
    <x v="11"/>
    <x v="27"/>
    <x v="10"/>
  </r>
  <r>
    <x v="1738"/>
    <x v="759"/>
    <n v="825"/>
    <x v="1558"/>
    <x v="1066"/>
    <n v="6.92"/>
    <n v="35"/>
    <n v="23.56"/>
    <x v="17"/>
    <x v="14"/>
    <x v="109"/>
    <x v="3"/>
  </r>
  <r>
    <x v="1739"/>
    <x v="1238"/>
    <n v="823"/>
    <x v="1285"/>
    <x v="1221"/>
    <n v="20.43"/>
    <n v="35"/>
    <n v="23.51"/>
    <x v="17"/>
    <x v="14"/>
    <x v="109"/>
    <x v="3"/>
  </r>
  <r>
    <x v="1740"/>
    <x v="1239"/>
    <n v="823"/>
    <x v="1559"/>
    <x v="1108"/>
    <n v="3.69"/>
    <n v="75"/>
    <n v="10.98"/>
    <x v="17"/>
    <x v="14"/>
    <x v="115"/>
    <x v="1"/>
  </r>
  <r>
    <x v="1741"/>
    <x v="1240"/>
    <n v="819"/>
    <x v="671"/>
    <x v="1222"/>
    <n v="3.48"/>
    <n v="4"/>
    <n v="204.66"/>
    <x v="16"/>
    <x v="7"/>
    <x v="114"/>
    <x v="8"/>
  </r>
  <r>
    <x v="1742"/>
    <x v="1241"/>
    <n v="812"/>
    <x v="1560"/>
    <x v="1200"/>
    <n v="15.24"/>
    <n v="65"/>
    <n v="12.5"/>
    <x v="17"/>
    <x v="14"/>
    <x v="102"/>
    <x v="1"/>
  </r>
  <r>
    <x v="1743"/>
    <x v="705"/>
    <n v="812"/>
    <x v="1561"/>
    <x v="1085"/>
    <n v="16.829999999999998"/>
    <n v="35"/>
    <n v="23.21"/>
    <x v="17"/>
    <x v="10"/>
    <x v="57"/>
    <x v="3"/>
  </r>
  <r>
    <x v="1744"/>
    <x v="1242"/>
    <n v="811"/>
    <x v="1562"/>
    <x v="1223"/>
    <n v="36.979999999999997"/>
    <n v="65"/>
    <n v="12.47"/>
    <x v="17"/>
    <x v="14"/>
    <x v="83"/>
    <x v="1"/>
  </r>
  <r>
    <x v="1745"/>
    <x v="1243"/>
    <n v="804"/>
    <x v="1563"/>
    <x v="1224"/>
    <n v="6.49"/>
    <n v="80"/>
    <n v="10.050000000000001"/>
    <x v="17"/>
    <x v="12"/>
    <x v="45"/>
    <x v="0"/>
  </r>
  <r>
    <x v="1746"/>
    <x v="1244"/>
    <n v="798"/>
    <x v="1564"/>
    <x v="1225"/>
    <n v="4.1100000000000003"/>
    <n v="17"/>
    <n v="46.93"/>
    <x v="17"/>
    <x v="9"/>
    <x v="100"/>
    <x v="3"/>
  </r>
  <r>
    <x v="1747"/>
    <x v="1198"/>
    <n v="797"/>
    <x v="1565"/>
    <x v="1226"/>
    <n v="33.659999999999997"/>
    <n v="89"/>
    <n v="8.9499999999999993"/>
    <x v="17"/>
    <x v="13"/>
    <x v="27"/>
    <x v="1"/>
  </r>
  <r>
    <x v="1748"/>
    <x v="1063"/>
    <n v="795"/>
    <x v="1566"/>
    <x v="1227"/>
    <n v="16.239999999999998"/>
    <n v="65"/>
    <n v="12.23"/>
    <x v="17"/>
    <x v="13"/>
    <x v="80"/>
    <x v="0"/>
  </r>
  <r>
    <x v="1749"/>
    <x v="1016"/>
    <n v="793"/>
    <x v="1567"/>
    <x v="1215"/>
    <n v="16.23"/>
    <n v="65"/>
    <n v="12.21"/>
    <x v="17"/>
    <x v="13"/>
    <x v="83"/>
    <x v="1"/>
  </r>
  <r>
    <x v="1750"/>
    <x v="1198"/>
    <n v="793"/>
    <x v="1568"/>
    <x v="1199"/>
    <n v="30.42"/>
    <n v="35"/>
    <n v="22.66"/>
    <x v="17"/>
    <x v="12"/>
    <x v="101"/>
    <x v="3"/>
  </r>
  <r>
    <x v="1751"/>
    <x v="839"/>
    <n v="793"/>
    <x v="1569"/>
    <x v="1228"/>
    <n v="15.58"/>
    <n v="35"/>
    <n v="22.65"/>
    <x v="17"/>
    <x v="13"/>
    <x v="103"/>
    <x v="3"/>
  </r>
  <r>
    <x v="1752"/>
    <x v="1245"/>
    <n v="789"/>
    <x v="1570"/>
    <x v="1229"/>
    <n v="18.920000000000002"/>
    <n v="65"/>
    <n v="12.14"/>
    <x v="17"/>
    <x v="13"/>
    <x v="83"/>
    <x v="0"/>
  </r>
  <r>
    <x v="1753"/>
    <x v="1246"/>
    <n v="789"/>
    <x v="115"/>
    <x v="1230"/>
    <n v="25.44"/>
    <n v="35"/>
    <n v="22.54"/>
    <x v="17"/>
    <x v="10"/>
    <x v="63"/>
    <x v="3"/>
  </r>
  <r>
    <x v="1754"/>
    <x v="1247"/>
    <n v="781"/>
    <x v="1571"/>
    <x v="1178"/>
    <n v="14.78"/>
    <n v="103"/>
    <n v="7.58"/>
    <x v="17"/>
    <x v="13"/>
    <x v="102"/>
    <x v="0"/>
  </r>
  <r>
    <x v="1755"/>
    <x v="926"/>
    <n v="775"/>
    <x v="993"/>
    <x v="1231"/>
    <n v="9.43"/>
    <n v="35"/>
    <n v="22.13"/>
    <x v="17"/>
    <x v="11"/>
    <x v="63"/>
    <x v="3"/>
  </r>
  <r>
    <x v="1756"/>
    <x v="1234"/>
    <n v="772"/>
    <x v="424"/>
    <x v="1232"/>
    <n v="28.19"/>
    <n v="65"/>
    <n v="11.88"/>
    <x v="17"/>
    <x v="13"/>
    <x v="83"/>
    <x v="1"/>
  </r>
  <r>
    <x v="1757"/>
    <x v="1248"/>
    <n v="771"/>
    <x v="1572"/>
    <x v="1233"/>
    <n v="8.43"/>
    <n v="35"/>
    <n v="22.02"/>
    <x v="17"/>
    <x v="13"/>
    <x v="101"/>
    <x v="3"/>
  </r>
  <r>
    <x v="1758"/>
    <x v="912"/>
    <n v="770"/>
    <x v="1573"/>
    <x v="1234"/>
    <n v="8.48"/>
    <n v="34"/>
    <n v="22.66"/>
    <x v="17"/>
    <x v="14"/>
    <x v="117"/>
    <x v="3"/>
  </r>
  <r>
    <x v="1759"/>
    <x v="1249"/>
    <n v="765"/>
    <x v="1574"/>
    <x v="1235"/>
    <n v="1.53"/>
    <n v="95"/>
    <n v="8.0500000000000007"/>
    <x v="17"/>
    <x v="13"/>
    <x v="111"/>
    <x v="0"/>
  </r>
  <r>
    <x v="1760"/>
    <x v="1250"/>
    <n v="763"/>
    <x v="1575"/>
    <x v="1236"/>
    <n v="0.51"/>
    <n v="65"/>
    <n v="11.73"/>
    <x v="17"/>
    <x v="13"/>
    <x v="80"/>
    <x v="0"/>
  </r>
  <r>
    <x v="1761"/>
    <x v="850"/>
    <n v="762"/>
    <x v="1576"/>
    <x v="1237"/>
    <n v="7.84"/>
    <n v="35"/>
    <n v="21.77"/>
    <x v="17"/>
    <x v="11"/>
    <x v="101"/>
    <x v="3"/>
  </r>
  <r>
    <x v="1762"/>
    <x v="541"/>
    <n v="761"/>
    <x v="1577"/>
    <x v="1238"/>
    <n v="1.64"/>
    <n v="95"/>
    <n v="8.01"/>
    <x v="17"/>
    <x v="10"/>
    <x v="111"/>
    <x v="0"/>
  </r>
  <r>
    <x v="1763"/>
    <x v="1251"/>
    <n v="761"/>
    <x v="1578"/>
    <x v="1239"/>
    <n v="21.3"/>
    <n v="35"/>
    <n v="21.73"/>
    <x v="17"/>
    <x v="13"/>
    <x v="101"/>
    <x v="3"/>
  </r>
  <r>
    <x v="1764"/>
    <x v="1252"/>
    <n v="760"/>
    <x v="1579"/>
    <x v="1124"/>
    <n v="2.66"/>
    <n v="65"/>
    <n v="11.69"/>
    <x v="17"/>
    <x v="14"/>
    <x v="102"/>
    <x v="1"/>
  </r>
  <r>
    <x v="1765"/>
    <x v="180"/>
    <n v="754"/>
    <x v="1580"/>
    <x v="1240"/>
    <n v="1.08"/>
    <n v="4"/>
    <n v="188.38"/>
    <x v="16"/>
    <x v="8"/>
    <x v="107"/>
    <x v="3"/>
  </r>
  <r>
    <x v="1766"/>
    <x v="762"/>
    <n v="752"/>
    <x v="1581"/>
    <x v="1085"/>
    <n v="15.57"/>
    <n v="65"/>
    <n v="11.57"/>
    <x v="17"/>
    <x v="13"/>
    <x v="83"/>
    <x v="1"/>
  </r>
  <r>
    <x v="1767"/>
    <x v="1241"/>
    <n v="748"/>
    <x v="1582"/>
    <x v="1067"/>
    <n v="14.58"/>
    <n v="45"/>
    <n v="16.61"/>
    <x v="17"/>
    <x v="13"/>
    <x v="102"/>
    <x v="1"/>
  </r>
  <r>
    <x v="1768"/>
    <x v="949"/>
    <n v="747"/>
    <x v="498"/>
    <x v="1241"/>
    <n v="20.53"/>
    <n v="25"/>
    <n v="29.88"/>
    <x v="17"/>
    <x v="13"/>
    <x v="101"/>
    <x v="3"/>
  </r>
  <r>
    <x v="1769"/>
    <x v="1162"/>
    <n v="746"/>
    <x v="1583"/>
    <x v="1242"/>
    <n v="7.29"/>
    <n v="110"/>
    <n v="6.78"/>
    <x v="17"/>
    <x v="13"/>
    <x v="118"/>
    <x v="0"/>
  </r>
  <r>
    <x v="1770"/>
    <x v="608"/>
    <n v="743"/>
    <x v="1584"/>
    <x v="1243"/>
    <n v="3.03"/>
    <n v="17"/>
    <n v="43.7"/>
    <x v="17"/>
    <x v="13"/>
    <x v="113"/>
    <x v="3"/>
  </r>
  <r>
    <x v="1771"/>
    <x v="66"/>
    <n v="739"/>
    <x v="1585"/>
    <x v="1203"/>
    <n v="0.84"/>
    <n v="35"/>
    <n v="21.13"/>
    <x v="17"/>
    <x v="14"/>
    <x v="109"/>
    <x v="3"/>
  </r>
  <r>
    <x v="1772"/>
    <x v="1067"/>
    <n v="738"/>
    <x v="1586"/>
    <x v="1244"/>
    <n v="26.12"/>
    <n v="35"/>
    <n v="21.08"/>
    <x v="17"/>
    <x v="13"/>
    <x v="103"/>
    <x v="3"/>
  </r>
  <r>
    <x v="1773"/>
    <x v="1253"/>
    <n v="738"/>
    <x v="1587"/>
    <x v="1245"/>
    <n v="3.63"/>
    <n v="4"/>
    <n v="184.46"/>
    <x v="16"/>
    <x v="9"/>
    <x v="107"/>
    <x v="3"/>
  </r>
  <r>
    <x v="1774"/>
    <x v="1254"/>
    <n v="735"/>
    <x v="1588"/>
    <x v="1081"/>
    <n v="22.53"/>
    <n v="45"/>
    <n v="16.329999999999998"/>
    <x v="17"/>
    <x v="13"/>
    <x v="102"/>
    <x v="1"/>
  </r>
  <r>
    <x v="1775"/>
    <x v="858"/>
    <n v="730"/>
    <x v="1566"/>
    <x v="1246"/>
    <n v="18.399999999999999"/>
    <n v="35"/>
    <n v="20.86"/>
    <x v="17"/>
    <x v="13"/>
    <x v="103"/>
    <x v="3"/>
  </r>
  <r>
    <x v="1776"/>
    <x v="985"/>
    <n v="727"/>
    <x v="1589"/>
    <x v="1247"/>
    <n v="39.35"/>
    <n v="25"/>
    <n v="29.09"/>
    <x v="17"/>
    <x v="14"/>
    <x v="109"/>
    <x v="3"/>
  </r>
  <r>
    <x v="1777"/>
    <x v="1255"/>
    <n v="727"/>
    <x v="1590"/>
    <x v="1248"/>
    <n v="39.36"/>
    <n v="35"/>
    <n v="20.76"/>
    <x v="17"/>
    <x v="10"/>
    <x v="104"/>
    <x v="3"/>
  </r>
  <r>
    <x v="1778"/>
    <x v="1256"/>
    <n v="723"/>
    <x v="1591"/>
    <x v="1249"/>
    <n v="12.22"/>
    <n v="34"/>
    <n v="21.27"/>
    <x v="17"/>
    <x v="14"/>
    <x v="117"/>
    <x v="3"/>
  </r>
  <r>
    <x v="1779"/>
    <x v="835"/>
    <n v="722"/>
    <x v="1592"/>
    <x v="1250"/>
    <n v="5.9"/>
    <n v="65"/>
    <n v="11.11"/>
    <x v="17"/>
    <x v="14"/>
    <x v="102"/>
    <x v="1"/>
  </r>
  <r>
    <x v="1780"/>
    <x v="1257"/>
    <n v="718"/>
    <x v="1593"/>
    <x v="1251"/>
    <n v="74.56"/>
    <n v="65"/>
    <n v="11.05"/>
    <x v="17"/>
    <x v="14"/>
    <x v="83"/>
    <x v="1"/>
  </r>
  <r>
    <x v="1781"/>
    <x v="1218"/>
    <n v="718"/>
    <x v="1314"/>
    <x v="1252"/>
    <n v="21.41"/>
    <n v="35"/>
    <n v="20.52"/>
    <x v="17"/>
    <x v="13"/>
    <x v="101"/>
    <x v="3"/>
  </r>
  <r>
    <x v="1782"/>
    <x v="1006"/>
    <n v="716"/>
    <x v="1594"/>
    <x v="1253"/>
    <n v="2.4"/>
    <n v="65"/>
    <n v="11.02"/>
    <x v="17"/>
    <x v="14"/>
    <x v="102"/>
    <x v="1"/>
  </r>
  <r>
    <x v="1783"/>
    <x v="1248"/>
    <n v="715"/>
    <x v="1595"/>
    <x v="1211"/>
    <n v="7.96"/>
    <n v="35"/>
    <n v="20.43"/>
    <x v="17"/>
    <x v="13"/>
    <x v="101"/>
    <x v="3"/>
  </r>
  <r>
    <x v="1784"/>
    <x v="949"/>
    <n v="714"/>
    <x v="1596"/>
    <x v="1254"/>
    <n v="19.579999999999998"/>
    <n v="65"/>
    <n v="10.99"/>
    <x v="17"/>
    <x v="14"/>
    <x v="115"/>
    <x v="1"/>
  </r>
  <r>
    <x v="1785"/>
    <x v="1258"/>
    <n v="711"/>
    <x v="1597"/>
    <x v="1081"/>
    <n v="44.04"/>
    <n v="25"/>
    <n v="28.45"/>
    <x v="17"/>
    <x v="11"/>
    <x v="119"/>
    <x v="10"/>
  </r>
  <r>
    <x v="1786"/>
    <x v="1136"/>
    <n v="708"/>
    <x v="1598"/>
    <x v="1255"/>
    <n v="52.97"/>
    <n v="35"/>
    <n v="20.23"/>
    <x v="17"/>
    <x v="13"/>
    <x v="101"/>
    <x v="3"/>
  </r>
  <r>
    <x v="1787"/>
    <x v="835"/>
    <n v="702"/>
    <x v="1599"/>
    <x v="1256"/>
    <n v="5.16"/>
    <n v="34"/>
    <n v="20.65"/>
    <x v="17"/>
    <x v="12"/>
    <x v="109"/>
    <x v="3"/>
  </r>
  <r>
    <x v="1788"/>
    <x v="1259"/>
    <n v="698"/>
    <x v="1600"/>
    <x v="1257"/>
    <n v="56.08"/>
    <n v="45"/>
    <n v="15.52"/>
    <x v="17"/>
    <x v="13"/>
    <x v="102"/>
    <x v="1"/>
  </r>
  <r>
    <x v="1789"/>
    <x v="1260"/>
    <n v="696"/>
    <x v="1601"/>
    <x v="1258"/>
    <n v="9.61"/>
    <n v="103"/>
    <n v="6.76"/>
    <x v="17"/>
    <x v="13"/>
    <x v="102"/>
    <x v="0"/>
  </r>
  <r>
    <x v="1790"/>
    <x v="1136"/>
    <n v="696"/>
    <x v="1602"/>
    <x v="1203"/>
    <n v="55.74"/>
    <n v="35"/>
    <n v="19.89"/>
    <x v="17"/>
    <x v="13"/>
    <x v="101"/>
    <x v="3"/>
  </r>
  <r>
    <x v="1791"/>
    <x v="1137"/>
    <n v="696"/>
    <x v="1603"/>
    <x v="1098"/>
    <n v="27.69"/>
    <n v="35"/>
    <n v="19.87"/>
    <x v="17"/>
    <x v="13"/>
    <x v="27"/>
    <x v="10"/>
  </r>
  <r>
    <x v="1792"/>
    <x v="1261"/>
    <n v="695"/>
    <x v="1604"/>
    <x v="1251"/>
    <n v="13.44"/>
    <n v="35"/>
    <n v="19.84"/>
    <x v="17"/>
    <x v="13"/>
    <x v="103"/>
    <x v="3"/>
  </r>
  <r>
    <x v="1793"/>
    <x v="894"/>
    <n v="693"/>
    <x v="1605"/>
    <x v="1259"/>
    <n v="14.31"/>
    <n v="35"/>
    <n v="19.8"/>
    <x v="17"/>
    <x v="14"/>
    <x v="109"/>
    <x v="3"/>
  </r>
  <r>
    <x v="1794"/>
    <x v="1213"/>
    <n v="691"/>
    <x v="1606"/>
    <x v="1247"/>
    <n v="2.63"/>
    <n v="65"/>
    <n v="10.63"/>
    <x v="17"/>
    <x v="14"/>
    <x v="102"/>
    <x v="1"/>
  </r>
  <r>
    <x v="1795"/>
    <x v="1262"/>
    <n v="691"/>
    <x v="668"/>
    <x v="1044"/>
    <n v="26.67"/>
    <n v="35"/>
    <n v="19.75"/>
    <x v="20"/>
    <x v="8"/>
    <x v="52"/>
    <x v="1"/>
  </r>
  <r>
    <x v="1796"/>
    <x v="1065"/>
    <n v="689"/>
    <x v="1607"/>
    <x v="1244"/>
    <n v="18.98"/>
    <n v="35"/>
    <n v="19.690000000000001"/>
    <x v="17"/>
    <x v="13"/>
    <x v="103"/>
    <x v="3"/>
  </r>
  <r>
    <x v="1797"/>
    <x v="1263"/>
    <n v="688"/>
    <x v="1608"/>
    <x v="1260"/>
    <n v="3.82"/>
    <n v="35"/>
    <n v="19.649999999999999"/>
    <x v="17"/>
    <x v="13"/>
    <x v="109"/>
    <x v="3"/>
  </r>
  <r>
    <x v="1798"/>
    <x v="1264"/>
    <n v="684"/>
    <x v="1609"/>
    <x v="1261"/>
    <n v="25.15"/>
    <n v="45"/>
    <n v="15.19"/>
    <x v="17"/>
    <x v="13"/>
    <x v="88"/>
    <x v="1"/>
  </r>
  <r>
    <x v="1799"/>
    <x v="882"/>
    <n v="683"/>
    <x v="1610"/>
    <x v="1262"/>
    <n v="25.55"/>
    <n v="65"/>
    <n v="10.51"/>
    <x v="17"/>
    <x v="11"/>
    <x v="86"/>
    <x v="3"/>
  </r>
  <r>
    <x v="1800"/>
    <x v="1265"/>
    <n v="675"/>
    <x v="1611"/>
    <x v="1263"/>
    <n v="11.69"/>
    <n v="25"/>
    <n v="27.02"/>
    <x v="17"/>
    <x v="12"/>
    <x v="70"/>
    <x v="1"/>
  </r>
  <r>
    <x v="1801"/>
    <x v="1266"/>
    <n v="675"/>
    <x v="1612"/>
    <x v="1264"/>
    <n v="17.809999999999999"/>
    <n v="35"/>
    <n v="19.29"/>
    <x v="17"/>
    <x v="13"/>
    <x v="103"/>
    <x v="3"/>
  </r>
  <r>
    <x v="1802"/>
    <x v="1258"/>
    <n v="674"/>
    <x v="1613"/>
    <x v="1265"/>
    <n v="40.64"/>
    <n v="25"/>
    <n v="26.96"/>
    <x v="17"/>
    <x v="12"/>
    <x v="27"/>
    <x v="10"/>
  </r>
  <r>
    <x v="1803"/>
    <x v="1065"/>
    <n v="673"/>
    <x v="873"/>
    <x v="1052"/>
    <n v="20.71"/>
    <n v="25"/>
    <n v="26.91"/>
    <x v="17"/>
    <x v="12"/>
    <x v="119"/>
    <x v="10"/>
  </r>
  <r>
    <x v="1804"/>
    <x v="850"/>
    <n v="672"/>
    <x v="1614"/>
    <x v="1266"/>
    <n v="7.15"/>
    <n v="89"/>
    <n v="7.56"/>
    <x v="17"/>
    <x v="14"/>
    <x v="102"/>
    <x v="1"/>
  </r>
  <r>
    <x v="1805"/>
    <x v="1267"/>
    <n v="671"/>
    <x v="1615"/>
    <x v="1236"/>
    <n v="38.36"/>
    <n v="65"/>
    <n v="10.33"/>
    <x v="17"/>
    <x v="14"/>
    <x v="83"/>
    <x v="1"/>
  </r>
  <r>
    <x v="1806"/>
    <x v="1268"/>
    <n v="671"/>
    <x v="1616"/>
    <x v="1267"/>
    <n v="53.28"/>
    <n v="65"/>
    <n v="10.32"/>
    <x v="17"/>
    <x v="13"/>
    <x v="83"/>
    <x v="1"/>
  </r>
  <r>
    <x v="1807"/>
    <x v="1188"/>
    <n v="667"/>
    <x v="1617"/>
    <x v="1268"/>
    <n v="73.569999999999993"/>
    <n v="35"/>
    <n v="19.059999999999999"/>
    <x v="17"/>
    <x v="14"/>
    <x v="120"/>
    <x v="3"/>
  </r>
  <r>
    <x v="1808"/>
    <x v="1269"/>
    <n v="666"/>
    <x v="336"/>
    <x v="1269"/>
    <n v="3.35"/>
    <n v="35"/>
    <n v="19.03"/>
    <x v="17"/>
    <x v="14"/>
    <x v="103"/>
    <x v="3"/>
  </r>
  <r>
    <x v="1809"/>
    <x v="1270"/>
    <n v="665"/>
    <x v="505"/>
    <x v="1268"/>
    <n v="17.11"/>
    <n v="35"/>
    <n v="19.010000000000002"/>
    <x v="17"/>
    <x v="11"/>
    <x v="104"/>
    <x v="3"/>
  </r>
  <r>
    <x v="1810"/>
    <x v="1271"/>
    <n v="664"/>
    <x v="1618"/>
    <x v="1270"/>
    <n v="2.23"/>
    <n v="6"/>
    <n v="110.69"/>
    <x v="17"/>
    <x v="6"/>
    <x v="27"/>
    <x v="3"/>
  </r>
  <r>
    <x v="1811"/>
    <x v="1224"/>
    <n v="663"/>
    <x v="1619"/>
    <x v="1271"/>
    <n v="8.42"/>
    <n v="25"/>
    <n v="26.5"/>
    <x v="17"/>
    <x v="12"/>
    <x v="70"/>
    <x v="1"/>
  </r>
  <r>
    <x v="1812"/>
    <x v="1272"/>
    <n v="659"/>
    <x v="1620"/>
    <x v="1272"/>
    <n v="20.67"/>
    <n v="35"/>
    <n v="18.82"/>
    <x v="17"/>
    <x v="13"/>
    <x v="103"/>
    <x v="3"/>
  </r>
  <r>
    <x v="1813"/>
    <x v="1273"/>
    <n v="649"/>
    <x v="1621"/>
    <x v="1273"/>
    <n v="39.950000000000003"/>
    <n v="65"/>
    <n v="9.98"/>
    <x v="17"/>
    <x v="13"/>
    <x v="83"/>
    <x v="1"/>
  </r>
  <r>
    <x v="1814"/>
    <x v="870"/>
    <n v="649"/>
    <x v="1622"/>
    <x v="1274"/>
    <n v="25.83"/>
    <n v="35"/>
    <n v="18.55"/>
    <x v="17"/>
    <x v="11"/>
    <x v="63"/>
    <x v="3"/>
  </r>
  <r>
    <x v="1815"/>
    <x v="882"/>
    <n v="649"/>
    <x v="1623"/>
    <x v="1275"/>
    <n v="24.16"/>
    <n v="35"/>
    <n v="18.53"/>
    <x v="17"/>
    <x v="13"/>
    <x v="103"/>
    <x v="3"/>
  </r>
  <r>
    <x v="1816"/>
    <x v="926"/>
    <n v="645"/>
    <x v="1624"/>
    <x v="1138"/>
    <n v="9.0299999999999994"/>
    <n v="35"/>
    <n v="18.420000000000002"/>
    <x v="17"/>
    <x v="13"/>
    <x v="121"/>
    <x v="3"/>
  </r>
  <r>
    <x v="1817"/>
    <x v="1274"/>
    <n v="644"/>
    <x v="1625"/>
    <x v="1131"/>
    <n v="59.73"/>
    <n v="35"/>
    <n v="18.41"/>
    <x v="17"/>
    <x v="13"/>
    <x v="121"/>
    <x v="3"/>
  </r>
  <r>
    <x v="1818"/>
    <x v="1136"/>
    <n v="643"/>
    <x v="1626"/>
    <x v="1135"/>
    <n v="47.61"/>
    <n v="35"/>
    <n v="18.37"/>
    <x v="17"/>
    <x v="13"/>
    <x v="109"/>
    <x v="3"/>
  </r>
  <r>
    <x v="1819"/>
    <x v="1254"/>
    <n v="640"/>
    <x v="1627"/>
    <x v="1276"/>
    <n v="16.82"/>
    <n v="35"/>
    <n v="18.29"/>
    <x v="17"/>
    <x v="10"/>
    <x v="104"/>
    <x v="3"/>
  </r>
  <r>
    <x v="1820"/>
    <x v="651"/>
    <n v="636"/>
    <x v="999"/>
    <x v="1277"/>
    <n v="7.67"/>
    <n v="65"/>
    <n v="9.7799999999999994"/>
    <x v="17"/>
    <x v="14"/>
    <x v="83"/>
    <x v="1"/>
  </r>
  <r>
    <x v="1821"/>
    <x v="1117"/>
    <n v="635"/>
    <x v="1628"/>
    <x v="1278"/>
    <n v="4.38"/>
    <n v="10"/>
    <n v="63.52"/>
    <x v="17"/>
    <x v="8"/>
    <x v="100"/>
    <x v="3"/>
  </r>
  <r>
    <x v="1822"/>
    <x v="1275"/>
    <n v="632"/>
    <x v="251"/>
    <x v="679"/>
    <n v="17.73"/>
    <n v="65"/>
    <n v="9.73"/>
    <x v="17"/>
    <x v="14"/>
    <x v="83"/>
    <x v="1"/>
  </r>
  <r>
    <x v="1823"/>
    <x v="651"/>
    <n v="627"/>
    <x v="176"/>
    <x v="1279"/>
    <n v="9.17"/>
    <n v="35"/>
    <n v="17.899999999999999"/>
    <x v="17"/>
    <x v="13"/>
    <x v="103"/>
    <x v="3"/>
  </r>
  <r>
    <x v="1824"/>
    <x v="1276"/>
    <n v="627"/>
    <x v="236"/>
    <x v="1280"/>
    <n v="46.19"/>
    <n v="35"/>
    <n v="17.93"/>
    <x v="17"/>
    <x v="12"/>
    <x v="122"/>
    <x v="3"/>
  </r>
  <r>
    <x v="1825"/>
    <x v="1112"/>
    <n v="623"/>
    <x v="1629"/>
    <x v="1281"/>
    <n v="48.81"/>
    <n v="35"/>
    <n v="17.809999999999999"/>
    <x v="17"/>
    <x v="13"/>
    <x v="103"/>
    <x v="3"/>
  </r>
  <r>
    <x v="1826"/>
    <x v="1117"/>
    <n v="622"/>
    <x v="1630"/>
    <x v="1282"/>
    <n v="4.28"/>
    <n v="17"/>
    <n v="36.590000000000003"/>
    <x v="17"/>
    <x v="11"/>
    <x v="100"/>
    <x v="3"/>
  </r>
  <r>
    <x v="1827"/>
    <x v="1137"/>
    <n v="621"/>
    <x v="1631"/>
    <x v="1283"/>
    <n v="14.51"/>
    <n v="4"/>
    <n v="155.37"/>
    <x v="16"/>
    <x v="8"/>
    <x v="107"/>
    <x v="3"/>
  </r>
  <r>
    <x v="1828"/>
    <x v="1277"/>
    <n v="609"/>
    <x v="1632"/>
    <x v="1284"/>
    <n v="29.67"/>
    <n v="35"/>
    <n v="17.41"/>
    <x v="17"/>
    <x v="13"/>
    <x v="103"/>
    <x v="3"/>
  </r>
  <r>
    <x v="1829"/>
    <x v="1073"/>
    <n v="604"/>
    <x v="1462"/>
    <x v="1285"/>
    <n v="25.32"/>
    <n v="25"/>
    <n v="24.17"/>
    <x v="17"/>
    <x v="12"/>
    <x v="70"/>
    <x v="1"/>
  </r>
  <r>
    <x v="1830"/>
    <x v="1069"/>
    <n v="600"/>
    <x v="1612"/>
    <x v="1286"/>
    <n v="17.32"/>
    <n v="65"/>
    <n v="9.23"/>
    <x v="17"/>
    <x v="13"/>
    <x v="80"/>
    <x v="0"/>
  </r>
  <r>
    <x v="1831"/>
    <x v="949"/>
    <n v="597"/>
    <x v="1633"/>
    <x v="1287"/>
    <n v="16.05"/>
    <n v="65"/>
    <n v="9.18"/>
    <x v="17"/>
    <x v="14"/>
    <x v="115"/>
    <x v="1"/>
  </r>
  <r>
    <x v="1832"/>
    <x v="1278"/>
    <n v="596"/>
    <x v="1634"/>
    <x v="1288"/>
    <n v="10.050000000000001"/>
    <n v="65"/>
    <n v="9.17"/>
    <x v="17"/>
    <x v="14"/>
    <x v="102"/>
    <x v="1"/>
  </r>
  <r>
    <x v="1833"/>
    <x v="507"/>
    <n v="596"/>
    <x v="1635"/>
    <x v="1289"/>
    <n v="3.5"/>
    <n v="8.5"/>
    <n v="70.08"/>
    <x v="17"/>
    <x v="9"/>
    <x v="82"/>
    <x v="0"/>
  </r>
  <r>
    <x v="1834"/>
    <x v="722"/>
    <n v="593"/>
    <x v="1636"/>
    <x v="1162"/>
    <n v="2.5099999999999998"/>
    <n v="103"/>
    <n v="5.75"/>
    <x v="17"/>
    <x v="13"/>
    <x v="102"/>
    <x v="0"/>
  </r>
  <r>
    <x v="1835"/>
    <x v="299"/>
    <n v="592"/>
    <x v="1637"/>
    <x v="1290"/>
    <n v="3.32"/>
    <n v="6"/>
    <n v="98.69"/>
    <x v="17"/>
    <x v="7"/>
    <x v="106"/>
    <x v="3"/>
  </r>
  <r>
    <x v="1836"/>
    <x v="1279"/>
    <n v="592"/>
    <x v="1630"/>
    <x v="1291"/>
    <n v="5.43"/>
    <n v="65"/>
    <n v="9.11"/>
    <x v="17"/>
    <x v="14"/>
    <x v="123"/>
    <x v="1"/>
  </r>
  <r>
    <x v="1837"/>
    <x v="1280"/>
    <n v="591"/>
    <x v="99"/>
    <x v="1292"/>
    <n v="43.15"/>
    <n v="31"/>
    <n v="19.07"/>
    <x v="17"/>
    <x v="13"/>
    <x v="103"/>
    <x v="3"/>
  </r>
  <r>
    <x v="1838"/>
    <x v="1241"/>
    <n v="570"/>
    <x v="1027"/>
    <x v="1293"/>
    <n v="10.73"/>
    <n v="45"/>
    <n v="12.67"/>
    <x v="17"/>
    <x v="13"/>
    <x v="102"/>
    <x v="1"/>
  </r>
  <r>
    <x v="1839"/>
    <x v="1065"/>
    <n v="563"/>
    <x v="4"/>
    <x v="1294"/>
    <n v="16.239999999999998"/>
    <n v="65"/>
    <n v="8.66"/>
    <x v="17"/>
    <x v="13"/>
    <x v="27"/>
    <x v="10"/>
  </r>
  <r>
    <x v="1840"/>
    <x v="1281"/>
    <n v="562"/>
    <x v="1638"/>
    <x v="1295"/>
    <n v="10.49"/>
    <n v="17"/>
    <n v="33.03"/>
    <x v="17"/>
    <x v="10"/>
    <x v="79"/>
    <x v="3"/>
  </r>
  <r>
    <x v="1841"/>
    <x v="1282"/>
    <n v="561"/>
    <x v="1262"/>
    <x v="1296"/>
    <n v="5.59"/>
    <n v="25"/>
    <n v="22.42"/>
    <x v="17"/>
    <x v="8"/>
    <x v="124"/>
    <x v="1"/>
  </r>
  <r>
    <x v="1842"/>
    <x v="1275"/>
    <n v="561"/>
    <x v="41"/>
    <x v="1297"/>
    <n v="15.65"/>
    <n v="65"/>
    <n v="8.64"/>
    <x v="17"/>
    <x v="13"/>
    <x v="83"/>
    <x v="1"/>
  </r>
  <r>
    <x v="1843"/>
    <x v="1139"/>
    <n v="561"/>
    <x v="1344"/>
    <x v="1298"/>
    <n v="21.9"/>
    <n v="31"/>
    <n v="18.11"/>
    <x v="17"/>
    <x v="14"/>
    <x v="103"/>
    <x v="3"/>
  </r>
  <r>
    <x v="1844"/>
    <x v="760"/>
    <n v="557"/>
    <x v="629"/>
    <x v="1299"/>
    <n v="4.08"/>
    <n v="4.4000000000000004"/>
    <n v="126.59"/>
    <x v="16"/>
    <x v="8"/>
    <x v="107"/>
    <x v="3"/>
  </r>
  <r>
    <x v="1845"/>
    <x v="1283"/>
    <n v="555"/>
    <x v="1639"/>
    <x v="1300"/>
    <n v="16.600000000000001"/>
    <n v="65"/>
    <n v="8.5399999999999991"/>
    <x v="17"/>
    <x v="13"/>
    <x v="27"/>
    <x v="10"/>
  </r>
  <r>
    <x v="1846"/>
    <x v="926"/>
    <n v="549"/>
    <x v="207"/>
    <x v="1301"/>
    <n v="7.56"/>
    <n v="65"/>
    <n v="8.4499999999999993"/>
    <x v="17"/>
    <x v="14"/>
    <x v="123"/>
    <x v="1"/>
  </r>
  <r>
    <x v="1847"/>
    <x v="180"/>
    <n v="544"/>
    <x v="1640"/>
    <x v="1007"/>
    <n v="0.78"/>
    <n v="4.4000000000000004"/>
    <n v="123.73"/>
    <x v="16"/>
    <x v="8"/>
    <x v="114"/>
    <x v="3"/>
  </r>
  <r>
    <x v="1848"/>
    <x v="260"/>
    <n v="542"/>
    <x v="960"/>
    <x v="886"/>
    <n v="4.2"/>
    <n v="7.5"/>
    <n v="72.33"/>
    <x v="17"/>
    <x v="8"/>
    <x v="106"/>
    <x v="3"/>
  </r>
  <r>
    <x v="1849"/>
    <x v="835"/>
    <n v="536"/>
    <x v="1641"/>
    <x v="1302"/>
    <n v="3.82"/>
    <n v="35"/>
    <n v="15.31"/>
    <x v="17"/>
    <x v="13"/>
    <x v="121"/>
    <x v="3"/>
  </r>
  <r>
    <x v="1850"/>
    <x v="953"/>
    <n v="533"/>
    <x v="1642"/>
    <x v="1303"/>
    <n v="15.69"/>
    <n v="65"/>
    <n v="8.2100000000000009"/>
    <x v="17"/>
    <x v="13"/>
    <x v="27"/>
    <x v="10"/>
  </r>
  <r>
    <x v="1851"/>
    <x v="751"/>
    <n v="532"/>
    <x v="1643"/>
    <x v="1304"/>
    <n v="11.53"/>
    <n v="6"/>
    <n v="88.7"/>
    <x v="17"/>
    <x v="0"/>
    <x v="82"/>
    <x v="0"/>
  </r>
  <r>
    <x v="1852"/>
    <x v="572"/>
    <n v="531"/>
    <x v="1644"/>
    <x v="1305"/>
    <n v="1.1599999999999999"/>
    <n v="110"/>
    <n v="4.83"/>
    <x v="17"/>
    <x v="13"/>
    <x v="118"/>
    <x v="0"/>
  </r>
  <r>
    <x v="1853"/>
    <x v="1284"/>
    <n v="525"/>
    <x v="1082"/>
    <x v="1306"/>
    <n v="8.42"/>
    <n v="35"/>
    <n v="14.99"/>
    <x v="17"/>
    <x v="14"/>
    <x v="27"/>
    <x v="10"/>
  </r>
  <r>
    <x v="1854"/>
    <x v="839"/>
    <n v="521"/>
    <x v="1165"/>
    <x v="1127"/>
    <n v="12.58"/>
    <n v="32"/>
    <n v="16.29"/>
    <x v="17"/>
    <x v="13"/>
    <x v="103"/>
    <x v="3"/>
  </r>
  <r>
    <x v="1855"/>
    <x v="1285"/>
    <n v="519"/>
    <x v="1566"/>
    <x v="1307"/>
    <n v="17.68"/>
    <n v="35"/>
    <n v="14.83"/>
    <x v="17"/>
    <x v="13"/>
    <x v="109"/>
    <x v="3"/>
  </r>
  <r>
    <x v="1856"/>
    <x v="985"/>
    <n v="519"/>
    <x v="1645"/>
    <x v="1127"/>
    <n v="31.44"/>
    <n v="35"/>
    <n v="14.84"/>
    <x v="17"/>
    <x v="13"/>
    <x v="27"/>
    <x v="3"/>
  </r>
  <r>
    <x v="1857"/>
    <x v="790"/>
    <n v="505"/>
    <x v="1642"/>
    <x v="1308"/>
    <n v="27.47"/>
    <n v="45"/>
    <n v="11.23"/>
    <x v="20"/>
    <x v="12"/>
    <x v="70"/>
    <x v="1"/>
  </r>
  <r>
    <x v="1858"/>
    <x v="1137"/>
    <n v="501"/>
    <x v="1646"/>
    <x v="1005"/>
    <n v="35.47"/>
    <n v="45"/>
    <n v="11.13"/>
    <x v="20"/>
    <x v="10"/>
    <x v="85"/>
    <x v="10"/>
  </r>
  <r>
    <x v="1859"/>
    <x v="1069"/>
    <n v="500"/>
    <x v="1647"/>
    <x v="1309"/>
    <n v="15.6"/>
    <n v="35"/>
    <n v="14.27"/>
    <x v="17"/>
    <x v="14"/>
    <x v="121"/>
    <x v="3"/>
  </r>
  <r>
    <x v="1860"/>
    <x v="1112"/>
    <n v="498"/>
    <x v="1648"/>
    <x v="1310"/>
    <n v="72.16"/>
    <n v="45"/>
    <n v="11.07"/>
    <x v="20"/>
    <x v="11"/>
    <x v="70"/>
    <x v="1"/>
  </r>
  <r>
    <x v="1861"/>
    <x v="1286"/>
    <n v="497"/>
    <x v="1649"/>
    <x v="1311"/>
    <n v="3.8"/>
    <n v="31"/>
    <n v="16.02"/>
    <x v="17"/>
    <x v="13"/>
    <x v="103"/>
    <x v="3"/>
  </r>
  <r>
    <x v="1862"/>
    <x v="1016"/>
    <n v="494"/>
    <x v="263"/>
    <x v="1312"/>
    <n v="13.09"/>
    <n v="35"/>
    <n v="14.13"/>
    <x v="20"/>
    <x v="10"/>
    <x v="52"/>
    <x v="1"/>
  </r>
  <r>
    <x v="1863"/>
    <x v="912"/>
    <n v="492"/>
    <x v="1650"/>
    <x v="1127"/>
    <n v="6.28"/>
    <n v="65"/>
    <n v="7.58"/>
    <x v="17"/>
    <x v="14"/>
    <x v="83"/>
    <x v="1"/>
  </r>
  <r>
    <x v="1864"/>
    <x v="660"/>
    <n v="483"/>
    <x v="663"/>
    <x v="1245"/>
    <n v="6.03"/>
    <n v="35"/>
    <n v="13.81"/>
    <x v="17"/>
    <x v="14"/>
    <x v="101"/>
    <x v="3"/>
  </r>
  <r>
    <x v="1865"/>
    <x v="937"/>
    <n v="480"/>
    <x v="1651"/>
    <x v="1313"/>
    <n v="18.489999999999998"/>
    <n v="35"/>
    <n v="13.71"/>
    <x v="20"/>
    <x v="10"/>
    <x v="52"/>
    <x v="1"/>
  </r>
  <r>
    <x v="1866"/>
    <x v="1287"/>
    <n v="471"/>
    <x v="1652"/>
    <x v="1314"/>
    <n v="87.38"/>
    <n v="45"/>
    <n v="10.47"/>
    <x v="20"/>
    <x v="13"/>
    <x v="70"/>
    <x v="1"/>
  </r>
  <r>
    <x v="1867"/>
    <x v="322"/>
    <n v="470"/>
    <x v="1653"/>
    <x v="1315"/>
    <n v="1.53"/>
    <n v="17"/>
    <n v="27.62"/>
    <x v="17"/>
    <x v="11"/>
    <x v="79"/>
    <x v="3"/>
  </r>
  <r>
    <x v="1868"/>
    <x v="811"/>
    <n v="469"/>
    <x v="1654"/>
    <x v="1316"/>
    <n v="2.59"/>
    <n v="7.5"/>
    <n v="62.58"/>
    <x v="17"/>
    <x v="8"/>
    <x v="106"/>
    <x v="3"/>
  </r>
  <r>
    <x v="1869"/>
    <x v="1288"/>
    <n v="469"/>
    <x v="1655"/>
    <x v="1317"/>
    <n v="16.489999999999998"/>
    <n v="130"/>
    <n v="3.61"/>
    <x v="17"/>
    <x v="13"/>
    <x v="115"/>
    <x v="1"/>
  </r>
  <r>
    <x v="1870"/>
    <x v="1289"/>
    <n v="453"/>
    <x v="1576"/>
    <x v="1318"/>
    <n v="8.85"/>
    <n v="31"/>
    <n v="14.62"/>
    <x v="17"/>
    <x v="13"/>
    <x v="103"/>
    <x v="3"/>
  </r>
  <r>
    <x v="1871"/>
    <x v="862"/>
    <n v="445"/>
    <x v="1119"/>
    <x v="1306"/>
    <n v="15.73"/>
    <n v="35"/>
    <n v="12.71"/>
    <x v="20"/>
    <x v="13"/>
    <x v="83"/>
    <x v="1"/>
  </r>
  <r>
    <x v="1872"/>
    <x v="1290"/>
    <n v="436"/>
    <x v="1656"/>
    <x v="1319"/>
    <n v="27.65"/>
    <n v="31"/>
    <n v="14.07"/>
    <x v="17"/>
    <x v="13"/>
    <x v="103"/>
    <x v="3"/>
  </r>
  <r>
    <x v="1873"/>
    <x v="660"/>
    <n v="430"/>
    <x v="1657"/>
    <x v="1320"/>
    <n v="5.44"/>
    <n v="45"/>
    <n v="9.5500000000000007"/>
    <x v="20"/>
    <x v="13"/>
    <x v="102"/>
    <x v="1"/>
  </r>
  <r>
    <x v="1874"/>
    <x v="642"/>
    <n v="426"/>
    <x v="1658"/>
    <x v="1313"/>
    <n v="7.39"/>
    <n v="35"/>
    <n v="12.17"/>
    <x v="20"/>
    <x v="10"/>
    <x v="52"/>
    <x v="1"/>
  </r>
  <r>
    <x v="1875"/>
    <x v="1291"/>
    <n v="421"/>
    <x v="1659"/>
    <x v="1296"/>
    <n v="26.38"/>
    <n v="45"/>
    <n v="9.36"/>
    <x v="20"/>
    <x v="13"/>
    <x v="102"/>
    <x v="1"/>
  </r>
  <r>
    <x v="1876"/>
    <x v="431"/>
    <n v="420"/>
    <x v="1660"/>
    <x v="1321"/>
    <n v="3.66"/>
    <n v="7.5"/>
    <n v="55.98"/>
    <x v="17"/>
    <x v="9"/>
    <x v="106"/>
    <x v="3"/>
  </r>
  <r>
    <x v="1877"/>
    <x v="984"/>
    <n v="412"/>
    <x v="1661"/>
    <x v="1235"/>
    <n v="20.49"/>
    <n v="45"/>
    <n v="9.16"/>
    <x v="20"/>
    <x v="13"/>
    <x v="102"/>
    <x v="1"/>
  </r>
  <r>
    <x v="1878"/>
    <x v="908"/>
    <n v="412"/>
    <x v="1662"/>
    <x v="1322"/>
    <n v="9.25"/>
    <n v="45"/>
    <n v="9.14"/>
    <x v="20"/>
    <x v="13"/>
    <x v="102"/>
    <x v="1"/>
  </r>
  <r>
    <x v="1879"/>
    <x v="1290"/>
    <n v="409"/>
    <x v="1663"/>
    <x v="1239"/>
    <n v="44.8"/>
    <n v="34.799999999999997"/>
    <n v="11.74"/>
    <x v="20"/>
    <x v="13"/>
    <x v="101"/>
    <x v="3"/>
  </r>
  <r>
    <x v="1880"/>
    <x v="1292"/>
    <n v="408"/>
    <x v="1664"/>
    <x v="1306"/>
    <n v="5.1100000000000003"/>
    <n v="31"/>
    <n v="13.15"/>
    <x v="17"/>
    <x v="13"/>
    <x v="109"/>
    <x v="3"/>
  </r>
  <r>
    <x v="1881"/>
    <x v="555"/>
    <n v="404"/>
    <x v="1583"/>
    <x v="1323"/>
    <n v="7.77"/>
    <n v="104"/>
    <n v="3.89"/>
    <x v="20"/>
    <x v="13"/>
    <x v="118"/>
    <x v="1"/>
  </r>
  <r>
    <x v="1882"/>
    <x v="1293"/>
    <n v="404"/>
    <x v="448"/>
    <x v="1324"/>
    <n v="3.01"/>
    <n v="13"/>
    <n v="31.11"/>
    <x v="17"/>
    <x v="12"/>
    <x v="125"/>
    <x v="1"/>
  </r>
  <r>
    <x v="1883"/>
    <x v="1171"/>
    <n v="403"/>
    <x v="1665"/>
    <x v="1325"/>
    <n v="0.76"/>
    <n v="110"/>
    <n v="3.67"/>
    <x v="20"/>
    <x v="13"/>
    <x v="126"/>
    <x v="0"/>
  </r>
  <r>
    <x v="1884"/>
    <x v="1192"/>
    <n v="400"/>
    <x v="1666"/>
    <x v="1326"/>
    <n v="14.42"/>
    <n v="45"/>
    <n v="8.89"/>
    <x v="20"/>
    <x v="13"/>
    <x v="102"/>
    <x v="1"/>
  </r>
  <r>
    <x v="1885"/>
    <x v="926"/>
    <n v="396"/>
    <x v="1667"/>
    <x v="1327"/>
    <n v="7.1"/>
    <n v="45"/>
    <n v="8.8000000000000007"/>
    <x v="20"/>
    <x v="14"/>
    <x v="102"/>
    <x v="10"/>
  </r>
  <r>
    <x v="1886"/>
    <x v="660"/>
    <n v="394"/>
    <x v="995"/>
    <x v="1283"/>
    <n v="4.83"/>
    <n v="89"/>
    <n v="4.42"/>
    <x v="20"/>
    <x v="14"/>
    <x v="118"/>
    <x v="1"/>
  </r>
  <r>
    <x v="1887"/>
    <x v="1294"/>
    <n v="393"/>
    <x v="1668"/>
    <x v="1328"/>
    <n v="1.34"/>
    <n v="85.3"/>
    <n v="4.5999999999999996"/>
    <x v="20"/>
    <x v="13"/>
    <x v="118"/>
    <x v="0"/>
  </r>
  <r>
    <x v="1888"/>
    <x v="1171"/>
    <n v="393"/>
    <x v="1669"/>
    <x v="1329"/>
    <n v="0.7"/>
    <n v="110"/>
    <n v="3.57"/>
    <x v="20"/>
    <x v="13"/>
    <x v="126"/>
    <x v="0"/>
  </r>
  <r>
    <x v="1889"/>
    <x v="921"/>
    <n v="387"/>
    <x v="1670"/>
    <x v="1330"/>
    <n v="18.170000000000002"/>
    <n v="12"/>
    <n v="32.25"/>
    <x v="17"/>
    <x v="12"/>
    <x v="27"/>
    <x v="3"/>
  </r>
  <r>
    <x v="1890"/>
    <x v="1295"/>
    <n v="385"/>
    <x v="43"/>
    <x v="1331"/>
    <n v="5.26"/>
    <n v="6"/>
    <n v="64.14"/>
    <x v="17"/>
    <x v="8"/>
    <x v="106"/>
    <x v="1"/>
  </r>
  <r>
    <x v="1891"/>
    <x v="1065"/>
    <n v="379"/>
    <x v="1671"/>
    <x v="1332"/>
    <n v="21.76"/>
    <n v="25"/>
    <n v="15.16"/>
    <x v="20"/>
    <x v="12"/>
    <x v="103"/>
    <x v="3"/>
  </r>
  <r>
    <x v="1892"/>
    <x v="912"/>
    <n v="375"/>
    <x v="1649"/>
    <x v="1333"/>
    <n v="4.29"/>
    <n v="89"/>
    <n v="4.21"/>
    <x v="20"/>
    <x v="13"/>
    <x v="127"/>
    <x v="10"/>
  </r>
  <r>
    <x v="1893"/>
    <x v="705"/>
    <n v="368"/>
    <x v="1672"/>
    <x v="1272"/>
    <n v="8.8800000000000008"/>
    <n v="35"/>
    <n v="10.52"/>
    <x v="20"/>
    <x v="13"/>
    <x v="83"/>
    <x v="1"/>
  </r>
  <r>
    <x v="1894"/>
    <x v="893"/>
    <n v="365"/>
    <x v="1673"/>
    <x v="1334"/>
    <n v="7.12"/>
    <n v="31"/>
    <n v="11.76"/>
    <x v="20"/>
    <x v="13"/>
    <x v="101"/>
    <x v="3"/>
  </r>
  <r>
    <x v="1895"/>
    <x v="1296"/>
    <n v="364"/>
    <x v="1674"/>
    <x v="1335"/>
    <n v="25.13"/>
    <n v="62"/>
    <n v="5.86"/>
    <x v="20"/>
    <x v="13"/>
    <x v="102"/>
    <x v="1"/>
  </r>
  <r>
    <x v="1896"/>
    <x v="1136"/>
    <n v="360"/>
    <x v="1675"/>
    <x v="1336"/>
    <n v="28.17"/>
    <n v="62"/>
    <n v="5.81"/>
    <x v="20"/>
    <x v="14"/>
    <x v="102"/>
    <x v="1"/>
  </r>
  <r>
    <x v="1897"/>
    <x v="882"/>
    <n v="358"/>
    <x v="808"/>
    <x v="1131"/>
    <n v="23.89"/>
    <n v="20"/>
    <n v="17.89"/>
    <x v="20"/>
    <x v="12"/>
    <x v="27"/>
    <x v="1"/>
  </r>
  <r>
    <x v="1898"/>
    <x v="1297"/>
    <n v="357"/>
    <x v="1676"/>
    <x v="1337"/>
    <n v="30.34"/>
    <n v="20"/>
    <n v="17.829999999999998"/>
    <x v="20"/>
    <x v="12"/>
    <x v="99"/>
    <x v="1"/>
  </r>
  <r>
    <x v="1899"/>
    <x v="1112"/>
    <n v="349"/>
    <x v="1456"/>
    <x v="1338"/>
    <n v="36.89"/>
    <n v="45"/>
    <n v="7.75"/>
    <x v="20"/>
    <x v="13"/>
    <x v="102"/>
    <x v="1"/>
  </r>
  <r>
    <x v="1900"/>
    <x v="1298"/>
    <n v="349"/>
    <x v="1419"/>
    <x v="1339"/>
    <n v="31.94"/>
    <n v="31"/>
    <n v="11.26"/>
    <x v="17"/>
    <x v="13"/>
    <x v="109"/>
    <x v="3"/>
  </r>
  <r>
    <x v="1901"/>
    <x v="1071"/>
    <n v="348"/>
    <x v="1677"/>
    <x v="1340"/>
    <n v="3.31"/>
    <n v="31"/>
    <n v="11.23"/>
    <x v="17"/>
    <x v="14"/>
    <x v="101"/>
    <x v="3"/>
  </r>
  <r>
    <x v="1902"/>
    <x v="1069"/>
    <n v="346"/>
    <x v="1678"/>
    <x v="1341"/>
    <n v="11.43"/>
    <n v="67"/>
    <n v="5.16"/>
    <x v="20"/>
    <x v="13"/>
    <x v="118"/>
    <x v="0"/>
  </r>
  <r>
    <x v="1903"/>
    <x v="912"/>
    <n v="340"/>
    <x v="1664"/>
    <x v="1342"/>
    <n v="5.65"/>
    <n v="62"/>
    <n v="5.49"/>
    <x v="20"/>
    <x v="14"/>
    <x v="102"/>
    <x v="10"/>
  </r>
  <r>
    <x v="1904"/>
    <x v="835"/>
    <n v="340"/>
    <x v="1175"/>
    <x v="1327"/>
    <n v="3.79"/>
    <n v="62"/>
    <n v="5.48"/>
    <x v="20"/>
    <x v="14"/>
    <x v="102"/>
    <x v="10"/>
  </r>
  <r>
    <x v="1905"/>
    <x v="945"/>
    <n v="335"/>
    <x v="1679"/>
    <x v="1343"/>
    <n v="3.28"/>
    <n v="8.5"/>
    <n v="39.4"/>
    <x v="17"/>
    <x v="11"/>
    <x v="125"/>
    <x v="3"/>
  </r>
  <r>
    <x v="1906"/>
    <x v="921"/>
    <n v="334"/>
    <x v="1680"/>
    <x v="1344"/>
    <n v="19.61"/>
    <n v="35"/>
    <n v="9.5500000000000007"/>
    <x v="20"/>
    <x v="13"/>
    <x v="127"/>
    <x v="3"/>
  </r>
  <r>
    <x v="1907"/>
    <x v="1198"/>
    <n v="316"/>
    <x v="1681"/>
    <x v="1345"/>
    <n v="12.56"/>
    <n v="67"/>
    <n v="4.72"/>
    <x v="20"/>
    <x v="14"/>
    <x v="118"/>
    <x v="0"/>
  </r>
  <r>
    <x v="1908"/>
    <x v="1185"/>
    <n v="315"/>
    <x v="1682"/>
    <x v="1346"/>
    <n v="19.68"/>
    <n v="62"/>
    <n v="5.08"/>
    <x v="20"/>
    <x v="14"/>
    <x v="127"/>
    <x v="1"/>
  </r>
  <r>
    <x v="1909"/>
    <x v="1134"/>
    <n v="315"/>
    <x v="1683"/>
    <x v="1185"/>
    <n v="14.56"/>
    <n v="45"/>
    <n v="7.01"/>
    <x v="20"/>
    <x v="13"/>
    <x v="102"/>
    <x v="1"/>
  </r>
  <r>
    <x v="1910"/>
    <x v="1185"/>
    <n v="303"/>
    <x v="1684"/>
    <x v="1347"/>
    <n v="25.31"/>
    <n v="89"/>
    <n v="3.4"/>
    <x v="20"/>
    <x v="14"/>
    <x v="128"/>
    <x v="1"/>
  </r>
  <r>
    <x v="1911"/>
    <x v="587"/>
    <n v="301"/>
    <x v="1685"/>
    <x v="1348"/>
    <n v="5.08"/>
    <n v="45"/>
    <n v="6.68"/>
    <x v="20"/>
    <x v="13"/>
    <x v="102"/>
    <x v="1"/>
  </r>
  <r>
    <x v="1912"/>
    <x v="1024"/>
    <n v="301"/>
    <x v="43"/>
    <x v="1306"/>
    <n v="11.16"/>
    <n v="31"/>
    <n v="9.6999999999999993"/>
    <x v="20"/>
    <x v="13"/>
    <x v="109"/>
    <x v="3"/>
  </r>
  <r>
    <x v="1913"/>
    <x v="555"/>
    <n v="298"/>
    <x v="1686"/>
    <x v="1349"/>
    <n v="5.89"/>
    <n v="62"/>
    <n v="4.8"/>
    <x v="20"/>
    <x v="13"/>
    <x v="127"/>
    <x v="1"/>
  </r>
  <r>
    <x v="1914"/>
    <x v="587"/>
    <n v="295"/>
    <x v="1687"/>
    <x v="1350"/>
    <n v="3.75"/>
    <n v="89"/>
    <n v="3.32"/>
    <x v="20"/>
    <x v="13"/>
    <x v="127"/>
    <x v="10"/>
  </r>
  <r>
    <x v="1915"/>
    <x v="705"/>
    <n v="293"/>
    <x v="1241"/>
    <x v="886"/>
    <n v="12.59"/>
    <n v="35"/>
    <n v="8.3699999999999992"/>
    <x v="20"/>
    <x v="13"/>
    <x v="83"/>
    <x v="1"/>
  </r>
  <r>
    <x v="1916"/>
    <x v="1299"/>
    <n v="292"/>
    <x v="1688"/>
    <x v="1351"/>
    <n v="3.52"/>
    <n v="45"/>
    <n v="6.5"/>
    <x v="20"/>
    <x v="13"/>
    <x v="102"/>
    <x v="10"/>
  </r>
  <r>
    <x v="1917"/>
    <x v="1300"/>
    <n v="292"/>
    <x v="1689"/>
    <x v="1352"/>
    <n v="3.99"/>
    <n v="62"/>
    <n v="4.71"/>
    <x v="20"/>
    <x v="14"/>
    <x v="102"/>
    <x v="1"/>
  </r>
  <r>
    <x v="1918"/>
    <x v="850"/>
    <n v="291"/>
    <x v="1690"/>
    <x v="1353"/>
    <n v="3.99"/>
    <n v="89"/>
    <n v="3.27"/>
    <x v="20"/>
    <x v="13"/>
    <x v="127"/>
    <x v="10"/>
  </r>
  <r>
    <x v="1919"/>
    <x v="1301"/>
    <n v="288"/>
    <x v="1606"/>
    <x v="1354"/>
    <n v="2.85"/>
    <n v="62"/>
    <n v="4.6500000000000004"/>
    <x v="20"/>
    <x v="13"/>
    <x v="102"/>
    <x v="1"/>
  </r>
  <r>
    <x v="1920"/>
    <x v="1274"/>
    <n v="288"/>
    <x v="1691"/>
    <x v="1355"/>
    <n v="52.58"/>
    <n v="25"/>
    <n v="11.53"/>
    <x v="20"/>
    <x v="13"/>
    <x v="103"/>
    <x v="3"/>
  </r>
  <r>
    <x v="1921"/>
    <x v="1302"/>
    <n v="283"/>
    <x v="1692"/>
    <x v="1304"/>
    <n v="23.65"/>
    <n v="30"/>
    <n v="9.43"/>
    <x v="20"/>
    <x v="13"/>
    <x v="101"/>
    <x v="3"/>
  </r>
  <r>
    <x v="1922"/>
    <x v="1152"/>
    <n v="274"/>
    <x v="1693"/>
    <x v="1356"/>
    <n v="16"/>
    <n v="15"/>
    <n v="18.28"/>
    <x v="20"/>
    <x v="13"/>
    <x v="102"/>
    <x v="1"/>
  </r>
  <r>
    <x v="1923"/>
    <x v="1134"/>
    <n v="268"/>
    <x v="1694"/>
    <x v="988"/>
    <n v="9.5299999999999994"/>
    <n v="62"/>
    <n v="4.32"/>
    <x v="20"/>
    <x v="14"/>
    <x v="102"/>
    <x v="1"/>
  </r>
  <r>
    <x v="1924"/>
    <x v="1140"/>
    <n v="268"/>
    <x v="1695"/>
    <x v="1357"/>
    <n v="35.97"/>
    <n v="27"/>
    <n v="9.93"/>
    <x v="20"/>
    <x v="13"/>
    <x v="101"/>
    <x v="3"/>
  </r>
  <r>
    <x v="1925"/>
    <x v="945"/>
    <n v="265"/>
    <x v="1696"/>
    <x v="1358"/>
    <n v="2.82"/>
    <n v="8.5"/>
    <n v="31.16"/>
    <x v="17"/>
    <x v="12"/>
    <x v="125"/>
    <x v="3"/>
  </r>
  <r>
    <x v="1926"/>
    <x v="1303"/>
    <n v="262"/>
    <x v="136"/>
    <x v="1359"/>
    <n v="4.97"/>
    <n v="62"/>
    <n v="4.22"/>
    <x v="20"/>
    <x v="13"/>
    <x v="129"/>
    <x v="1"/>
  </r>
  <r>
    <x v="1927"/>
    <x v="882"/>
    <n v="261"/>
    <x v="155"/>
    <x v="1360"/>
    <n v="21.69"/>
    <n v="25"/>
    <n v="10.44"/>
    <x v="20"/>
    <x v="13"/>
    <x v="103"/>
    <x v="3"/>
  </r>
  <r>
    <x v="1928"/>
    <x v="1304"/>
    <n v="251"/>
    <x v="1697"/>
    <x v="1361"/>
    <n v="31.92"/>
    <n v="45"/>
    <n v="5.59"/>
    <x v="20"/>
    <x v="13"/>
    <x v="102"/>
    <x v="1"/>
  </r>
  <r>
    <x v="1929"/>
    <x v="1198"/>
    <n v="243"/>
    <x v="1698"/>
    <x v="1362"/>
    <n v="13.63"/>
    <n v="62"/>
    <n v="3.92"/>
    <x v="20"/>
    <x v="14"/>
    <x v="102"/>
    <x v="1"/>
  </r>
  <r>
    <x v="1930"/>
    <x v="839"/>
    <n v="235"/>
    <x v="1699"/>
    <x v="1328"/>
    <n v="9.43"/>
    <n v="35"/>
    <n v="6.72"/>
    <x v="20"/>
    <x v="13"/>
    <x v="83"/>
    <x v="1"/>
  </r>
  <r>
    <x v="1931"/>
    <x v="870"/>
    <n v="232"/>
    <x v="927"/>
    <x v="1363"/>
    <n v="10.56"/>
    <n v="62"/>
    <n v="3.74"/>
    <x v="20"/>
    <x v="13"/>
    <x v="102"/>
    <x v="1"/>
  </r>
  <r>
    <x v="1932"/>
    <x v="1305"/>
    <n v="222"/>
    <x v="1700"/>
    <x v="1364"/>
    <n v="0.32"/>
    <n v="10"/>
    <n v="22.2"/>
    <x v="20"/>
    <x v="11"/>
    <x v="125"/>
    <x v="1"/>
  </r>
  <r>
    <x v="1933"/>
    <x v="1306"/>
    <n v="195"/>
    <x v="1701"/>
    <x v="1365"/>
    <n v="5.9"/>
    <n v="66"/>
    <n v="2.96"/>
    <x v="20"/>
    <x v="13"/>
    <x v="129"/>
    <x v="1"/>
  </r>
  <r>
    <x v="1934"/>
    <x v="1307"/>
    <n v="195"/>
    <x v="1461"/>
    <x v="1366"/>
    <n v="5.28"/>
    <n v="70"/>
    <n v="2.79"/>
    <x v="20"/>
    <x v="13"/>
    <x v="129"/>
    <x v="1"/>
  </r>
  <r>
    <x v="1935"/>
    <x v="1308"/>
    <n v="177"/>
    <x v="1702"/>
    <x v="1367"/>
    <n v="0.4"/>
    <n v="10"/>
    <n v="17.7"/>
    <x v="20"/>
    <x v="12"/>
    <x v="125"/>
    <x v="1"/>
  </r>
  <r>
    <x v="1936"/>
    <x v="1309"/>
    <n v="176"/>
    <x v="737"/>
    <x v="1368"/>
    <n v="5.3"/>
    <n v="64"/>
    <n v="2.75"/>
    <x v="20"/>
    <x v="13"/>
    <x v="130"/>
    <x v="1"/>
  </r>
  <r>
    <x v="1937"/>
    <x v="585"/>
    <n v="159"/>
    <x v="1703"/>
    <x v="1369"/>
    <n v="1.76"/>
    <n v="5"/>
    <n v="31.7"/>
    <x v="20"/>
    <x v="8"/>
    <x v="106"/>
    <x v="1"/>
  </r>
</pivotCacheRecords>
</file>

<file path=xl/pivotCache/pivotCacheRecords2.xml><?xml version="1.0" encoding="utf-8"?>
<pivotCacheRecords xmlns="http://purl.oclc.org/ooxml/spreadsheetml/main" xmlns:r="http://purl.oclc.org/ooxml/officeDocument/relationships" xmlns:mc="http://schemas.openxmlformats.org/markup-compatibility/2006" xmlns:xr="http://schemas.microsoft.com/office/spreadsheetml/2014/revision" mc:Ignorable="xr" count="1940"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2"/>
  </r>
  <r>
    <x v="3"/>
  </r>
  <r>
    <x v="0"/>
  </r>
  <r>
    <x v="0"/>
  </r>
  <r>
    <x v="0"/>
  </r>
  <r>
    <x v="0"/>
  </r>
  <r>
    <x v="2"/>
  </r>
  <r>
    <x v="4"/>
  </r>
  <r>
    <x v="1"/>
  </r>
  <r>
    <x v="1"/>
  </r>
  <r>
    <x v="3"/>
  </r>
  <r>
    <x v="0"/>
  </r>
  <r>
    <x v="1"/>
  </r>
  <r>
    <x v="0"/>
  </r>
  <r>
    <x v="0"/>
  </r>
  <r>
    <x v="0"/>
  </r>
  <r>
    <x v="0"/>
  </r>
  <r>
    <x v="2"/>
  </r>
  <r>
    <x v="1"/>
  </r>
  <r>
    <x v="3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3"/>
  </r>
  <r>
    <x v="0"/>
  </r>
  <r>
    <x v="2"/>
  </r>
  <r>
    <x v="0"/>
  </r>
  <r>
    <x v="1"/>
  </r>
  <r>
    <x v="0"/>
  </r>
  <r>
    <x v="1"/>
  </r>
  <r>
    <x v="0"/>
  </r>
  <r>
    <x v="1"/>
  </r>
  <r>
    <x v="0"/>
  </r>
  <r>
    <x v="1"/>
  </r>
  <r>
    <x v="1"/>
  </r>
  <r>
    <x v="3"/>
  </r>
  <r>
    <x v="2"/>
  </r>
  <r>
    <x v="3"/>
  </r>
  <r>
    <x v="3"/>
  </r>
  <r>
    <x v="5"/>
  </r>
  <r>
    <x v="2"/>
  </r>
  <r>
    <x v="3"/>
  </r>
  <r>
    <x v="3"/>
  </r>
  <r>
    <x v="0"/>
  </r>
  <r>
    <x v="2"/>
  </r>
  <r>
    <x v="1"/>
  </r>
  <r>
    <x v="5"/>
  </r>
  <r>
    <x v="3"/>
  </r>
  <r>
    <x v="0"/>
  </r>
  <r>
    <x v="0"/>
  </r>
  <r>
    <x v="3"/>
  </r>
  <r>
    <x v="2"/>
  </r>
  <r>
    <x v="0"/>
  </r>
  <r>
    <x v="2"/>
  </r>
  <r>
    <x v="1"/>
  </r>
  <r>
    <x v="0"/>
  </r>
  <r>
    <x v="2"/>
  </r>
  <r>
    <x v="2"/>
  </r>
  <r>
    <x v="0"/>
  </r>
  <r>
    <x v="3"/>
  </r>
  <r>
    <x v="1"/>
  </r>
  <r>
    <x v="5"/>
  </r>
  <r>
    <x v="0"/>
  </r>
  <r>
    <x v="0"/>
  </r>
  <r>
    <x v="1"/>
  </r>
  <r>
    <x v="1"/>
  </r>
  <r>
    <x v="0"/>
  </r>
  <r>
    <x v="2"/>
  </r>
  <r>
    <x v="2"/>
  </r>
  <r>
    <x v="0"/>
  </r>
  <r>
    <x v="2"/>
  </r>
  <r>
    <x v="3"/>
  </r>
  <r>
    <x v="0"/>
  </r>
  <r>
    <x v="3"/>
  </r>
  <r>
    <x v="3"/>
  </r>
  <r>
    <x v="3"/>
  </r>
  <r>
    <x v="3"/>
  </r>
  <r>
    <x v="6"/>
  </r>
  <r>
    <x v="0"/>
  </r>
  <r>
    <x v="1"/>
  </r>
  <r>
    <x v="1"/>
  </r>
  <r>
    <x v="3"/>
  </r>
  <r>
    <x v="1"/>
  </r>
  <r>
    <x v="2"/>
  </r>
  <r>
    <x v="2"/>
  </r>
  <r>
    <x v="4"/>
  </r>
  <r>
    <x v="0"/>
  </r>
  <r>
    <x v="3"/>
  </r>
  <r>
    <x v="0"/>
  </r>
  <r>
    <x v="1"/>
  </r>
  <r>
    <x v="3"/>
  </r>
  <r>
    <x v="1"/>
  </r>
  <r>
    <x v="3"/>
  </r>
  <r>
    <x v="3"/>
  </r>
  <r>
    <x v="3"/>
  </r>
  <r>
    <x v="1"/>
  </r>
  <r>
    <x v="4"/>
  </r>
  <r>
    <x v="7"/>
  </r>
  <r>
    <x v="1"/>
  </r>
  <r>
    <x v="1"/>
  </r>
  <r>
    <x v="1"/>
  </r>
  <r>
    <x v="5"/>
  </r>
  <r>
    <x v="0"/>
  </r>
  <r>
    <x v="3"/>
  </r>
  <r>
    <x v="3"/>
  </r>
  <r>
    <x v="5"/>
  </r>
  <r>
    <x v="0"/>
  </r>
  <r>
    <x v="3"/>
  </r>
  <r>
    <x v="1"/>
  </r>
  <r>
    <x v="0"/>
  </r>
  <r>
    <x v="3"/>
  </r>
  <r>
    <x v="2"/>
  </r>
  <r>
    <x v="1"/>
  </r>
  <r>
    <x v="3"/>
  </r>
  <r>
    <x v="3"/>
  </r>
  <r>
    <x v="3"/>
  </r>
  <r>
    <x v="1"/>
  </r>
  <r>
    <x v="1"/>
  </r>
  <r>
    <x v="0"/>
  </r>
  <r>
    <x v="2"/>
  </r>
  <r>
    <x v="0"/>
  </r>
  <r>
    <x v="1"/>
  </r>
  <r>
    <x v="1"/>
  </r>
  <r>
    <x v="3"/>
  </r>
  <r>
    <x v="1"/>
  </r>
  <r>
    <x v="1"/>
  </r>
  <r>
    <x v="2"/>
  </r>
  <r>
    <x v="5"/>
  </r>
  <r>
    <x v="3"/>
  </r>
  <r>
    <x v="3"/>
  </r>
  <r>
    <x v="3"/>
  </r>
  <r>
    <x v="3"/>
  </r>
  <r>
    <x v="1"/>
  </r>
  <r>
    <x v="0"/>
  </r>
  <r>
    <x v="6"/>
  </r>
  <r>
    <x v="3"/>
  </r>
  <r>
    <x v="2"/>
  </r>
  <r>
    <x v="3"/>
  </r>
  <r>
    <x v="3"/>
  </r>
  <r>
    <x v="3"/>
  </r>
  <r>
    <x v="1"/>
  </r>
  <r>
    <x v="5"/>
  </r>
  <r>
    <x v="1"/>
  </r>
  <r>
    <x v="5"/>
  </r>
  <r>
    <x v="1"/>
  </r>
  <r>
    <x v="2"/>
  </r>
  <r>
    <x v="3"/>
  </r>
  <r>
    <x v="3"/>
  </r>
  <r>
    <x v="5"/>
  </r>
  <r>
    <x v="3"/>
  </r>
  <r>
    <x v="3"/>
  </r>
  <r>
    <x v="0"/>
  </r>
  <r>
    <x v="1"/>
  </r>
  <r>
    <x v="3"/>
  </r>
  <r>
    <x v="3"/>
  </r>
  <r>
    <x v="8"/>
  </r>
  <r>
    <x v="1"/>
  </r>
  <r>
    <x v="1"/>
  </r>
  <r>
    <x v="0"/>
  </r>
  <r>
    <x v="3"/>
  </r>
  <r>
    <x v="1"/>
  </r>
  <r>
    <x v="3"/>
  </r>
  <r>
    <x v="3"/>
  </r>
  <r>
    <x v="1"/>
  </r>
  <r>
    <x v="1"/>
  </r>
  <r>
    <x v="1"/>
  </r>
  <r>
    <x v="3"/>
  </r>
  <r>
    <x v="3"/>
  </r>
  <r>
    <x v="1"/>
  </r>
  <r>
    <x v="0"/>
  </r>
  <r>
    <x v="1"/>
  </r>
  <r>
    <x v="5"/>
  </r>
  <r>
    <x v="3"/>
  </r>
  <r>
    <x v="3"/>
  </r>
  <r>
    <x v="2"/>
  </r>
  <r>
    <x v="2"/>
  </r>
  <r>
    <x v="1"/>
  </r>
  <r>
    <x v="1"/>
  </r>
  <r>
    <x v="3"/>
  </r>
  <r>
    <x v="2"/>
  </r>
  <r>
    <x v="0"/>
  </r>
  <r>
    <x v="3"/>
  </r>
  <r>
    <x v="2"/>
  </r>
  <r>
    <x v="0"/>
  </r>
  <r>
    <x v="3"/>
  </r>
  <r>
    <x v="3"/>
  </r>
  <r>
    <x v="2"/>
  </r>
  <r>
    <x v="5"/>
  </r>
  <r>
    <x v="0"/>
  </r>
  <r>
    <x v="0"/>
  </r>
  <r>
    <x v="7"/>
  </r>
  <r>
    <x v="0"/>
  </r>
  <r>
    <x v="1"/>
  </r>
  <r>
    <x v="0"/>
  </r>
  <r>
    <x v="1"/>
  </r>
  <r>
    <x v="1"/>
  </r>
  <r>
    <x v="3"/>
  </r>
  <r>
    <x v="9"/>
  </r>
  <r>
    <x v="0"/>
  </r>
  <r>
    <x v="0"/>
  </r>
  <r>
    <x v="1"/>
  </r>
  <r>
    <x v="2"/>
  </r>
  <r>
    <x v="1"/>
  </r>
  <r>
    <x v="0"/>
  </r>
  <r>
    <x v="3"/>
  </r>
  <r>
    <x v="2"/>
  </r>
  <r>
    <x v="3"/>
  </r>
  <r>
    <x v="0"/>
  </r>
  <r>
    <x v="3"/>
  </r>
  <r>
    <x v="10"/>
  </r>
  <r>
    <x v="1"/>
  </r>
  <r>
    <x v="3"/>
  </r>
  <r>
    <x v="3"/>
  </r>
  <r>
    <x v="1"/>
  </r>
  <r>
    <x v="0"/>
  </r>
  <r>
    <x v="3"/>
  </r>
  <r>
    <x v="1"/>
  </r>
  <r>
    <x v="2"/>
  </r>
  <r>
    <x v="3"/>
  </r>
  <r>
    <x v="3"/>
  </r>
  <r>
    <x v="3"/>
  </r>
  <r>
    <x v="3"/>
  </r>
  <r>
    <x v="3"/>
  </r>
  <r>
    <x v="0"/>
  </r>
  <r>
    <x v="2"/>
  </r>
  <r>
    <x v="1"/>
  </r>
  <r>
    <x v="2"/>
  </r>
  <r>
    <x v="1"/>
  </r>
  <r>
    <x v="11"/>
  </r>
  <r>
    <x v="3"/>
  </r>
  <r>
    <x v="1"/>
  </r>
  <r>
    <x v="12"/>
  </r>
  <r>
    <x v="1"/>
  </r>
  <r>
    <x v="1"/>
  </r>
  <r>
    <x v="1"/>
  </r>
  <r>
    <x v="3"/>
  </r>
  <r>
    <x v="5"/>
  </r>
  <r>
    <x v="3"/>
  </r>
  <r>
    <x v="1"/>
  </r>
  <r>
    <x v="5"/>
  </r>
  <r>
    <x v="5"/>
  </r>
  <r>
    <x v="2"/>
  </r>
  <r>
    <x v="3"/>
  </r>
  <r>
    <x v="5"/>
  </r>
  <r>
    <x v="5"/>
  </r>
  <r>
    <x v="7"/>
  </r>
  <r>
    <x v="0"/>
  </r>
  <r>
    <x v="3"/>
  </r>
  <r>
    <x v="0"/>
  </r>
  <r>
    <x v="5"/>
  </r>
  <r>
    <x v="1"/>
  </r>
  <r>
    <x v="3"/>
  </r>
  <r>
    <x v="2"/>
  </r>
  <r>
    <x v="3"/>
  </r>
  <r>
    <x v="5"/>
  </r>
  <r>
    <x v="0"/>
  </r>
  <r>
    <x v="3"/>
  </r>
  <r>
    <x v="5"/>
  </r>
  <r>
    <x v="1"/>
  </r>
  <r>
    <x v="1"/>
  </r>
  <r>
    <x v="0"/>
  </r>
  <r>
    <x v="5"/>
  </r>
  <r>
    <x v="0"/>
  </r>
  <r>
    <x v="0"/>
  </r>
  <r>
    <x v="3"/>
  </r>
  <r>
    <x v="1"/>
  </r>
  <r>
    <x v="3"/>
  </r>
  <r>
    <x v="3"/>
  </r>
  <r>
    <x v="3"/>
  </r>
  <r>
    <x v="5"/>
  </r>
  <r>
    <x v="3"/>
  </r>
  <r>
    <x v="1"/>
  </r>
  <r>
    <x v="3"/>
  </r>
  <r>
    <x v="3"/>
  </r>
  <r>
    <x v="6"/>
  </r>
  <r>
    <x v="3"/>
  </r>
  <r>
    <x v="3"/>
  </r>
  <r>
    <x v="3"/>
  </r>
  <r>
    <x v="13"/>
  </r>
  <r>
    <x v="5"/>
  </r>
  <r>
    <x v="3"/>
  </r>
  <r>
    <x v="1"/>
  </r>
  <r>
    <x v="2"/>
  </r>
  <r>
    <x v="2"/>
  </r>
  <r>
    <x v="2"/>
  </r>
  <r>
    <x v="2"/>
  </r>
  <r>
    <x v="1"/>
  </r>
  <r>
    <x v="2"/>
  </r>
  <r>
    <x v="0"/>
  </r>
  <r>
    <x v="3"/>
  </r>
  <r>
    <x v="3"/>
  </r>
  <r>
    <x v="3"/>
  </r>
  <r>
    <x v="0"/>
  </r>
  <r>
    <x v="2"/>
  </r>
  <r>
    <x v="3"/>
  </r>
  <r>
    <x v="3"/>
  </r>
  <r>
    <x v="3"/>
  </r>
  <r>
    <x v="3"/>
  </r>
  <r>
    <x v="3"/>
  </r>
  <r>
    <x v="3"/>
  </r>
  <r>
    <x v="3"/>
  </r>
  <r>
    <x v="3"/>
  </r>
  <r>
    <x v="2"/>
  </r>
  <r>
    <x v="3"/>
  </r>
  <r>
    <x v="5"/>
  </r>
  <r>
    <x v="0"/>
  </r>
  <r>
    <x v="1"/>
  </r>
  <r>
    <x v="1"/>
  </r>
  <r>
    <x v="3"/>
  </r>
  <r>
    <x v="3"/>
  </r>
  <r>
    <x v="2"/>
  </r>
  <r>
    <x v="3"/>
  </r>
  <r>
    <x v="1"/>
  </r>
  <r>
    <x v="3"/>
  </r>
  <r>
    <x v="3"/>
  </r>
  <r>
    <x v="0"/>
  </r>
  <r>
    <x v="3"/>
  </r>
  <r>
    <x v="3"/>
  </r>
  <r>
    <x v="3"/>
  </r>
  <r>
    <x v="1"/>
  </r>
  <r>
    <x v="1"/>
  </r>
  <r>
    <x v="3"/>
  </r>
  <r>
    <x v="3"/>
  </r>
  <r>
    <x v="3"/>
  </r>
  <r>
    <x v="13"/>
  </r>
  <r>
    <x v="1"/>
  </r>
  <r>
    <x v="13"/>
  </r>
  <r>
    <x v="1"/>
  </r>
  <r>
    <x v="0"/>
  </r>
  <r>
    <x v="3"/>
  </r>
  <r>
    <x v="3"/>
  </r>
  <r>
    <x v="1"/>
  </r>
  <r>
    <x v="0"/>
  </r>
  <r>
    <x v="1"/>
  </r>
  <r>
    <x v="1"/>
  </r>
  <r>
    <x v="1"/>
  </r>
  <r>
    <x v="13"/>
  </r>
  <r>
    <x v="7"/>
  </r>
  <r>
    <x v="2"/>
  </r>
  <r>
    <x v="12"/>
  </r>
  <r>
    <x v="3"/>
  </r>
  <r>
    <x v="1"/>
  </r>
  <r>
    <x v="1"/>
  </r>
  <r>
    <x v="12"/>
  </r>
  <r>
    <x v="3"/>
  </r>
  <r>
    <x v="3"/>
  </r>
  <r>
    <x v="1"/>
  </r>
  <r>
    <x v="13"/>
  </r>
  <r>
    <x v="5"/>
  </r>
  <r>
    <x v="13"/>
  </r>
  <r>
    <x v="13"/>
  </r>
  <r>
    <x v="11"/>
  </r>
  <r>
    <x v="1"/>
  </r>
  <r>
    <x v="1"/>
  </r>
  <r>
    <x v="5"/>
  </r>
  <r>
    <x v="1"/>
  </r>
  <r>
    <x v="13"/>
  </r>
  <r>
    <x v="0"/>
  </r>
  <r>
    <x v="5"/>
  </r>
  <r>
    <x v="5"/>
  </r>
  <r>
    <x v="13"/>
  </r>
  <r>
    <x v="0"/>
  </r>
  <r>
    <x v="3"/>
  </r>
  <r>
    <x v="3"/>
  </r>
  <r>
    <x v="0"/>
  </r>
  <r>
    <x v="5"/>
  </r>
  <r>
    <x v="3"/>
  </r>
  <r>
    <x v="3"/>
  </r>
  <r>
    <x v="1"/>
  </r>
  <r>
    <x v="0"/>
  </r>
  <r>
    <x v="5"/>
  </r>
  <r>
    <x v="3"/>
  </r>
  <r>
    <x v="13"/>
  </r>
  <r>
    <x v="5"/>
  </r>
  <r>
    <x v="3"/>
  </r>
  <r>
    <x v="5"/>
  </r>
  <r>
    <x v="1"/>
  </r>
  <r>
    <x v="3"/>
  </r>
  <r>
    <x v="13"/>
  </r>
  <r>
    <x v="12"/>
  </r>
  <r>
    <x v="5"/>
  </r>
  <r>
    <x v="3"/>
  </r>
  <r>
    <x v="13"/>
  </r>
  <r>
    <x v="3"/>
  </r>
  <r>
    <x v="11"/>
  </r>
  <r>
    <x v="3"/>
  </r>
  <r>
    <x v="11"/>
  </r>
  <r>
    <x v="3"/>
  </r>
  <r>
    <x v="5"/>
  </r>
  <r>
    <x v="5"/>
  </r>
  <r>
    <x v="5"/>
  </r>
  <r>
    <x v="5"/>
  </r>
  <r>
    <x v="5"/>
  </r>
  <r>
    <x v="3"/>
  </r>
  <r>
    <x v="5"/>
  </r>
  <r>
    <x v="0"/>
  </r>
  <r>
    <x v="3"/>
  </r>
  <r>
    <x v="2"/>
  </r>
  <r>
    <x v="3"/>
  </r>
  <r>
    <x v="14"/>
  </r>
  <r>
    <x v="5"/>
  </r>
  <r>
    <x v="2"/>
  </r>
  <r>
    <x v="3"/>
  </r>
  <r>
    <x v="1"/>
  </r>
  <r>
    <x v="5"/>
  </r>
  <r>
    <x v="12"/>
  </r>
  <r>
    <x v="5"/>
  </r>
  <r>
    <x v="5"/>
  </r>
  <r>
    <x v="3"/>
  </r>
  <r>
    <x v="3"/>
  </r>
  <r>
    <x v="10"/>
  </r>
  <r>
    <x v="1"/>
  </r>
  <r>
    <x v="3"/>
  </r>
  <r>
    <x v="13"/>
  </r>
  <r>
    <x v="3"/>
  </r>
  <r>
    <x v="13"/>
  </r>
  <r>
    <x v="2"/>
  </r>
  <r>
    <x v="1"/>
  </r>
  <r>
    <x v="3"/>
  </r>
  <r>
    <x v="5"/>
  </r>
  <r>
    <x v="2"/>
  </r>
  <r>
    <x v="2"/>
  </r>
  <r>
    <x v="12"/>
  </r>
  <r>
    <x v="3"/>
  </r>
  <r>
    <x v="3"/>
  </r>
  <r>
    <x v="13"/>
  </r>
  <r>
    <x v="2"/>
  </r>
  <r>
    <x v="5"/>
  </r>
  <r>
    <x v="2"/>
  </r>
  <r>
    <x v="5"/>
  </r>
  <r>
    <x v="5"/>
  </r>
  <r>
    <x v="5"/>
  </r>
  <r>
    <x v="1"/>
  </r>
  <r>
    <x v="13"/>
  </r>
  <r>
    <x v="3"/>
  </r>
  <r>
    <x v="11"/>
  </r>
  <r>
    <x v="12"/>
  </r>
  <r>
    <x v="3"/>
  </r>
  <r>
    <x v="12"/>
  </r>
  <r>
    <x v="2"/>
  </r>
  <r>
    <x v="3"/>
  </r>
  <r>
    <x v="13"/>
  </r>
  <r>
    <x v="3"/>
  </r>
  <r>
    <x v="12"/>
  </r>
  <r>
    <x v="13"/>
  </r>
  <r>
    <x v="13"/>
  </r>
  <r>
    <x v="5"/>
  </r>
  <r>
    <x v="2"/>
  </r>
  <r>
    <x v="2"/>
  </r>
  <r>
    <x v="3"/>
  </r>
  <r>
    <x v="2"/>
  </r>
  <r>
    <x v="5"/>
  </r>
  <r>
    <x v="3"/>
  </r>
  <r>
    <x v="2"/>
  </r>
  <r>
    <x v="15"/>
  </r>
  <r>
    <x v="2"/>
  </r>
  <r>
    <x v="16"/>
  </r>
  <r>
    <x v="13"/>
  </r>
  <r>
    <x v="13"/>
  </r>
  <r>
    <x v="13"/>
  </r>
  <r>
    <x v="12"/>
  </r>
  <r>
    <x v="2"/>
  </r>
  <r>
    <x v="13"/>
  </r>
  <r>
    <x v="3"/>
  </r>
  <r>
    <x v="13"/>
  </r>
  <r>
    <x v="2"/>
  </r>
  <r>
    <x v="3"/>
  </r>
  <r>
    <x v="3"/>
  </r>
  <r>
    <x v="3"/>
  </r>
  <r>
    <x v="2"/>
  </r>
  <r>
    <x v="5"/>
  </r>
  <r>
    <x v="3"/>
  </r>
  <r>
    <x v="3"/>
  </r>
  <r>
    <x v="3"/>
  </r>
  <r>
    <x v="14"/>
  </r>
  <r>
    <x v="0"/>
  </r>
  <r>
    <x v="2"/>
  </r>
  <r>
    <x v="13"/>
  </r>
  <r>
    <x v="0"/>
  </r>
  <r>
    <x v="3"/>
  </r>
  <r>
    <x v="12"/>
  </r>
  <r>
    <x v="2"/>
  </r>
  <r>
    <x v="5"/>
  </r>
  <r>
    <x v="13"/>
  </r>
  <r>
    <x v="3"/>
  </r>
  <r>
    <x v="2"/>
  </r>
  <r>
    <x v="3"/>
  </r>
  <r>
    <x v="2"/>
  </r>
  <r>
    <x v="13"/>
  </r>
  <r>
    <x v="5"/>
  </r>
  <r>
    <x v="3"/>
  </r>
  <r>
    <x v="2"/>
  </r>
  <r>
    <x v="14"/>
  </r>
  <r>
    <x v="13"/>
  </r>
  <r>
    <x v="5"/>
  </r>
  <r>
    <x v="3"/>
  </r>
  <r>
    <x v="2"/>
  </r>
  <r>
    <x v="13"/>
  </r>
  <r>
    <x v="3"/>
  </r>
  <r>
    <x v="12"/>
  </r>
  <r>
    <x v="5"/>
  </r>
  <r>
    <x v="13"/>
  </r>
  <r>
    <x v="13"/>
  </r>
  <r>
    <x v="3"/>
  </r>
  <r>
    <x v="3"/>
  </r>
  <r>
    <x v="13"/>
  </r>
  <r>
    <x v="5"/>
  </r>
  <r>
    <x v="13"/>
  </r>
  <r>
    <x v="3"/>
  </r>
  <r>
    <x v="3"/>
  </r>
  <r>
    <x v="1"/>
  </r>
  <r>
    <x v="5"/>
  </r>
  <r>
    <x v="12"/>
  </r>
  <r>
    <x v="5"/>
  </r>
  <r>
    <x v="3"/>
  </r>
  <r>
    <x v="13"/>
  </r>
  <r>
    <x v="3"/>
  </r>
  <r>
    <x v="5"/>
  </r>
  <r>
    <x v="1"/>
  </r>
  <r>
    <x v="3"/>
  </r>
  <r>
    <x v="5"/>
  </r>
  <r>
    <x v="12"/>
  </r>
  <r>
    <x v="13"/>
  </r>
  <r>
    <x v="17"/>
  </r>
  <r>
    <x v="1"/>
  </r>
  <r>
    <x v="5"/>
  </r>
  <r>
    <x v="7"/>
  </r>
  <r>
    <x v="9"/>
  </r>
  <r>
    <x v="1"/>
  </r>
  <r>
    <x v="5"/>
  </r>
  <r>
    <x v="13"/>
  </r>
  <r>
    <x v="13"/>
  </r>
  <r>
    <x v="2"/>
  </r>
  <r>
    <x v="3"/>
  </r>
  <r>
    <x v="12"/>
  </r>
  <r>
    <x v="11"/>
  </r>
  <r>
    <x v="16"/>
  </r>
  <r>
    <x v="13"/>
  </r>
  <r>
    <x v="5"/>
  </r>
  <r>
    <x v="3"/>
  </r>
  <r>
    <x v="3"/>
  </r>
  <r>
    <x v="1"/>
  </r>
  <r>
    <x v="16"/>
  </r>
  <r>
    <x v="13"/>
  </r>
  <r>
    <x v="3"/>
  </r>
  <r>
    <x v="5"/>
  </r>
  <r>
    <x v="1"/>
  </r>
  <r>
    <x v="1"/>
  </r>
  <r>
    <x v="2"/>
  </r>
  <r>
    <x v="16"/>
  </r>
  <r>
    <x v="2"/>
  </r>
  <r>
    <x v="3"/>
  </r>
  <r>
    <x v="13"/>
  </r>
  <r>
    <x v="5"/>
  </r>
  <r>
    <x v="3"/>
  </r>
  <r>
    <x v="1"/>
  </r>
  <r>
    <x v="12"/>
  </r>
  <r>
    <x v="16"/>
  </r>
  <r>
    <x v="5"/>
  </r>
  <r>
    <x v="16"/>
  </r>
  <r>
    <x v="3"/>
  </r>
  <r>
    <x v="13"/>
  </r>
  <r>
    <x v="2"/>
  </r>
  <r>
    <x v="1"/>
  </r>
  <r>
    <x v="3"/>
  </r>
  <r>
    <x v="16"/>
  </r>
  <r>
    <x v="18"/>
  </r>
  <r>
    <x v="3"/>
  </r>
  <r>
    <x v="13"/>
  </r>
  <r>
    <x v="13"/>
  </r>
  <r>
    <x v="3"/>
  </r>
  <r>
    <x v="13"/>
  </r>
  <r>
    <x v="13"/>
  </r>
  <r>
    <x v="16"/>
  </r>
  <r>
    <x v="16"/>
  </r>
  <r>
    <x v="3"/>
  </r>
  <r>
    <x v="1"/>
  </r>
  <r>
    <x v="13"/>
  </r>
  <r>
    <x v="13"/>
  </r>
  <r>
    <x v="13"/>
  </r>
  <r>
    <x v="13"/>
  </r>
  <r>
    <x v="13"/>
  </r>
  <r>
    <x v="5"/>
  </r>
  <r>
    <x v="16"/>
  </r>
  <r>
    <x v="2"/>
  </r>
  <r>
    <x v="13"/>
  </r>
  <r>
    <x v="13"/>
  </r>
  <r>
    <x v="12"/>
  </r>
  <r>
    <x v="2"/>
  </r>
  <r>
    <x v="1"/>
  </r>
  <r>
    <x v="13"/>
  </r>
  <r>
    <x v="13"/>
  </r>
  <r>
    <x v="12"/>
  </r>
  <r>
    <x v="13"/>
  </r>
  <r>
    <x v="3"/>
  </r>
  <r>
    <x v="13"/>
  </r>
  <r>
    <x v="16"/>
  </r>
  <r>
    <x v="13"/>
  </r>
  <r>
    <x v="2"/>
  </r>
  <r>
    <x v="0"/>
  </r>
  <r>
    <x v="0"/>
  </r>
  <r>
    <x v="16"/>
  </r>
  <r>
    <x v="13"/>
  </r>
  <r>
    <x v="12"/>
  </r>
  <r>
    <x v="12"/>
  </r>
  <r>
    <x v="3"/>
  </r>
  <r>
    <x v="12"/>
  </r>
  <r>
    <x v="13"/>
  </r>
  <r>
    <x v="13"/>
  </r>
  <r>
    <x v="5"/>
  </r>
  <r>
    <x v="16"/>
  </r>
  <r>
    <x v="16"/>
  </r>
  <r>
    <x v="12"/>
  </r>
  <r>
    <x v="12"/>
  </r>
  <r>
    <x v="13"/>
  </r>
  <r>
    <x v="13"/>
  </r>
  <r>
    <x v="13"/>
  </r>
  <r>
    <x v="13"/>
  </r>
  <r>
    <x v="13"/>
  </r>
  <r>
    <x v="3"/>
  </r>
  <r>
    <x v="16"/>
  </r>
  <r>
    <x v="2"/>
  </r>
  <r>
    <x v="13"/>
  </r>
  <r>
    <x v="2"/>
  </r>
  <r>
    <x v="13"/>
  </r>
  <r>
    <x v="16"/>
  </r>
  <r>
    <x v="13"/>
  </r>
  <r>
    <x v="2"/>
  </r>
  <r>
    <x v="12"/>
  </r>
  <r>
    <x v="13"/>
  </r>
  <r>
    <x v="13"/>
  </r>
  <r>
    <x v="16"/>
  </r>
  <r>
    <x v="13"/>
  </r>
  <r>
    <x v="12"/>
  </r>
  <r>
    <x v="3"/>
  </r>
  <r>
    <x v="5"/>
  </r>
  <r>
    <x v="13"/>
  </r>
  <r>
    <x v="2"/>
  </r>
  <r>
    <x v="12"/>
  </r>
  <r>
    <x v="13"/>
  </r>
  <r>
    <x v="2"/>
  </r>
  <r>
    <x v="16"/>
  </r>
  <r>
    <x v="3"/>
  </r>
  <r>
    <x v="12"/>
  </r>
  <r>
    <x v="2"/>
  </r>
  <r>
    <x v="13"/>
  </r>
  <r>
    <x v="16"/>
  </r>
  <r>
    <x v="12"/>
  </r>
  <r>
    <x v="5"/>
  </r>
  <r>
    <x v="13"/>
  </r>
  <r>
    <x v="2"/>
  </r>
  <r>
    <x v="13"/>
  </r>
  <r>
    <x v="3"/>
  </r>
  <r>
    <x v="5"/>
  </r>
  <r>
    <x v="2"/>
  </r>
  <r>
    <x v="3"/>
  </r>
  <r>
    <x v="16"/>
  </r>
  <r>
    <x v="13"/>
  </r>
  <r>
    <x v="13"/>
  </r>
  <r>
    <x v="13"/>
  </r>
  <r>
    <x v="12"/>
  </r>
  <r>
    <x v="12"/>
  </r>
  <r>
    <x v="12"/>
  </r>
  <r>
    <x v="13"/>
  </r>
  <r>
    <x v="13"/>
  </r>
  <r>
    <x v="3"/>
  </r>
  <r>
    <x v="13"/>
  </r>
  <r>
    <x v="13"/>
  </r>
  <r>
    <x v="3"/>
  </r>
  <r>
    <x v="5"/>
  </r>
  <r>
    <x v="12"/>
  </r>
  <r>
    <x v="13"/>
  </r>
  <r>
    <x v="5"/>
  </r>
  <r>
    <x v="13"/>
  </r>
  <r>
    <x v="13"/>
  </r>
  <r>
    <x v="5"/>
  </r>
  <r>
    <x v="5"/>
  </r>
  <r>
    <x v="13"/>
  </r>
  <r>
    <x v="13"/>
  </r>
  <r>
    <x v="13"/>
  </r>
  <r>
    <x v="12"/>
  </r>
  <r>
    <x v="2"/>
  </r>
  <r>
    <x v="13"/>
  </r>
  <r>
    <x v="16"/>
  </r>
  <r>
    <x v="13"/>
  </r>
  <r>
    <x v="2"/>
  </r>
  <r>
    <x v="5"/>
  </r>
  <r>
    <x v="16"/>
  </r>
  <r>
    <x v="13"/>
  </r>
  <r>
    <x v="13"/>
  </r>
  <r>
    <x v="13"/>
  </r>
  <r>
    <x v="5"/>
  </r>
  <r>
    <x v="3"/>
  </r>
  <r>
    <x v="13"/>
  </r>
  <r>
    <x v="13"/>
  </r>
  <r>
    <x v="12"/>
  </r>
  <r>
    <x v="0"/>
  </r>
  <r>
    <x v="12"/>
  </r>
  <r>
    <x v="2"/>
  </r>
  <r>
    <x v="2"/>
  </r>
  <r>
    <x v="13"/>
  </r>
  <r>
    <x v="12"/>
  </r>
  <r>
    <x v="12"/>
  </r>
  <r>
    <x v="13"/>
  </r>
  <r>
    <x v="5"/>
  </r>
  <r>
    <x v="13"/>
  </r>
  <r>
    <x v="19"/>
  </r>
  <r>
    <x v="18"/>
  </r>
  <r>
    <x v="2"/>
  </r>
  <r>
    <x v="13"/>
  </r>
  <r>
    <x v="13"/>
  </r>
  <r>
    <x v="12"/>
  </r>
  <r>
    <x v="13"/>
  </r>
  <r>
    <x v="16"/>
  </r>
  <r>
    <x v="16"/>
  </r>
  <r>
    <x v="3"/>
  </r>
  <r>
    <x v="12"/>
  </r>
  <r>
    <x v="12"/>
  </r>
  <r>
    <x v="16"/>
  </r>
  <r>
    <x v="13"/>
  </r>
  <r>
    <x v="13"/>
  </r>
  <r>
    <x v="13"/>
  </r>
  <r>
    <x v="13"/>
  </r>
  <r>
    <x v="13"/>
  </r>
  <r>
    <x v="13"/>
  </r>
  <r>
    <x v="13"/>
  </r>
  <r>
    <x v="16"/>
  </r>
  <r>
    <x v="1"/>
  </r>
  <r>
    <x v="16"/>
  </r>
  <r>
    <x v="10"/>
  </r>
  <r>
    <x v="13"/>
  </r>
  <r>
    <x v="13"/>
  </r>
  <r>
    <x v="13"/>
  </r>
  <r>
    <x v="16"/>
  </r>
  <r>
    <x v="13"/>
  </r>
  <r>
    <x v="12"/>
  </r>
  <r>
    <x v="2"/>
  </r>
  <r>
    <x v="13"/>
  </r>
  <r>
    <x v="16"/>
  </r>
  <r>
    <x v="16"/>
  </r>
  <r>
    <x v="13"/>
  </r>
  <r>
    <x v="16"/>
  </r>
  <r>
    <x v="13"/>
  </r>
  <r>
    <x v="16"/>
  </r>
  <r>
    <x v="2"/>
  </r>
  <r>
    <x v="12"/>
  </r>
  <r>
    <x v="16"/>
  </r>
  <r>
    <x v="13"/>
  </r>
  <r>
    <x v="12"/>
  </r>
  <r>
    <x v="12"/>
  </r>
  <r>
    <x v="2"/>
  </r>
  <r>
    <x v="12"/>
  </r>
  <r>
    <x v="13"/>
  </r>
  <r>
    <x v="16"/>
  </r>
  <r>
    <x v="5"/>
  </r>
  <r>
    <x v="12"/>
  </r>
  <r>
    <x v="12"/>
  </r>
  <r>
    <x v="13"/>
  </r>
  <r>
    <x v="13"/>
  </r>
  <r>
    <x v="16"/>
  </r>
  <r>
    <x v="13"/>
  </r>
  <r>
    <x v="12"/>
  </r>
  <r>
    <x v="12"/>
  </r>
  <r>
    <x v="12"/>
  </r>
  <r>
    <x v="2"/>
  </r>
  <r>
    <x v="12"/>
  </r>
  <r>
    <x v="12"/>
  </r>
  <r>
    <x v="13"/>
  </r>
  <r>
    <x v="13"/>
  </r>
  <r>
    <x v="12"/>
  </r>
  <r>
    <x v="13"/>
  </r>
  <r>
    <x v="13"/>
  </r>
  <r>
    <x v="13"/>
  </r>
  <r>
    <x v="12"/>
  </r>
  <r>
    <x v="12"/>
  </r>
  <r>
    <x v="2"/>
  </r>
  <r>
    <x v="16"/>
  </r>
  <r>
    <x v="0"/>
  </r>
  <r>
    <x v="2"/>
  </r>
  <r>
    <x v="13"/>
  </r>
  <r>
    <x v="13"/>
  </r>
  <r>
    <x v="13"/>
  </r>
  <r>
    <x v="13"/>
  </r>
  <r>
    <x v="13"/>
  </r>
  <r>
    <x v="13"/>
  </r>
  <r>
    <x v="13"/>
  </r>
  <r>
    <x v="13"/>
  </r>
  <r>
    <x v="12"/>
  </r>
  <r>
    <x v="12"/>
  </r>
  <r>
    <x v="12"/>
  </r>
  <r>
    <x v="12"/>
  </r>
  <r>
    <x v="12"/>
  </r>
  <r>
    <x v="13"/>
  </r>
  <r>
    <x v="12"/>
  </r>
  <r>
    <x v="13"/>
  </r>
  <r>
    <x v="13"/>
  </r>
  <r>
    <x v="12"/>
  </r>
  <r>
    <x v="16"/>
  </r>
  <r>
    <x v="5"/>
  </r>
  <r>
    <x v="13"/>
  </r>
  <r>
    <x v="13"/>
  </r>
  <r>
    <x v="16"/>
  </r>
  <r>
    <x v="16"/>
  </r>
  <r>
    <x v="12"/>
  </r>
  <r>
    <x v="13"/>
  </r>
  <r>
    <x v="2"/>
  </r>
  <r>
    <x v="5"/>
  </r>
  <r>
    <x v="5"/>
  </r>
  <r>
    <x v="13"/>
  </r>
  <r>
    <x v="13"/>
  </r>
  <r>
    <x v="12"/>
  </r>
  <r>
    <x v="13"/>
  </r>
  <r>
    <x v="12"/>
  </r>
  <r>
    <x v="12"/>
  </r>
  <r>
    <x v="12"/>
  </r>
  <r>
    <x v="12"/>
  </r>
  <r>
    <x v="12"/>
  </r>
  <r>
    <x v="13"/>
  </r>
  <r>
    <x v="12"/>
  </r>
  <r>
    <x v="2"/>
  </r>
  <r>
    <x v="5"/>
  </r>
  <r>
    <x v="12"/>
  </r>
  <r>
    <x v="12"/>
  </r>
  <r>
    <x v="13"/>
  </r>
  <r>
    <x v="12"/>
  </r>
  <r>
    <x v="2"/>
  </r>
  <r>
    <x v="13"/>
  </r>
  <r>
    <x v="0"/>
  </r>
  <r>
    <x v="13"/>
  </r>
  <r>
    <x v="5"/>
  </r>
  <r>
    <x v="13"/>
  </r>
  <r>
    <x v="12"/>
  </r>
  <r>
    <x v="3"/>
  </r>
  <r>
    <x v="2"/>
  </r>
  <r>
    <x v="12"/>
  </r>
  <r>
    <x v="13"/>
  </r>
  <r>
    <x v="13"/>
  </r>
  <r>
    <x v="0"/>
  </r>
  <r>
    <x v="13"/>
  </r>
  <r>
    <x v="13"/>
  </r>
  <r>
    <x v="12"/>
  </r>
  <r>
    <x v="12"/>
  </r>
  <r>
    <x v="16"/>
  </r>
  <r>
    <x v="12"/>
  </r>
  <r>
    <x v="16"/>
  </r>
  <r>
    <x v="5"/>
  </r>
  <r>
    <x v="13"/>
  </r>
  <r>
    <x v="13"/>
  </r>
  <r>
    <x v="12"/>
  </r>
  <r>
    <x v="2"/>
  </r>
  <r>
    <x v="13"/>
  </r>
  <r>
    <x v="12"/>
  </r>
  <r>
    <x v="12"/>
  </r>
  <r>
    <x v="13"/>
  </r>
  <r>
    <x v="12"/>
  </r>
  <r>
    <x v="16"/>
  </r>
  <r>
    <x v="12"/>
  </r>
  <r>
    <x v="12"/>
  </r>
  <r>
    <x v="2"/>
  </r>
  <r>
    <x v="12"/>
  </r>
  <r>
    <x v="13"/>
  </r>
  <r>
    <x v="16"/>
  </r>
  <r>
    <x v="13"/>
  </r>
  <r>
    <x v="13"/>
  </r>
  <r>
    <x v="19"/>
  </r>
  <r>
    <x v="12"/>
  </r>
  <r>
    <x v="12"/>
  </r>
  <r>
    <x v="13"/>
  </r>
  <r>
    <x v="12"/>
  </r>
  <r>
    <x v="5"/>
  </r>
  <r>
    <x v="12"/>
  </r>
  <r>
    <x v="2"/>
  </r>
  <r>
    <x v="16"/>
  </r>
  <r>
    <x v="12"/>
  </r>
  <r>
    <x v="16"/>
  </r>
  <r>
    <x v="19"/>
  </r>
  <r>
    <x v="12"/>
  </r>
  <r>
    <x v="2"/>
  </r>
  <r>
    <x v="16"/>
  </r>
  <r>
    <x v="12"/>
  </r>
  <r>
    <x v="3"/>
  </r>
  <r>
    <x v="12"/>
  </r>
  <r>
    <x v="12"/>
  </r>
  <r>
    <x v="13"/>
  </r>
  <r>
    <x v="16"/>
  </r>
  <r>
    <x v="19"/>
  </r>
  <r>
    <x v="12"/>
  </r>
  <r>
    <x v="12"/>
  </r>
  <r>
    <x v="12"/>
  </r>
  <r>
    <x v="10"/>
  </r>
  <r>
    <x v="12"/>
  </r>
  <r>
    <x v="12"/>
  </r>
  <r>
    <x v="12"/>
  </r>
  <r>
    <x v="12"/>
  </r>
  <r>
    <x v="2"/>
  </r>
  <r>
    <x v="12"/>
  </r>
  <r>
    <x v="10"/>
  </r>
  <r>
    <x v="12"/>
  </r>
  <r>
    <x v="2"/>
  </r>
  <r>
    <x v="13"/>
  </r>
  <r>
    <x v="5"/>
  </r>
  <r>
    <x v="12"/>
  </r>
  <r>
    <x v="12"/>
  </r>
  <r>
    <x v="19"/>
  </r>
  <r>
    <x v="12"/>
  </r>
  <r>
    <x v="12"/>
  </r>
  <r>
    <x v="12"/>
  </r>
  <r>
    <x v="12"/>
  </r>
  <r>
    <x v="12"/>
  </r>
  <r>
    <x v="13"/>
  </r>
  <r>
    <x v="10"/>
  </r>
  <r>
    <x v="13"/>
  </r>
  <r>
    <x v="2"/>
  </r>
  <r>
    <x v="13"/>
  </r>
  <r>
    <x v="13"/>
  </r>
  <r>
    <x v="5"/>
  </r>
  <r>
    <x v="2"/>
  </r>
  <r>
    <x v="12"/>
  </r>
  <r>
    <x v="2"/>
  </r>
  <r>
    <x v="12"/>
  </r>
  <r>
    <x v="13"/>
  </r>
  <r>
    <x v="16"/>
  </r>
  <r>
    <x v="2"/>
  </r>
  <r>
    <x v="13"/>
  </r>
  <r>
    <x v="10"/>
  </r>
  <r>
    <x v="5"/>
  </r>
  <r>
    <x v="12"/>
  </r>
  <r>
    <x v="12"/>
  </r>
  <r>
    <x v="13"/>
  </r>
  <r>
    <x v="5"/>
  </r>
  <r>
    <x v="12"/>
  </r>
  <r>
    <x v="12"/>
  </r>
  <r>
    <x v="5"/>
  </r>
  <r>
    <x v="13"/>
  </r>
  <r>
    <x v="10"/>
  </r>
  <r>
    <x v="12"/>
  </r>
  <r>
    <x v="12"/>
  </r>
  <r>
    <x v="12"/>
  </r>
  <r>
    <x v="2"/>
  </r>
  <r>
    <x v="12"/>
  </r>
  <r>
    <x v="12"/>
  </r>
  <r>
    <x v="12"/>
  </r>
  <r>
    <x v="12"/>
  </r>
  <r>
    <x v="10"/>
  </r>
  <r>
    <x v="13"/>
  </r>
  <r>
    <x v="5"/>
  </r>
  <r>
    <x v="2"/>
  </r>
  <r>
    <x v="13"/>
  </r>
  <r>
    <x v="12"/>
  </r>
  <r>
    <x v="13"/>
  </r>
  <r>
    <x v="19"/>
  </r>
  <r>
    <x v="12"/>
  </r>
  <r>
    <x v="13"/>
  </r>
  <r>
    <x v="13"/>
  </r>
  <r>
    <x v="12"/>
  </r>
  <r>
    <x v="12"/>
  </r>
  <r>
    <x v="12"/>
  </r>
  <r>
    <x v="5"/>
  </r>
  <r>
    <x v="12"/>
  </r>
  <r>
    <x v="5"/>
  </r>
  <r>
    <x v="12"/>
  </r>
  <r>
    <x v="12"/>
  </r>
  <r>
    <x v="12"/>
  </r>
  <r>
    <x v="13"/>
  </r>
  <r>
    <x v="2"/>
  </r>
  <r>
    <x v="12"/>
  </r>
  <r>
    <x v="2"/>
  </r>
  <r>
    <x v="12"/>
  </r>
  <r>
    <x v="12"/>
  </r>
  <r>
    <x v="13"/>
  </r>
  <r>
    <x v="19"/>
  </r>
  <r>
    <x v="12"/>
  </r>
  <r>
    <x v="13"/>
  </r>
  <r>
    <x v="19"/>
  </r>
  <r>
    <x v="12"/>
  </r>
  <r>
    <x v="12"/>
  </r>
  <r>
    <x v="13"/>
  </r>
  <r>
    <x v="12"/>
  </r>
  <r>
    <x v="2"/>
  </r>
  <r>
    <x v="12"/>
  </r>
  <r>
    <x v="13"/>
  </r>
  <r>
    <x v="12"/>
  </r>
  <r>
    <x v="13"/>
  </r>
  <r>
    <x v="12"/>
  </r>
  <r>
    <x v="12"/>
  </r>
  <r>
    <x v="12"/>
  </r>
  <r>
    <x v="12"/>
  </r>
  <r>
    <x v="12"/>
  </r>
  <r>
    <x v="13"/>
  </r>
  <r>
    <x v="2"/>
  </r>
  <r>
    <x v="12"/>
  </r>
  <r>
    <x v="12"/>
  </r>
  <r>
    <x v="12"/>
  </r>
  <r>
    <x v="16"/>
  </r>
  <r>
    <x v="5"/>
  </r>
  <r>
    <x v="5"/>
  </r>
  <r>
    <x v="13"/>
  </r>
  <r>
    <x v="13"/>
  </r>
  <r>
    <x v="13"/>
  </r>
  <r>
    <x v="12"/>
  </r>
  <r>
    <x v="13"/>
  </r>
  <r>
    <x v="12"/>
  </r>
  <r>
    <x v="12"/>
  </r>
  <r>
    <x v="12"/>
  </r>
  <r>
    <x v="12"/>
  </r>
  <r>
    <x v="12"/>
  </r>
  <r>
    <x v="12"/>
  </r>
  <r>
    <x v="13"/>
  </r>
  <r>
    <x v="12"/>
  </r>
  <r>
    <x v="12"/>
  </r>
  <r>
    <x v="13"/>
  </r>
  <r>
    <x v="12"/>
  </r>
  <r>
    <x v="12"/>
  </r>
  <r>
    <x v="12"/>
  </r>
  <r>
    <x v="12"/>
  </r>
  <r>
    <x v="12"/>
  </r>
  <r>
    <x v="12"/>
  </r>
  <r>
    <x v="5"/>
  </r>
  <r>
    <x v="5"/>
  </r>
  <r>
    <x v="13"/>
  </r>
  <r>
    <x v="12"/>
  </r>
  <r>
    <x v="12"/>
  </r>
  <r>
    <x v="12"/>
  </r>
  <r>
    <x v="12"/>
  </r>
  <r>
    <x v="3"/>
  </r>
  <r>
    <x v="13"/>
  </r>
  <r>
    <x v="12"/>
  </r>
  <r>
    <x v="13"/>
  </r>
  <r>
    <x v="12"/>
  </r>
  <r>
    <x v="12"/>
  </r>
  <r>
    <x v="19"/>
  </r>
  <r>
    <x v="5"/>
  </r>
  <r>
    <x v="12"/>
  </r>
  <r>
    <x v="13"/>
  </r>
  <r>
    <x v="13"/>
  </r>
  <r>
    <x v="12"/>
  </r>
  <r>
    <x v="16"/>
  </r>
  <r>
    <x v="12"/>
  </r>
  <r>
    <x v="12"/>
  </r>
  <r>
    <x v="12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2"/>
  </r>
  <r>
    <x v="12"/>
  </r>
  <r>
    <x v="12"/>
  </r>
  <r>
    <x v="13"/>
  </r>
  <r>
    <x v="12"/>
  </r>
  <r>
    <x v="12"/>
  </r>
  <r>
    <x v="12"/>
  </r>
  <r>
    <x v="13"/>
  </r>
  <r>
    <x v="13"/>
  </r>
  <r>
    <x v="1"/>
  </r>
  <r>
    <x v="12"/>
  </r>
  <r>
    <x v="12"/>
  </r>
  <r>
    <x v="5"/>
  </r>
  <r>
    <x v="13"/>
  </r>
  <r>
    <x v="5"/>
  </r>
  <r>
    <x v="12"/>
  </r>
  <r>
    <x v="13"/>
  </r>
  <r>
    <x v="12"/>
  </r>
  <r>
    <x v="12"/>
  </r>
  <r>
    <x v="12"/>
  </r>
  <r>
    <x v="12"/>
  </r>
  <r>
    <x v="13"/>
  </r>
  <r>
    <x v="12"/>
  </r>
  <r>
    <x v="12"/>
  </r>
  <r>
    <x v="12"/>
  </r>
  <r>
    <x v="12"/>
  </r>
  <r>
    <x v="13"/>
  </r>
  <r>
    <x v="12"/>
  </r>
  <r>
    <x v="12"/>
  </r>
  <r>
    <x v="12"/>
  </r>
  <r>
    <x v="1"/>
  </r>
  <r>
    <x v="19"/>
  </r>
  <r>
    <x v="12"/>
  </r>
  <r>
    <x v="10"/>
  </r>
  <r>
    <x v="12"/>
  </r>
  <r>
    <x v="12"/>
  </r>
  <r>
    <x v="12"/>
  </r>
  <r>
    <x v="12"/>
  </r>
  <r>
    <x v="19"/>
  </r>
  <r>
    <x v="12"/>
  </r>
  <r>
    <x v="20"/>
  </r>
  <r>
    <x v="19"/>
  </r>
  <r>
    <x v="21"/>
  </r>
  <r>
    <x v="12"/>
  </r>
  <r>
    <x v="13"/>
  </r>
  <r>
    <x v="13"/>
  </r>
  <r>
    <x v="12"/>
  </r>
  <r>
    <x v="19"/>
  </r>
  <r>
    <x v="22"/>
  </r>
  <r>
    <x v="12"/>
  </r>
  <r>
    <x v="13"/>
  </r>
  <r>
    <x v="13"/>
  </r>
  <r>
    <x v="12"/>
  </r>
  <r>
    <x v="13"/>
  </r>
  <r>
    <x v="12"/>
  </r>
  <r>
    <x v="13"/>
  </r>
  <r>
    <x v="12"/>
  </r>
  <r>
    <x v="12"/>
  </r>
  <r>
    <x v="13"/>
  </r>
  <r>
    <x v="23"/>
  </r>
  <r>
    <x v="20"/>
  </r>
  <r>
    <x v="21"/>
  </r>
  <r>
    <x v="19"/>
  </r>
  <r>
    <x v="3"/>
  </r>
  <r>
    <x v="13"/>
  </r>
  <r>
    <x v="21"/>
  </r>
  <r>
    <x v="5"/>
  </r>
  <r>
    <x v="13"/>
  </r>
  <r>
    <x v="12"/>
  </r>
  <r>
    <x v="12"/>
  </r>
  <r>
    <x v="21"/>
  </r>
  <r>
    <x v="5"/>
  </r>
  <r>
    <x v="12"/>
  </r>
  <r>
    <x v="20"/>
  </r>
  <r>
    <x v="12"/>
  </r>
  <r>
    <x v="20"/>
  </r>
  <r>
    <x v="13"/>
  </r>
  <r>
    <x v="13"/>
  </r>
  <r>
    <x v="13"/>
  </r>
  <r>
    <x v="12"/>
  </r>
  <r>
    <x v="12"/>
  </r>
  <r>
    <x v="19"/>
  </r>
  <r>
    <x v="22"/>
  </r>
  <r>
    <x v="16"/>
  </r>
  <r>
    <x v="19"/>
  </r>
  <r>
    <x v="20"/>
  </r>
  <r>
    <x v="21"/>
  </r>
  <r>
    <x v="13"/>
  </r>
  <r>
    <x v="13"/>
  </r>
  <r>
    <x v="12"/>
  </r>
  <r>
    <x v="12"/>
  </r>
  <r>
    <x v="12"/>
  </r>
  <r>
    <x v="5"/>
  </r>
  <r>
    <x v="13"/>
  </r>
  <r>
    <x v="5"/>
  </r>
  <r>
    <x v="20"/>
  </r>
  <r>
    <x v="12"/>
  </r>
  <r>
    <x v="12"/>
  </r>
  <r>
    <x v="12"/>
  </r>
  <r>
    <x v="16"/>
  </r>
  <r>
    <x v="21"/>
  </r>
  <r>
    <x v="22"/>
  </r>
  <r>
    <x v="13"/>
  </r>
  <r>
    <x v="16"/>
  </r>
  <r>
    <x v="19"/>
  </r>
  <r>
    <x v="12"/>
  </r>
  <r>
    <x v="16"/>
  </r>
  <r>
    <x v="16"/>
  </r>
  <r>
    <x v="12"/>
  </r>
  <r>
    <x v="23"/>
  </r>
  <r>
    <x v="12"/>
  </r>
  <r>
    <x v="13"/>
  </r>
  <r>
    <x v="13"/>
  </r>
  <r>
    <x v="12"/>
  </r>
  <r>
    <x v="12"/>
  </r>
  <r>
    <x v="13"/>
  </r>
  <r>
    <x v="13"/>
  </r>
  <r>
    <x v="12"/>
  </r>
  <r>
    <x v="13"/>
  </r>
  <r>
    <x v="21"/>
  </r>
  <r>
    <x v="5"/>
  </r>
  <r>
    <x v="19"/>
  </r>
  <r>
    <x v="12"/>
  </r>
  <r>
    <x v="19"/>
  </r>
  <r>
    <x v="13"/>
  </r>
  <r>
    <x v="23"/>
  </r>
  <r>
    <x v="19"/>
  </r>
  <r>
    <x v="21"/>
  </r>
  <r>
    <x v="12"/>
  </r>
  <r>
    <x v="19"/>
  </r>
  <r>
    <x v="12"/>
  </r>
  <r>
    <x v="12"/>
  </r>
  <r>
    <x v="12"/>
  </r>
  <r>
    <x v="3"/>
  </r>
  <r>
    <x v="12"/>
  </r>
  <r>
    <x v="12"/>
  </r>
  <r>
    <x v="20"/>
  </r>
  <r>
    <x v="13"/>
  </r>
  <r>
    <x v="12"/>
  </r>
  <r>
    <x v="12"/>
  </r>
  <r>
    <x v="16"/>
  </r>
  <r>
    <x v="13"/>
  </r>
  <r>
    <x v="13"/>
  </r>
  <r>
    <x v="12"/>
  </r>
  <r>
    <x v="12"/>
  </r>
  <r>
    <x v="19"/>
  </r>
  <r>
    <x v="13"/>
  </r>
  <r>
    <x v="13"/>
  </r>
  <r>
    <x v="23"/>
  </r>
  <r>
    <x v="12"/>
  </r>
  <r>
    <x v="20"/>
  </r>
  <r>
    <x v="12"/>
  </r>
  <r>
    <x v="13"/>
  </r>
  <r>
    <x v="13"/>
  </r>
  <r>
    <x v="12"/>
  </r>
  <r>
    <x v="12"/>
  </r>
  <r>
    <x v="12"/>
  </r>
  <r>
    <x v="13"/>
  </r>
  <r>
    <x v="12"/>
  </r>
  <r>
    <x v="19"/>
  </r>
  <r>
    <x v="12"/>
  </r>
  <r>
    <x v="12"/>
  </r>
  <r>
    <x v="16"/>
  </r>
  <r>
    <x v="13"/>
  </r>
  <r>
    <x v="16"/>
  </r>
  <r>
    <x v="13"/>
  </r>
  <r>
    <x v="12"/>
  </r>
  <r>
    <x v="23"/>
  </r>
  <r>
    <x v="16"/>
  </r>
  <r>
    <x v="21"/>
  </r>
  <r>
    <x v="12"/>
  </r>
  <r>
    <x v="21"/>
  </r>
  <r>
    <x v="13"/>
  </r>
  <r>
    <x v="13"/>
  </r>
  <r>
    <x v="19"/>
  </r>
  <r>
    <x v="21"/>
  </r>
  <r>
    <x v="1"/>
  </r>
  <r>
    <x v="13"/>
  </r>
  <r>
    <x v="21"/>
  </r>
  <r>
    <x v="16"/>
  </r>
  <r>
    <x v="12"/>
  </r>
  <r>
    <x v="12"/>
  </r>
  <r>
    <x v="20"/>
  </r>
  <r>
    <x v="12"/>
  </r>
  <r>
    <x v="12"/>
  </r>
  <r>
    <x v="13"/>
  </r>
  <r>
    <x v="12"/>
  </r>
  <r>
    <x v="10"/>
  </r>
  <r>
    <x v="12"/>
  </r>
  <r>
    <x v="12"/>
  </r>
  <r>
    <x v="16"/>
  </r>
  <r>
    <x v="12"/>
  </r>
  <r>
    <x v="19"/>
  </r>
  <r>
    <x v="12"/>
  </r>
  <r>
    <x v="12"/>
  </r>
  <r>
    <x v="12"/>
  </r>
  <r>
    <x v="5"/>
  </r>
  <r>
    <x v="16"/>
  </r>
  <r>
    <x v="12"/>
  </r>
  <r>
    <x v="12"/>
  </r>
  <r>
    <x v="13"/>
  </r>
  <r>
    <x v="13"/>
  </r>
  <r>
    <x v="21"/>
  </r>
  <r>
    <x v="5"/>
  </r>
  <r>
    <x v="12"/>
  </r>
  <r>
    <x v="12"/>
  </r>
  <r>
    <x v="12"/>
  </r>
  <r>
    <x v="12"/>
  </r>
  <r>
    <x v="21"/>
  </r>
  <r>
    <x v="21"/>
  </r>
  <r>
    <x v="21"/>
  </r>
  <r>
    <x v="21"/>
  </r>
  <r>
    <x v="12"/>
  </r>
  <r>
    <x v="12"/>
  </r>
  <r>
    <x v="12"/>
  </r>
  <r>
    <x v="12"/>
  </r>
  <r>
    <x v="21"/>
  </r>
  <r>
    <x v="12"/>
  </r>
  <r>
    <x v="13"/>
  </r>
  <r>
    <x v="5"/>
  </r>
  <r>
    <x v="21"/>
  </r>
  <r>
    <x v="16"/>
  </r>
  <r>
    <x v="13"/>
  </r>
  <r>
    <x v="21"/>
  </r>
  <r>
    <x v="13"/>
  </r>
  <r>
    <x v="19"/>
  </r>
  <r>
    <x v="13"/>
  </r>
  <r>
    <x v="24"/>
  </r>
  <r>
    <x v="21"/>
  </r>
  <r>
    <x v="20"/>
  </r>
  <r>
    <x v="13"/>
  </r>
  <r>
    <x v="12"/>
  </r>
  <r>
    <x v="12"/>
  </r>
  <r>
    <x v="19"/>
  </r>
  <r>
    <x v="5"/>
  </r>
  <r>
    <x v="21"/>
  </r>
  <r>
    <x v="21"/>
  </r>
  <r>
    <x v="19"/>
  </r>
  <r>
    <x v="12"/>
  </r>
  <r>
    <x v="20"/>
  </r>
  <r>
    <x v="22"/>
  </r>
  <r>
    <x v="19"/>
  </r>
  <r>
    <x v="21"/>
  </r>
  <r>
    <x v="16"/>
  </r>
  <r>
    <x v="12"/>
  </r>
  <r>
    <x v="19"/>
  </r>
  <r>
    <x v="19"/>
  </r>
  <r>
    <x v="13"/>
  </r>
  <r>
    <x v="12"/>
  </r>
  <r>
    <x v="12"/>
  </r>
  <r>
    <x v="12"/>
  </r>
  <r>
    <x v="20"/>
  </r>
  <r>
    <x v="20"/>
  </r>
  <r>
    <x v="16"/>
  </r>
  <r>
    <x v="12"/>
  </r>
  <r>
    <x v="21"/>
  </r>
  <r>
    <x v="12"/>
  </r>
  <r>
    <x v="19"/>
  </r>
  <r>
    <x v="12"/>
  </r>
  <r>
    <x v="13"/>
  </r>
  <r>
    <x v="12"/>
  </r>
  <r>
    <x v="5"/>
  </r>
  <r>
    <x v="20"/>
  </r>
  <r>
    <x v="13"/>
  </r>
  <r>
    <x v="21"/>
  </r>
  <r>
    <x v="12"/>
  </r>
  <r>
    <x v="13"/>
  </r>
  <r>
    <x v="12"/>
  </r>
  <r>
    <x v="13"/>
  </r>
  <r>
    <x v="20"/>
  </r>
  <r>
    <x v="19"/>
  </r>
  <r>
    <x v="12"/>
  </r>
  <r>
    <x v="12"/>
  </r>
  <r>
    <x v="21"/>
  </r>
  <r>
    <x v="12"/>
  </r>
  <r>
    <x v="13"/>
  </r>
  <r>
    <x v="13"/>
  </r>
  <r>
    <x v="12"/>
  </r>
  <r>
    <x v="13"/>
  </r>
  <r>
    <x v="19"/>
  </r>
  <r>
    <x v="12"/>
  </r>
  <r>
    <x v="19"/>
  </r>
  <r>
    <x v="19"/>
  </r>
  <r>
    <x v="19"/>
  </r>
  <r>
    <x v="21"/>
  </r>
  <r>
    <x v="20"/>
  </r>
  <r>
    <x v="12"/>
  </r>
  <r>
    <x v="12"/>
  </r>
  <r>
    <x v="21"/>
  </r>
  <r>
    <x v="12"/>
  </r>
  <r>
    <x v="12"/>
  </r>
  <r>
    <x v="12"/>
  </r>
  <r>
    <x v="12"/>
  </r>
  <r>
    <x v="12"/>
  </r>
  <r>
    <x v="13"/>
  </r>
  <r>
    <x v="19"/>
  </r>
  <r>
    <x v="21"/>
  </r>
  <r>
    <x v="12"/>
  </r>
  <r>
    <x v="25"/>
  </r>
  <r>
    <x v="19"/>
  </r>
  <r>
    <x v="22"/>
  </r>
  <r>
    <x v="21"/>
  </r>
  <r>
    <x v="12"/>
  </r>
  <r>
    <x v="13"/>
  </r>
  <r>
    <x v="21"/>
  </r>
  <r>
    <x v="19"/>
  </r>
  <r>
    <x v="12"/>
  </r>
  <r>
    <x v="5"/>
  </r>
  <r>
    <x v="12"/>
  </r>
  <r>
    <x v="20"/>
  </r>
  <r>
    <x v="12"/>
  </r>
  <r>
    <x v="13"/>
  </r>
  <r>
    <x v="21"/>
  </r>
  <r>
    <x v="22"/>
  </r>
  <r>
    <x v="21"/>
  </r>
  <r>
    <x v="21"/>
  </r>
  <r>
    <x v="12"/>
  </r>
  <r>
    <x v="21"/>
  </r>
  <r>
    <x v="19"/>
  </r>
  <r>
    <x v="22"/>
  </r>
  <r>
    <x v="21"/>
  </r>
  <r>
    <x v="21"/>
  </r>
  <r>
    <x v="19"/>
  </r>
  <r>
    <x v="19"/>
  </r>
  <r>
    <x v="21"/>
  </r>
  <r>
    <x v="12"/>
  </r>
  <r>
    <x v="3"/>
  </r>
  <r>
    <x v="12"/>
  </r>
  <r>
    <x v="19"/>
  </r>
  <r>
    <x v="19"/>
  </r>
  <r>
    <x v="12"/>
  </r>
  <r>
    <x v="21"/>
  </r>
  <r>
    <x v="13"/>
  </r>
  <r>
    <x v="12"/>
  </r>
  <r>
    <x v="21"/>
  </r>
  <r>
    <x v="12"/>
  </r>
  <r>
    <x v="12"/>
  </r>
  <r>
    <x v="12"/>
  </r>
  <r>
    <x v="13"/>
  </r>
  <r>
    <x v="21"/>
  </r>
  <r>
    <x v="5"/>
  </r>
  <r>
    <x v="12"/>
  </r>
  <r>
    <x v="10"/>
  </r>
  <r>
    <x v="26"/>
  </r>
  <r>
    <x v="16"/>
  </r>
  <r>
    <x v="12"/>
  </r>
  <r>
    <x v="19"/>
  </r>
  <r>
    <x v="21"/>
  </r>
  <r>
    <x v="13"/>
  </r>
  <r>
    <x v="26"/>
  </r>
  <r>
    <x v="21"/>
  </r>
  <r>
    <x v="12"/>
  </r>
  <r>
    <x v="20"/>
  </r>
  <r>
    <x v="12"/>
  </r>
  <r>
    <x v="19"/>
  </r>
  <r>
    <x v="12"/>
  </r>
  <r>
    <x v="16"/>
  </r>
  <r>
    <x v="19"/>
  </r>
  <r>
    <x v="19"/>
  </r>
  <r>
    <x v="21"/>
  </r>
  <r>
    <x v="12"/>
  </r>
  <r>
    <x v="19"/>
  </r>
  <r>
    <x v="20"/>
  </r>
  <r>
    <x v="21"/>
  </r>
  <r>
    <x v="12"/>
  </r>
  <r>
    <x v="19"/>
  </r>
  <r>
    <x v="5"/>
  </r>
  <r>
    <x v="20"/>
  </r>
  <r>
    <x v="21"/>
  </r>
  <r>
    <x v="12"/>
  </r>
  <r>
    <x v="2"/>
  </r>
  <r>
    <x v="21"/>
  </r>
  <r>
    <x v="12"/>
  </r>
  <r>
    <x v="12"/>
  </r>
  <r>
    <x v="21"/>
  </r>
  <r>
    <x v="12"/>
  </r>
  <r>
    <x v="19"/>
  </r>
  <r>
    <x v="12"/>
  </r>
  <r>
    <x v="21"/>
  </r>
  <r>
    <x v="12"/>
  </r>
  <r>
    <x v="20"/>
  </r>
  <r>
    <x v="12"/>
  </r>
  <r>
    <x v="21"/>
  </r>
  <r>
    <x v="12"/>
  </r>
  <r>
    <x v="12"/>
  </r>
  <r>
    <x v="20"/>
  </r>
  <r>
    <x v="21"/>
  </r>
  <r>
    <x v="21"/>
  </r>
  <r>
    <x v="20"/>
  </r>
  <r>
    <x v="12"/>
  </r>
  <r>
    <x v="12"/>
  </r>
  <r>
    <x v="12"/>
  </r>
  <r>
    <x v="12"/>
  </r>
  <r>
    <x v="16"/>
  </r>
  <r>
    <x v="12"/>
  </r>
  <r>
    <x v="19"/>
  </r>
  <r>
    <x v="12"/>
  </r>
  <r>
    <x v="21"/>
  </r>
  <r>
    <x v="12"/>
  </r>
  <r>
    <x v="20"/>
  </r>
  <r>
    <x v="19"/>
  </r>
  <r>
    <x v="19"/>
  </r>
  <r>
    <x v="21"/>
  </r>
  <r>
    <x v="21"/>
  </r>
  <r>
    <x v="20"/>
  </r>
  <r>
    <x v="20"/>
  </r>
  <r>
    <x v="21"/>
  </r>
  <r>
    <x v="20"/>
  </r>
  <r>
    <x v="5"/>
  </r>
  <r>
    <x v="12"/>
  </r>
  <r>
    <x v="22"/>
  </r>
  <r>
    <x v="21"/>
  </r>
  <r>
    <x v="21"/>
  </r>
  <r>
    <x v="20"/>
  </r>
  <r>
    <x v="21"/>
  </r>
  <r>
    <x v="22"/>
  </r>
  <r>
    <x v="22"/>
  </r>
  <r>
    <x v="21"/>
  </r>
  <r>
    <x v="19"/>
  </r>
  <r>
    <x v="19"/>
  </r>
  <r>
    <x v="27"/>
  </r>
  <r>
    <x v="21"/>
  </r>
  <r>
    <x v="21"/>
  </r>
  <r>
    <x v="5"/>
  </r>
  <r>
    <x v="19"/>
  </r>
  <r>
    <x v="22"/>
  </r>
  <r>
    <x v="21"/>
  </r>
  <r>
    <x v="12"/>
  </r>
  <r>
    <x v="13"/>
  </r>
  <r>
    <x v="21"/>
  </r>
  <r>
    <x v="21"/>
  </r>
  <r>
    <x v="19"/>
  </r>
  <r>
    <x v="21"/>
  </r>
  <r>
    <x v="22"/>
  </r>
  <r>
    <x v="19"/>
  </r>
  <r>
    <x v="21"/>
  </r>
  <r>
    <x v="21"/>
  </r>
  <r>
    <x v="19"/>
  </r>
  <r>
    <x v="12"/>
  </r>
  <r>
    <x v="13"/>
  </r>
  <r>
    <x v="19"/>
  </r>
  <r>
    <x v="12"/>
  </r>
  <r>
    <x v="12"/>
  </r>
  <r>
    <x v="21"/>
  </r>
  <r>
    <x v="22"/>
  </r>
  <r>
    <x v="21"/>
  </r>
  <r>
    <x v="12"/>
  </r>
  <r>
    <x v="5"/>
  </r>
  <r>
    <x v="22"/>
  </r>
  <r>
    <x v="19"/>
  </r>
  <r>
    <x v="19"/>
  </r>
  <r>
    <x v="21"/>
  </r>
  <r>
    <x v="19"/>
  </r>
  <r>
    <x v="20"/>
  </r>
  <r>
    <x v="5"/>
  </r>
  <r>
    <x v="21"/>
  </r>
  <r>
    <x v="19"/>
  </r>
  <r>
    <x v="21"/>
  </r>
  <r>
    <x v="21"/>
  </r>
  <r>
    <x v="21"/>
  </r>
  <r>
    <x v="21"/>
  </r>
  <r>
    <x v="21"/>
  </r>
  <r>
    <x v="19"/>
  </r>
  <r>
    <x v="19"/>
  </r>
  <r>
    <x v="20"/>
  </r>
  <r>
    <x v="20"/>
  </r>
  <r>
    <x v="21"/>
  </r>
  <r>
    <x v="5"/>
  </r>
  <r>
    <x v="19"/>
  </r>
  <r>
    <x v="21"/>
  </r>
  <r>
    <x v="21"/>
  </r>
  <r>
    <x v="19"/>
  </r>
  <r>
    <x v="19"/>
  </r>
  <r>
    <x v="21"/>
  </r>
  <r>
    <x v="22"/>
  </r>
  <r>
    <x v="21"/>
  </r>
  <r>
    <x v="19"/>
  </r>
  <r>
    <x v="21"/>
  </r>
  <r>
    <x v="16"/>
  </r>
  <r>
    <x v="21"/>
  </r>
  <r>
    <x v="19"/>
  </r>
  <r>
    <x v="21"/>
  </r>
  <r>
    <x v="19"/>
  </r>
  <r>
    <x v="21"/>
  </r>
  <r>
    <x v="21"/>
  </r>
  <r>
    <x v="21"/>
  </r>
  <r>
    <x v="19"/>
  </r>
  <r>
    <x v="20"/>
  </r>
  <r>
    <x v="19"/>
  </r>
  <r>
    <x v="21"/>
  </r>
  <r>
    <x v="19"/>
  </r>
  <r>
    <x v="5"/>
  </r>
  <r>
    <x v="19"/>
  </r>
  <r>
    <x v="21"/>
  </r>
  <r>
    <x v="21"/>
  </r>
  <r>
    <x v="21"/>
  </r>
  <r>
    <x v="21"/>
  </r>
  <r>
    <x v="21"/>
  </r>
  <r>
    <x v="21"/>
  </r>
  <r>
    <x v="19"/>
  </r>
  <r>
    <x v="21"/>
  </r>
  <r>
    <x v="19"/>
  </r>
  <r>
    <x v="21"/>
  </r>
  <r>
    <x v="19"/>
  </r>
  <r>
    <x v="19"/>
  </r>
  <r>
    <x v="12"/>
  </r>
  <r>
    <x v="5"/>
  </r>
  <r>
    <x v="12"/>
  </r>
  <r>
    <x v="21"/>
  </r>
  <r>
    <x v="21"/>
  </r>
  <r>
    <x v="28"/>
  </r>
  <r>
    <x v="21"/>
  </r>
  <r>
    <x v="12"/>
  </r>
  <r>
    <x v="19"/>
  </r>
  <r>
    <x v="19"/>
  </r>
  <r>
    <x v="5"/>
  </r>
  <r>
    <x v="19"/>
  </r>
  <r>
    <x v="20"/>
  </r>
  <r>
    <x v="21"/>
  </r>
  <r>
    <x v="21"/>
  </r>
  <r>
    <x v="21"/>
  </r>
  <r>
    <x v="20"/>
  </r>
  <r>
    <x v="12"/>
  </r>
  <r>
    <x v="21"/>
  </r>
  <r>
    <x v="21"/>
  </r>
  <r>
    <x v="19"/>
  </r>
  <r>
    <x v="19"/>
  </r>
  <r>
    <x v="19"/>
  </r>
  <r>
    <x v="21"/>
  </r>
  <r>
    <x v="21"/>
  </r>
  <r>
    <x v="21"/>
  </r>
  <r>
    <x v="21"/>
  </r>
  <r>
    <x v="12"/>
  </r>
  <r>
    <x v="21"/>
  </r>
  <r>
    <x v="21"/>
  </r>
  <r>
    <x v="21"/>
  </r>
  <r>
    <x v="21"/>
  </r>
  <r>
    <x v="19"/>
  </r>
  <r>
    <x v="21"/>
  </r>
  <r>
    <x v="19"/>
  </r>
  <r>
    <x v="21"/>
  </r>
  <r>
    <x v="12"/>
  </r>
  <r>
    <x v="28"/>
  </r>
  <r>
    <x v="19"/>
  </r>
  <r>
    <x v="12"/>
  </r>
  <r>
    <x v="29"/>
  </r>
  <r>
    <x v="21"/>
  </r>
  <r>
    <x v="28"/>
  </r>
  <r>
    <x v="21"/>
  </r>
  <r>
    <x v="12"/>
  </r>
  <r>
    <x v="19"/>
  </r>
  <r>
    <x v="20"/>
  </r>
  <r>
    <x v="21"/>
  </r>
  <r>
    <x v="19"/>
  </r>
  <r>
    <x v="21"/>
  </r>
  <r>
    <x v="19"/>
  </r>
  <r>
    <x v="21"/>
  </r>
  <r>
    <x v="19"/>
  </r>
  <r>
    <x v="21"/>
  </r>
  <r>
    <x v="19"/>
  </r>
  <r>
    <x v="21"/>
  </r>
  <r>
    <x v="21"/>
  </r>
  <r>
    <x v="21"/>
  </r>
  <r>
    <x v="19"/>
  </r>
  <r>
    <x v="19"/>
  </r>
  <r>
    <x v="19"/>
  </r>
  <r>
    <x v="21"/>
  </r>
  <r>
    <x v="21"/>
  </r>
  <r>
    <x v="29"/>
  </r>
  <r>
    <x v="19"/>
  </r>
  <r>
    <x v="29"/>
  </r>
  <r>
    <x v="21"/>
  </r>
  <r>
    <x v="19"/>
  </r>
  <r>
    <x v="29"/>
  </r>
  <r>
    <x v="19"/>
  </r>
  <r>
    <x v="21"/>
  </r>
  <r>
    <x v="20"/>
  </r>
  <r>
    <x v="19"/>
  </r>
  <r>
    <x v="21"/>
  </r>
  <r>
    <x v="19"/>
  </r>
  <r>
    <x v="28"/>
  </r>
  <r>
    <x v="19"/>
  </r>
  <r>
    <x v="21"/>
  </r>
  <r>
    <x v="28"/>
  </r>
  <r>
    <x v="29"/>
  </r>
  <r>
    <x v="19"/>
  </r>
  <r>
    <x v="21"/>
  </r>
  <r>
    <x v="29"/>
  </r>
  <r>
    <x v="19"/>
  </r>
  <r>
    <x v="19"/>
  </r>
  <r>
    <x v="19"/>
  </r>
  <r>
    <x v="20"/>
  </r>
  <r>
    <x v="19"/>
  </r>
  <r>
    <x v="21"/>
  </r>
  <r>
    <x v="21"/>
  </r>
  <r>
    <x v="21"/>
  </r>
  <r>
    <x v="19"/>
  </r>
  <r>
    <x v="13"/>
  </r>
  <r>
    <x v="29"/>
  </r>
  <r>
    <x v="19"/>
  </r>
  <r>
    <x v="29"/>
  </r>
  <r>
    <x v="19"/>
  </r>
  <r>
    <x v="13"/>
  </r>
  <r>
    <x v="21"/>
  </r>
  <r>
    <x v="19"/>
  </r>
  <r>
    <x v="28"/>
  </r>
  <r>
    <x v="5"/>
  </r>
  <r>
    <x v="19"/>
  </r>
  <r>
    <x v="21"/>
  </r>
  <r>
    <x v="21"/>
  </r>
  <r>
    <x v="12"/>
  </r>
  <r>
    <x v="19"/>
  </r>
  <r>
    <x v="22"/>
  </r>
  <r>
    <x v="21"/>
  </r>
  <r>
    <x v="21"/>
  </r>
  <r>
    <x v="19"/>
  </r>
  <r>
    <x v="21"/>
  </r>
  <r>
    <x v="20"/>
  </r>
  <r>
    <x v="19"/>
  </r>
  <r>
    <x v="21"/>
  </r>
  <r>
    <x v="29"/>
  </r>
  <r>
    <x v="20"/>
  </r>
  <r>
    <x v="19"/>
  </r>
  <r>
    <x v="19"/>
  </r>
  <r>
    <x v="19"/>
  </r>
  <r>
    <x v="19"/>
  </r>
  <r>
    <x v="20"/>
  </r>
  <r>
    <x v="20"/>
  </r>
  <r>
    <x v="28"/>
  </r>
  <r>
    <x v="20"/>
  </r>
  <r>
    <x v="28"/>
  </r>
  <r>
    <x v="21"/>
  </r>
  <r>
    <x v="21"/>
  </r>
  <r>
    <x v="21"/>
  </r>
  <r>
    <x v="19"/>
  </r>
  <r>
    <x v="19"/>
  </r>
  <r>
    <x v="21"/>
  </r>
  <r>
    <x v="21"/>
  </r>
  <r>
    <x v="19"/>
  </r>
  <r>
    <x v="22"/>
  </r>
  <r>
    <x v="19"/>
  </r>
  <r>
    <x v="19"/>
  </r>
  <r>
    <x v="29"/>
  </r>
  <r>
    <x v="11"/>
  </r>
  <r>
    <x v="21"/>
  </r>
  <r>
    <x v="19"/>
  </r>
  <r>
    <x v="21"/>
  </r>
  <r>
    <x v="28"/>
  </r>
  <r>
    <x v="19"/>
  </r>
  <r>
    <x v="29"/>
  </r>
  <r>
    <x v="20"/>
  </r>
  <r>
    <x v="21"/>
  </r>
  <r>
    <x v="30"/>
  </r>
  <r>
    <x v="30"/>
  </r>
  <r>
    <x v="20"/>
  </r>
  <r>
    <x v="30"/>
  </r>
  <r>
    <x v="28"/>
  </r>
  <r>
    <x v="30"/>
  </r>
  <r>
    <x v="21"/>
  </r>
  <r>
    <x v="30"/>
  </r>
  <r>
    <x v="30"/>
  </r>
  <r>
    <x v="28"/>
  </r>
  <r>
    <x v="20"/>
  </r>
  <r>
    <x v="30"/>
  </r>
  <r>
    <x v="28"/>
  </r>
  <r>
    <x v="30"/>
  </r>
  <r>
    <x v="21"/>
  </r>
  <r>
    <x v="5"/>
  </r>
  <r>
    <x v="21"/>
  </r>
  <r>
    <x v="21"/>
  </r>
  <r>
    <x v="19"/>
  </r>
  <r>
    <x v="28"/>
  </r>
  <r>
    <x v="19"/>
  </r>
  <r>
    <x v="30"/>
  </r>
  <r>
    <x v="30"/>
  </r>
  <r>
    <x v="5"/>
  </r>
  <r>
    <x v="21"/>
  </r>
  <r>
    <x v="30"/>
  </r>
  <r>
    <x v="19"/>
  </r>
  <r>
    <x v="30"/>
  </r>
  <r>
    <x v="30"/>
  </r>
  <r>
    <x v="21"/>
  </r>
  <r>
    <x v="29"/>
  </r>
  <r>
    <x v="30"/>
  </r>
  <r>
    <x v="29"/>
  </r>
  <r>
    <x v="30"/>
  </r>
  <r>
    <x v="29"/>
  </r>
  <r>
    <x v="23"/>
  </r>
  <r>
    <x v="30"/>
  </r>
  <r>
    <x v="30"/>
  </r>
  <r>
    <x v="21"/>
  </r>
  <r>
    <x v="28"/>
  </r>
  <r>
    <x v="30"/>
  </r>
  <r>
    <x v="22"/>
  </r>
  <r>
    <x v="30"/>
  </r>
  <r>
    <x v="30"/>
  </r>
  <r>
    <x v="29"/>
  </r>
  <r>
    <x v="21"/>
  </r>
  <r>
    <x v="30"/>
  </r>
  <r>
    <x v="30"/>
  </r>
  <r>
    <x v="21"/>
  </r>
  <r>
    <x v="31"/>
  </r>
  <r>
    <x v="12"/>
  </r>
  <r>
    <x v="30"/>
  </r>
  <r>
    <x v="23"/>
  </r>
  <r>
    <x v="23"/>
  </r>
  <r>
    <x v="29"/>
  </r>
  <r>
    <x v="29"/>
  </r>
  <r>
    <x v="29"/>
  </r>
  <r>
    <x v="30"/>
  </r>
  <r>
    <x v="30"/>
  </r>
  <r>
    <x v="30"/>
  </r>
  <r>
    <x v="16"/>
  </r>
  <r>
    <x v="12"/>
  </r>
  <r>
    <x v="30"/>
  </r>
  <r>
    <x v="29"/>
  </r>
  <r>
    <x v="30"/>
  </r>
  <r>
    <x v="30"/>
  </r>
  <r>
    <x v="30"/>
  </r>
  <r>
    <x v="30"/>
  </r>
  <r>
    <x v="30"/>
  </r>
  <r>
    <x v="30"/>
  </r>
  <r>
    <x v="29"/>
  </r>
  <r>
    <x v="19"/>
  </r>
  <r>
    <x v="29"/>
  </r>
  <r>
    <x v="30"/>
  </r>
  <r>
    <x v="30"/>
  </r>
  <r>
    <x v="30"/>
  </r>
  <r>
    <x v="19"/>
  </r>
  <r>
    <x v="16"/>
  </r>
  <r>
    <x v="30"/>
  </r>
  <r>
    <x v="12"/>
  </r>
  <r>
    <x v="28"/>
  </r>
  <r>
    <x v="29"/>
  </r>
  <r>
    <x v="29"/>
  </r>
  <r>
    <x v="13"/>
  </r>
  <r>
    <x v="28"/>
  </r>
  <r>
    <x v="16"/>
  </r>
  <r>
    <x v="29"/>
  </r>
  <r>
    <x v="30"/>
  </r>
  <r>
    <x v="21"/>
  </r>
  <r>
    <x v="32"/>
  </r>
  <r>
    <x v="19"/>
  </r>
  <r>
    <x v="21"/>
  </r>
  <r>
    <x v="29"/>
  </r>
  <r>
    <x v="30"/>
  </r>
  <r>
    <x v="16"/>
  </r>
  <r>
    <x v="32"/>
  </r>
  <r>
    <x v="29"/>
  </r>
  <r>
    <x v="16"/>
  </r>
  <r>
    <x v="19"/>
  </r>
  <r>
    <x v="30"/>
  </r>
  <r>
    <x v="32"/>
  </r>
  <r>
    <x v="13"/>
  </r>
  <r>
    <x v="28"/>
  </r>
  <r>
    <x v="22"/>
  </r>
  <r>
    <x v="30"/>
  </r>
  <r>
    <x v="30"/>
  </r>
  <r>
    <x v="30"/>
  </r>
  <r>
    <x v="21"/>
  </r>
  <r>
    <x v="22"/>
  </r>
  <r>
    <x v="30"/>
  </r>
  <r>
    <x v="29"/>
  </r>
  <r>
    <x v="30"/>
  </r>
  <r>
    <x v="21"/>
  </r>
  <r>
    <x v="29"/>
  </r>
  <r>
    <x v="30"/>
  </r>
  <r>
    <x v="21"/>
  </r>
  <r>
    <x v="29"/>
  </r>
  <r>
    <x v="19"/>
  </r>
  <r>
    <x v="19"/>
  </r>
  <r>
    <x v="29"/>
  </r>
  <r>
    <x v="30"/>
  </r>
  <r>
    <x v="21"/>
  </r>
  <r>
    <x v="30"/>
  </r>
  <r>
    <x v="29"/>
  </r>
  <r>
    <x v="21"/>
  </r>
  <r>
    <x v="29"/>
  </r>
  <r>
    <x v="19"/>
  </r>
  <r>
    <x v="29"/>
  </r>
  <r>
    <x v="29"/>
  </r>
  <r>
    <x v="30"/>
  </r>
  <r>
    <x v="30"/>
  </r>
  <r>
    <x v="29"/>
  </r>
  <r>
    <x v="12"/>
  </r>
  <r>
    <x v="28"/>
  </r>
  <r>
    <x v="29"/>
  </r>
  <r>
    <x v="32"/>
  </r>
  <r>
    <x v="29"/>
  </r>
  <r>
    <x v="28"/>
  </r>
  <r>
    <x v="28"/>
  </r>
  <r>
    <x v="19"/>
  </r>
  <r>
    <x v="12"/>
  </r>
  <r>
    <x v="30"/>
  </r>
  <r>
    <x v="32"/>
  </r>
  <r>
    <x v="29"/>
  </r>
  <r>
    <x v="30"/>
  </r>
  <r>
    <x v="29"/>
  </r>
  <r>
    <x v="29"/>
  </r>
  <r>
    <x v="21"/>
  </r>
  <r>
    <x v="21"/>
  </r>
  <r>
    <x v="29"/>
  </r>
  <r>
    <x v="30"/>
  </r>
  <r>
    <x v="30"/>
  </r>
  <r>
    <x v="28"/>
  </r>
  <r>
    <x v="32"/>
  </r>
  <r>
    <x v="32"/>
  </r>
  <r>
    <x v="19"/>
  </r>
  <r>
    <x v="31"/>
  </r>
  <r>
    <x v="28"/>
  </r>
  <r>
    <x v="29"/>
  </r>
  <r>
    <x v="29"/>
  </r>
  <r>
    <x v="29"/>
  </r>
  <r>
    <x v="29"/>
  </r>
  <r>
    <x v="31"/>
  </r>
  <r>
    <x v="29"/>
  </r>
  <r>
    <x v="32"/>
  </r>
  <r>
    <x v="29"/>
  </r>
  <r>
    <x v="32"/>
  </r>
  <r>
    <x v="29"/>
  </r>
  <r>
    <x v="32"/>
  </r>
  <r>
    <x v="29"/>
  </r>
  <r>
    <x v="30"/>
  </r>
  <r>
    <x v="31"/>
  </r>
  <r>
    <x v="21"/>
  </r>
  <r>
    <x v="29"/>
  </r>
  <r>
    <x v="31"/>
  </r>
  <r>
    <x v="19"/>
  </r>
  <r>
    <x v="29"/>
  </r>
  <r>
    <x v="31"/>
  </r>
  <r>
    <x v="29"/>
  </r>
  <r>
    <x v="29"/>
  </r>
  <r>
    <x v="29"/>
  </r>
  <r>
    <x v="29"/>
  </r>
  <r>
    <x v="21"/>
  </r>
  <r>
    <x v="29"/>
  </r>
  <r>
    <x v="29"/>
  </r>
  <r>
    <x v="21"/>
  </r>
  <r>
    <x v="29"/>
  </r>
  <r>
    <x v="12"/>
  </r>
  <r>
    <x v="33"/>
  </r>
  <r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res">
  <location ref="A3:B25" firstHeaderRow="1" firstDataRow="1" firstDataCol="1"/>
  <pivotFields count="12">
    <pivotField showAll="0"/>
    <pivotField dataField="1" showAll="0">
      <items count="1311">
        <item x="1153"/>
        <item x="1209"/>
        <item x="1104"/>
        <item x="999"/>
        <item x="1188"/>
        <item x="1194"/>
        <item x="1031"/>
        <item x="855"/>
        <item x="1257"/>
        <item x="1175"/>
        <item x="778"/>
        <item x="1287"/>
        <item x="1151"/>
        <item x="1274"/>
        <item x="989"/>
        <item x="1160"/>
        <item x="716"/>
        <item x="1140"/>
        <item x="1225"/>
        <item x="867"/>
        <item x="1268"/>
        <item x="1232"/>
        <item x="1259"/>
        <item x="1043"/>
        <item x="1066"/>
        <item x="694"/>
        <item x="1168"/>
        <item x="1304"/>
        <item x="1112"/>
        <item x="1276"/>
        <item x="1123"/>
        <item x="1136"/>
        <item x="1296"/>
        <item x="1056"/>
        <item x="1142"/>
        <item x="1280"/>
        <item x="1195"/>
        <item x="1298"/>
        <item x="1217"/>
        <item x="1029"/>
        <item x="1148"/>
        <item x="1082"/>
        <item x="1040"/>
        <item x="1291"/>
        <item x="707"/>
        <item x="1077"/>
        <item x="1070"/>
        <item x="1290"/>
        <item x="1152"/>
        <item x="1011"/>
        <item x="613"/>
        <item x="1049"/>
        <item x="1267"/>
        <item x="1273"/>
        <item x="1088"/>
        <item x="1181"/>
        <item x="1098"/>
        <item x="715"/>
        <item x="1258"/>
        <item x="994"/>
        <item x="985"/>
        <item x="1185"/>
        <item x="928"/>
        <item x="561"/>
        <item x="1255"/>
        <item x="1227"/>
        <item x="1302"/>
        <item x="984"/>
        <item x="1272"/>
        <item x="1277"/>
        <item x="902"/>
        <item x="1046"/>
        <item x="1051"/>
        <item x="1103"/>
        <item x="1083"/>
        <item x="1212"/>
        <item x="1106"/>
        <item x="1297"/>
        <item x="1183"/>
        <item x="952"/>
        <item x="799"/>
        <item x="1073"/>
        <item x="870"/>
        <item x="1139"/>
        <item x="1245"/>
        <item x="664"/>
        <item x="1128"/>
        <item x="869"/>
        <item x="1146"/>
        <item x="921"/>
        <item x="1120"/>
        <item x="1242"/>
        <item x="1192"/>
        <item x="1028"/>
        <item x="972"/>
        <item x="1036"/>
        <item x="1125"/>
        <item x="1062"/>
        <item x="1229"/>
        <item x="1178"/>
        <item x="1193"/>
        <item x="961"/>
        <item x="981"/>
        <item x="1105"/>
        <item x="1206"/>
        <item x="1081"/>
        <item x="1067"/>
        <item x="1246"/>
        <item x="1202"/>
        <item x="1234"/>
        <item x="1198"/>
        <item x="1174"/>
        <item x="810"/>
        <item x="882"/>
        <item x="1137"/>
        <item x="578"/>
        <item x="1231"/>
        <item x="1264"/>
        <item x="1288"/>
        <item x="1122"/>
        <item x="1150"/>
        <item x="1285"/>
        <item x="659"/>
        <item x="997"/>
        <item x="963"/>
        <item x="1203"/>
        <item x="1163"/>
        <item x="1126"/>
        <item x="979"/>
        <item x="807"/>
        <item x="1054"/>
        <item x="1134"/>
        <item x="1069"/>
        <item x="1223"/>
        <item x="1262"/>
        <item x="1058"/>
        <item x="993"/>
        <item x="1186"/>
        <item x="588"/>
        <item x="790"/>
        <item x="1138"/>
        <item x="1135"/>
        <item x="1132"/>
        <item x="1068"/>
        <item x="761"/>
        <item x="1091"/>
        <item x="1025"/>
        <item x="1197"/>
        <item x="1167"/>
        <item x="953"/>
        <item x="1001"/>
        <item x="1218"/>
        <item x="1220"/>
        <item x="1099"/>
        <item x="1155"/>
        <item x="862"/>
        <item x="1254"/>
        <item x="1156"/>
        <item x="1109"/>
        <item x="845"/>
        <item x="1266"/>
        <item x="859"/>
        <item x="980"/>
        <item x="1065"/>
        <item x="1251"/>
        <item x="949"/>
        <item x="937"/>
        <item x="765"/>
        <item x="815"/>
        <item x="923"/>
        <item x="1196"/>
        <item x="1158"/>
        <item x="1283"/>
        <item x="909"/>
        <item x="974"/>
        <item x="1020"/>
        <item x="964"/>
        <item x="1275"/>
        <item x="1270"/>
        <item x="1238"/>
        <item x="751"/>
        <item x="1204"/>
        <item x="1037"/>
        <item x="887"/>
        <item x="852"/>
        <item x="1176"/>
        <item x="879"/>
        <item x="910"/>
        <item x="789"/>
        <item x="987"/>
        <item x="672"/>
        <item x="858"/>
        <item x="871"/>
        <item x="837"/>
        <item x="1182"/>
        <item x="962"/>
        <item x="891"/>
        <item x="741"/>
        <item x="1165"/>
        <item x="1121"/>
        <item x="538"/>
        <item x="1057"/>
        <item x="995"/>
        <item x="1063"/>
        <item x="511"/>
        <item x="982"/>
        <item x="905"/>
        <item x="1074"/>
        <item x="1228"/>
        <item x="849"/>
        <item x="1226"/>
        <item x="839"/>
        <item x="948"/>
        <item x="705"/>
        <item x="908"/>
        <item x="776"/>
        <item x="1306"/>
        <item x="1179"/>
        <item x="1169"/>
        <item x="1309"/>
        <item x="680"/>
        <item x="934"/>
        <item x="1149"/>
        <item x="868"/>
        <item x="894"/>
        <item x="762"/>
        <item x="854"/>
        <item x="1247"/>
        <item x="1024"/>
        <item x="713"/>
        <item x="1016"/>
        <item x="484"/>
        <item x="805"/>
        <item x="1281"/>
        <item x="742"/>
        <item x="846"/>
        <item x="1201"/>
        <item x="1210"/>
        <item x="998"/>
        <item x="991"/>
        <item x="618"/>
        <item x="968"/>
        <item x="1064"/>
        <item x="1079"/>
        <item x="748"/>
        <item x="919"/>
        <item x="1307"/>
        <item x="381"/>
        <item x="1222"/>
        <item x="911"/>
        <item x="821"/>
        <item x="1007"/>
        <item x="463"/>
        <item x="1241"/>
        <item x="728"/>
        <item x="1261"/>
        <item x="714"/>
        <item x="1256"/>
        <item x="594"/>
        <item x="929"/>
        <item x="956"/>
        <item x="1072"/>
        <item x="1141"/>
        <item x="668"/>
        <item x="983"/>
        <item x="955"/>
        <item x="754"/>
        <item x="601"/>
        <item x="324"/>
        <item x="507"/>
        <item x="1092"/>
        <item x="476"/>
        <item x="1233"/>
        <item x="1045"/>
        <item x="527"/>
        <item x="941"/>
        <item x="1055"/>
        <item x="927"/>
        <item x="555"/>
        <item x="1289"/>
        <item x="988"/>
        <item x="681"/>
        <item x="820"/>
        <item x="489"/>
        <item x="1053"/>
        <item x="702"/>
        <item x="539"/>
        <item x="1018"/>
        <item x="842"/>
        <item x="1044"/>
        <item x="1265"/>
        <item x="753"/>
        <item x="975"/>
        <item x="954"/>
        <item x="1278"/>
        <item x="666"/>
        <item x="500"/>
        <item x="1235"/>
        <item x="1237"/>
        <item x="793"/>
        <item x="833"/>
        <item x="893"/>
        <item x="631"/>
        <item x="412"/>
        <item x="1093"/>
        <item x="1295"/>
        <item x="818"/>
        <item x="451"/>
        <item x="900"/>
        <item x="914"/>
        <item x="973"/>
        <item x="547"/>
        <item x="781"/>
        <item x="892"/>
        <item x="824"/>
        <item x="600"/>
        <item x="931"/>
        <item x="667"/>
        <item x="1284"/>
        <item x="533"/>
        <item x="1014"/>
        <item x="976"/>
        <item x="772"/>
        <item x="1129"/>
        <item x="1039"/>
        <item x="922"/>
        <item x="749"/>
        <item x="1048"/>
        <item x="746"/>
        <item x="1115"/>
        <item x="398"/>
        <item x="582"/>
        <item x="1042"/>
        <item x="658"/>
        <item x="1187"/>
        <item x="1164"/>
        <item x="1118"/>
        <item x="617"/>
        <item x="1087"/>
        <item x="1096"/>
        <item x="770"/>
        <item x="946"/>
        <item x="1013"/>
        <item x="886"/>
        <item x="460"/>
        <item x="371"/>
        <item x="532"/>
        <item x="1303"/>
        <item x="717"/>
        <item x="926"/>
        <item x="646"/>
        <item x="453"/>
        <item x="737"/>
        <item x="1130"/>
        <item x="644"/>
        <item x="947"/>
        <item x="1224"/>
        <item x="834"/>
        <item x="494"/>
        <item x="784"/>
        <item x="1191"/>
        <item x="1157"/>
        <item x="1170"/>
        <item x="1208"/>
        <item x="1282"/>
        <item x="571"/>
        <item x="579"/>
        <item x="434"/>
        <item x="945"/>
        <item x="1260"/>
        <item x="1300"/>
        <item x="786"/>
        <item x="965"/>
        <item x="1102"/>
        <item x="466"/>
        <item x="878"/>
        <item x="767"/>
        <item x="559"/>
        <item x="1101"/>
        <item x="1050"/>
        <item x="897"/>
        <item x="1107"/>
        <item x="651"/>
        <item x="966"/>
        <item x="817"/>
        <item x="701"/>
        <item x="660"/>
        <item x="866"/>
        <item x="1021"/>
        <item x="825"/>
        <item x="1143"/>
        <item x="797"/>
        <item x="738"/>
        <item x="1214"/>
        <item x="739"/>
        <item x="698"/>
        <item x="796"/>
        <item x="1119"/>
        <item x="785"/>
        <item x="1017"/>
        <item x="1211"/>
        <item x="709"/>
        <item x="730"/>
        <item x="1023"/>
        <item x="1059"/>
        <item x="1060"/>
        <item x="1184"/>
        <item x="794"/>
        <item x="499"/>
        <item x="1190"/>
        <item x="743"/>
        <item x="1038"/>
        <item x="1293"/>
        <item x="992"/>
        <item x="838"/>
        <item x="915"/>
        <item x="1189"/>
        <item x="388"/>
        <item x="1035"/>
        <item x="1113"/>
        <item x="1248"/>
        <item x="823"/>
        <item x="1003"/>
        <item x="1180"/>
        <item x="950"/>
        <item x="912"/>
        <item x="822"/>
        <item x="587"/>
        <item x="642"/>
        <item x="1032"/>
        <item x="1116"/>
        <item x="890"/>
        <item x="586"/>
        <item x="630"/>
        <item x="1205"/>
        <item x="791"/>
        <item x="1097"/>
        <item x="699"/>
        <item x="935"/>
        <item x="932"/>
        <item x="450"/>
        <item x="1216"/>
        <item x="719"/>
        <item x="920"/>
        <item x="368"/>
        <item x="307"/>
        <item x="864"/>
        <item x="764"/>
        <item x="1221"/>
        <item x="487"/>
        <item x="850"/>
        <item x="673"/>
        <item x="475"/>
        <item x="1000"/>
        <item x="1114"/>
        <item x="1095"/>
        <item x="1015"/>
        <item x="780"/>
        <item x="1124"/>
        <item x="455"/>
        <item x="1041"/>
        <item x="595"/>
        <item x="537"/>
        <item x="1100"/>
        <item x="1080"/>
        <item x="1052"/>
        <item x="1033"/>
        <item x="760"/>
        <item x="620"/>
        <item x="848"/>
        <item x="865"/>
        <item x="634"/>
        <item x="599"/>
        <item x="1162"/>
        <item x="1292"/>
        <item x="725"/>
        <item x="801"/>
        <item x="449"/>
        <item x="627"/>
        <item x="305"/>
        <item x="881"/>
        <item x="609"/>
        <item x="798"/>
        <item x="744"/>
        <item x="551"/>
        <item x="712"/>
        <item x="1301"/>
        <item x="809"/>
        <item x="341"/>
        <item x="826"/>
        <item x="357"/>
        <item x="474"/>
        <item x="939"/>
        <item x="592"/>
        <item x="1279"/>
        <item x="726"/>
        <item x="1008"/>
        <item x="874"/>
        <item x="1009"/>
        <item x="515"/>
        <item x="628"/>
        <item x="787"/>
        <item x="759"/>
        <item x="430"/>
        <item x="779"/>
        <item x="1243"/>
        <item x="1084"/>
        <item x="1299"/>
        <item x="861"/>
        <item x="735"/>
        <item x="679"/>
        <item x="813"/>
        <item x="1286"/>
        <item x="1240"/>
        <item x="244"/>
        <item x="1089"/>
        <item x="410"/>
        <item x="1117"/>
        <item x="585"/>
        <item x="470"/>
        <item x="942"/>
        <item x="419"/>
        <item x="1094"/>
        <item x="1110"/>
        <item x="567"/>
        <item x="372"/>
        <item x="872"/>
        <item x="706"/>
        <item x="724"/>
        <item x="647"/>
        <item x="440"/>
        <item x="877"/>
        <item x="355"/>
        <item x="643"/>
        <item x="1159"/>
        <item x="575"/>
        <item x="431"/>
        <item x="473"/>
        <item x="1166"/>
        <item x="752"/>
        <item x="645"/>
        <item x="267"/>
        <item x="277"/>
        <item x="344"/>
        <item x="292"/>
        <item x="736"/>
        <item x="841"/>
        <item x="549"/>
        <item x="521"/>
        <item x="550"/>
        <item x="773"/>
        <item x="958"/>
        <item x="332"/>
        <item x="806"/>
        <item x="924"/>
        <item x="747"/>
        <item x="700"/>
        <item x="684"/>
        <item x="930"/>
        <item x="1253"/>
        <item x="565"/>
        <item x="771"/>
        <item x="835"/>
        <item x="260"/>
        <item x="1145"/>
        <item x="996"/>
        <item x="1144"/>
        <item x="300"/>
        <item x="248"/>
        <item x="403"/>
        <item x="321"/>
        <item x="638"/>
        <item x="633"/>
        <item x="1230"/>
        <item x="775"/>
        <item x="615"/>
        <item x="211"/>
        <item x="362"/>
        <item x="1071"/>
        <item x="424"/>
        <item x="943"/>
        <item x="531"/>
        <item x="695"/>
        <item x="804"/>
        <item x="316"/>
        <item x="535"/>
        <item x="720"/>
        <item x="626"/>
        <item x="734"/>
        <item x="540"/>
        <item x="683"/>
        <item x="938"/>
        <item x="901"/>
        <item x="800"/>
        <item x="278"/>
        <item x="1078"/>
        <item x="1111"/>
        <item x="763"/>
        <item x="350"/>
        <item x="682"/>
        <item x="774"/>
        <item x="557"/>
        <item x="560"/>
        <item x="299"/>
        <item x="1047"/>
        <item x="262"/>
        <item x="482"/>
        <item x="435"/>
        <item x="364"/>
        <item x="218"/>
        <item x="641"/>
        <item x="940"/>
        <item x="1005"/>
        <item x="686"/>
        <item x="662"/>
        <item x="271"/>
        <item x="495"/>
        <item x="530"/>
        <item x="758"/>
        <item x="967"/>
        <item x="612"/>
        <item x="607"/>
        <item x="213"/>
        <item x="632"/>
        <item x="740"/>
        <item x="347"/>
        <item x="703"/>
        <item x="422"/>
        <item x="330"/>
        <item x="339"/>
        <item x="301"/>
        <item x="1244"/>
        <item x="1022"/>
        <item x="1076"/>
        <item x="468"/>
        <item x="729"/>
        <item x="653"/>
        <item x="652"/>
        <item x="542"/>
        <item x="899"/>
        <item x="657"/>
        <item x="190"/>
        <item x="429"/>
        <item x="895"/>
        <item x="219"/>
        <item x="625"/>
        <item x="624"/>
        <item x="513"/>
        <item x="413"/>
        <item x="629"/>
        <item x="526"/>
        <item x="252"/>
        <item x="1154"/>
        <item x="783"/>
        <item x="769"/>
        <item x="351"/>
        <item x="516"/>
        <item x="226"/>
        <item x="1263"/>
        <item x="544"/>
        <item x="206"/>
        <item x="876"/>
        <item x="534"/>
        <item x="545"/>
        <item x="478"/>
        <item x="512"/>
        <item x="584"/>
        <item x="348"/>
        <item x="757"/>
        <item x="216"/>
        <item x="1026"/>
        <item x="1127"/>
        <item x="944"/>
        <item x="304"/>
        <item x="253"/>
        <item x="283"/>
        <item x="458"/>
        <item x="802"/>
        <item x="1004"/>
        <item x="569"/>
        <item x="354"/>
        <item x="1131"/>
        <item x="241"/>
        <item x="179"/>
        <item x="957"/>
        <item x="509"/>
        <item x="623"/>
        <item x="936"/>
        <item x="598"/>
        <item x="505"/>
        <item x="918"/>
        <item x="323"/>
        <item x="687"/>
        <item x="576"/>
        <item x="1269"/>
        <item x="811"/>
        <item x="692"/>
        <item x="416"/>
        <item x="1002"/>
        <item x="917"/>
        <item x="436"/>
        <item x="990"/>
        <item x="1019"/>
        <item x="731"/>
        <item x="498"/>
        <item x="444"/>
        <item x="691"/>
        <item x="875"/>
        <item x="898"/>
        <item x="217"/>
        <item x="391"/>
        <item x="139"/>
        <item x="696"/>
        <item x="269"/>
        <item x="408"/>
        <item x="387"/>
        <item x="1075"/>
        <item x="437"/>
        <item x="189"/>
        <item x="721"/>
        <item x="504"/>
        <item x="711"/>
        <item x="614"/>
        <item x="274"/>
        <item x="649"/>
        <item x="1108"/>
        <item x="490"/>
        <item x="883"/>
        <item x="160"/>
        <item x="514"/>
        <item x="795"/>
        <item x="541"/>
        <item x="103"/>
        <item x="268"/>
        <item x="518"/>
        <item x="688"/>
        <item x="1147"/>
        <item x="689"/>
        <item x="608"/>
        <item x="446"/>
        <item x="276"/>
        <item x="288"/>
        <item x="477"/>
        <item x="421"/>
        <item x="401"/>
        <item x="270"/>
        <item x="697"/>
        <item x="637"/>
        <item x="488"/>
        <item x="723"/>
        <item x="393"/>
        <item x="676"/>
        <item x="112"/>
        <item x="349"/>
        <item x="655"/>
        <item x="1239"/>
        <item x="844"/>
        <item x="916"/>
        <item x="1215"/>
        <item x="597"/>
        <item x="829"/>
        <item x="465"/>
        <item x="497"/>
        <item x="265"/>
        <item x="888"/>
        <item x="863"/>
        <item x="191"/>
        <item x="353"/>
        <item x="678"/>
        <item x="616"/>
        <item x="836"/>
        <item x="1173"/>
        <item x="417"/>
        <item x="665"/>
        <item x="108"/>
        <item x="596"/>
        <item x="143"/>
        <item x="639"/>
        <item x="230"/>
        <item x="1249"/>
        <item x="671"/>
        <item x="1271"/>
        <item x="708"/>
        <item x="448"/>
        <item x="1085"/>
        <item x="677"/>
        <item x="828"/>
        <item x="1219"/>
        <item x="187"/>
        <item x="722"/>
        <item x="925"/>
        <item x="491"/>
        <item x="415"/>
        <item x="563"/>
        <item x="137"/>
        <item x="1236"/>
        <item x="457"/>
        <item x="423"/>
        <item x="603"/>
        <item x="831"/>
        <item x="1213"/>
        <item x="113"/>
        <item x="986"/>
        <item x="756"/>
        <item x="167"/>
        <item x="438"/>
        <item x="363"/>
        <item x="788"/>
        <item x="273"/>
        <item x="342"/>
        <item x="733"/>
        <item x="1012"/>
        <item x="326"/>
        <item x="562"/>
        <item x="228"/>
        <item x="153"/>
        <item x="396"/>
        <item x="328"/>
        <item x="75"/>
        <item x="650"/>
        <item x="322"/>
        <item x="452"/>
        <item x="201"/>
        <item x="208"/>
        <item x="404"/>
        <item x="427"/>
        <item x="704"/>
        <item x="392"/>
        <item x="336"/>
        <item x="334"/>
        <item x="282"/>
        <item x="472"/>
        <item x="907"/>
        <item x="212"/>
        <item x="384"/>
        <item x="379"/>
        <item x="311"/>
        <item x="233"/>
        <item x="79"/>
        <item x="224"/>
        <item x="169"/>
        <item x="263"/>
        <item x="1252"/>
        <item x="843"/>
        <item x="234"/>
        <item x="102"/>
        <item x="425"/>
        <item x="619"/>
        <item x="690"/>
        <item x="768"/>
        <item x="1027"/>
        <item x="873"/>
        <item x="172"/>
        <item x="156"/>
        <item x="333"/>
        <item x="853"/>
        <item x="397"/>
        <item x="661"/>
        <item x="685"/>
        <item x="553"/>
        <item x="856"/>
        <item x="164"/>
        <item x="503"/>
        <item x="816"/>
        <item x="426"/>
        <item x="1006"/>
        <item x="428"/>
        <item x="197"/>
        <item x="63"/>
        <item x="951"/>
        <item x="675"/>
        <item x="1294"/>
        <item x="443"/>
        <item x="320"/>
        <item x="327"/>
        <item x="640"/>
        <item x="70"/>
        <item x="246"/>
        <item x="238"/>
        <item x="583"/>
        <item x="171"/>
        <item x="851"/>
        <item x="337"/>
        <item x="85"/>
        <item x="808"/>
        <item x="454"/>
        <item x="377"/>
        <item x="159"/>
        <item x="144"/>
        <item x="261"/>
        <item x="492"/>
        <item x="605"/>
        <item x="130"/>
        <item x="147"/>
        <item x="220"/>
        <item x="803"/>
        <item x="636"/>
        <item x="382"/>
        <item x="558"/>
        <item x="312"/>
        <item x="1061"/>
        <item x="243"/>
        <item x="564"/>
        <item x="1090"/>
        <item x="148"/>
        <item x="294"/>
        <item x="496"/>
        <item x="264"/>
        <item x="302"/>
        <item x="146"/>
        <item x="889"/>
        <item x="827"/>
        <item x="48"/>
        <item x="161"/>
        <item x="127"/>
        <item x="359"/>
        <item x="610"/>
        <item x="718"/>
        <item x="674"/>
        <item x="250"/>
        <item x="360"/>
        <item x="165"/>
        <item x="62"/>
        <item x="1172"/>
        <item x="133"/>
        <item x="420"/>
        <item x="766"/>
        <item x="622"/>
        <item x="290"/>
        <item x="885"/>
        <item x="969"/>
        <item x="258"/>
        <item x="1161"/>
        <item x="306"/>
        <item x="361"/>
        <item x="462"/>
        <item x="225"/>
        <item x="670"/>
        <item x="385"/>
        <item x="366"/>
        <item x="543"/>
        <item x="755"/>
        <item x="529"/>
        <item x="207"/>
        <item x="486"/>
        <item x="573"/>
        <item x="335"/>
        <item x="469"/>
        <item x="200"/>
        <item x="464"/>
        <item x="1133"/>
        <item x="481"/>
        <item x="345"/>
        <item x="329"/>
        <item x="693"/>
        <item x="313"/>
        <item x="231"/>
        <item x="520"/>
        <item x="750"/>
        <item x="375"/>
        <item x="602"/>
        <item x="109"/>
        <item x="266"/>
        <item x="978"/>
        <item x="590"/>
        <item x="860"/>
        <item x="367"/>
        <item x="903"/>
        <item x="847"/>
        <item x="819"/>
        <item x="154"/>
        <item x="358"/>
        <item x="383"/>
        <item x="523"/>
        <item x="61"/>
        <item x="442"/>
        <item x="239"/>
        <item x="459"/>
        <item x="210"/>
        <item x="439"/>
        <item x="812"/>
        <item x="1200"/>
        <item x="447"/>
        <item x="536"/>
        <item x="727"/>
        <item x="180"/>
        <item x="236"/>
        <item x="880"/>
        <item x="52"/>
        <item x="960"/>
        <item x="606"/>
        <item x="389"/>
        <item x="81"/>
        <item x="289"/>
        <item x="566"/>
        <item x="857"/>
        <item x="58"/>
        <item x="406"/>
        <item x="157"/>
        <item x="593"/>
        <item x="884"/>
        <item x="209"/>
        <item x="325"/>
        <item x="441"/>
        <item x="188"/>
        <item x="508"/>
        <item x="1034"/>
        <item x="118"/>
        <item x="303"/>
        <item x="572"/>
        <item x="309"/>
        <item x="365"/>
        <item x="174"/>
        <item x="173"/>
        <item x="346"/>
        <item x="502"/>
        <item x="522"/>
        <item x="198"/>
        <item x="39"/>
        <item x="310"/>
        <item x="149"/>
        <item x="663"/>
        <item x="340"/>
        <item x="205"/>
        <item x="445"/>
        <item x="467"/>
        <item x="295"/>
        <item x="1030"/>
        <item x="128"/>
        <item x="40"/>
        <item x="120"/>
        <item x="840"/>
        <item x="402"/>
        <item x="1199"/>
        <item x="150"/>
        <item x="580"/>
        <item x="94"/>
        <item x="69"/>
        <item x="202"/>
        <item x="235"/>
        <item x="145"/>
        <item x="777"/>
        <item x="87"/>
        <item x="1308"/>
        <item x="370"/>
        <item x="409"/>
        <item x="28"/>
        <item x="49"/>
        <item x="183"/>
        <item x="710"/>
        <item x="196"/>
        <item x="84"/>
        <item x="229"/>
        <item x="298"/>
        <item x="116"/>
        <item x="104"/>
        <item x="242"/>
        <item x="525"/>
        <item x="272"/>
        <item x="528"/>
        <item x="318"/>
        <item x="352"/>
        <item x="574"/>
        <item x="577"/>
        <item x="232"/>
        <item x="259"/>
        <item x="80"/>
        <item x="830"/>
        <item x="732"/>
        <item x="129"/>
        <item x="648"/>
        <item x="356"/>
        <item x="132"/>
        <item x="275"/>
        <item x="285"/>
        <item x="621"/>
        <item x="99"/>
        <item x="570"/>
        <item x="343"/>
        <item x="181"/>
        <item x="394"/>
        <item x="32"/>
        <item x="745"/>
        <item x="93"/>
        <item x="400"/>
        <item x="256"/>
        <item x="519"/>
        <item x="669"/>
        <item x="506"/>
        <item x="101"/>
        <item x="1171"/>
        <item x="556"/>
        <item x="933"/>
        <item x="286"/>
        <item x="814"/>
        <item x="91"/>
        <item x="308"/>
        <item x="977"/>
        <item x="186"/>
        <item x="151"/>
        <item x="568"/>
        <item x="656"/>
        <item x="589"/>
        <item x="654"/>
        <item x="221"/>
        <item x="35"/>
        <item x="546"/>
        <item x="456"/>
        <item x="185"/>
        <item x="471"/>
        <item x="42"/>
        <item x="485"/>
        <item x="792"/>
        <item x="123"/>
        <item x="461"/>
        <item x="125"/>
        <item x="380"/>
        <item x="591"/>
        <item x="249"/>
        <item x="510"/>
        <item x="92"/>
        <item x="115"/>
        <item x="1305"/>
        <item x="166"/>
        <item x="411"/>
        <item x="1207"/>
        <item x="131"/>
        <item x="223"/>
        <item x="66"/>
        <item x="170"/>
        <item x="287"/>
        <item x="319"/>
        <item x="904"/>
        <item x="959"/>
        <item x="395"/>
        <item x="1177"/>
        <item x="581"/>
        <item x="554"/>
        <item x="222"/>
        <item x="192"/>
        <item x="293"/>
        <item x="105"/>
        <item x="68"/>
        <item x="100"/>
        <item x="971"/>
        <item x="56"/>
        <item x="227"/>
        <item x="373"/>
        <item x="44"/>
        <item x="331"/>
        <item x="493"/>
        <item x="517"/>
        <item x="245"/>
        <item x="480"/>
        <item x="414"/>
        <item x="193"/>
        <item x="134"/>
        <item x="548"/>
        <item x="45"/>
        <item x="374"/>
        <item x="50"/>
        <item x="376"/>
        <item x="501"/>
        <item x="604"/>
        <item x="121"/>
        <item x="386"/>
        <item x="369"/>
        <item x="111"/>
        <item x="284"/>
        <item x="280"/>
        <item x="906"/>
        <item x="178"/>
        <item x="832"/>
        <item x="114"/>
        <item x="552"/>
        <item x="37"/>
        <item x="77"/>
        <item x="1250"/>
        <item x="432"/>
        <item x="338"/>
        <item x="970"/>
        <item x="82"/>
        <item x="291"/>
        <item x="16"/>
        <item x="524"/>
        <item x="78"/>
        <item x="97"/>
        <item x="418"/>
        <item x="194"/>
        <item x="483"/>
        <item x="251"/>
        <item x="57"/>
        <item x="60"/>
        <item x="913"/>
        <item x="279"/>
        <item x="168"/>
        <item x="126"/>
        <item x="19"/>
        <item x="30"/>
        <item x="479"/>
        <item x="611"/>
        <item x="67"/>
        <item x="314"/>
        <item x="254"/>
        <item x="33"/>
        <item x="240"/>
        <item x="214"/>
        <item x="199"/>
        <item x="1010"/>
        <item x="17"/>
        <item x="407"/>
        <item x="21"/>
        <item x="896"/>
        <item x="124"/>
        <item x="297"/>
        <item x="76"/>
        <item x="34"/>
        <item x="65"/>
        <item x="255"/>
        <item x="23"/>
        <item x="110"/>
        <item x="184"/>
        <item x="247"/>
        <item x="117"/>
        <item x="46"/>
        <item x="27"/>
        <item x="107"/>
        <item x="203"/>
        <item x="635"/>
        <item x="72"/>
        <item x="237"/>
        <item x="73"/>
        <item x="195"/>
        <item x="88"/>
        <item x="36"/>
        <item x="53"/>
        <item x="119"/>
        <item x="378"/>
        <item x="140"/>
        <item x="122"/>
        <item x="59"/>
        <item x="152"/>
        <item x="399"/>
        <item x="176"/>
        <item x="177"/>
        <item x="55"/>
        <item x="83"/>
        <item x="25"/>
        <item x="106"/>
        <item x="155"/>
        <item x="24"/>
        <item x="163"/>
        <item x="162"/>
        <item x="96"/>
        <item x="15"/>
        <item x="38"/>
        <item x="142"/>
        <item x="204"/>
        <item x="182"/>
        <item x="10"/>
        <item x="9"/>
        <item x="158"/>
        <item x="51"/>
        <item x="41"/>
        <item x="141"/>
        <item x="175"/>
        <item x="22"/>
        <item x="1086"/>
        <item x="86"/>
        <item x="215"/>
        <item x="13"/>
        <item x="405"/>
        <item x="135"/>
        <item x="95"/>
        <item x="8"/>
        <item x="18"/>
        <item x="782"/>
        <item x="98"/>
        <item x="26"/>
        <item x="390"/>
        <item x="74"/>
        <item x="31"/>
        <item x="5"/>
        <item x="11"/>
        <item x="89"/>
        <item x="433"/>
        <item x="317"/>
        <item x="315"/>
        <item x="296"/>
        <item x="14"/>
        <item x="7"/>
        <item x="20"/>
        <item x="257"/>
        <item x="4"/>
        <item x="281"/>
        <item x="138"/>
        <item x="29"/>
        <item x="90"/>
        <item x="47"/>
        <item x="2"/>
        <item x="6"/>
        <item x="1"/>
        <item x="0"/>
        <item x="43"/>
        <item x="136"/>
        <item x="64"/>
        <item x="71"/>
        <item x="3"/>
        <item x="5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2">
        <item x="20"/>
        <item x="17"/>
        <item x="18"/>
        <item x="16"/>
        <item x="19"/>
        <item x="12"/>
        <item x="7"/>
        <item x="15"/>
        <item x="9"/>
        <item x="13"/>
        <item x="6"/>
        <item x="8"/>
        <item x="10"/>
        <item x="14"/>
        <item x="4"/>
        <item x="11"/>
        <item x="5"/>
        <item x="2"/>
        <item x="3"/>
        <item x="1"/>
        <item x="0"/>
        <item t="default"/>
      </items>
    </pivotField>
    <pivotField showAll="0"/>
    <pivotField showAll="0"/>
    <pivotField showAll="0"/>
  </pivotFields>
  <rowFields count="1">
    <field x="8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price" fld="1" subtotal="average" baseField="0" baseItem="0" numFmtId="164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Years" colHeaderCaption="Cores">
  <location ref="A3:W21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2">
        <item x="20"/>
        <item x="17"/>
        <item x="18"/>
        <item x="16"/>
        <item x="19"/>
        <item x="12"/>
        <item x="7"/>
        <item x="15"/>
        <item x="9"/>
        <item x="13"/>
        <item x="6"/>
        <item x="8"/>
        <item x="10"/>
        <item x="14"/>
        <item x="4"/>
        <item x="11"/>
        <item x="5"/>
        <item x="2"/>
        <item x="3"/>
        <item x="1"/>
        <item x="0"/>
        <item t="default"/>
      </items>
    </pivotField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4"/>
        <item x="5"/>
        <item x="2"/>
        <item x="1"/>
        <item x="0"/>
        <item x="3"/>
        <item t="default"/>
      </items>
    </pivotField>
    <pivotField showAll="0"/>
    <pivotField showAll="0"/>
  </pivotFields>
  <rowFields count="1">
    <field x="9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8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Count of cpuName" fld="0" subtotal="count" baseField="0" baseItem="0"/>
  </dataFields>
  <chartFormats count="2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5" firstHeaderRow="1" firstDataRow="1" firstDataCol="1"/>
  <pivotFields count="12">
    <pivotField dataField="1" showAll="0">
      <items count="1939">
        <item x="1035"/>
        <item x="1379"/>
        <item x="1166"/>
        <item x="1381"/>
        <item x="1134"/>
        <item x="1125"/>
        <item x="1102"/>
        <item x="1252"/>
        <item x="1096"/>
        <item x="1150"/>
        <item x="1087"/>
        <item x="1090"/>
        <item x="1091"/>
        <item x="1053"/>
        <item x="1057"/>
        <item x="1031"/>
        <item x="1032"/>
        <item x="1022"/>
        <item x="1118"/>
        <item x="1038"/>
        <item x="1037"/>
        <item x="1669"/>
        <item x="1799"/>
        <item x="1777"/>
        <item x="1819"/>
        <item x="1634"/>
        <item x="1622"/>
        <item x="1587"/>
        <item x="1571"/>
        <item x="1670"/>
        <item x="1534"/>
        <item x="1575"/>
        <item x="1510"/>
        <item x="1541"/>
        <item x="1471"/>
        <item x="1490"/>
        <item x="1570"/>
        <item x="1584"/>
        <item x="1527"/>
        <item x="1453"/>
        <item x="1404"/>
        <item x="1333"/>
        <item x="1326"/>
        <item x="1648"/>
        <item x="1601"/>
        <item x="1512"/>
        <item x="1555"/>
        <item x="1501"/>
        <item x="1481"/>
        <item x="1467"/>
        <item x="1414"/>
        <item x="1363"/>
        <item x="1391"/>
        <item x="1400"/>
        <item x="1550"/>
        <item x="1499"/>
        <item x="1522"/>
        <item x="1358"/>
        <item x="1296"/>
        <item x="1273"/>
        <item x="1247"/>
        <item x="1459"/>
        <item x="1194"/>
        <item x="1172"/>
        <item x="1154"/>
        <item x="1147"/>
        <item x="1133"/>
        <item x="1408"/>
        <item x="1115"/>
        <item x="1077"/>
        <item x="1109"/>
        <item x="1076"/>
        <item x="1018"/>
        <item x="1060"/>
        <item x="1878"/>
        <item x="946"/>
        <item x="909"/>
        <item x="897"/>
        <item x="1922"/>
        <item x="1918"/>
        <item x="906"/>
        <item x="1731"/>
        <item x="1525"/>
        <item x="1712"/>
        <item x="1428"/>
        <item x="1372"/>
        <item x="1914"/>
        <item x="1910"/>
        <item x="1904"/>
        <item x="1892"/>
        <item x="1885"/>
        <item x="1886"/>
        <item x="1916"/>
        <item x="1903"/>
        <item x="1881"/>
        <item x="1685"/>
        <item x="1668"/>
        <item x="1832"/>
        <item x="1804"/>
        <item x="1794"/>
        <item x="1782"/>
        <item x="1779"/>
        <item x="1764"/>
        <item x="1742"/>
        <item x="1701"/>
        <item x="1696"/>
        <item x="1747"/>
        <item x="1698"/>
        <item x="1671"/>
        <item x="1853"/>
        <item x="1828"/>
        <item x="1718"/>
        <item x="1682"/>
        <item x="1643"/>
        <item x="1798"/>
        <item x="1788"/>
        <item x="1774"/>
        <item x="1730"/>
        <item x="1767"/>
        <item x="1897"/>
        <item x="1898"/>
        <item x="1791"/>
        <item x="1889"/>
        <item x="1802"/>
        <item x="1803"/>
        <item x="1785"/>
        <item x="1620"/>
        <item x="1676"/>
        <item x="1650"/>
        <item x="1642"/>
        <item x="1692"/>
        <item x="1664"/>
        <item x="1652"/>
        <item x="1630"/>
        <item x="1629"/>
        <item x="1603"/>
        <item x="1829"/>
        <item x="1598"/>
        <item x="1616"/>
        <item x="1811"/>
        <item x="1568"/>
        <item x="1567"/>
        <item x="1800"/>
        <item x="1531"/>
        <item x="1644"/>
        <item x="1631"/>
        <item x="1572"/>
        <item x="1591"/>
        <item x="1544"/>
        <item x="1540"/>
        <item x="1507"/>
        <item x="1475"/>
        <item x="1469"/>
        <item x="1448"/>
        <item x="1432"/>
        <item x="1412"/>
        <item x="1422"/>
        <item x="1402"/>
        <item x="1371"/>
        <item x="1433"/>
        <item x="1354"/>
        <item x="1388"/>
        <item x="1352"/>
        <item x="1362"/>
        <item x="1309"/>
        <item x="1314"/>
        <item x="1307"/>
        <item x="1291"/>
        <item x="1293"/>
        <item x="1300"/>
        <item x="1256"/>
        <item x="1223"/>
        <item x="1246"/>
        <item x="1877"/>
        <item x="1875"/>
        <item x="1873"/>
        <item x="1542"/>
        <item x="1546"/>
        <item x="1838"/>
        <item x="1417"/>
        <item x="1508"/>
        <item x="1411"/>
        <item x="1177"/>
        <item x="1347"/>
        <item x="1157"/>
        <item x="1121"/>
        <item x="1132"/>
        <item x="1063"/>
        <item x="987"/>
        <item x="1040"/>
        <item x="1047"/>
        <item x="1004"/>
        <item x="1013"/>
        <item x="1936"/>
        <item x="1933"/>
        <item x="1934"/>
        <item x="1926"/>
        <item x="1809"/>
        <item x="1680"/>
        <item x="353"/>
        <item x="277"/>
        <item x="320"/>
        <item x="226"/>
        <item x="201"/>
        <item x="120"/>
        <item x="194"/>
        <item x="80"/>
        <item x="318"/>
        <item x="68"/>
        <item x="72"/>
        <item x="44"/>
        <item x="42"/>
        <item x="30"/>
        <item x="151"/>
        <item x="129"/>
        <item x="45"/>
        <item x="29"/>
        <item x="103"/>
        <item x="23"/>
        <item x="37"/>
        <item x="27"/>
        <item x="16"/>
        <item x="207"/>
        <item x="36"/>
        <item x="21"/>
        <item x="14"/>
        <item x="135"/>
        <item x="24"/>
        <item x="25"/>
        <item x="15"/>
        <item x="17"/>
        <item x="18"/>
        <item x="9"/>
        <item x="183"/>
        <item x="85"/>
        <item x="35"/>
        <item x="8"/>
        <item x="4"/>
        <item x="6"/>
        <item x="5"/>
        <item x="13"/>
        <item x="1"/>
        <item x="7"/>
        <item x="0"/>
        <item x="41"/>
        <item x="1196"/>
        <item x="1168"/>
        <item x="1099"/>
        <item x="1093"/>
        <item x="1123"/>
        <item x="1070"/>
        <item x="1068"/>
        <item x="1003"/>
        <item x="975"/>
        <item x="965"/>
        <item x="943"/>
        <item x="907"/>
        <item x="978"/>
        <item x="896"/>
        <item x="864"/>
        <item x="841"/>
        <item x="837"/>
        <item x="844"/>
        <item x="814"/>
        <item x="858"/>
        <item x="765"/>
        <item x="749"/>
        <item x="835"/>
        <item x="764"/>
        <item x="691"/>
        <item x="1051"/>
        <item x="1834"/>
        <item x="1789"/>
        <item x="1754"/>
        <item x="1497"/>
        <item x="1460"/>
        <item x="1436"/>
        <item x="1383"/>
        <item x="1907"/>
        <item x="1902"/>
        <item x="1887"/>
        <item x="1852"/>
        <item x="1769"/>
        <item x="1645"/>
        <item x="1619"/>
        <item x="1703"/>
        <item x="1585"/>
        <item x="1486"/>
        <item x="1430"/>
        <item x="1392"/>
        <item x="1316"/>
        <item x="1345"/>
        <item x="1124"/>
        <item x="1105"/>
        <item x="1762"/>
        <item x="1726"/>
        <item x="1759"/>
        <item x="1678"/>
        <item x="1681"/>
        <item x="1322"/>
        <item x="1000"/>
        <item x="1376"/>
        <item x="1149"/>
        <item x="947"/>
        <item x="1244"/>
        <item x="1324"/>
        <item x="1235"/>
        <item x="1143"/>
        <item x="1044"/>
        <item x="778"/>
        <item x="901"/>
        <item x="887"/>
        <item x="971"/>
        <item x="968"/>
        <item x="915"/>
        <item x="1148"/>
        <item x="1048"/>
        <item x="1156"/>
        <item x="1001"/>
        <item x="1020"/>
        <item x="962"/>
        <item x="876"/>
        <item x="957"/>
        <item x="795"/>
        <item x="834"/>
        <item x="827"/>
        <item x="737"/>
        <item x="719"/>
        <item x="832"/>
        <item x="758"/>
        <item x="585"/>
        <item x="865"/>
        <item x="800"/>
        <item x="770"/>
        <item x="697"/>
        <item x="563"/>
        <item x="1213"/>
        <item x="1628"/>
        <item x="1577"/>
        <item x="1579"/>
        <item x="1524"/>
        <item x="1582"/>
        <item x="1553"/>
        <item x="1515"/>
        <item x="1488"/>
        <item x="1500"/>
        <item x="1485"/>
        <item x="1457"/>
        <item x="1461"/>
        <item x="1429"/>
        <item x="1437"/>
        <item x="1413"/>
        <item x="1445"/>
        <item x="1386"/>
        <item x="1663"/>
        <item x="1672"/>
        <item x="1651"/>
        <item x="1561"/>
        <item x="1474"/>
        <item x="1498"/>
        <item x="1455"/>
        <item x="1694"/>
        <item x="1602"/>
        <item x="1517"/>
        <item x="1618"/>
        <item x="1593"/>
        <item x="1549"/>
        <item x="1513"/>
        <item x="1519"/>
        <item x="1607"/>
        <item x="1523"/>
        <item x="1573"/>
        <item x="1476"/>
        <item x="1495"/>
        <item x="1514"/>
        <item x="1480"/>
        <item x="1472"/>
        <item x="1398"/>
        <item x="1399"/>
        <item x="1394"/>
        <item x="1308"/>
        <item x="1338"/>
        <item x="1241"/>
        <item x="1265"/>
        <item x="1207"/>
        <item x="1384"/>
        <item x="1419"/>
        <item x="1330"/>
        <item x="1382"/>
        <item x="1292"/>
        <item x="1276"/>
        <item x="1269"/>
        <item x="1225"/>
        <item x="1287"/>
        <item x="1198"/>
        <item x="1180"/>
        <item x="1199"/>
        <item x="1146"/>
        <item x="1249"/>
        <item x="1206"/>
        <item x="1117"/>
        <item x="1108"/>
        <item x="1080"/>
        <item x="1059"/>
        <item x="1064"/>
        <item x="1006"/>
        <item x="996"/>
        <item x="1666"/>
        <item x="1008"/>
        <item x="1135"/>
        <item x="974"/>
        <item x="1083"/>
        <item x="1477"/>
        <item x="1387"/>
        <item x="1451"/>
        <item x="1056"/>
        <item x="729"/>
        <item x="671"/>
        <item x="688"/>
        <item x="610"/>
        <item x="416"/>
        <item x="646"/>
        <item x="390"/>
        <item x="598"/>
        <item x="524"/>
        <item x="401"/>
        <item x="386"/>
        <item x="539"/>
        <item x="375"/>
        <item x="350"/>
        <item x="509"/>
        <item x="373"/>
        <item x="258"/>
        <item x="250"/>
        <item x="240"/>
        <item x="282"/>
        <item x="216"/>
        <item x="192"/>
        <item x="218"/>
        <item x="180"/>
        <item x="286"/>
        <item x="329"/>
        <item x="300"/>
        <item x="289"/>
        <item x="298"/>
        <item x="265"/>
        <item x="172"/>
        <item x="160"/>
        <item x="146"/>
        <item x="213"/>
        <item x="139"/>
        <item x="113"/>
        <item x="102"/>
        <item x="128"/>
        <item x="169"/>
        <item x="205"/>
        <item x="81"/>
        <item x="70"/>
        <item x="69"/>
        <item x="49"/>
        <item x="48"/>
        <item x="28"/>
        <item x="279"/>
        <item x="167"/>
        <item x="104"/>
        <item x="132"/>
        <item x="92"/>
        <item x="84"/>
        <item x="73"/>
        <item x="19"/>
        <item x="10"/>
        <item x="3"/>
        <item x="46"/>
        <item x="11"/>
        <item x="2"/>
        <item x="1858"/>
        <item x="1866"/>
        <item x="1857"/>
        <item x="1860"/>
        <item x="1556"/>
        <item x="1841"/>
        <item x="1929"/>
        <item x="1923"/>
        <item x="1913"/>
        <item x="1919"/>
        <item x="1908"/>
        <item x="1917"/>
        <item x="1931"/>
        <item x="1895"/>
        <item x="1896"/>
        <item x="1605"/>
        <item x="1850"/>
        <item x="1839"/>
        <item x="1845"/>
        <item x="1909"/>
        <item x="1928"/>
        <item x="1899"/>
        <item x="1911"/>
        <item x="1884"/>
        <item x="1920"/>
        <item x="1927"/>
        <item x="1737"/>
        <item x="1710"/>
        <item x="1906"/>
        <item x="1872"/>
        <item x="1870"/>
        <item x="1837"/>
        <item x="1772"/>
        <item x="1801"/>
        <item x="1823"/>
        <item x="1716"/>
        <item x="1843"/>
        <item x="1815"/>
        <item x="1812"/>
        <item x="1733"/>
        <item x="1720"/>
        <item x="1709"/>
        <item x="1697"/>
        <item x="1861"/>
        <item x="1808"/>
        <item x="1825"/>
        <item x="1854"/>
        <item x="1751"/>
        <item x="1775"/>
        <item x="1792"/>
        <item x="1796"/>
        <item x="1891"/>
        <item x="1855"/>
        <item x="1824"/>
        <item x="1851"/>
        <item x="1675"/>
        <item x="1518"/>
        <item x="1161"/>
        <item x="1325"/>
        <item x="1424"/>
        <item x="1231"/>
        <item x="885"/>
        <item x="1088"/>
        <item x="928"/>
        <item x="1935"/>
        <item x="1932"/>
        <item x="1882"/>
        <item x="1937"/>
        <item x="1890"/>
        <item x="1925"/>
        <item x="1905"/>
        <item x="1833"/>
        <item x="1741"/>
        <item x="1704"/>
        <item x="1565"/>
        <item x="1440"/>
        <item x="958"/>
        <item x="944"/>
        <item x="1131"/>
        <item x="1545"/>
        <item x="1844"/>
        <item x="1847"/>
        <item x="1827"/>
        <item x="1773"/>
        <item x="1765"/>
        <item x="1746"/>
        <item x="1624"/>
        <item x="1699"/>
        <item x="1491"/>
        <item x="1442"/>
        <item x="1589"/>
        <item x="1930"/>
        <item x="1535"/>
        <item x="1915"/>
        <item x="1441"/>
        <item x="1893"/>
        <item x="1871"/>
        <item x="1516"/>
        <item x="1924"/>
        <item x="1921"/>
        <item x="1912"/>
        <item x="1894"/>
        <item x="1447"/>
        <item x="1867"/>
        <item x="1840"/>
        <item x="1879"/>
        <item x="1814"/>
        <item x="1755"/>
        <item x="1753"/>
        <item x="1743"/>
        <item x="1863"/>
        <item x="1806"/>
        <item x="1813"/>
        <item x="1717"/>
        <item x="1729"/>
        <item x="1735"/>
        <item x="1693"/>
        <item x="1627"/>
        <item x="1494"/>
        <item x="1539"/>
        <item x="1496"/>
        <item x="1487"/>
        <item x="1435"/>
        <item x="1449"/>
        <item x="1462"/>
        <item x="1473"/>
        <item x="1423"/>
        <item x="1369"/>
        <item x="1282"/>
        <item x="1335"/>
        <item x="1315"/>
        <item x="1393"/>
        <item x="1253"/>
        <item x="1264"/>
        <item x="1305"/>
        <item x="1279"/>
        <item x="1236"/>
        <item x="1874"/>
        <item x="1862"/>
        <item x="1865"/>
        <item x="1795"/>
        <item x="1220"/>
        <item x="1232"/>
        <item x="1230"/>
        <item x="1195"/>
        <item x="1284"/>
        <item x="1170"/>
        <item x="1621"/>
        <item x="1639"/>
        <item x="1617"/>
        <item x="1583"/>
        <item x="1559"/>
        <item x="1155"/>
        <item x="1178"/>
        <item x="1152"/>
        <item x="1254"/>
        <item x="1211"/>
        <item x="1122"/>
        <item x="1039"/>
        <item x="1274"/>
        <item x="1468"/>
        <item x="1128"/>
        <item x="972"/>
        <item x="1876"/>
        <item x="1868"/>
        <item x="1848"/>
        <item x="1835"/>
        <item x="1810"/>
        <item x="1604"/>
        <item x="1613"/>
        <item x="1359"/>
        <item x="1521"/>
        <item x="1218"/>
        <item x="1285"/>
        <item x="1856"/>
        <item x="1900"/>
        <item x="1880"/>
        <item x="846"/>
        <item x="535"/>
        <item x="571"/>
        <item x="533"/>
        <item x="630"/>
        <item x="529"/>
        <item x="594"/>
        <item x="963"/>
        <item x="1066"/>
        <item x="513"/>
        <item x="589"/>
        <item x="496"/>
        <item x="576"/>
        <item x="476"/>
        <item x="469"/>
        <item x="777"/>
        <item x="982"/>
        <item x="334"/>
        <item x="336"/>
        <item x="389"/>
        <item x="319"/>
        <item x="1406"/>
        <item x="1458"/>
        <item x="1336"/>
        <item x="1389"/>
        <item x="1370"/>
        <item x="1492"/>
        <item x="1310"/>
        <item x="1348"/>
        <item x="1397"/>
        <item x="1586"/>
        <item x="1574"/>
        <item x="1566"/>
        <item x="1560"/>
        <item x="1538"/>
        <item x="1463"/>
        <item x="1456"/>
        <item x="1304"/>
        <item x="1588"/>
        <item x="1286"/>
        <item x="1356"/>
        <item x="1278"/>
        <item x="1259"/>
        <item x="1212"/>
        <item x="1233"/>
        <item x="1662"/>
        <item x="1637"/>
        <item x="1614"/>
        <item x="1597"/>
        <item x="1590"/>
        <item x="1427"/>
        <item x="1454"/>
        <item x="1396"/>
        <item x="1221"/>
        <item x="1061"/>
        <item x="1141"/>
        <item x="1054"/>
        <item x="1144"/>
        <item x="1029"/>
        <item x="1094"/>
        <item x="1019"/>
        <item x="1085"/>
        <item x="1023"/>
        <item x="1027"/>
        <item x="1033"/>
        <item x="1002"/>
        <item x="984"/>
        <item x="1052"/>
        <item x="1341"/>
        <item x="1295"/>
        <item x="1277"/>
        <item x="1504"/>
        <item x="1484"/>
        <item x="1466"/>
        <item x="1439"/>
        <item x="938"/>
        <item x="935"/>
        <item x="1012"/>
        <item x="1181"/>
        <item x="1243"/>
        <item x="914"/>
        <item x="960"/>
        <item x="918"/>
        <item x="1197"/>
        <item x="924"/>
        <item x="1041"/>
        <item x="986"/>
        <item x="1169"/>
        <item x="970"/>
        <item x="1201"/>
        <item x="1112"/>
        <item x="882"/>
        <item x="942"/>
        <item x="866"/>
        <item x="870"/>
        <item x="745"/>
        <item x="754"/>
        <item x="826"/>
        <item x="926"/>
        <item x="917"/>
        <item x="1007"/>
        <item x="980"/>
        <item x="948"/>
        <item x="747"/>
        <item x="775"/>
        <item x="681"/>
        <item x="698"/>
        <item x="692"/>
        <item x="812"/>
        <item x="903"/>
        <item x="636"/>
        <item x="746"/>
        <item x="632"/>
        <item x="604"/>
        <item x="635"/>
        <item x="1543"/>
        <item x="554"/>
        <item x="717"/>
        <item x="540"/>
        <item x="696"/>
        <item x="601"/>
        <item x="568"/>
        <item x="559"/>
        <item x="499"/>
        <item x="400"/>
        <item x="394"/>
        <item x="530"/>
        <item x="480"/>
        <item x="382"/>
        <item x="418"/>
        <item x="465"/>
        <item x="483"/>
        <item x="355"/>
        <item x="333"/>
        <item x="330"/>
        <item x="424"/>
        <item x="305"/>
        <item x="436"/>
        <item x="494"/>
        <item x="452"/>
        <item x="477"/>
        <item x="275"/>
        <item x="273"/>
        <item x="292"/>
        <item x="381"/>
        <item x="458"/>
        <item x="264"/>
        <item x="284"/>
        <item x="360"/>
        <item x="455"/>
        <item x="248"/>
        <item x="222"/>
        <item x="223"/>
        <item x="307"/>
        <item x="432"/>
        <item x="225"/>
        <item x="224"/>
        <item x="219"/>
        <item x="211"/>
        <item x="153"/>
        <item x="261"/>
        <item x="190"/>
        <item x="108"/>
        <item x="112"/>
        <item x="1049"/>
        <item x="1016"/>
        <item x="1010"/>
        <item x="985"/>
        <item x="1237"/>
        <item x="979"/>
        <item x="1086"/>
        <item x="1113"/>
        <item x="1355"/>
        <item x="1343"/>
        <item x="1323"/>
        <item x="967"/>
        <item x="954"/>
        <item x="955"/>
        <item x="1034"/>
        <item x="1120"/>
        <item x="1272"/>
        <item x="1257"/>
        <item x="950"/>
        <item x="1219"/>
        <item x="1202"/>
        <item x="1351"/>
        <item x="1179"/>
        <item x="956"/>
        <item x="983"/>
        <item x="1319"/>
        <item x="940"/>
        <item x="1182"/>
        <item x="953"/>
        <item x="934"/>
        <item x="1145"/>
        <item x="1266"/>
        <item x="904"/>
        <item x="930"/>
        <item x="888"/>
        <item x="921"/>
        <item x="1116"/>
        <item x="936"/>
        <item x="872"/>
        <item x="899"/>
        <item x="863"/>
        <item x="860"/>
        <item x="891"/>
        <item x="1160"/>
        <item x="1136"/>
        <item x="1288"/>
        <item x="1578"/>
        <item x="1078"/>
        <item x="1069"/>
        <item x="1380"/>
        <item x="889"/>
        <item x="939"/>
        <item x="879"/>
        <item x="929"/>
        <item x="869"/>
        <item x="902"/>
        <item x="1580"/>
        <item x="838"/>
        <item x="862"/>
        <item x="1092"/>
        <item x="1100"/>
        <item x="821"/>
        <item x="851"/>
        <item x="966"/>
        <item x="1554"/>
        <item x="811"/>
        <item x="804"/>
        <item x="836"/>
        <item x="861"/>
        <item x="919"/>
        <item x="799"/>
        <item x="796"/>
        <item x="817"/>
        <item x="1547"/>
        <item x="1205"/>
        <item x="1444"/>
        <item x="1204"/>
        <item x="1164"/>
        <item x="1426"/>
        <item x="1403"/>
        <item x="803"/>
        <item x="1377"/>
        <item x="1079"/>
        <item x="969"/>
        <item x="933"/>
        <item x="839"/>
        <item x="925"/>
        <item x="813"/>
        <item x="893"/>
        <item x="1281"/>
        <item x="793"/>
        <item x="867"/>
        <item x="873"/>
        <item x="1342"/>
        <item x="1242"/>
        <item x="750"/>
        <item x="728"/>
        <item x="792"/>
        <item x="1215"/>
        <item x="1203"/>
        <item x="1187"/>
        <item x="1043"/>
        <item x="973"/>
        <item x="993"/>
        <item x="810"/>
        <item x="881"/>
        <item x="786"/>
        <item x="868"/>
        <item x="1208"/>
        <item x="759"/>
        <item x="823"/>
        <item x="1189"/>
        <item x="702"/>
        <item x="676"/>
        <item x="756"/>
        <item x="695"/>
        <item x="1294"/>
        <item x="606"/>
        <item x="577"/>
        <item x="593"/>
        <item x="752"/>
        <item x="583"/>
        <item x="586"/>
        <item x="613"/>
        <item x="734"/>
        <item x="739"/>
        <item x="802"/>
        <item x="517"/>
        <item x="584"/>
        <item x="624"/>
        <item x="501"/>
        <item x="504"/>
        <item x="603"/>
        <item x="487"/>
        <item x="474"/>
        <item x="572"/>
        <item x="597"/>
        <item x="607"/>
        <item x="503"/>
        <item x="502"/>
        <item x="565"/>
        <item x="595"/>
        <item x="495"/>
        <item x="468"/>
        <item x="566"/>
        <item x="518"/>
        <item x="464"/>
        <item x="449"/>
        <item x="445"/>
        <item x="558"/>
        <item x="1042"/>
        <item x="683"/>
        <item x="855"/>
        <item x="657"/>
        <item x="542"/>
        <item x="478"/>
        <item x="280"/>
        <item x="276"/>
        <item x="278"/>
        <item x="230"/>
        <item x="234"/>
        <item x="379"/>
        <item x="288"/>
        <item x="475"/>
        <item x="561"/>
        <item x="406"/>
        <item x="317"/>
        <item x="302"/>
        <item x="407"/>
        <item x="396"/>
        <item x="442"/>
        <item x="287"/>
        <item x="454"/>
        <item x="204"/>
        <item x="188"/>
        <item x="137"/>
        <item x="143"/>
        <item x="306"/>
        <item x="191"/>
        <item x="701"/>
        <item x="196"/>
        <item x="438"/>
        <item x="434"/>
        <item x="437"/>
        <item x="399"/>
        <item x="79"/>
        <item x="75"/>
        <item x="109"/>
        <item x="62"/>
        <item x="63"/>
        <item x="173"/>
        <item x="235"/>
        <item x="822"/>
        <item x="809"/>
        <item x="900"/>
        <item x="1227"/>
        <item x="1021"/>
        <item x="1224"/>
        <item x="998"/>
        <item x="797"/>
        <item x="951"/>
        <item x="920"/>
        <item x="922"/>
        <item x="892"/>
        <item x="923"/>
        <item x="912"/>
        <item x="1139"/>
        <item x="1129"/>
        <item x="849"/>
        <item x="845"/>
        <item x="890"/>
        <item x="794"/>
        <item x="787"/>
        <item x="718"/>
        <item x="710"/>
        <item x="743"/>
        <item x="798"/>
        <item x="783"/>
        <item x="781"/>
        <item x="766"/>
        <item x="789"/>
        <item x="569"/>
        <item x="791"/>
        <item x="547"/>
        <item x="560"/>
        <item x="801"/>
        <item x="824"/>
        <item x="850"/>
        <item x="807"/>
        <item x="776"/>
        <item x="853"/>
        <item x="660"/>
        <item x="652"/>
        <item x="685"/>
        <item x="784"/>
        <item x="654"/>
        <item x="640"/>
        <item x="582"/>
        <item x="669"/>
        <item x="733"/>
        <item x="774"/>
        <item x="762"/>
        <item x="708"/>
        <item x="731"/>
        <item x="761"/>
        <item x="735"/>
        <item x="508"/>
        <item x="694"/>
        <item x="658"/>
        <item x="689"/>
        <item x="484"/>
        <item x="1084"/>
        <item x="596"/>
        <item x="491"/>
        <item x="659"/>
        <item x="679"/>
        <item x="470"/>
        <item x="391"/>
        <item x="1344"/>
        <item x="1331"/>
        <item x="1065"/>
        <item x="977"/>
        <item x="580"/>
        <item x="704"/>
        <item x="528"/>
        <item x="637"/>
        <item x="649"/>
        <item x="453"/>
        <item x="673"/>
        <item x="427"/>
        <item x="341"/>
        <item x="631"/>
        <item x="274"/>
        <item x="1452"/>
        <item x="1416"/>
        <item x="1005"/>
        <item x="932"/>
        <item x="544"/>
        <item x="668"/>
        <item x="498"/>
        <item x="611"/>
        <item x="486"/>
        <item x="387"/>
        <item x="621"/>
        <item x="605"/>
        <item x="644"/>
        <item x="272"/>
        <item x="622"/>
        <item x="332"/>
        <item x="1420"/>
        <item x="1368"/>
        <item x="1192"/>
        <item x="573"/>
        <item x="537"/>
        <item x="723"/>
        <item x="548"/>
        <item x="1137"/>
        <item x="1228"/>
        <item x="724"/>
        <item x="720"/>
        <item x="854"/>
        <item x="1103"/>
        <item x="383"/>
        <item x="402"/>
        <item x="358"/>
        <item x="459"/>
        <item x="590"/>
        <item x="479"/>
        <item x="1098"/>
        <item x="1127"/>
        <item x="467"/>
        <item x="1163"/>
        <item x="1339"/>
        <item x="1140"/>
        <item x="1104"/>
        <item x="1089"/>
        <item x="1071"/>
        <item x="1062"/>
        <item x="709"/>
        <item x="368"/>
        <item x="403"/>
        <item x="367"/>
        <item x="331"/>
        <item x="335"/>
        <item x="451"/>
        <item x="447"/>
        <item x="1050"/>
        <item x="428"/>
        <item x="423"/>
        <item x="661"/>
        <item x="253"/>
        <item x="686"/>
        <item x="421"/>
        <item x="522"/>
        <item x="651"/>
        <item x="165"/>
        <item x="297"/>
        <item x="208"/>
        <item x="203"/>
        <item x="200"/>
        <item x="148"/>
        <item x="156"/>
        <item x="313"/>
        <item x="257"/>
        <item x="174"/>
        <item x="116"/>
        <item x="99"/>
        <item x="291"/>
        <item x="66"/>
        <item x="164"/>
        <item x="147"/>
        <item x="189"/>
        <item x="127"/>
        <item x="170"/>
        <item x="130"/>
        <item x="212"/>
        <item x="175"/>
        <item x="149"/>
        <item x="52"/>
        <item x="58"/>
        <item x="94"/>
        <item x="87"/>
        <item x="40"/>
        <item x="39"/>
        <item x="32"/>
        <item x="61"/>
        <item x="193"/>
        <item x="159"/>
        <item x="118"/>
        <item x="115"/>
        <item x="93"/>
        <item x="448"/>
        <item x="249"/>
        <item x="352"/>
        <item x="281"/>
        <item x="242"/>
        <item x="243"/>
        <item x="227"/>
        <item x="354"/>
        <item x="184"/>
        <item x="131"/>
        <item x="101"/>
        <item x="82"/>
        <item x="327"/>
        <item x="77"/>
        <item x="88"/>
        <item x="1405"/>
        <item x="1317"/>
        <item x="1332"/>
        <item x="1110"/>
        <item x="1842"/>
        <item x="1822"/>
        <item x="1780"/>
        <item x="1734"/>
        <item x="1744"/>
        <item x="1836"/>
        <item x="1831"/>
        <item x="1756"/>
        <item x="1784"/>
        <item x="1711"/>
        <item x="1707"/>
        <item x="1656"/>
        <item x="1658"/>
        <item x="1609"/>
        <item x="1684"/>
        <item x="1673"/>
        <item x="1665"/>
        <item x="1626"/>
        <item x="1600"/>
        <item x="1636"/>
        <item x="1646"/>
        <item x="1594"/>
        <item x="1564"/>
        <item x="1530"/>
        <item x="1776"/>
        <item x="1768"/>
        <item x="1713"/>
        <item x="1736"/>
        <item x="1721"/>
        <item x="1679"/>
        <item x="1687"/>
        <item x="1677"/>
        <item x="1657"/>
        <item x="1770"/>
        <item x="1683"/>
        <item x="1864"/>
        <item x="1807"/>
        <item x="1786"/>
        <item x="1790"/>
        <item x="1781"/>
        <item x="1763"/>
        <item x="1818"/>
        <item x="1778"/>
        <item x="1797"/>
        <item x="1793"/>
        <item x="1787"/>
        <item x="1739"/>
        <item x="1758"/>
        <item x="1738"/>
        <item x="1667"/>
        <item x="1771"/>
        <item x="1705"/>
        <item x="1688"/>
        <item x="1686"/>
        <item x="1655"/>
        <item x="1690"/>
        <item x="1641"/>
        <item x="1599"/>
        <item x="1569"/>
        <item x="1268"/>
        <item x="1267"/>
        <item x="1740"/>
        <item x="1623"/>
        <item x="1612"/>
        <item x="1611"/>
        <item x="1217"/>
        <item x="1184"/>
        <item x="1159"/>
        <item x="1418"/>
        <item x="1321"/>
        <item x="1415"/>
        <item x="1410"/>
        <item x="1334"/>
        <item x="1493"/>
        <item x="1421"/>
        <item x="1353"/>
        <item x="1318"/>
        <item x="1306"/>
        <item x="1289"/>
        <item x="1340"/>
        <item x="1258"/>
        <item x="1229"/>
        <item x="1529"/>
        <item x="1532"/>
        <item x="1661"/>
        <item x="1653"/>
        <item x="1821"/>
        <item x="1548"/>
        <item x="1506"/>
        <item x="1464"/>
        <item x="1262"/>
        <item x="1438"/>
        <item x="1260"/>
        <item x="1238"/>
        <item x="877"/>
        <item x="1826"/>
        <item x="1732"/>
        <item x="1702"/>
        <item x="1625"/>
        <item x="1635"/>
        <item x="1072"/>
        <item x="1846"/>
        <item x="1820"/>
        <item x="1805"/>
        <item x="1766"/>
        <item x="1749"/>
        <item x="1714"/>
        <item x="1706"/>
        <item x="1691"/>
        <item x="1659"/>
        <item x="1654"/>
        <item x="1596"/>
        <item x="1660"/>
        <item x="1632"/>
        <item x="1633"/>
        <item x="1606"/>
        <item x="1595"/>
        <item x="1869"/>
        <item x="1479"/>
        <item x="1443"/>
        <item x="1536"/>
        <item x="1434"/>
        <item x="1482"/>
        <item x="1390"/>
        <item x="1385"/>
        <item x="1311"/>
        <item x="1395"/>
        <item x="1470"/>
        <item x="1375"/>
        <item x="1365"/>
        <item x="1431"/>
        <item x="1312"/>
        <item x="1329"/>
        <item x="1425"/>
        <item x="1346"/>
        <item x="1378"/>
        <item x="1303"/>
        <item x="1302"/>
        <item x="1313"/>
        <item x="1297"/>
        <item x="1226"/>
        <item x="1188"/>
        <item x="1290"/>
        <item x="1167"/>
        <item x="1126"/>
        <item x="1025"/>
        <item x="1130"/>
        <item x="1015"/>
        <item x="1095"/>
        <item x="988"/>
        <item x="1581"/>
        <item x="1708"/>
        <item x="1557"/>
        <item x="1647"/>
        <item x="1558"/>
        <item x="1610"/>
        <item x="1533"/>
        <item x="1638"/>
        <item x="1520"/>
        <item x="1592"/>
        <item x="1528"/>
        <item x="1509"/>
        <item x="1489"/>
        <item x="999"/>
        <item x="1097"/>
        <item x="1009"/>
        <item x="1026"/>
        <item x="989"/>
        <item x="1074"/>
        <item x="990"/>
        <item x="941"/>
        <item x="952"/>
        <item x="949"/>
        <item x="1014"/>
        <item x="927"/>
        <item x="994"/>
        <item x="945"/>
        <item x="964"/>
        <item x="916"/>
        <item x="913"/>
        <item x="905"/>
        <item x="675"/>
        <item x="937"/>
        <item x="1576"/>
        <item x="1552"/>
        <item x="1301"/>
        <item x="991"/>
        <item x="1722"/>
        <item x="1723"/>
        <item x="1107"/>
        <item x="1190"/>
        <item x="1901"/>
        <item x="1849"/>
        <item x="1859"/>
        <item x="1817"/>
        <item x="1816"/>
        <item x="1783"/>
        <item x="1757"/>
        <item x="1761"/>
        <item x="1750"/>
        <item x="1883"/>
        <item x="1888"/>
        <item x="1752"/>
        <item x="1724"/>
        <item x="1689"/>
        <item x="1715"/>
        <item x="1649"/>
        <item x="1830"/>
        <item x="1760"/>
        <item x="1748"/>
        <item x="1719"/>
        <item x="1700"/>
        <item x="1725"/>
        <item x="1674"/>
        <item x="895"/>
        <item x="782"/>
        <item x="871"/>
        <item x="623"/>
        <item x="647"/>
        <item x="648"/>
        <item x="526"/>
        <item x="653"/>
        <item x="417"/>
        <item x="1216"/>
        <item x="740"/>
        <item x="523"/>
        <item x="602"/>
        <item x="405"/>
        <item x="380"/>
        <item x="414"/>
        <item x="314"/>
        <item x="247"/>
        <item x="256"/>
        <item x="65"/>
        <item x="760"/>
        <item x="667"/>
        <item x="615"/>
        <item x="450"/>
        <item x="538"/>
        <item x="370"/>
        <item x="511"/>
        <item x="371"/>
        <item x="500"/>
        <item x="362"/>
        <item x="439"/>
        <item x="357"/>
        <item x="440"/>
        <item x="642"/>
        <item x="612"/>
        <item x="433"/>
        <item x="485"/>
        <item x="340"/>
        <item x="490"/>
        <item x="351"/>
        <item x="497"/>
        <item x="369"/>
        <item x="413"/>
        <item x="575"/>
        <item x="262"/>
        <item x="308"/>
        <item x="409"/>
        <item x="338"/>
        <item x="309"/>
        <item x="271"/>
        <item x="551"/>
        <item x="376"/>
        <item x="294"/>
        <item x="241"/>
        <item x="349"/>
        <item x="251"/>
        <item x="157"/>
        <item x="790"/>
        <item x="976"/>
        <item x="884"/>
        <item x="842"/>
        <item x="788"/>
        <item x="785"/>
        <item x="981"/>
        <item x="874"/>
        <item x="831"/>
        <item x="767"/>
        <item x="727"/>
        <item x="806"/>
        <item x="856"/>
        <item x="742"/>
        <item x="693"/>
        <item x="592"/>
        <item x="557"/>
        <item x="875"/>
        <item x="664"/>
        <item x="878"/>
        <item x="815"/>
        <item x="730"/>
        <item x="656"/>
        <item x="567"/>
        <item x="534"/>
        <item x="825"/>
        <item x="744"/>
        <item x="655"/>
        <item x="819"/>
        <item x="726"/>
        <item x="663"/>
        <item x="581"/>
        <item x="543"/>
        <item x="643"/>
        <item x="959"/>
        <item x="599"/>
        <item x="1017"/>
        <item x="880"/>
        <item x="763"/>
        <item x="755"/>
        <item x="816"/>
        <item x="714"/>
        <item x="639"/>
        <item x="564"/>
        <item x="532"/>
        <item x="626"/>
        <item x="818"/>
        <item x="699"/>
        <item x="650"/>
        <item x="552"/>
        <item x="516"/>
        <item x="633"/>
        <item x="808"/>
        <item x="707"/>
        <item x="638"/>
        <item x="562"/>
        <item x="519"/>
        <item x="629"/>
        <item x="514"/>
        <item x="682"/>
        <item x="587"/>
        <item x="627"/>
        <item x="713"/>
        <item x="857"/>
        <item x="711"/>
        <item x="614"/>
        <item x="574"/>
        <item x="608"/>
        <item x="556"/>
        <item x="588"/>
        <item x="1562"/>
        <item x="1511"/>
        <item x="886"/>
        <item x="773"/>
        <item x="703"/>
        <item x="1036"/>
        <item x="910"/>
        <item x="995"/>
        <item x="931"/>
        <item x="833"/>
        <item x="771"/>
        <item x="705"/>
        <item x="665"/>
        <item x="625"/>
        <item x="620"/>
        <item x="578"/>
        <item x="510"/>
        <item x="463"/>
        <item x="420"/>
        <item x="553"/>
        <item x="473"/>
        <item x="397"/>
        <item x="372"/>
        <item x="374"/>
        <item x="346"/>
        <item x="1239"/>
        <item x="1142"/>
        <item x="1174"/>
        <item x="1028"/>
        <item x="843"/>
        <item x="722"/>
        <item x="772"/>
        <item x="680"/>
        <item x="830"/>
        <item x="769"/>
        <item x="670"/>
        <item x="690"/>
        <item x="628"/>
        <item x="779"/>
        <item x="570"/>
        <item x="441"/>
        <item x="1240"/>
        <item x="1162"/>
        <item x="992"/>
        <item x="883"/>
        <item x="716"/>
        <item x="1185"/>
        <item x="1024"/>
        <item x="911"/>
        <item x="820"/>
        <item x="457"/>
        <item x="388"/>
        <item x="829"/>
        <item x="736"/>
        <item x="591"/>
        <item x="520"/>
        <item x="677"/>
        <item x="609"/>
        <item x="435"/>
        <item x="521"/>
        <item x="748"/>
        <item x="619"/>
        <item x="460"/>
        <item x="425"/>
        <item x="700"/>
        <item x="527"/>
        <item x="443"/>
        <item x="1114"/>
        <item x="738"/>
        <item x="617"/>
        <item x="674"/>
        <item x="725"/>
        <item x="600"/>
        <item x="429"/>
        <item x="410"/>
        <item x="805"/>
        <item x="525"/>
        <item x="461"/>
        <item x="430"/>
        <item x="546"/>
        <item x="488"/>
        <item x="419"/>
        <item x="634"/>
        <item x="482"/>
        <item x="411"/>
        <item x="365"/>
        <item x="768"/>
        <item x="618"/>
        <item x="412"/>
        <item x="422"/>
        <item x="757"/>
        <item x="471"/>
        <item x="324"/>
        <item x="579"/>
        <item x="462"/>
        <item x="378"/>
        <item x="315"/>
        <item x="555"/>
        <item x="616"/>
        <item x="404"/>
        <item x="398"/>
        <item x="359"/>
        <item x="531"/>
        <item x="415"/>
        <item x="356"/>
        <item x="347"/>
        <item x="267"/>
        <item x="328"/>
        <item x="155"/>
        <item x="507"/>
        <item x="392"/>
        <item x="299"/>
        <item x="260"/>
        <item x="325"/>
        <item x="270"/>
        <item x="492"/>
        <item x="408"/>
        <item x="326"/>
        <item x="259"/>
        <item x="493"/>
        <item x="489"/>
        <item x="366"/>
        <item x="285"/>
        <item x="215"/>
        <item x="364"/>
        <item x="295"/>
        <item x="210"/>
        <item x="152"/>
        <item x="162"/>
        <item x="345"/>
        <item x="232"/>
        <item x="187"/>
        <item x="221"/>
        <item x="186"/>
        <item x="214"/>
        <item x="138"/>
        <item x="323"/>
        <item x="1045"/>
        <item x="666"/>
        <item x="712"/>
        <item x="641"/>
        <item x="732"/>
        <item x="684"/>
        <item x="456"/>
        <item x="512"/>
        <item x="426"/>
        <item x="384"/>
        <item x="662"/>
        <item x="545"/>
        <item x="446"/>
        <item x="550"/>
        <item x="506"/>
        <item x="393"/>
        <item x="344"/>
        <item x="304"/>
        <item x="269"/>
        <item x="1727"/>
        <item x="1505"/>
        <item x="1551"/>
        <item x="1502"/>
        <item x="1478"/>
        <item x="1409"/>
        <item x="1450"/>
        <item x="1373"/>
        <item x="1364"/>
        <item x="1283"/>
        <item x="1245"/>
        <item x="1210"/>
        <item x="1320"/>
        <item x="1209"/>
        <item x="1728"/>
        <item x="1745"/>
        <item x="1483"/>
        <item x="1357"/>
        <item x="1366"/>
        <item x="1214"/>
        <item x="1186"/>
        <item x="1165"/>
        <item x="1361"/>
        <item x="1250"/>
        <item x="1175"/>
        <item x="1011"/>
        <item x="997"/>
        <item x="961"/>
        <item x="859"/>
        <item x="840"/>
        <item x="1337"/>
        <item x="252"/>
        <item x="290"/>
        <item x="263"/>
        <item x="266"/>
        <item x="536"/>
        <item x="303"/>
        <item x="301"/>
        <item x="179"/>
        <item x="134"/>
        <item x="126"/>
        <item x="67"/>
        <item x="505"/>
        <item x="195"/>
        <item x="100"/>
        <item x="121"/>
        <item x="233"/>
        <item x="343"/>
        <item x="202"/>
        <item x="185"/>
        <item x="198"/>
        <item x="283"/>
        <item x="177"/>
        <item x="168"/>
        <item x="136"/>
        <item x="171"/>
        <item x="244"/>
        <item x="158"/>
        <item x="96"/>
        <item x="140"/>
        <item x="176"/>
        <item x="98"/>
        <item x="114"/>
        <item x="97"/>
        <item x="107"/>
        <item x="220"/>
        <item x="111"/>
        <item x="117"/>
        <item x="76"/>
        <item x="106"/>
        <item x="55"/>
        <item x="122"/>
        <item x="59"/>
        <item x="209"/>
        <item x="141"/>
        <item x="86"/>
        <item x="142"/>
        <item x="51"/>
        <item x="74"/>
        <item x="95"/>
        <item x="33"/>
        <item x="60"/>
        <item x="34"/>
        <item x="178"/>
        <item x="31"/>
        <item x="26"/>
        <item x="53"/>
        <item x="22"/>
        <item x="38"/>
        <item x="1263"/>
        <item x="1695"/>
        <item x="1191"/>
        <item x="1537"/>
        <item x="1526"/>
        <item x="1615"/>
        <item x="1446"/>
        <item x="1374"/>
        <item x="1328"/>
        <item x="1270"/>
        <item x="1298"/>
        <item x="1200"/>
        <item x="1119"/>
        <item x="1075"/>
        <item x="894"/>
        <item x="119"/>
        <item x="71"/>
        <item x="163"/>
        <item x="64"/>
        <item x="90"/>
        <item x="54"/>
        <item x="20"/>
        <item x="12"/>
        <item x="515"/>
        <item x="466"/>
        <item x="472"/>
        <item x="715"/>
        <item x="377"/>
        <item x="321"/>
        <item x="311"/>
        <item x="431"/>
        <item x="342"/>
        <item x="316"/>
        <item x="296"/>
        <item x="239"/>
        <item x="310"/>
        <item x="337"/>
        <item x="312"/>
        <item x="228"/>
        <item x="236"/>
        <item x="150"/>
        <item x="199"/>
        <item x="91"/>
        <item x="56"/>
        <item x="385"/>
        <item x="293"/>
        <item x="238"/>
        <item x="145"/>
        <item x="361"/>
        <item x="322"/>
        <item x="255"/>
        <item x="245"/>
        <item x="231"/>
        <item x="363"/>
        <item x="206"/>
        <item x="181"/>
        <item x="166"/>
        <item x="246"/>
        <item x="237"/>
        <item x="217"/>
        <item x="144"/>
        <item x="133"/>
        <item x="154"/>
        <item x="852"/>
        <item x="741"/>
        <item x="549"/>
        <item x="481"/>
        <item x="395"/>
        <item x="348"/>
        <item x="254"/>
        <item x="197"/>
        <item x="161"/>
        <item x="110"/>
        <item x="541"/>
        <item x="444"/>
        <item x="339"/>
        <item x="229"/>
        <item x="182"/>
        <item x="123"/>
        <item x="105"/>
        <item x="78"/>
        <item x="57"/>
        <item x="268"/>
        <item x="124"/>
        <item x="83"/>
        <item x="89"/>
        <item x="47"/>
        <item x="43"/>
        <item x="125"/>
        <item x="50"/>
        <item x="1640"/>
        <item x="1608"/>
        <item x="1158"/>
        <item x="1106"/>
        <item x="1138"/>
        <item x="1082"/>
        <item x="1058"/>
        <item x="1055"/>
        <item x="1030"/>
        <item x="706"/>
        <item x="672"/>
        <item x="645"/>
        <item x="1046"/>
        <item x="1073"/>
        <item x="1465"/>
        <item x="1407"/>
        <item x="1327"/>
        <item x="1349"/>
        <item x="1401"/>
        <item x="1367"/>
        <item x="1299"/>
        <item x="1275"/>
        <item x="1251"/>
        <item x="1261"/>
        <item x="1222"/>
        <item x="1255"/>
        <item x="1271"/>
        <item x="1176"/>
        <item x="1151"/>
        <item x="1153"/>
        <item x="1081"/>
        <item x="1563"/>
        <item x="1503"/>
        <item x="1350"/>
        <item x="1248"/>
        <item x="1234"/>
        <item x="1193"/>
        <item x="1171"/>
        <item x="1280"/>
        <item x="1183"/>
        <item x="1173"/>
        <item x="1111"/>
        <item x="1101"/>
        <item x="1067"/>
        <item x="908"/>
        <item x="780"/>
        <item x="751"/>
        <item x="898"/>
        <item x="753"/>
        <item x="847"/>
        <item x="721"/>
        <item x="848"/>
        <item x="687"/>
        <item x="828"/>
        <item x="678"/>
        <item x="1360"/>
        <item t="default"/>
      </items>
    </pivotField>
    <pivotField showAll="0"/>
    <pivotField showAll="0"/>
    <pivotField showAll="0">
      <items count="1705">
        <item x="1700"/>
        <item x="1702"/>
        <item x="1373"/>
        <item x="1669"/>
        <item x="1665"/>
        <item x="1575"/>
        <item x="1585"/>
        <item x="1515"/>
        <item x="1644"/>
        <item x="949"/>
        <item x="1474"/>
        <item x="1640"/>
        <item x="1668"/>
        <item x="1251"/>
        <item x="1703"/>
        <item x="1467"/>
        <item x="1653"/>
        <item x="1580"/>
        <item x="1187"/>
        <item x="1092"/>
        <item x="1230"/>
        <item x="1114"/>
        <item x="1105"/>
        <item x="1508"/>
        <item x="1188"/>
        <item x="493"/>
        <item x="1636"/>
        <item x="1594"/>
        <item x="1654"/>
        <item x="1677"/>
        <item x="1688"/>
        <item x="1175"/>
        <item x="1579"/>
        <item x="1014"/>
        <item x="1606"/>
        <item x="1618"/>
        <item x="1520"/>
        <item x="1195"/>
        <item x="1690"/>
        <item x="299"/>
        <item x="765"/>
        <item x="1574"/>
        <item x="1458"/>
        <item x="1468"/>
        <item x="1556"/>
        <item x="434"/>
        <item x="458"/>
        <item x="1143"/>
        <item x="1421"/>
        <item x="1584"/>
        <item x="1687"/>
        <item x="336"/>
        <item x="338"/>
        <item x="1660"/>
        <item x="1685"/>
        <item x="316"/>
        <item x="1577"/>
        <item x="1696"/>
        <item x="1435"/>
        <item x="1559"/>
        <item x="1524"/>
        <item x="1529"/>
        <item x="1281"/>
        <item x="265"/>
        <item x="136"/>
        <item x="1461"/>
        <item x="1518"/>
        <item x="998"/>
        <item x="1689"/>
        <item x="1664"/>
        <item x="1608"/>
        <item x="737"/>
        <item x="1637"/>
        <item x="1284"/>
        <item x="1641"/>
        <item x="960"/>
        <item x="1649"/>
        <item x="1540"/>
        <item x="1376"/>
        <item x="1701"/>
        <item x="1511"/>
        <item x="1679"/>
        <item x="965"/>
        <item x="991"/>
        <item x="1469"/>
        <item x="138"/>
        <item x="448"/>
        <item x="71"/>
        <item x="54"/>
        <item x="1658"/>
        <item x="1564"/>
        <item x="995"/>
        <item x="64"/>
        <item x="1012"/>
        <item x="726"/>
        <item x="1176"/>
        <item x="1318"/>
        <item x="1686"/>
        <item x="1630"/>
        <item x="1599"/>
        <item x="567"/>
        <item x="1699"/>
        <item x="1131"/>
        <item x="416"/>
        <item x="1628"/>
        <item x="629"/>
        <item x="1657"/>
        <item x="1592"/>
        <item x="1196"/>
        <item x="1650"/>
        <item x="1587"/>
        <item x="1667"/>
        <item x="1112"/>
        <item x="90"/>
        <item x="1253"/>
        <item x="899"/>
        <item x="571"/>
        <item x="754"/>
        <item x="1673"/>
        <item x="1024"/>
        <item x="1371"/>
        <item x="1077"/>
        <item x="1549"/>
        <item x="663"/>
        <item x="1186"/>
        <item x="43"/>
        <item x="599"/>
        <item x="818"/>
        <item x="460"/>
        <item x="1277"/>
        <item x="1073"/>
        <item x="1391"/>
        <item x="1078"/>
        <item x="885"/>
        <item x="219"/>
        <item x="1045"/>
        <item x="1241"/>
        <item x="1102"/>
        <item x="789"/>
        <item x="619"/>
        <item x="791"/>
        <item x="942"/>
        <item x="697"/>
        <item x="1614"/>
        <item x="671"/>
        <item x="1563"/>
        <item x="807"/>
        <item x="1431"/>
        <item x="1583"/>
        <item x="47"/>
        <item x="1207"/>
        <item x="1414"/>
        <item x="588"/>
        <item x="1558"/>
        <item x="492"/>
        <item x="1194"/>
        <item x="475"/>
        <item x="708"/>
        <item x="1050"/>
        <item x="568"/>
        <item x="1255"/>
        <item x="1120"/>
        <item x="1262"/>
        <item x="89"/>
        <item x="1504"/>
        <item x="1161"/>
        <item x="1031"/>
        <item x="953"/>
        <item x="1353"/>
        <item x="856"/>
        <item x="988"/>
        <item x="207"/>
        <item x="135"/>
        <item x="1576"/>
        <item x="12"/>
        <item x="176"/>
        <item x="705"/>
        <item x="999"/>
        <item x="783"/>
        <item x="1082"/>
        <item x="1213"/>
        <item x="1595"/>
        <item x="1246"/>
        <item x="687"/>
        <item x="1231"/>
        <item x="1672"/>
        <item x="183"/>
        <item x="1212"/>
        <item x="750"/>
        <item x="612"/>
        <item x="98"/>
        <item x="660"/>
        <item x="158"/>
        <item x="1694"/>
        <item x="29"/>
        <item x="1573"/>
        <item x="1274"/>
        <item x="674"/>
        <item x="1572"/>
        <item x="141"/>
        <item x="471"/>
        <item x="1619"/>
        <item x="1438"/>
        <item x="1476"/>
        <item x="1624"/>
        <item x="1601"/>
        <item x="95"/>
        <item x="1698"/>
        <item x="317"/>
        <item x="1439"/>
        <item x="1299"/>
        <item x="1298"/>
        <item x="1662"/>
        <item x="142"/>
        <item x="923"/>
        <item x="163"/>
        <item x="162"/>
        <item x="1394"/>
        <item x="689"/>
        <item x="1008"/>
        <item x="1454"/>
        <item x="1551"/>
        <item x="74"/>
        <item x="1369"/>
        <item x="1037"/>
        <item x="730"/>
        <item x="573"/>
        <item x="1063"/>
        <item x="178"/>
        <item x="1130"/>
        <item x="1261"/>
        <item x="402"/>
        <item x="1296"/>
        <item x="155"/>
        <item x="1634"/>
        <item x="621"/>
        <item x="1263"/>
        <item x="411"/>
        <item x="1044"/>
        <item x="606"/>
        <item x="1245"/>
        <item x="409"/>
        <item x="242"/>
        <item x="177"/>
        <item x="86"/>
        <item x="363"/>
        <item x="1384"/>
        <item x="798"/>
        <item x="263"/>
        <item x="1683"/>
        <item x="909"/>
        <item x="693"/>
        <item x="253"/>
        <item x="1402"/>
        <item x="531"/>
        <item x="548"/>
        <item x="1124"/>
        <item x="1234"/>
        <item x="1276"/>
        <item x="1233"/>
        <item x="1364"/>
        <item x="915"/>
        <item x="1514"/>
        <item x="927"/>
        <item x="982"/>
        <item x="1635"/>
        <item x="1442"/>
        <item x="1218"/>
        <item x="1358"/>
        <item x="296"/>
        <item x="1500"/>
        <item x="152"/>
        <item x="1097"/>
        <item x="1671"/>
        <item x="1027"/>
        <item x="881"/>
        <item x="1543"/>
        <item x="1239"/>
        <item x="1202"/>
        <item x="1459"/>
        <item x="993"/>
        <item x="521"/>
        <item x="3"/>
        <item x="278"/>
        <item x="1539"/>
        <item x="1117"/>
        <item x="197"/>
        <item x="1199"/>
        <item x="1678"/>
        <item x="318"/>
        <item x="407"/>
        <item x="1356"/>
        <item x="1190"/>
        <item x="1611"/>
        <item x="311"/>
        <item x="468"/>
        <item x="1638"/>
        <item x="636"/>
        <item x="1404"/>
        <item x="140"/>
        <item x="1401"/>
        <item x="1166"/>
        <item x="1501"/>
        <item x="106"/>
        <item x="631"/>
        <item x="96"/>
        <item x="696"/>
        <item x="1381"/>
        <item x="1393"/>
        <item x="245"/>
        <item x="1165"/>
        <item x="1553"/>
        <item x="1270"/>
        <item x="748"/>
        <item x="6"/>
        <item x="1537"/>
        <item x="1334"/>
        <item x="1681"/>
        <item x="1301"/>
        <item x="832"/>
        <item x="1254"/>
        <item x="1048"/>
        <item x="122"/>
        <item x="20"/>
        <item x="1172"/>
        <item x="1492"/>
        <item x="1379"/>
        <item x="733"/>
        <item x="667"/>
        <item x="1478"/>
        <item x="1054"/>
        <item x="185"/>
        <item x="1348"/>
        <item x="1450"/>
        <item x="866"/>
        <item x="303"/>
        <item x="1197"/>
        <item x="298"/>
        <item x="218"/>
        <item x="1146"/>
        <item x="1128"/>
        <item x="356"/>
        <item x="1516"/>
        <item x="119"/>
        <item x="932"/>
        <item x="1154"/>
        <item x="260"/>
        <item x="83"/>
        <item x="1604"/>
        <item x="1119"/>
        <item x="1009"/>
        <item x="1499"/>
        <item x="627"/>
        <item x="1076"/>
        <item x="710"/>
        <item x="1240"/>
        <item x="1019"/>
        <item x="418"/>
        <item x="1591"/>
        <item x="201"/>
        <item x="1367"/>
        <item x="1121"/>
        <item x="1411"/>
        <item x="31"/>
        <item x="728"/>
        <item x="1557"/>
        <item x="1028"/>
        <item x="808"/>
        <item x="1286"/>
        <item x="1094"/>
        <item x="958"/>
        <item x="1363"/>
        <item x="1651"/>
        <item x="1555"/>
        <item x="593"/>
        <item x="0"/>
        <item x="1"/>
        <item x="987"/>
        <item x="721"/>
        <item x="14"/>
        <item x="1495"/>
        <item x="816"/>
        <item x="1141"/>
        <item x="1399"/>
        <item x="2"/>
        <item x="1643"/>
        <item x="817"/>
        <item x="1582"/>
        <item x="51"/>
        <item x="1134"/>
        <item x="685"/>
        <item x="1407"/>
        <item x="1066"/>
        <item x="625"/>
        <item x="1382"/>
        <item x="1184"/>
        <item x="26"/>
        <item x="450"/>
        <item x="1477"/>
        <item x="1349"/>
        <item x="934"/>
        <item x="812"/>
        <item x="891"/>
        <item x="1605"/>
        <item x="1680"/>
        <item x="919"/>
        <item x="1340"/>
        <item x="375"/>
        <item x="955"/>
        <item x="610"/>
        <item x="1395"/>
        <item x="601"/>
        <item x="556"/>
        <item x="1347"/>
        <item x="41"/>
        <item x="1639"/>
        <item x="724"/>
        <item x="917"/>
        <item x="117"/>
        <item x="1466"/>
        <item x="1488"/>
        <item x="313"/>
        <item x="1324"/>
        <item x="1692"/>
        <item x="444"/>
        <item x="1560"/>
        <item x="608"/>
        <item x="7"/>
        <item x="930"/>
        <item x="304"/>
        <item x="1317"/>
        <item x="107"/>
        <item x="168"/>
        <item x="751"/>
        <item x="110"/>
        <item x="1150"/>
        <item x="196"/>
        <item x="648"/>
        <item x="886"/>
        <item x="1581"/>
        <item x="88"/>
        <item x="1089"/>
        <item x="339"/>
        <item x="642"/>
        <item x="1642"/>
        <item x="1398"/>
        <item x="55"/>
        <item x="4"/>
        <item x="11"/>
        <item x="542"/>
        <item x="38"/>
        <item x="522"/>
        <item x="853"/>
        <item x="124"/>
        <item x="1181"/>
        <item x="1571"/>
        <item x="831"/>
        <item x="1647"/>
        <item x="59"/>
        <item x="850"/>
        <item x="1068"/>
        <item x="1567"/>
        <item x="1693"/>
        <item x="1096"/>
        <item x="813"/>
        <item x="1405"/>
        <item x="703"/>
        <item x="766"/>
        <item x="690"/>
        <item x="772"/>
        <item x="1090"/>
        <item x="1148"/>
        <item x="1160"/>
        <item x="900"/>
        <item x="626"/>
        <item x="1666"/>
        <item x="1676"/>
        <item x="251"/>
        <item x="1670"/>
        <item x="1633"/>
        <item x="734"/>
        <item x="1655"/>
        <item x="307"/>
        <item x="18"/>
        <item x="1103"/>
        <item x="871"/>
        <item x="541"/>
        <item x="1684"/>
        <item x="1153"/>
        <item x="1534"/>
        <item x="986"/>
        <item x="796"/>
        <item x="126"/>
        <item x="1041"/>
        <item x="773"/>
        <item x="73"/>
        <item x="505"/>
        <item x="678"/>
        <item x="1168"/>
        <item x="559"/>
        <item x="1306"/>
        <item x="1174"/>
        <item x="838"/>
        <item x="72"/>
        <item x="462"/>
        <item x="179"/>
        <item x="1682"/>
        <item x="1248"/>
        <item x="657"/>
        <item x="1337"/>
        <item x="805"/>
        <item x="1569"/>
        <item x="1247"/>
        <item x="854"/>
        <item x="1470"/>
        <item x="1390"/>
        <item x="623"/>
        <item x="1118"/>
        <item x="637"/>
        <item x="1566"/>
        <item x="1561"/>
        <item x="1417"/>
        <item x="976"/>
        <item x="1383"/>
        <item x="412"/>
        <item x="512"/>
        <item x="1100"/>
        <item x="1627"/>
        <item x="1522"/>
        <item x="53"/>
        <item x="1292"/>
        <item x="1159"/>
        <item x="231"/>
        <item x="330"/>
        <item x="1345"/>
        <item x="384"/>
        <item x="1138"/>
        <item x="1646"/>
        <item x="661"/>
        <item x="22"/>
        <item x="683"/>
        <item x="1697"/>
        <item x="873"/>
        <item x="368"/>
        <item x="1127"/>
        <item x="500"/>
        <item x="453"/>
        <item x="1498"/>
        <item x="1612"/>
        <item x="1509"/>
        <item x="1530"/>
        <item x="699"/>
        <item x="676"/>
        <item x="76"/>
        <item x="1607"/>
        <item x="635"/>
        <item x="681"/>
        <item x="1541"/>
        <item x="876"/>
        <item x="528"/>
        <item x="65"/>
        <item x="428"/>
        <item x="1362"/>
        <item x="1512"/>
        <item x="305"/>
        <item x="1403"/>
        <item x="13"/>
        <item x="1269"/>
        <item x="815"/>
        <item x="1536"/>
        <item x="1256"/>
        <item x="226"/>
        <item x="1316"/>
        <item x="1313"/>
        <item x="574"/>
        <item x="1596"/>
        <item x="24"/>
        <item x="1416"/>
        <item x="5"/>
        <item x="1152"/>
        <item x="569"/>
        <item x="557"/>
        <item x="25"/>
        <item x="839"/>
        <item x="256"/>
        <item x="809"/>
        <item x="869"/>
        <item x="651"/>
        <item x="507"/>
        <item x="379"/>
        <item x="404"/>
        <item x="8"/>
        <item x="646"/>
        <item x="1400"/>
        <item x="950"/>
        <item x="884"/>
        <item x="436"/>
        <item x="1229"/>
        <item x="1315"/>
        <item x="1314"/>
        <item x="498"/>
        <item x="767"/>
        <item x="858"/>
        <item x="1023"/>
        <item x="1588"/>
        <item x="546"/>
        <item x="501"/>
        <item x="1332"/>
        <item x="36"/>
        <item x="97"/>
        <item x="537"/>
        <item x="1249"/>
        <item x="1578"/>
        <item x="933"/>
        <item x="622"/>
        <item x="555"/>
        <item x="830"/>
        <item x="114"/>
        <item x="1491"/>
        <item x="1285"/>
        <item x="1283"/>
        <item x="1385"/>
        <item x="829"/>
        <item x="1326"/>
        <item x="1275"/>
        <item x="194"/>
        <item x="459"/>
        <item x="827"/>
        <item x="591"/>
        <item x="121"/>
        <item x="1374"/>
        <item x="227"/>
        <item x="67"/>
        <item x="1149"/>
        <item x="814"/>
        <item x="1661"/>
        <item x="668"/>
        <item x="1423"/>
        <item x="600"/>
        <item x="771"/>
        <item x="533"/>
        <item x="111"/>
        <item x="134"/>
        <item x="534"/>
        <item x="790"/>
        <item x="1519"/>
        <item x="46"/>
        <item x="835"/>
        <item x="744"/>
        <item x="585"/>
        <item x="527"/>
        <item x="725"/>
        <item x="82"/>
        <item x="1366"/>
        <item x="1304"/>
        <item x="1695"/>
        <item x="1235"/>
        <item x="291"/>
        <item x="1631"/>
        <item x="1236"/>
        <item x="1071"/>
        <item x="1378"/>
        <item x="971"/>
        <item x="1521"/>
        <item x="1259"/>
        <item x="15"/>
        <item x="78"/>
        <item x="432"/>
        <item x="706"/>
        <item x="1062"/>
        <item x="264"/>
        <item x="10"/>
        <item x="743"/>
        <item x="602"/>
        <item x="1018"/>
        <item x="977"/>
        <item x="768"/>
        <item x="1663"/>
        <item x="956"/>
        <item x="630"/>
        <item x="1268"/>
        <item x="1623"/>
        <item x="1220"/>
        <item x="225"/>
        <item x="1080"/>
        <item x="319"/>
        <item x="1419"/>
        <item x="826"/>
        <item x="784"/>
        <item x="1025"/>
        <item x="395"/>
        <item x="60"/>
        <item x="1609"/>
        <item x="1083"/>
        <item x="77"/>
        <item x="682"/>
        <item x="1513"/>
        <item x="938"/>
        <item x="714"/>
        <item x="1465"/>
        <item x="1361"/>
        <item x="1360"/>
        <item x="9"/>
        <item x="365"/>
        <item x="673"/>
        <item x="946"/>
        <item x="1344"/>
        <item x="670"/>
        <item x="34"/>
        <item x="1051"/>
        <item x="171"/>
        <item x="1065"/>
        <item x="882"/>
        <item x="511"/>
        <item x="1610"/>
        <item x="752"/>
        <item x="903"/>
        <item x="894"/>
        <item x="1144"/>
        <item x="924"/>
        <item x="1656"/>
        <item x="1355"/>
        <item x="166"/>
        <item x="508"/>
        <item x="1480"/>
        <item x="821"/>
        <item x="717"/>
        <item x="421"/>
        <item x="371"/>
        <item x="27"/>
        <item x="1603"/>
        <item x="1142"/>
        <item x="1352"/>
        <item x="57"/>
        <item x="285"/>
        <item x="1456"/>
        <item x="980"/>
        <item x="973"/>
        <item x="1659"/>
        <item x="1321"/>
        <item x="641"/>
        <item x="1531"/>
        <item x="1074"/>
        <item x="519"/>
        <item x="731"/>
        <item x="465"/>
        <item x="477"/>
        <item x="939"/>
        <item x="1528"/>
        <item x="1368"/>
        <item x="186"/>
        <item x="586"/>
        <item x="1691"/>
        <item x="1675"/>
        <item x="1462"/>
        <item x="1674"/>
        <item x="841"/>
        <item x="741"/>
        <item x="427"/>
        <item x="399"/>
        <item x="268"/>
        <item x="1331"/>
        <item x="997"/>
        <item x="1445"/>
        <item x="1271"/>
        <item x="332"/>
        <item x="1424"/>
        <item x="187"/>
        <item x="1293"/>
        <item x="442"/>
        <item x="1057"/>
        <item x="315"/>
        <item x="105"/>
        <item x="1013"/>
        <item x="1129"/>
        <item x="343"/>
        <item x="565"/>
        <item x="1473"/>
        <item x="33"/>
        <item x="320"/>
        <item x="936"/>
        <item x="848"/>
        <item x="131"/>
        <item x="1290"/>
        <item x="551"/>
        <item x="410"/>
        <item x="1586"/>
        <item x="1183"/>
        <item x="1320"/>
        <item x="466"/>
        <item x="100"/>
        <item x="430"/>
        <item x="348"/>
        <item x="904"/>
        <item x="990"/>
        <item x="887"/>
        <item x="386"/>
        <item x="288"/>
        <item x="424"/>
        <item x="1506"/>
        <item x="426"/>
        <item x="400"/>
        <item x="1622"/>
        <item x="1645"/>
        <item x="581"/>
        <item x="1182"/>
        <item x="331"/>
        <item x="502"/>
        <item x="454"/>
        <item x="23"/>
        <item x="544"/>
        <item x="584"/>
        <item x="403"/>
        <item x="1006"/>
        <item x="1113"/>
        <item x="1568"/>
        <item x="325"/>
        <item x="1034"/>
        <item x="1565"/>
        <item x="237"/>
        <item x="1420"/>
        <item x="151"/>
        <item x="1116"/>
        <item x="247"/>
        <item x="1342"/>
        <item x="868"/>
        <item x="1106"/>
        <item x="879"/>
        <item x="115"/>
        <item x="30"/>
        <item x="1359"/>
        <item x="1550"/>
        <item x="1064"/>
        <item x="125"/>
        <item x="1055"/>
        <item x="1295"/>
        <item x="825"/>
        <item x="487"/>
        <item x="655"/>
        <item x="1307"/>
        <item x="123"/>
        <item x="983"/>
        <item x="1084"/>
        <item x="485"/>
        <item x="1632"/>
        <item x="902"/>
        <item x="1554"/>
        <item x="1481"/>
        <item x="792"/>
        <item x="1237"/>
        <item x="1471"/>
        <item x="928"/>
        <item x="1453"/>
        <item x="286"/>
        <item x="398"/>
        <item x="517"/>
        <item x="234"/>
        <item x="1312"/>
        <item x="957"/>
        <item x="1000"/>
        <item x="787"/>
        <item x="292"/>
        <item x="1343"/>
        <item x="788"/>
        <item x="182"/>
        <item x="1036"/>
        <item x="1201"/>
        <item x="397"/>
        <item x="1546"/>
        <item x="1297"/>
        <item x="692"/>
        <item x="945"/>
        <item x="912"/>
        <item x="376"/>
        <item x="759"/>
        <item x="413"/>
        <item x="620"/>
        <item x="947"/>
        <item x="309"/>
        <item x="484"/>
        <item x="389"/>
        <item x="1156"/>
        <item x="822"/>
        <item x="1396"/>
        <item x="420"/>
        <item x="889"/>
        <item x="616"/>
        <item x="974"/>
        <item x="37"/>
        <item x="1244"/>
        <item x="370"/>
        <item x="753"/>
        <item x="523"/>
        <item x="755"/>
        <item x="797"/>
        <item x="834"/>
        <item x="1260"/>
        <item x="823"/>
        <item x="68"/>
        <item x="1486"/>
        <item x="21"/>
        <item x="1448"/>
        <item x="1547"/>
        <item x="526"/>
        <item x="50"/>
        <item x="1323"/>
        <item x="688"/>
        <item x="1562"/>
        <item x="1223"/>
        <item x="486"/>
        <item x="240"/>
        <item x="872"/>
        <item x="592"/>
        <item x="1452"/>
        <item x="360"/>
        <item x="1451"/>
        <item x="92"/>
        <item x="806"/>
        <item x="415"/>
        <item x="1463"/>
        <item x="918"/>
        <item x="446"/>
        <item x="353"/>
        <item x="1620"/>
        <item x="388"/>
        <item x="396"/>
        <item x="587"/>
        <item x="1155"/>
        <item x="302"/>
        <item x="1433"/>
        <item x="497"/>
        <item x="387"/>
        <item x="603"/>
        <item x="583"/>
        <item x="762"/>
        <item x="578"/>
        <item x="1093"/>
        <item x="845"/>
        <item x="1132"/>
        <item x="1191"/>
        <item x="198"/>
        <item x="837"/>
        <item x="775"/>
        <item x="538"/>
        <item x="1570"/>
        <item x="874"/>
        <item x="481"/>
        <item x="45"/>
        <item x="562"/>
        <item x="17"/>
        <item x="1056"/>
        <item x="1428"/>
        <item x="888"/>
        <item x="345"/>
        <item x="335"/>
        <item x="509"/>
        <item x="267"/>
        <item x="566"/>
        <item x="457"/>
        <item x="911"/>
        <item x="1510"/>
        <item x="19"/>
        <item x="482"/>
        <item x="1011"/>
        <item x="738"/>
        <item x="824"/>
        <item x="464"/>
        <item x="594"/>
        <item x="1010"/>
        <item x="1162"/>
        <item x="1021"/>
        <item x="552"/>
        <item x="1193"/>
        <item x="56"/>
        <item x="1621"/>
        <item x="549"/>
        <item x="1215"/>
        <item x="132"/>
        <item x="205"/>
        <item x="1003"/>
        <item x="439"/>
        <item x="1351"/>
        <item x="659"/>
        <item x="1648"/>
        <item x="1264"/>
        <item x="898"/>
        <item x="184"/>
        <item x="66"/>
        <item x="920"/>
        <item x="445"/>
        <item x="435"/>
        <item x="729"/>
        <item x="438"/>
        <item x="472"/>
        <item x="539"/>
        <item x="1338"/>
        <item x="611"/>
        <item x="101"/>
        <item x="1613"/>
        <item x="604"/>
        <item x="878"/>
        <item x="1548"/>
        <item x="770"/>
        <item x="645"/>
        <item x="423"/>
        <item x="658"/>
        <item x="1164"/>
        <item x="328"/>
        <item x="1140"/>
        <item x="1243"/>
        <item x="443"/>
        <item x="1209"/>
        <item x="297"/>
        <item x="1169"/>
        <item x="963"/>
        <item x="756"/>
        <item x="44"/>
        <item x="1125"/>
        <item x="208"/>
        <item x="1615"/>
        <item x="306"/>
        <item x="129"/>
        <item x="863"/>
        <item x="1327"/>
        <item x="417"/>
        <item x="978"/>
        <item x="91"/>
        <item x="736"/>
        <item x="440"/>
        <item x="525"/>
        <item x="1590"/>
        <item x="1250"/>
        <item x="1460"/>
        <item x="1429"/>
        <item x="1322"/>
        <item x="1289"/>
        <item x="1272"/>
        <item x="614"/>
        <item x="1425"/>
        <item x="1418"/>
        <item x="763"/>
        <item x="1597"/>
        <item x="515"/>
        <item x="628"/>
        <item x="474"/>
        <item x="425"/>
        <item x="925"/>
        <item x="1497"/>
        <item x="989"/>
        <item x="769"/>
        <item x="259"/>
        <item x="1372"/>
        <item x="632"/>
        <item x="1216"/>
        <item x="422"/>
        <item x="506"/>
        <item x="310"/>
        <item x="1227"/>
        <item x="362"/>
        <item x="1392"/>
        <item x="1409"/>
        <item x="1005"/>
        <item x="859"/>
        <item x="618"/>
        <item x="877"/>
        <item x="715"/>
        <item x="1257"/>
        <item x="582"/>
        <item x="656"/>
        <item x="1532"/>
        <item x="1589"/>
        <item x="200"/>
        <item x="1079"/>
        <item x="711"/>
        <item x="727"/>
        <item x="93"/>
        <item x="1422"/>
        <item x="1487"/>
        <item x="1219"/>
        <item x="742"/>
        <item x="276"/>
        <item x="857"/>
        <item x="354"/>
        <item x="1170"/>
        <item x="99"/>
        <item x="212"/>
        <item x="334"/>
        <item x="324"/>
        <item x="241"/>
        <item x="967"/>
        <item x="244"/>
        <item x="615"/>
        <item x="1151"/>
        <item x="1525"/>
        <item x="1171"/>
        <item x="996"/>
        <item x="819"/>
        <item x="1052"/>
        <item x="1443"/>
        <item x="393"/>
        <item x="1496"/>
        <item x="968"/>
        <item x="780"/>
        <item x="314"/>
        <item x="145"/>
        <item x="1098"/>
        <item x="1133"/>
        <item x="478"/>
        <item x="16"/>
        <item x="1017"/>
        <item x="969"/>
        <item x="778"/>
        <item x="350"/>
        <item x="150"/>
        <item x="1475"/>
        <item x="679"/>
        <item x="952"/>
        <item x="782"/>
        <item x="1086"/>
        <item x="564"/>
        <item x="675"/>
        <item x="514"/>
        <item x="1185"/>
        <item x="189"/>
        <item x="116"/>
        <item x="529"/>
        <item x="638"/>
        <item x="543"/>
        <item x="1652"/>
        <item x="340"/>
        <item x="358"/>
        <item x="1413"/>
        <item x="802"/>
        <item x="1258"/>
        <item x="1493"/>
        <item x="1377"/>
        <item x="1137"/>
        <item x="1087"/>
        <item x="503"/>
        <item x="254"/>
        <item x="213"/>
        <item x="392"/>
        <item x="451"/>
        <item x="174"/>
        <item x="1354"/>
        <item x="149"/>
        <item x="175"/>
        <item x="524"/>
        <item x="1523"/>
        <item x="1204"/>
        <item x="496"/>
        <item x="867"/>
        <item x="104"/>
        <item x="905"/>
        <item x="1007"/>
        <item x="441"/>
        <item x="554"/>
        <item x="266"/>
        <item x="654"/>
        <item x="359"/>
        <item x="361"/>
        <item x="1542"/>
        <item x="282"/>
        <item x="233"/>
        <item x="1629"/>
        <item x="954"/>
        <item x="236"/>
        <item x="1288"/>
        <item x="170"/>
        <item x="1436"/>
        <item x="1427"/>
        <item x="590"/>
        <item x="1333"/>
        <item x="1408"/>
        <item x="128"/>
        <item x="647"/>
        <item x="897"/>
        <item x="1626"/>
        <item x="576"/>
        <item x="550"/>
        <item x="1544"/>
        <item x="716"/>
        <item x="367"/>
        <item x="1015"/>
        <item x="536"/>
        <item x="461"/>
        <item x="1533"/>
        <item x="929"/>
        <item x="684"/>
        <item x="1325"/>
        <item x="1224"/>
        <item x="157"/>
        <item x="473"/>
        <item x="1039"/>
        <item x="120"/>
        <item x="333"/>
        <item x="1122"/>
        <item x="80"/>
        <item x="951"/>
        <item x="639"/>
        <item x="758"/>
        <item x="257"/>
        <item x="844"/>
        <item x="181"/>
        <item x="1111"/>
        <item x="352"/>
        <item x="344"/>
        <item x="777"/>
        <item x="1483"/>
        <item x="1526"/>
        <item x="577"/>
        <item x="1208"/>
        <item x="893"/>
        <item x="42"/>
        <item x="545"/>
        <item x="349"/>
        <item x="1535"/>
        <item x="883"/>
        <item x="229"/>
        <item x="342"/>
        <item x="892"/>
        <item x="1308"/>
        <item x="270"/>
        <item x="84"/>
        <item x="1004"/>
        <item x="1099"/>
        <item x="691"/>
        <item x="723"/>
        <item x="1303"/>
        <item x="1335"/>
        <item x="570"/>
        <item x="429"/>
        <item x="210"/>
        <item x="1016"/>
        <item x="964"/>
        <item x="757"/>
        <item x="1266"/>
        <item x="437"/>
        <item x="408"/>
        <item x="1602"/>
        <item x="811"/>
        <item x="1225"/>
        <item x="202"/>
        <item x="1095"/>
        <item x="700"/>
        <item x="1455"/>
        <item x="1026"/>
        <item x="764"/>
        <item x="35"/>
        <item x="665"/>
        <item x="940"/>
        <item x="1440"/>
        <item x="1145"/>
        <item x="664"/>
        <item x="381"/>
        <item x="1091"/>
        <item x="1598"/>
        <item x="249"/>
        <item x="686"/>
        <item x="855"/>
        <item x="1412"/>
        <item x="87"/>
        <item x="1139"/>
        <item x="1616"/>
        <item x="504"/>
        <item x="1157"/>
        <item x="1214"/>
        <item x="94"/>
        <item x="1278"/>
        <item x="1600"/>
        <item x="652"/>
        <item x="118"/>
        <item x="1336"/>
        <item x="732"/>
        <item x="1267"/>
        <item x="749"/>
        <item x="935"/>
        <item x="1178"/>
        <item x="709"/>
        <item x="1437"/>
        <item x="491"/>
        <item x="1067"/>
        <item x="1387"/>
        <item x="283"/>
        <item x="605"/>
        <item x="624"/>
        <item x="252"/>
        <item x="374"/>
        <item x="154"/>
        <item x="1406"/>
        <item x="1430"/>
        <item x="488"/>
        <item x="1370"/>
        <item x="840"/>
        <item x="1001"/>
        <item x="243"/>
        <item x="479"/>
        <item x="470"/>
        <item x="1311"/>
        <item x="224"/>
        <item x="719"/>
        <item x="966"/>
        <item x="937"/>
        <item x="846"/>
        <item x="272"/>
        <item x="1273"/>
        <item x="948"/>
        <item x="1088"/>
        <item x="1494"/>
        <item x="1415"/>
        <item x="801"/>
        <item x="890"/>
        <item x="1033"/>
        <item x="1032"/>
        <item x="289"/>
        <item x="206"/>
        <item x="1203"/>
        <item x="1198"/>
        <item x="1309"/>
        <item x="69"/>
        <item x="1485"/>
        <item x="916"/>
        <item x="414"/>
        <item x="480"/>
        <item x="1192"/>
        <item x="495"/>
        <item x="1107"/>
        <item x="1625"/>
        <item x="195"/>
        <item x="532"/>
        <item x="1482"/>
        <item x="452"/>
        <item x="191"/>
        <item x="713"/>
        <item x="1180"/>
        <item x="760"/>
        <item x="776"/>
        <item x="1232"/>
        <item x="1059"/>
        <item x="1350"/>
        <item x="669"/>
        <item x="666"/>
        <item x="972"/>
        <item x="1479"/>
        <item x="908"/>
        <item x="1527"/>
        <item x="1205"/>
        <item x="1104"/>
        <item x="467"/>
        <item x="931"/>
        <item x="901"/>
        <item x="865"/>
        <item x="1002"/>
        <item x="1030"/>
        <item x="617"/>
        <item x="239"/>
        <item x="962"/>
        <item x="1040"/>
        <item x="165"/>
        <item x="32"/>
        <item x="455"/>
        <item x="558"/>
        <item x="238"/>
        <item x="1545"/>
        <item x="563"/>
        <item x="1069"/>
        <item x="1173"/>
        <item x="975"/>
        <item x="870"/>
        <item x="795"/>
        <item x="943"/>
        <item x="228"/>
        <item x="1552"/>
        <item x="161"/>
        <item x="553"/>
        <item x="382"/>
        <item x="1330"/>
        <item x="1221"/>
        <item x="913"/>
        <item x="308"/>
        <item x="81"/>
        <item x="1389"/>
        <item x="1158"/>
        <item x="1449"/>
        <item x="1085"/>
        <item x="199"/>
        <item x="836"/>
        <item x="109"/>
        <item x="786"/>
        <item x="1339"/>
        <item x="1110"/>
        <item x="649"/>
        <item x="49"/>
        <item x="483"/>
        <item x="609"/>
        <item x="146"/>
        <item x="828"/>
        <item x="701"/>
        <item x="148"/>
        <item x="1049"/>
        <item x="215"/>
        <item x="1147"/>
        <item x="133"/>
        <item x="300"/>
        <item x="293"/>
        <item x="547"/>
        <item x="1167"/>
        <item x="232"/>
        <item x="172"/>
        <item x="159"/>
        <item x="1489"/>
        <item x="373"/>
        <item x="1126"/>
        <item x="979"/>
        <item x="1042"/>
        <item x="1386"/>
        <item x="147"/>
        <item x="914"/>
        <item x="1319"/>
        <item x="275"/>
        <item x="702"/>
        <item x="1109"/>
        <item x="1447"/>
        <item x="875"/>
        <item x="1484"/>
        <item x="211"/>
        <item x="1503"/>
        <item x="849"/>
        <item x="346"/>
        <item x="144"/>
        <item x="1035"/>
        <item x="217"/>
        <item x="281"/>
        <item x="1022"/>
        <item x="1226"/>
        <item x="127"/>
        <item x="287"/>
        <item x="378"/>
        <item x="575"/>
        <item x="1070"/>
        <item x="1081"/>
        <item x="203"/>
        <item x="290"/>
        <item x="1200"/>
        <item x="1593"/>
        <item x="1507"/>
        <item x="779"/>
        <item x="1072"/>
        <item x="1538"/>
        <item x="279"/>
        <item x="1346"/>
        <item x="164"/>
        <item x="1617"/>
        <item x="499"/>
        <item x="130"/>
        <item x="596"/>
        <item x="173"/>
        <item x="456"/>
        <item x="1365"/>
        <item x="1136"/>
        <item x="781"/>
        <item x="58"/>
        <item x="1046"/>
        <item x="235"/>
        <item x="490"/>
        <item x="274"/>
        <item x="273"/>
        <item x="1287"/>
        <item x="433"/>
        <item x="326"/>
        <item x="40"/>
        <item x="204"/>
        <item x="774"/>
        <item x="1020"/>
        <item x="984"/>
        <item x="847"/>
        <item x="169"/>
        <item x="156"/>
        <item x="907"/>
        <item x="1179"/>
        <item x="906"/>
        <item x="793"/>
        <item x="394"/>
        <item x="280"/>
        <item x="1279"/>
        <item x="579"/>
        <item x="1038"/>
        <item x="803"/>
        <item x="28"/>
        <item x="880"/>
        <item x="1441"/>
        <item x="61"/>
        <item x="301"/>
        <item x="39"/>
        <item x="372"/>
        <item x="351"/>
        <item x="364"/>
        <item x="922"/>
        <item x="861"/>
        <item x="560"/>
        <item x="476"/>
        <item x="1380"/>
        <item x="489"/>
        <item x="941"/>
        <item x="355"/>
        <item x="188"/>
        <item x="896"/>
        <item x="677"/>
        <item x="1242"/>
        <item x="695"/>
        <item x="745"/>
        <item x="52"/>
        <item x="510"/>
        <item x="463"/>
        <item x="153"/>
        <item x="1375"/>
        <item x="800"/>
        <item x="1206"/>
        <item x="1047"/>
        <item x="167"/>
        <item x="1053"/>
        <item x="377"/>
        <item x="1464"/>
        <item x="391"/>
        <item x="520"/>
        <item x="595"/>
        <item x="323"/>
        <item x="193"/>
        <item x="1434"/>
        <item x="1177"/>
        <item x="1029"/>
        <item x="761"/>
        <item x="1305"/>
        <item x="860"/>
        <item x="85"/>
        <item x="390"/>
        <item x="959"/>
        <item x="804"/>
        <item x="1189"/>
        <item x="262"/>
        <item x="1300"/>
        <item x="137"/>
        <item x="62"/>
        <item x="994"/>
        <item x="992"/>
        <item x="698"/>
        <item x="720"/>
        <item x="406"/>
        <item x="246"/>
        <item x="221"/>
        <item x="102"/>
        <item x="739"/>
        <item x="1426"/>
        <item x="1329"/>
        <item x="1357"/>
        <item x="321"/>
        <item x="143"/>
        <item x="248"/>
        <item x="1115"/>
        <item x="337"/>
        <item x="895"/>
        <item x="258"/>
        <item x="643"/>
        <item x="633"/>
        <item x="746"/>
        <item x="1410"/>
        <item x="1341"/>
        <item x="261"/>
        <item x="190"/>
        <item x="383"/>
        <item x="589"/>
        <item x="113"/>
        <item x="341"/>
        <item x="357"/>
        <item x="70"/>
        <item x="851"/>
        <item x="284"/>
        <item x="369"/>
        <item x="785"/>
        <item x="295"/>
        <item x="1457"/>
        <item x="1397"/>
        <item x="160"/>
        <item x="220"/>
        <item x="597"/>
        <item x="910"/>
        <item x="1302"/>
        <item x="662"/>
        <item x="1432"/>
        <item x="722"/>
        <item x="820"/>
        <item x="540"/>
        <item x="926"/>
        <item x="322"/>
        <item x="1075"/>
        <item x="644"/>
        <item x="230"/>
        <item x="79"/>
        <item x="1163"/>
        <item x="63"/>
        <item x="1265"/>
        <item x="1502"/>
        <item x="271"/>
        <item x="108"/>
        <item x="1123"/>
        <item x="747"/>
        <item x="385"/>
        <item x="712"/>
        <item x="961"/>
        <item x="48"/>
        <item x="209"/>
        <item x="1472"/>
        <item x="1444"/>
        <item x="981"/>
        <item x="180"/>
        <item x="223"/>
        <item x="672"/>
        <item x="653"/>
        <item x="1238"/>
        <item x="75"/>
        <item x="1210"/>
        <item x="842"/>
        <item x="112"/>
        <item x="1291"/>
        <item x="312"/>
        <item x="380"/>
        <item x="139"/>
        <item x="1490"/>
        <item x="1222"/>
        <item x="921"/>
        <item x="366"/>
        <item x="1108"/>
        <item x="1252"/>
        <item x="598"/>
        <item x="1211"/>
        <item x="634"/>
        <item x="294"/>
        <item x="494"/>
        <item x="216"/>
        <item x="530"/>
        <item x="401"/>
        <item x="518"/>
        <item x="431"/>
        <item x="222"/>
        <item x="192"/>
        <item x="103"/>
        <item x="513"/>
        <item x="810"/>
        <item x="1060"/>
        <item x="985"/>
        <item x="1280"/>
        <item x="269"/>
        <item x="607"/>
        <item x="255"/>
        <item x="1328"/>
        <item x="640"/>
        <item x="580"/>
        <item x="1061"/>
        <item x="277"/>
        <item x="1310"/>
        <item x="327"/>
        <item x="1517"/>
        <item x="735"/>
        <item x="1101"/>
        <item x="1135"/>
        <item x="718"/>
        <item x="561"/>
        <item x="516"/>
        <item x="214"/>
        <item x="707"/>
        <item x="1294"/>
        <item x="449"/>
        <item x="329"/>
        <item x="250"/>
        <item x="447"/>
        <item x="535"/>
        <item x="970"/>
        <item x="469"/>
        <item x="572"/>
        <item x="650"/>
        <item x="1388"/>
        <item x="405"/>
        <item x="613"/>
        <item x="794"/>
        <item x="1217"/>
        <item x="704"/>
        <item x="1282"/>
        <item x="419"/>
        <item x="694"/>
        <item x="799"/>
        <item x="1228"/>
        <item x="1058"/>
        <item x="347"/>
        <item x="862"/>
        <item x="1505"/>
        <item x="852"/>
        <item x="1043"/>
        <item x="1446"/>
        <item x="740"/>
        <item x="843"/>
        <item x="833"/>
        <item x="680"/>
        <item x="944"/>
        <item x="864"/>
        <item t="default"/>
      </items>
    </pivotField>
    <pivotField showAll="0"/>
    <pivotField showAll="0"/>
    <pivotField showAll="0"/>
    <pivotField showAll="0"/>
    <pivotField axis="axisRow" showAll="0" sortType="descending">
      <items count="22">
        <item x="20"/>
        <item x="17"/>
        <item x="18"/>
        <item x="16"/>
        <item x="19"/>
        <item x="12"/>
        <item x="7"/>
        <item x="15"/>
        <item x="9"/>
        <item x="13"/>
        <item x="6"/>
        <item x="8"/>
        <item x="10"/>
        <item x="14"/>
        <item x="4"/>
        <item x="11"/>
        <item x="5"/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8"/>
  </rowFields>
  <rowItems count="22">
    <i>
      <x v="3"/>
    </i>
    <i>
      <x v="1"/>
    </i>
    <i>
      <x v="5"/>
    </i>
    <i>
      <x v="6"/>
    </i>
    <i>
      <x/>
    </i>
    <i>
      <x v="8"/>
    </i>
    <i>
      <x v="7"/>
    </i>
    <i>
      <x v="10"/>
    </i>
    <i>
      <x v="2"/>
    </i>
    <i>
      <x v="14"/>
    </i>
    <i>
      <x v="9"/>
    </i>
    <i>
      <x v="11"/>
    </i>
    <i>
      <x v="17"/>
    </i>
    <i>
      <x v="12"/>
    </i>
    <i>
      <x v="16"/>
    </i>
    <i>
      <x v="20"/>
    </i>
    <i>
      <x v="13"/>
    </i>
    <i>
      <x v="19"/>
    </i>
    <i>
      <x v="18"/>
    </i>
    <i>
      <x v="4"/>
    </i>
    <i>
      <x v="15"/>
    </i>
    <i t="grand">
      <x/>
    </i>
  </rowItems>
  <colItems count="1">
    <i/>
  </colItems>
  <dataFields count="1">
    <dataField name="Count of cpuName" fld="0" subtotal="count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A967E-FCF6-2B4A-90FF-7B71179D5B7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4" firstHeaderRow="1" firstDataRow="1" firstDataCol="1"/>
  <pivotFields count="12">
    <pivotField dataField="1" showAll="0">
      <items count="1939">
        <item x="1035"/>
        <item x="1379"/>
        <item x="1166"/>
        <item x="1381"/>
        <item x="1134"/>
        <item x="1125"/>
        <item x="1102"/>
        <item x="1252"/>
        <item x="1096"/>
        <item x="1150"/>
        <item x="1087"/>
        <item x="1090"/>
        <item x="1091"/>
        <item x="1053"/>
        <item x="1057"/>
        <item x="1031"/>
        <item x="1032"/>
        <item x="1022"/>
        <item x="1118"/>
        <item x="1038"/>
        <item x="1037"/>
        <item x="1669"/>
        <item x="1799"/>
        <item x="1777"/>
        <item x="1819"/>
        <item x="1634"/>
        <item x="1622"/>
        <item x="1587"/>
        <item x="1571"/>
        <item x="1670"/>
        <item x="1534"/>
        <item x="1575"/>
        <item x="1510"/>
        <item x="1541"/>
        <item x="1471"/>
        <item x="1490"/>
        <item x="1570"/>
        <item x="1584"/>
        <item x="1527"/>
        <item x="1453"/>
        <item x="1404"/>
        <item x="1333"/>
        <item x="1326"/>
        <item x="1648"/>
        <item x="1601"/>
        <item x="1512"/>
        <item x="1555"/>
        <item x="1501"/>
        <item x="1481"/>
        <item x="1467"/>
        <item x="1414"/>
        <item x="1363"/>
        <item x="1391"/>
        <item x="1400"/>
        <item x="1550"/>
        <item x="1499"/>
        <item x="1522"/>
        <item x="1358"/>
        <item x="1296"/>
        <item x="1273"/>
        <item x="1247"/>
        <item x="1459"/>
        <item x="1194"/>
        <item x="1172"/>
        <item x="1154"/>
        <item x="1147"/>
        <item x="1133"/>
        <item x="1408"/>
        <item x="1115"/>
        <item x="1077"/>
        <item x="1109"/>
        <item x="1076"/>
        <item x="1018"/>
        <item x="1060"/>
        <item x="1878"/>
        <item x="946"/>
        <item x="909"/>
        <item x="897"/>
        <item x="1922"/>
        <item x="1918"/>
        <item x="906"/>
        <item x="1731"/>
        <item x="1525"/>
        <item x="1712"/>
        <item x="1428"/>
        <item x="1372"/>
        <item x="1914"/>
        <item x="1910"/>
        <item x="1904"/>
        <item x="1892"/>
        <item x="1885"/>
        <item x="1886"/>
        <item x="1916"/>
        <item x="1903"/>
        <item x="1881"/>
        <item x="1685"/>
        <item x="1668"/>
        <item x="1832"/>
        <item x="1804"/>
        <item x="1794"/>
        <item x="1782"/>
        <item x="1779"/>
        <item x="1764"/>
        <item x="1742"/>
        <item x="1701"/>
        <item x="1696"/>
        <item x="1747"/>
        <item x="1698"/>
        <item x="1671"/>
        <item x="1853"/>
        <item x="1828"/>
        <item x="1718"/>
        <item x="1682"/>
        <item x="1643"/>
        <item x="1798"/>
        <item x="1788"/>
        <item x="1774"/>
        <item x="1730"/>
        <item x="1767"/>
        <item x="1897"/>
        <item x="1898"/>
        <item x="1791"/>
        <item x="1889"/>
        <item x="1802"/>
        <item x="1803"/>
        <item x="1785"/>
        <item x="1620"/>
        <item x="1676"/>
        <item x="1650"/>
        <item x="1642"/>
        <item x="1692"/>
        <item x="1664"/>
        <item x="1652"/>
        <item x="1630"/>
        <item x="1629"/>
        <item x="1603"/>
        <item x="1829"/>
        <item x="1598"/>
        <item x="1616"/>
        <item x="1811"/>
        <item x="1568"/>
        <item x="1567"/>
        <item x="1800"/>
        <item x="1531"/>
        <item x="1644"/>
        <item x="1631"/>
        <item x="1572"/>
        <item x="1591"/>
        <item x="1544"/>
        <item x="1540"/>
        <item x="1507"/>
        <item x="1475"/>
        <item x="1469"/>
        <item x="1448"/>
        <item x="1432"/>
        <item x="1412"/>
        <item x="1422"/>
        <item x="1402"/>
        <item x="1371"/>
        <item x="1433"/>
        <item x="1354"/>
        <item x="1388"/>
        <item x="1352"/>
        <item x="1362"/>
        <item x="1309"/>
        <item x="1314"/>
        <item x="1307"/>
        <item x="1291"/>
        <item x="1293"/>
        <item x="1300"/>
        <item x="1256"/>
        <item x="1223"/>
        <item x="1246"/>
        <item x="1877"/>
        <item x="1875"/>
        <item x="1873"/>
        <item x="1542"/>
        <item x="1546"/>
        <item x="1838"/>
        <item x="1417"/>
        <item x="1508"/>
        <item x="1411"/>
        <item x="1177"/>
        <item x="1347"/>
        <item x="1157"/>
        <item x="1121"/>
        <item x="1132"/>
        <item x="1063"/>
        <item x="987"/>
        <item x="1040"/>
        <item x="1047"/>
        <item x="1004"/>
        <item x="1013"/>
        <item x="1936"/>
        <item x="1933"/>
        <item x="1934"/>
        <item x="1926"/>
        <item x="1809"/>
        <item x="1680"/>
        <item x="353"/>
        <item x="277"/>
        <item x="320"/>
        <item x="226"/>
        <item x="201"/>
        <item x="120"/>
        <item x="194"/>
        <item x="80"/>
        <item x="318"/>
        <item x="68"/>
        <item x="72"/>
        <item x="44"/>
        <item x="42"/>
        <item x="30"/>
        <item x="151"/>
        <item x="129"/>
        <item x="45"/>
        <item x="29"/>
        <item x="103"/>
        <item x="23"/>
        <item x="37"/>
        <item x="27"/>
        <item x="16"/>
        <item x="207"/>
        <item x="36"/>
        <item x="21"/>
        <item x="14"/>
        <item x="135"/>
        <item x="24"/>
        <item x="25"/>
        <item x="15"/>
        <item x="17"/>
        <item x="18"/>
        <item x="9"/>
        <item x="183"/>
        <item x="85"/>
        <item x="35"/>
        <item x="8"/>
        <item x="4"/>
        <item x="6"/>
        <item x="5"/>
        <item x="13"/>
        <item x="1"/>
        <item x="7"/>
        <item x="0"/>
        <item x="41"/>
        <item x="1196"/>
        <item x="1168"/>
        <item x="1099"/>
        <item x="1093"/>
        <item x="1123"/>
        <item x="1070"/>
        <item x="1068"/>
        <item x="1003"/>
        <item x="975"/>
        <item x="965"/>
        <item x="943"/>
        <item x="907"/>
        <item x="978"/>
        <item x="896"/>
        <item x="864"/>
        <item x="841"/>
        <item x="837"/>
        <item x="844"/>
        <item x="814"/>
        <item x="858"/>
        <item x="765"/>
        <item x="749"/>
        <item x="835"/>
        <item x="764"/>
        <item x="691"/>
        <item x="1051"/>
        <item x="1834"/>
        <item x="1789"/>
        <item x="1754"/>
        <item x="1497"/>
        <item x="1460"/>
        <item x="1436"/>
        <item x="1383"/>
        <item x="1907"/>
        <item x="1902"/>
        <item x="1887"/>
        <item x="1852"/>
        <item x="1769"/>
        <item x="1645"/>
        <item x="1619"/>
        <item x="1703"/>
        <item x="1585"/>
        <item x="1486"/>
        <item x="1430"/>
        <item x="1392"/>
        <item x="1316"/>
        <item x="1345"/>
        <item x="1124"/>
        <item x="1105"/>
        <item x="1762"/>
        <item x="1726"/>
        <item x="1759"/>
        <item x="1678"/>
        <item x="1681"/>
        <item x="1322"/>
        <item x="1000"/>
        <item x="1376"/>
        <item x="1149"/>
        <item x="947"/>
        <item x="1244"/>
        <item x="1324"/>
        <item x="1235"/>
        <item x="1143"/>
        <item x="1044"/>
        <item x="778"/>
        <item x="901"/>
        <item x="887"/>
        <item x="971"/>
        <item x="968"/>
        <item x="915"/>
        <item x="1148"/>
        <item x="1048"/>
        <item x="1156"/>
        <item x="1001"/>
        <item x="1020"/>
        <item x="962"/>
        <item x="876"/>
        <item x="957"/>
        <item x="795"/>
        <item x="834"/>
        <item x="827"/>
        <item x="737"/>
        <item x="719"/>
        <item x="832"/>
        <item x="758"/>
        <item x="585"/>
        <item x="865"/>
        <item x="800"/>
        <item x="770"/>
        <item x="697"/>
        <item x="563"/>
        <item x="1213"/>
        <item x="1628"/>
        <item x="1577"/>
        <item x="1579"/>
        <item x="1524"/>
        <item x="1582"/>
        <item x="1553"/>
        <item x="1515"/>
        <item x="1488"/>
        <item x="1500"/>
        <item x="1485"/>
        <item x="1457"/>
        <item x="1461"/>
        <item x="1429"/>
        <item x="1437"/>
        <item x="1413"/>
        <item x="1445"/>
        <item x="1386"/>
        <item x="1663"/>
        <item x="1672"/>
        <item x="1651"/>
        <item x="1561"/>
        <item x="1474"/>
        <item x="1498"/>
        <item x="1455"/>
        <item x="1694"/>
        <item x="1602"/>
        <item x="1517"/>
        <item x="1618"/>
        <item x="1593"/>
        <item x="1549"/>
        <item x="1513"/>
        <item x="1519"/>
        <item x="1607"/>
        <item x="1523"/>
        <item x="1573"/>
        <item x="1476"/>
        <item x="1495"/>
        <item x="1514"/>
        <item x="1480"/>
        <item x="1472"/>
        <item x="1398"/>
        <item x="1399"/>
        <item x="1394"/>
        <item x="1308"/>
        <item x="1338"/>
        <item x="1241"/>
        <item x="1265"/>
        <item x="1207"/>
        <item x="1384"/>
        <item x="1419"/>
        <item x="1330"/>
        <item x="1382"/>
        <item x="1292"/>
        <item x="1276"/>
        <item x="1269"/>
        <item x="1225"/>
        <item x="1287"/>
        <item x="1198"/>
        <item x="1180"/>
        <item x="1199"/>
        <item x="1146"/>
        <item x="1249"/>
        <item x="1206"/>
        <item x="1117"/>
        <item x="1108"/>
        <item x="1080"/>
        <item x="1059"/>
        <item x="1064"/>
        <item x="1006"/>
        <item x="996"/>
        <item x="1666"/>
        <item x="1008"/>
        <item x="1135"/>
        <item x="974"/>
        <item x="1083"/>
        <item x="1477"/>
        <item x="1387"/>
        <item x="1451"/>
        <item x="1056"/>
        <item x="729"/>
        <item x="671"/>
        <item x="688"/>
        <item x="610"/>
        <item x="416"/>
        <item x="646"/>
        <item x="390"/>
        <item x="598"/>
        <item x="524"/>
        <item x="401"/>
        <item x="386"/>
        <item x="539"/>
        <item x="375"/>
        <item x="350"/>
        <item x="509"/>
        <item x="373"/>
        <item x="258"/>
        <item x="250"/>
        <item x="240"/>
        <item x="282"/>
        <item x="216"/>
        <item x="192"/>
        <item x="218"/>
        <item x="180"/>
        <item x="286"/>
        <item x="329"/>
        <item x="300"/>
        <item x="289"/>
        <item x="298"/>
        <item x="265"/>
        <item x="172"/>
        <item x="160"/>
        <item x="146"/>
        <item x="213"/>
        <item x="139"/>
        <item x="113"/>
        <item x="102"/>
        <item x="128"/>
        <item x="169"/>
        <item x="205"/>
        <item x="81"/>
        <item x="70"/>
        <item x="69"/>
        <item x="49"/>
        <item x="48"/>
        <item x="28"/>
        <item x="279"/>
        <item x="167"/>
        <item x="104"/>
        <item x="132"/>
        <item x="92"/>
        <item x="84"/>
        <item x="73"/>
        <item x="19"/>
        <item x="10"/>
        <item x="3"/>
        <item x="46"/>
        <item x="11"/>
        <item x="2"/>
        <item x="1858"/>
        <item x="1866"/>
        <item x="1857"/>
        <item x="1860"/>
        <item x="1556"/>
        <item x="1841"/>
        <item x="1929"/>
        <item x="1923"/>
        <item x="1913"/>
        <item x="1919"/>
        <item x="1908"/>
        <item x="1917"/>
        <item x="1931"/>
        <item x="1895"/>
        <item x="1896"/>
        <item x="1605"/>
        <item x="1850"/>
        <item x="1839"/>
        <item x="1845"/>
        <item x="1909"/>
        <item x="1928"/>
        <item x="1899"/>
        <item x="1911"/>
        <item x="1884"/>
        <item x="1920"/>
        <item x="1927"/>
        <item x="1737"/>
        <item x="1710"/>
        <item x="1906"/>
        <item x="1872"/>
        <item x="1870"/>
        <item x="1837"/>
        <item x="1772"/>
        <item x="1801"/>
        <item x="1823"/>
        <item x="1716"/>
        <item x="1843"/>
        <item x="1815"/>
        <item x="1812"/>
        <item x="1733"/>
        <item x="1720"/>
        <item x="1709"/>
        <item x="1697"/>
        <item x="1861"/>
        <item x="1808"/>
        <item x="1825"/>
        <item x="1854"/>
        <item x="1751"/>
        <item x="1775"/>
        <item x="1792"/>
        <item x="1796"/>
        <item x="1891"/>
        <item x="1855"/>
        <item x="1824"/>
        <item x="1851"/>
        <item x="1675"/>
        <item x="1518"/>
        <item x="1161"/>
        <item x="1325"/>
        <item x="1424"/>
        <item x="1231"/>
        <item x="885"/>
        <item x="1088"/>
        <item x="928"/>
        <item x="1935"/>
        <item x="1932"/>
        <item x="1882"/>
        <item x="1937"/>
        <item x="1890"/>
        <item x="1925"/>
        <item x="1905"/>
        <item x="1833"/>
        <item x="1741"/>
        <item x="1704"/>
        <item x="1565"/>
        <item x="1440"/>
        <item x="958"/>
        <item x="944"/>
        <item x="1131"/>
        <item x="1545"/>
        <item x="1844"/>
        <item x="1847"/>
        <item x="1827"/>
        <item x="1773"/>
        <item x="1765"/>
        <item x="1746"/>
        <item x="1624"/>
        <item x="1699"/>
        <item x="1491"/>
        <item x="1442"/>
        <item x="1589"/>
        <item x="1930"/>
        <item x="1535"/>
        <item x="1915"/>
        <item x="1441"/>
        <item x="1893"/>
        <item x="1871"/>
        <item x="1516"/>
        <item x="1924"/>
        <item x="1921"/>
        <item x="1912"/>
        <item x="1894"/>
        <item x="1447"/>
        <item x="1867"/>
        <item x="1840"/>
        <item x="1879"/>
        <item x="1814"/>
        <item x="1755"/>
        <item x="1753"/>
        <item x="1743"/>
        <item x="1863"/>
        <item x="1806"/>
        <item x="1813"/>
        <item x="1717"/>
        <item x="1729"/>
        <item x="1735"/>
        <item x="1693"/>
        <item x="1627"/>
        <item x="1494"/>
        <item x="1539"/>
        <item x="1496"/>
        <item x="1487"/>
        <item x="1435"/>
        <item x="1449"/>
        <item x="1462"/>
        <item x="1473"/>
        <item x="1423"/>
        <item x="1369"/>
        <item x="1282"/>
        <item x="1335"/>
        <item x="1315"/>
        <item x="1393"/>
        <item x="1253"/>
        <item x="1264"/>
        <item x="1305"/>
        <item x="1279"/>
        <item x="1236"/>
        <item x="1874"/>
        <item x="1862"/>
        <item x="1865"/>
        <item x="1795"/>
        <item x="1220"/>
        <item x="1232"/>
        <item x="1230"/>
        <item x="1195"/>
        <item x="1284"/>
        <item x="1170"/>
        <item x="1621"/>
        <item x="1639"/>
        <item x="1617"/>
        <item x="1583"/>
        <item x="1559"/>
        <item x="1155"/>
        <item x="1178"/>
        <item x="1152"/>
        <item x="1254"/>
        <item x="1211"/>
        <item x="1122"/>
        <item x="1039"/>
        <item x="1274"/>
        <item x="1468"/>
        <item x="1128"/>
        <item x="972"/>
        <item x="1876"/>
        <item x="1868"/>
        <item x="1848"/>
        <item x="1835"/>
        <item x="1810"/>
        <item x="1604"/>
        <item x="1613"/>
        <item x="1359"/>
        <item x="1521"/>
        <item x="1218"/>
        <item x="1285"/>
        <item x="1856"/>
        <item x="1900"/>
        <item x="1880"/>
        <item x="846"/>
        <item x="535"/>
        <item x="571"/>
        <item x="533"/>
        <item x="630"/>
        <item x="529"/>
        <item x="594"/>
        <item x="963"/>
        <item x="1066"/>
        <item x="513"/>
        <item x="589"/>
        <item x="496"/>
        <item x="576"/>
        <item x="476"/>
        <item x="469"/>
        <item x="777"/>
        <item x="982"/>
        <item x="334"/>
        <item x="336"/>
        <item x="389"/>
        <item x="319"/>
        <item x="1406"/>
        <item x="1458"/>
        <item x="1336"/>
        <item x="1389"/>
        <item x="1370"/>
        <item x="1492"/>
        <item x="1310"/>
        <item x="1348"/>
        <item x="1397"/>
        <item x="1586"/>
        <item x="1574"/>
        <item x="1566"/>
        <item x="1560"/>
        <item x="1538"/>
        <item x="1463"/>
        <item x="1456"/>
        <item x="1304"/>
        <item x="1588"/>
        <item x="1286"/>
        <item x="1356"/>
        <item x="1278"/>
        <item x="1259"/>
        <item x="1212"/>
        <item x="1233"/>
        <item x="1662"/>
        <item x="1637"/>
        <item x="1614"/>
        <item x="1597"/>
        <item x="1590"/>
        <item x="1427"/>
        <item x="1454"/>
        <item x="1396"/>
        <item x="1221"/>
        <item x="1061"/>
        <item x="1141"/>
        <item x="1054"/>
        <item x="1144"/>
        <item x="1029"/>
        <item x="1094"/>
        <item x="1019"/>
        <item x="1085"/>
        <item x="1023"/>
        <item x="1027"/>
        <item x="1033"/>
        <item x="1002"/>
        <item x="984"/>
        <item x="1052"/>
        <item x="1341"/>
        <item x="1295"/>
        <item x="1277"/>
        <item x="1504"/>
        <item x="1484"/>
        <item x="1466"/>
        <item x="1439"/>
        <item x="938"/>
        <item x="935"/>
        <item x="1012"/>
        <item x="1181"/>
        <item x="1243"/>
        <item x="914"/>
        <item x="960"/>
        <item x="918"/>
        <item x="1197"/>
        <item x="924"/>
        <item x="1041"/>
        <item x="986"/>
        <item x="1169"/>
        <item x="970"/>
        <item x="1201"/>
        <item x="1112"/>
        <item x="882"/>
        <item x="942"/>
        <item x="866"/>
        <item x="870"/>
        <item x="745"/>
        <item x="754"/>
        <item x="826"/>
        <item x="926"/>
        <item x="917"/>
        <item x="1007"/>
        <item x="980"/>
        <item x="948"/>
        <item x="747"/>
        <item x="775"/>
        <item x="681"/>
        <item x="698"/>
        <item x="692"/>
        <item x="812"/>
        <item x="903"/>
        <item x="636"/>
        <item x="746"/>
        <item x="632"/>
        <item x="604"/>
        <item x="635"/>
        <item x="1543"/>
        <item x="554"/>
        <item x="717"/>
        <item x="540"/>
        <item x="696"/>
        <item x="601"/>
        <item x="568"/>
        <item x="559"/>
        <item x="499"/>
        <item x="400"/>
        <item x="394"/>
        <item x="530"/>
        <item x="480"/>
        <item x="382"/>
        <item x="418"/>
        <item x="465"/>
        <item x="483"/>
        <item x="355"/>
        <item x="333"/>
        <item x="330"/>
        <item x="424"/>
        <item x="305"/>
        <item x="436"/>
        <item x="494"/>
        <item x="452"/>
        <item x="477"/>
        <item x="275"/>
        <item x="273"/>
        <item x="292"/>
        <item x="381"/>
        <item x="458"/>
        <item x="264"/>
        <item x="284"/>
        <item x="360"/>
        <item x="455"/>
        <item x="248"/>
        <item x="222"/>
        <item x="223"/>
        <item x="307"/>
        <item x="432"/>
        <item x="225"/>
        <item x="224"/>
        <item x="219"/>
        <item x="211"/>
        <item x="153"/>
        <item x="261"/>
        <item x="190"/>
        <item x="108"/>
        <item x="112"/>
        <item x="1049"/>
        <item x="1016"/>
        <item x="1010"/>
        <item x="985"/>
        <item x="1237"/>
        <item x="979"/>
        <item x="1086"/>
        <item x="1113"/>
        <item x="1355"/>
        <item x="1343"/>
        <item x="1323"/>
        <item x="967"/>
        <item x="954"/>
        <item x="955"/>
        <item x="1034"/>
        <item x="1120"/>
        <item x="1272"/>
        <item x="1257"/>
        <item x="950"/>
        <item x="1219"/>
        <item x="1202"/>
        <item x="1351"/>
        <item x="1179"/>
        <item x="956"/>
        <item x="983"/>
        <item x="1319"/>
        <item x="940"/>
        <item x="1182"/>
        <item x="953"/>
        <item x="934"/>
        <item x="1145"/>
        <item x="1266"/>
        <item x="904"/>
        <item x="930"/>
        <item x="888"/>
        <item x="921"/>
        <item x="1116"/>
        <item x="936"/>
        <item x="872"/>
        <item x="899"/>
        <item x="863"/>
        <item x="860"/>
        <item x="891"/>
        <item x="1160"/>
        <item x="1136"/>
        <item x="1288"/>
        <item x="1578"/>
        <item x="1078"/>
        <item x="1069"/>
        <item x="1380"/>
        <item x="889"/>
        <item x="939"/>
        <item x="879"/>
        <item x="929"/>
        <item x="869"/>
        <item x="902"/>
        <item x="1580"/>
        <item x="838"/>
        <item x="862"/>
        <item x="1092"/>
        <item x="1100"/>
        <item x="821"/>
        <item x="851"/>
        <item x="966"/>
        <item x="1554"/>
        <item x="811"/>
        <item x="804"/>
        <item x="836"/>
        <item x="861"/>
        <item x="919"/>
        <item x="799"/>
        <item x="796"/>
        <item x="817"/>
        <item x="1547"/>
        <item x="1205"/>
        <item x="1444"/>
        <item x="1204"/>
        <item x="1164"/>
        <item x="1426"/>
        <item x="1403"/>
        <item x="803"/>
        <item x="1377"/>
        <item x="1079"/>
        <item x="969"/>
        <item x="933"/>
        <item x="839"/>
        <item x="925"/>
        <item x="813"/>
        <item x="893"/>
        <item x="1281"/>
        <item x="793"/>
        <item x="867"/>
        <item x="873"/>
        <item x="1342"/>
        <item x="1242"/>
        <item x="750"/>
        <item x="728"/>
        <item x="792"/>
        <item x="1215"/>
        <item x="1203"/>
        <item x="1187"/>
        <item x="1043"/>
        <item x="973"/>
        <item x="993"/>
        <item x="810"/>
        <item x="881"/>
        <item x="786"/>
        <item x="868"/>
        <item x="1208"/>
        <item x="759"/>
        <item x="823"/>
        <item x="1189"/>
        <item x="702"/>
        <item x="676"/>
        <item x="756"/>
        <item x="695"/>
        <item x="1294"/>
        <item x="606"/>
        <item x="577"/>
        <item x="593"/>
        <item x="752"/>
        <item x="583"/>
        <item x="586"/>
        <item x="613"/>
        <item x="734"/>
        <item x="739"/>
        <item x="802"/>
        <item x="517"/>
        <item x="584"/>
        <item x="624"/>
        <item x="501"/>
        <item x="504"/>
        <item x="603"/>
        <item x="487"/>
        <item x="474"/>
        <item x="572"/>
        <item x="597"/>
        <item x="607"/>
        <item x="503"/>
        <item x="502"/>
        <item x="565"/>
        <item x="595"/>
        <item x="495"/>
        <item x="468"/>
        <item x="566"/>
        <item x="518"/>
        <item x="464"/>
        <item x="449"/>
        <item x="445"/>
        <item x="558"/>
        <item x="1042"/>
        <item x="683"/>
        <item x="855"/>
        <item x="657"/>
        <item x="542"/>
        <item x="478"/>
        <item x="280"/>
        <item x="276"/>
        <item x="278"/>
        <item x="230"/>
        <item x="234"/>
        <item x="379"/>
        <item x="288"/>
        <item x="475"/>
        <item x="561"/>
        <item x="406"/>
        <item x="317"/>
        <item x="302"/>
        <item x="407"/>
        <item x="396"/>
        <item x="442"/>
        <item x="287"/>
        <item x="454"/>
        <item x="204"/>
        <item x="188"/>
        <item x="137"/>
        <item x="143"/>
        <item x="306"/>
        <item x="191"/>
        <item x="701"/>
        <item x="196"/>
        <item x="438"/>
        <item x="434"/>
        <item x="437"/>
        <item x="399"/>
        <item x="79"/>
        <item x="75"/>
        <item x="109"/>
        <item x="62"/>
        <item x="63"/>
        <item x="173"/>
        <item x="235"/>
        <item x="822"/>
        <item x="809"/>
        <item x="900"/>
        <item x="1227"/>
        <item x="1021"/>
        <item x="1224"/>
        <item x="998"/>
        <item x="797"/>
        <item x="951"/>
        <item x="920"/>
        <item x="922"/>
        <item x="892"/>
        <item x="923"/>
        <item x="912"/>
        <item x="1139"/>
        <item x="1129"/>
        <item x="849"/>
        <item x="845"/>
        <item x="890"/>
        <item x="794"/>
        <item x="787"/>
        <item x="718"/>
        <item x="710"/>
        <item x="743"/>
        <item x="798"/>
        <item x="783"/>
        <item x="781"/>
        <item x="766"/>
        <item x="789"/>
        <item x="569"/>
        <item x="791"/>
        <item x="547"/>
        <item x="560"/>
        <item x="801"/>
        <item x="824"/>
        <item x="850"/>
        <item x="807"/>
        <item x="776"/>
        <item x="853"/>
        <item x="660"/>
        <item x="652"/>
        <item x="685"/>
        <item x="784"/>
        <item x="654"/>
        <item x="640"/>
        <item x="582"/>
        <item x="669"/>
        <item x="733"/>
        <item x="774"/>
        <item x="762"/>
        <item x="708"/>
        <item x="731"/>
        <item x="761"/>
        <item x="735"/>
        <item x="508"/>
        <item x="694"/>
        <item x="658"/>
        <item x="689"/>
        <item x="484"/>
        <item x="1084"/>
        <item x="596"/>
        <item x="491"/>
        <item x="659"/>
        <item x="679"/>
        <item x="470"/>
        <item x="391"/>
        <item x="1344"/>
        <item x="1331"/>
        <item x="1065"/>
        <item x="977"/>
        <item x="580"/>
        <item x="704"/>
        <item x="528"/>
        <item x="637"/>
        <item x="649"/>
        <item x="453"/>
        <item x="673"/>
        <item x="427"/>
        <item x="341"/>
        <item x="631"/>
        <item x="274"/>
        <item x="1452"/>
        <item x="1416"/>
        <item x="1005"/>
        <item x="932"/>
        <item x="544"/>
        <item x="668"/>
        <item x="498"/>
        <item x="611"/>
        <item x="486"/>
        <item x="387"/>
        <item x="621"/>
        <item x="605"/>
        <item x="644"/>
        <item x="272"/>
        <item x="622"/>
        <item x="332"/>
        <item x="1420"/>
        <item x="1368"/>
        <item x="1192"/>
        <item x="573"/>
        <item x="537"/>
        <item x="723"/>
        <item x="548"/>
        <item x="1137"/>
        <item x="1228"/>
        <item x="724"/>
        <item x="720"/>
        <item x="854"/>
        <item x="1103"/>
        <item x="383"/>
        <item x="402"/>
        <item x="358"/>
        <item x="459"/>
        <item x="590"/>
        <item x="479"/>
        <item x="1098"/>
        <item x="1127"/>
        <item x="467"/>
        <item x="1163"/>
        <item x="1339"/>
        <item x="1140"/>
        <item x="1104"/>
        <item x="1089"/>
        <item x="1071"/>
        <item x="1062"/>
        <item x="709"/>
        <item x="368"/>
        <item x="403"/>
        <item x="367"/>
        <item x="331"/>
        <item x="335"/>
        <item x="451"/>
        <item x="447"/>
        <item x="1050"/>
        <item x="428"/>
        <item x="423"/>
        <item x="661"/>
        <item x="253"/>
        <item x="686"/>
        <item x="421"/>
        <item x="522"/>
        <item x="651"/>
        <item x="165"/>
        <item x="297"/>
        <item x="208"/>
        <item x="203"/>
        <item x="200"/>
        <item x="148"/>
        <item x="156"/>
        <item x="313"/>
        <item x="257"/>
        <item x="174"/>
        <item x="116"/>
        <item x="99"/>
        <item x="291"/>
        <item x="66"/>
        <item x="164"/>
        <item x="147"/>
        <item x="189"/>
        <item x="127"/>
        <item x="170"/>
        <item x="130"/>
        <item x="212"/>
        <item x="175"/>
        <item x="149"/>
        <item x="52"/>
        <item x="58"/>
        <item x="94"/>
        <item x="87"/>
        <item x="40"/>
        <item x="39"/>
        <item x="32"/>
        <item x="61"/>
        <item x="193"/>
        <item x="159"/>
        <item x="118"/>
        <item x="115"/>
        <item x="93"/>
        <item x="448"/>
        <item x="249"/>
        <item x="352"/>
        <item x="281"/>
        <item x="242"/>
        <item x="243"/>
        <item x="227"/>
        <item x="354"/>
        <item x="184"/>
        <item x="131"/>
        <item x="101"/>
        <item x="82"/>
        <item x="327"/>
        <item x="77"/>
        <item x="88"/>
        <item x="1405"/>
        <item x="1317"/>
        <item x="1332"/>
        <item x="1110"/>
        <item x="1842"/>
        <item x="1822"/>
        <item x="1780"/>
        <item x="1734"/>
        <item x="1744"/>
        <item x="1836"/>
        <item x="1831"/>
        <item x="1756"/>
        <item x="1784"/>
        <item x="1711"/>
        <item x="1707"/>
        <item x="1656"/>
        <item x="1658"/>
        <item x="1609"/>
        <item x="1684"/>
        <item x="1673"/>
        <item x="1665"/>
        <item x="1626"/>
        <item x="1600"/>
        <item x="1636"/>
        <item x="1646"/>
        <item x="1594"/>
        <item x="1564"/>
        <item x="1530"/>
        <item x="1776"/>
        <item x="1768"/>
        <item x="1713"/>
        <item x="1736"/>
        <item x="1721"/>
        <item x="1679"/>
        <item x="1687"/>
        <item x="1677"/>
        <item x="1657"/>
        <item x="1770"/>
        <item x="1683"/>
        <item x="1864"/>
        <item x="1807"/>
        <item x="1786"/>
        <item x="1790"/>
        <item x="1781"/>
        <item x="1763"/>
        <item x="1818"/>
        <item x="1778"/>
        <item x="1797"/>
        <item x="1793"/>
        <item x="1787"/>
        <item x="1739"/>
        <item x="1758"/>
        <item x="1738"/>
        <item x="1667"/>
        <item x="1771"/>
        <item x="1705"/>
        <item x="1688"/>
        <item x="1686"/>
        <item x="1655"/>
        <item x="1690"/>
        <item x="1641"/>
        <item x="1599"/>
        <item x="1569"/>
        <item x="1268"/>
        <item x="1267"/>
        <item x="1740"/>
        <item x="1623"/>
        <item x="1612"/>
        <item x="1611"/>
        <item x="1217"/>
        <item x="1184"/>
        <item x="1159"/>
        <item x="1418"/>
        <item x="1321"/>
        <item x="1415"/>
        <item x="1410"/>
        <item x="1334"/>
        <item x="1493"/>
        <item x="1421"/>
        <item x="1353"/>
        <item x="1318"/>
        <item x="1306"/>
        <item x="1289"/>
        <item x="1340"/>
        <item x="1258"/>
        <item x="1229"/>
        <item x="1529"/>
        <item x="1532"/>
        <item x="1661"/>
        <item x="1653"/>
        <item x="1821"/>
        <item x="1548"/>
        <item x="1506"/>
        <item x="1464"/>
        <item x="1262"/>
        <item x="1438"/>
        <item x="1260"/>
        <item x="1238"/>
        <item x="877"/>
        <item x="1826"/>
        <item x="1732"/>
        <item x="1702"/>
        <item x="1625"/>
        <item x="1635"/>
        <item x="1072"/>
        <item x="1846"/>
        <item x="1820"/>
        <item x="1805"/>
        <item x="1766"/>
        <item x="1749"/>
        <item x="1714"/>
        <item x="1706"/>
        <item x="1691"/>
        <item x="1659"/>
        <item x="1654"/>
        <item x="1596"/>
        <item x="1660"/>
        <item x="1632"/>
        <item x="1633"/>
        <item x="1606"/>
        <item x="1595"/>
        <item x="1869"/>
        <item x="1479"/>
        <item x="1443"/>
        <item x="1536"/>
        <item x="1434"/>
        <item x="1482"/>
        <item x="1390"/>
        <item x="1385"/>
        <item x="1311"/>
        <item x="1395"/>
        <item x="1470"/>
        <item x="1375"/>
        <item x="1365"/>
        <item x="1431"/>
        <item x="1312"/>
        <item x="1329"/>
        <item x="1425"/>
        <item x="1346"/>
        <item x="1378"/>
        <item x="1303"/>
        <item x="1302"/>
        <item x="1313"/>
        <item x="1297"/>
        <item x="1226"/>
        <item x="1188"/>
        <item x="1290"/>
        <item x="1167"/>
        <item x="1126"/>
        <item x="1025"/>
        <item x="1130"/>
        <item x="1015"/>
        <item x="1095"/>
        <item x="988"/>
        <item x="1581"/>
        <item x="1708"/>
        <item x="1557"/>
        <item x="1647"/>
        <item x="1558"/>
        <item x="1610"/>
        <item x="1533"/>
        <item x="1638"/>
        <item x="1520"/>
        <item x="1592"/>
        <item x="1528"/>
        <item x="1509"/>
        <item x="1489"/>
        <item x="999"/>
        <item x="1097"/>
        <item x="1009"/>
        <item x="1026"/>
        <item x="989"/>
        <item x="1074"/>
        <item x="990"/>
        <item x="941"/>
        <item x="952"/>
        <item x="949"/>
        <item x="1014"/>
        <item x="927"/>
        <item x="994"/>
        <item x="945"/>
        <item x="964"/>
        <item x="916"/>
        <item x="913"/>
        <item x="905"/>
        <item x="675"/>
        <item x="937"/>
        <item x="1576"/>
        <item x="1552"/>
        <item x="1301"/>
        <item x="991"/>
        <item x="1722"/>
        <item x="1723"/>
        <item x="1107"/>
        <item x="1190"/>
        <item x="1901"/>
        <item x="1849"/>
        <item x="1859"/>
        <item x="1817"/>
        <item x="1816"/>
        <item x="1783"/>
        <item x="1757"/>
        <item x="1761"/>
        <item x="1750"/>
        <item x="1883"/>
        <item x="1888"/>
        <item x="1752"/>
        <item x="1724"/>
        <item x="1689"/>
        <item x="1715"/>
        <item x="1649"/>
        <item x="1830"/>
        <item x="1760"/>
        <item x="1748"/>
        <item x="1719"/>
        <item x="1700"/>
        <item x="1725"/>
        <item x="1674"/>
        <item x="895"/>
        <item x="782"/>
        <item x="871"/>
        <item x="623"/>
        <item x="647"/>
        <item x="648"/>
        <item x="526"/>
        <item x="653"/>
        <item x="417"/>
        <item x="1216"/>
        <item x="740"/>
        <item x="523"/>
        <item x="602"/>
        <item x="405"/>
        <item x="380"/>
        <item x="414"/>
        <item x="314"/>
        <item x="247"/>
        <item x="256"/>
        <item x="65"/>
        <item x="760"/>
        <item x="667"/>
        <item x="615"/>
        <item x="450"/>
        <item x="538"/>
        <item x="370"/>
        <item x="511"/>
        <item x="371"/>
        <item x="500"/>
        <item x="362"/>
        <item x="439"/>
        <item x="357"/>
        <item x="440"/>
        <item x="642"/>
        <item x="612"/>
        <item x="433"/>
        <item x="485"/>
        <item x="340"/>
        <item x="490"/>
        <item x="351"/>
        <item x="497"/>
        <item x="369"/>
        <item x="413"/>
        <item x="575"/>
        <item x="262"/>
        <item x="308"/>
        <item x="409"/>
        <item x="338"/>
        <item x="309"/>
        <item x="271"/>
        <item x="551"/>
        <item x="376"/>
        <item x="294"/>
        <item x="241"/>
        <item x="349"/>
        <item x="251"/>
        <item x="157"/>
        <item x="790"/>
        <item x="976"/>
        <item x="884"/>
        <item x="842"/>
        <item x="788"/>
        <item x="785"/>
        <item x="981"/>
        <item x="874"/>
        <item x="831"/>
        <item x="767"/>
        <item x="727"/>
        <item x="806"/>
        <item x="856"/>
        <item x="742"/>
        <item x="693"/>
        <item x="592"/>
        <item x="557"/>
        <item x="875"/>
        <item x="664"/>
        <item x="878"/>
        <item x="815"/>
        <item x="730"/>
        <item x="656"/>
        <item x="567"/>
        <item x="534"/>
        <item x="825"/>
        <item x="744"/>
        <item x="655"/>
        <item x="819"/>
        <item x="726"/>
        <item x="663"/>
        <item x="581"/>
        <item x="543"/>
        <item x="643"/>
        <item x="959"/>
        <item x="599"/>
        <item x="1017"/>
        <item x="880"/>
        <item x="763"/>
        <item x="755"/>
        <item x="816"/>
        <item x="714"/>
        <item x="639"/>
        <item x="564"/>
        <item x="532"/>
        <item x="626"/>
        <item x="818"/>
        <item x="699"/>
        <item x="650"/>
        <item x="552"/>
        <item x="516"/>
        <item x="633"/>
        <item x="808"/>
        <item x="707"/>
        <item x="638"/>
        <item x="562"/>
        <item x="519"/>
        <item x="629"/>
        <item x="514"/>
        <item x="682"/>
        <item x="587"/>
        <item x="627"/>
        <item x="713"/>
        <item x="857"/>
        <item x="711"/>
        <item x="614"/>
        <item x="574"/>
        <item x="608"/>
        <item x="556"/>
        <item x="588"/>
        <item x="1562"/>
        <item x="1511"/>
        <item x="886"/>
        <item x="773"/>
        <item x="703"/>
        <item x="1036"/>
        <item x="910"/>
        <item x="995"/>
        <item x="931"/>
        <item x="833"/>
        <item x="771"/>
        <item x="705"/>
        <item x="665"/>
        <item x="625"/>
        <item x="620"/>
        <item x="578"/>
        <item x="510"/>
        <item x="463"/>
        <item x="420"/>
        <item x="553"/>
        <item x="473"/>
        <item x="397"/>
        <item x="372"/>
        <item x="374"/>
        <item x="346"/>
        <item x="1239"/>
        <item x="1142"/>
        <item x="1174"/>
        <item x="1028"/>
        <item x="843"/>
        <item x="722"/>
        <item x="772"/>
        <item x="680"/>
        <item x="830"/>
        <item x="769"/>
        <item x="670"/>
        <item x="690"/>
        <item x="628"/>
        <item x="779"/>
        <item x="570"/>
        <item x="441"/>
        <item x="1240"/>
        <item x="1162"/>
        <item x="992"/>
        <item x="883"/>
        <item x="716"/>
        <item x="1185"/>
        <item x="1024"/>
        <item x="911"/>
        <item x="820"/>
        <item x="457"/>
        <item x="388"/>
        <item x="829"/>
        <item x="736"/>
        <item x="591"/>
        <item x="520"/>
        <item x="677"/>
        <item x="609"/>
        <item x="435"/>
        <item x="521"/>
        <item x="748"/>
        <item x="619"/>
        <item x="460"/>
        <item x="425"/>
        <item x="700"/>
        <item x="527"/>
        <item x="443"/>
        <item x="1114"/>
        <item x="738"/>
        <item x="617"/>
        <item x="674"/>
        <item x="725"/>
        <item x="600"/>
        <item x="429"/>
        <item x="410"/>
        <item x="805"/>
        <item x="525"/>
        <item x="461"/>
        <item x="430"/>
        <item x="546"/>
        <item x="488"/>
        <item x="419"/>
        <item x="634"/>
        <item x="482"/>
        <item x="411"/>
        <item x="365"/>
        <item x="768"/>
        <item x="618"/>
        <item x="412"/>
        <item x="422"/>
        <item x="757"/>
        <item x="471"/>
        <item x="324"/>
        <item x="579"/>
        <item x="462"/>
        <item x="378"/>
        <item x="315"/>
        <item x="555"/>
        <item x="616"/>
        <item x="404"/>
        <item x="398"/>
        <item x="359"/>
        <item x="531"/>
        <item x="415"/>
        <item x="356"/>
        <item x="347"/>
        <item x="267"/>
        <item x="328"/>
        <item x="155"/>
        <item x="507"/>
        <item x="392"/>
        <item x="299"/>
        <item x="260"/>
        <item x="325"/>
        <item x="270"/>
        <item x="492"/>
        <item x="408"/>
        <item x="326"/>
        <item x="259"/>
        <item x="493"/>
        <item x="489"/>
        <item x="366"/>
        <item x="285"/>
        <item x="215"/>
        <item x="364"/>
        <item x="295"/>
        <item x="210"/>
        <item x="152"/>
        <item x="162"/>
        <item x="345"/>
        <item x="232"/>
        <item x="187"/>
        <item x="221"/>
        <item x="186"/>
        <item x="214"/>
        <item x="138"/>
        <item x="323"/>
        <item x="1045"/>
        <item x="666"/>
        <item x="712"/>
        <item x="641"/>
        <item x="732"/>
        <item x="684"/>
        <item x="456"/>
        <item x="512"/>
        <item x="426"/>
        <item x="384"/>
        <item x="662"/>
        <item x="545"/>
        <item x="446"/>
        <item x="550"/>
        <item x="506"/>
        <item x="393"/>
        <item x="344"/>
        <item x="304"/>
        <item x="269"/>
        <item x="1727"/>
        <item x="1505"/>
        <item x="1551"/>
        <item x="1502"/>
        <item x="1478"/>
        <item x="1409"/>
        <item x="1450"/>
        <item x="1373"/>
        <item x="1364"/>
        <item x="1283"/>
        <item x="1245"/>
        <item x="1210"/>
        <item x="1320"/>
        <item x="1209"/>
        <item x="1728"/>
        <item x="1745"/>
        <item x="1483"/>
        <item x="1357"/>
        <item x="1366"/>
        <item x="1214"/>
        <item x="1186"/>
        <item x="1165"/>
        <item x="1361"/>
        <item x="1250"/>
        <item x="1175"/>
        <item x="1011"/>
        <item x="997"/>
        <item x="961"/>
        <item x="859"/>
        <item x="840"/>
        <item x="1337"/>
        <item x="252"/>
        <item x="290"/>
        <item x="263"/>
        <item x="266"/>
        <item x="536"/>
        <item x="303"/>
        <item x="301"/>
        <item x="179"/>
        <item x="134"/>
        <item x="126"/>
        <item x="67"/>
        <item x="505"/>
        <item x="195"/>
        <item x="100"/>
        <item x="121"/>
        <item x="233"/>
        <item x="343"/>
        <item x="202"/>
        <item x="185"/>
        <item x="198"/>
        <item x="283"/>
        <item x="177"/>
        <item x="168"/>
        <item x="136"/>
        <item x="171"/>
        <item x="244"/>
        <item x="158"/>
        <item x="96"/>
        <item x="140"/>
        <item x="176"/>
        <item x="98"/>
        <item x="114"/>
        <item x="97"/>
        <item x="107"/>
        <item x="220"/>
        <item x="111"/>
        <item x="117"/>
        <item x="76"/>
        <item x="106"/>
        <item x="55"/>
        <item x="122"/>
        <item x="59"/>
        <item x="209"/>
        <item x="141"/>
        <item x="86"/>
        <item x="142"/>
        <item x="51"/>
        <item x="74"/>
        <item x="95"/>
        <item x="33"/>
        <item x="60"/>
        <item x="34"/>
        <item x="178"/>
        <item x="31"/>
        <item x="26"/>
        <item x="53"/>
        <item x="22"/>
        <item x="38"/>
        <item x="1263"/>
        <item x="1695"/>
        <item x="1191"/>
        <item x="1537"/>
        <item x="1526"/>
        <item x="1615"/>
        <item x="1446"/>
        <item x="1374"/>
        <item x="1328"/>
        <item x="1270"/>
        <item x="1298"/>
        <item x="1200"/>
        <item x="1119"/>
        <item x="1075"/>
        <item x="894"/>
        <item x="119"/>
        <item x="71"/>
        <item x="163"/>
        <item x="64"/>
        <item x="90"/>
        <item x="54"/>
        <item x="20"/>
        <item x="12"/>
        <item x="515"/>
        <item x="466"/>
        <item x="472"/>
        <item x="715"/>
        <item x="377"/>
        <item x="321"/>
        <item x="311"/>
        <item x="431"/>
        <item x="342"/>
        <item x="316"/>
        <item x="296"/>
        <item x="239"/>
        <item x="310"/>
        <item x="337"/>
        <item x="312"/>
        <item x="228"/>
        <item x="236"/>
        <item x="150"/>
        <item x="199"/>
        <item x="91"/>
        <item x="56"/>
        <item x="385"/>
        <item x="293"/>
        <item x="238"/>
        <item x="145"/>
        <item x="361"/>
        <item x="322"/>
        <item x="255"/>
        <item x="245"/>
        <item x="231"/>
        <item x="363"/>
        <item x="206"/>
        <item x="181"/>
        <item x="166"/>
        <item x="246"/>
        <item x="237"/>
        <item x="217"/>
        <item x="144"/>
        <item x="133"/>
        <item x="154"/>
        <item x="852"/>
        <item x="741"/>
        <item x="549"/>
        <item x="481"/>
        <item x="395"/>
        <item x="348"/>
        <item x="254"/>
        <item x="197"/>
        <item x="161"/>
        <item x="110"/>
        <item x="541"/>
        <item x="444"/>
        <item x="339"/>
        <item x="229"/>
        <item x="182"/>
        <item x="123"/>
        <item x="105"/>
        <item x="78"/>
        <item x="57"/>
        <item x="268"/>
        <item x="124"/>
        <item x="83"/>
        <item x="89"/>
        <item x="47"/>
        <item x="43"/>
        <item x="125"/>
        <item x="50"/>
        <item x="1640"/>
        <item x="1608"/>
        <item x="1158"/>
        <item x="1106"/>
        <item x="1138"/>
        <item x="1082"/>
        <item x="1058"/>
        <item x="1055"/>
        <item x="1030"/>
        <item x="706"/>
        <item x="672"/>
        <item x="645"/>
        <item x="1046"/>
        <item x="1073"/>
        <item x="1465"/>
        <item x="1407"/>
        <item x="1327"/>
        <item x="1349"/>
        <item x="1401"/>
        <item x="1367"/>
        <item x="1299"/>
        <item x="1275"/>
        <item x="1251"/>
        <item x="1261"/>
        <item x="1222"/>
        <item x="1255"/>
        <item x="1271"/>
        <item x="1176"/>
        <item x="1151"/>
        <item x="1153"/>
        <item x="1081"/>
        <item x="1563"/>
        <item x="1503"/>
        <item x="1350"/>
        <item x="1248"/>
        <item x="1234"/>
        <item x="1193"/>
        <item x="1171"/>
        <item x="1280"/>
        <item x="1183"/>
        <item x="1173"/>
        <item x="1111"/>
        <item x="1101"/>
        <item x="1067"/>
        <item x="908"/>
        <item x="780"/>
        <item x="751"/>
        <item x="898"/>
        <item x="753"/>
        <item x="847"/>
        <item x="721"/>
        <item x="848"/>
        <item x="687"/>
        <item x="828"/>
        <item x="678"/>
        <item x="136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2">
        <item x="1"/>
        <item x="9"/>
        <item x="5"/>
        <item x="2"/>
        <item x="3"/>
        <item x="8"/>
        <item x="4"/>
        <item x="7"/>
        <item x="0"/>
        <item x="6"/>
        <item h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11">
    <i>
      <x/>
    </i>
    <i>
      <x v="8"/>
    </i>
    <i>
      <x v="4"/>
    </i>
    <i>
      <x v="7"/>
    </i>
    <i>
      <x v="5"/>
    </i>
    <i>
      <x v="6"/>
    </i>
    <i>
      <x v="3"/>
    </i>
    <i>
      <x v="1"/>
    </i>
    <i>
      <x v="9"/>
    </i>
    <i>
      <x v="2"/>
    </i>
    <i t="grand">
      <x/>
    </i>
  </rowItems>
  <colItems count="1">
    <i/>
  </colItems>
  <dataFields count="1">
    <dataField name="Count of cpuName" fld="0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182B4-68F4-E143-8901-32A364DD191E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35" firstHeaderRow="1" firstDataRow="1" firstDataCol="1"/>
  <pivotFields count="12">
    <pivotField dataField="1" showAll="0">
      <items count="1939">
        <item x="1035"/>
        <item x="1379"/>
        <item x="1166"/>
        <item x="1381"/>
        <item x="1134"/>
        <item x="1125"/>
        <item x="1102"/>
        <item x="1252"/>
        <item x="1096"/>
        <item x="1150"/>
        <item x="1087"/>
        <item x="1090"/>
        <item x="1091"/>
        <item x="1053"/>
        <item x="1057"/>
        <item x="1031"/>
        <item x="1032"/>
        <item x="1022"/>
        <item x="1118"/>
        <item x="1038"/>
        <item x="1037"/>
        <item x="1669"/>
        <item x="1799"/>
        <item x="1777"/>
        <item x="1819"/>
        <item x="1634"/>
        <item x="1622"/>
        <item x="1587"/>
        <item x="1571"/>
        <item x="1670"/>
        <item x="1534"/>
        <item x="1575"/>
        <item x="1510"/>
        <item x="1541"/>
        <item x="1471"/>
        <item x="1490"/>
        <item x="1570"/>
        <item x="1584"/>
        <item x="1527"/>
        <item x="1453"/>
        <item x="1404"/>
        <item x="1333"/>
        <item x="1326"/>
        <item x="1648"/>
        <item x="1601"/>
        <item x="1512"/>
        <item x="1555"/>
        <item x="1501"/>
        <item x="1481"/>
        <item x="1467"/>
        <item x="1414"/>
        <item x="1363"/>
        <item x="1391"/>
        <item x="1400"/>
        <item x="1550"/>
        <item x="1499"/>
        <item x="1522"/>
        <item x="1358"/>
        <item x="1296"/>
        <item x="1273"/>
        <item x="1247"/>
        <item x="1459"/>
        <item x="1194"/>
        <item x="1172"/>
        <item x="1154"/>
        <item x="1147"/>
        <item x="1133"/>
        <item x="1408"/>
        <item x="1115"/>
        <item x="1077"/>
        <item x="1109"/>
        <item x="1076"/>
        <item x="1018"/>
        <item x="1060"/>
        <item x="1878"/>
        <item x="946"/>
        <item x="909"/>
        <item x="897"/>
        <item x="1922"/>
        <item x="1918"/>
        <item x="906"/>
        <item x="1731"/>
        <item x="1525"/>
        <item x="1712"/>
        <item x="1428"/>
        <item x="1372"/>
        <item x="1914"/>
        <item x="1910"/>
        <item x="1904"/>
        <item x="1892"/>
        <item x="1885"/>
        <item x="1886"/>
        <item x="1916"/>
        <item x="1903"/>
        <item x="1881"/>
        <item x="1685"/>
        <item x="1668"/>
        <item x="1832"/>
        <item x="1804"/>
        <item x="1794"/>
        <item x="1782"/>
        <item x="1779"/>
        <item x="1764"/>
        <item x="1742"/>
        <item x="1701"/>
        <item x="1696"/>
        <item x="1747"/>
        <item x="1698"/>
        <item x="1671"/>
        <item x="1853"/>
        <item x="1828"/>
        <item x="1718"/>
        <item x="1682"/>
        <item x="1643"/>
        <item x="1798"/>
        <item x="1788"/>
        <item x="1774"/>
        <item x="1730"/>
        <item x="1767"/>
        <item x="1897"/>
        <item x="1898"/>
        <item x="1791"/>
        <item x="1889"/>
        <item x="1802"/>
        <item x="1803"/>
        <item x="1785"/>
        <item x="1620"/>
        <item x="1676"/>
        <item x="1650"/>
        <item x="1642"/>
        <item x="1692"/>
        <item x="1664"/>
        <item x="1652"/>
        <item x="1630"/>
        <item x="1629"/>
        <item x="1603"/>
        <item x="1829"/>
        <item x="1598"/>
        <item x="1616"/>
        <item x="1811"/>
        <item x="1568"/>
        <item x="1567"/>
        <item x="1800"/>
        <item x="1531"/>
        <item x="1644"/>
        <item x="1631"/>
        <item x="1572"/>
        <item x="1591"/>
        <item x="1544"/>
        <item x="1540"/>
        <item x="1507"/>
        <item x="1475"/>
        <item x="1469"/>
        <item x="1448"/>
        <item x="1432"/>
        <item x="1412"/>
        <item x="1422"/>
        <item x="1402"/>
        <item x="1371"/>
        <item x="1433"/>
        <item x="1354"/>
        <item x="1388"/>
        <item x="1352"/>
        <item x="1362"/>
        <item x="1309"/>
        <item x="1314"/>
        <item x="1307"/>
        <item x="1291"/>
        <item x="1293"/>
        <item x="1300"/>
        <item x="1256"/>
        <item x="1223"/>
        <item x="1246"/>
        <item x="1877"/>
        <item x="1875"/>
        <item x="1873"/>
        <item x="1542"/>
        <item x="1546"/>
        <item x="1838"/>
        <item x="1417"/>
        <item x="1508"/>
        <item x="1411"/>
        <item x="1177"/>
        <item x="1347"/>
        <item x="1157"/>
        <item x="1121"/>
        <item x="1132"/>
        <item x="1063"/>
        <item x="987"/>
        <item x="1040"/>
        <item x="1047"/>
        <item x="1004"/>
        <item x="1013"/>
        <item x="1936"/>
        <item x="1933"/>
        <item x="1934"/>
        <item x="1926"/>
        <item x="1809"/>
        <item x="1680"/>
        <item x="353"/>
        <item x="277"/>
        <item x="320"/>
        <item x="226"/>
        <item x="201"/>
        <item x="120"/>
        <item x="194"/>
        <item x="80"/>
        <item x="318"/>
        <item x="68"/>
        <item x="72"/>
        <item x="44"/>
        <item x="42"/>
        <item x="30"/>
        <item x="151"/>
        <item x="129"/>
        <item x="45"/>
        <item x="29"/>
        <item x="103"/>
        <item x="23"/>
        <item x="37"/>
        <item x="27"/>
        <item x="16"/>
        <item x="207"/>
        <item x="36"/>
        <item x="21"/>
        <item x="14"/>
        <item x="135"/>
        <item x="24"/>
        <item x="25"/>
        <item x="15"/>
        <item x="17"/>
        <item x="18"/>
        <item x="9"/>
        <item x="183"/>
        <item x="85"/>
        <item x="35"/>
        <item x="8"/>
        <item x="4"/>
        <item x="6"/>
        <item x="5"/>
        <item x="13"/>
        <item x="1"/>
        <item x="7"/>
        <item x="0"/>
        <item x="41"/>
        <item x="1196"/>
        <item x="1168"/>
        <item x="1099"/>
        <item x="1093"/>
        <item x="1123"/>
        <item x="1070"/>
        <item x="1068"/>
        <item x="1003"/>
        <item x="975"/>
        <item x="965"/>
        <item x="943"/>
        <item x="907"/>
        <item x="978"/>
        <item x="896"/>
        <item x="864"/>
        <item x="841"/>
        <item x="837"/>
        <item x="844"/>
        <item x="814"/>
        <item x="858"/>
        <item x="765"/>
        <item x="749"/>
        <item x="835"/>
        <item x="764"/>
        <item x="691"/>
        <item x="1051"/>
        <item x="1834"/>
        <item x="1789"/>
        <item x="1754"/>
        <item x="1497"/>
        <item x="1460"/>
        <item x="1436"/>
        <item x="1383"/>
        <item x="1907"/>
        <item x="1902"/>
        <item x="1887"/>
        <item x="1852"/>
        <item x="1769"/>
        <item x="1645"/>
        <item x="1619"/>
        <item x="1703"/>
        <item x="1585"/>
        <item x="1486"/>
        <item x="1430"/>
        <item x="1392"/>
        <item x="1316"/>
        <item x="1345"/>
        <item x="1124"/>
        <item x="1105"/>
        <item x="1762"/>
        <item x="1726"/>
        <item x="1759"/>
        <item x="1678"/>
        <item x="1681"/>
        <item x="1322"/>
        <item x="1000"/>
        <item x="1376"/>
        <item x="1149"/>
        <item x="947"/>
        <item x="1244"/>
        <item x="1324"/>
        <item x="1235"/>
        <item x="1143"/>
        <item x="1044"/>
        <item x="778"/>
        <item x="901"/>
        <item x="887"/>
        <item x="971"/>
        <item x="968"/>
        <item x="915"/>
        <item x="1148"/>
        <item x="1048"/>
        <item x="1156"/>
        <item x="1001"/>
        <item x="1020"/>
        <item x="962"/>
        <item x="876"/>
        <item x="957"/>
        <item x="795"/>
        <item x="834"/>
        <item x="827"/>
        <item x="737"/>
        <item x="719"/>
        <item x="832"/>
        <item x="758"/>
        <item x="585"/>
        <item x="865"/>
        <item x="800"/>
        <item x="770"/>
        <item x="697"/>
        <item x="563"/>
        <item x="1213"/>
        <item x="1628"/>
        <item x="1577"/>
        <item x="1579"/>
        <item x="1524"/>
        <item x="1582"/>
        <item x="1553"/>
        <item x="1515"/>
        <item x="1488"/>
        <item x="1500"/>
        <item x="1485"/>
        <item x="1457"/>
        <item x="1461"/>
        <item x="1429"/>
        <item x="1437"/>
        <item x="1413"/>
        <item x="1445"/>
        <item x="1386"/>
        <item x="1663"/>
        <item x="1672"/>
        <item x="1651"/>
        <item x="1561"/>
        <item x="1474"/>
        <item x="1498"/>
        <item x="1455"/>
        <item x="1694"/>
        <item x="1602"/>
        <item x="1517"/>
        <item x="1618"/>
        <item x="1593"/>
        <item x="1549"/>
        <item x="1513"/>
        <item x="1519"/>
        <item x="1607"/>
        <item x="1523"/>
        <item x="1573"/>
        <item x="1476"/>
        <item x="1495"/>
        <item x="1514"/>
        <item x="1480"/>
        <item x="1472"/>
        <item x="1398"/>
        <item x="1399"/>
        <item x="1394"/>
        <item x="1308"/>
        <item x="1338"/>
        <item x="1241"/>
        <item x="1265"/>
        <item x="1207"/>
        <item x="1384"/>
        <item x="1419"/>
        <item x="1330"/>
        <item x="1382"/>
        <item x="1292"/>
        <item x="1276"/>
        <item x="1269"/>
        <item x="1225"/>
        <item x="1287"/>
        <item x="1198"/>
        <item x="1180"/>
        <item x="1199"/>
        <item x="1146"/>
        <item x="1249"/>
        <item x="1206"/>
        <item x="1117"/>
        <item x="1108"/>
        <item x="1080"/>
        <item x="1059"/>
        <item x="1064"/>
        <item x="1006"/>
        <item x="996"/>
        <item x="1666"/>
        <item x="1008"/>
        <item x="1135"/>
        <item x="974"/>
        <item x="1083"/>
        <item x="1477"/>
        <item x="1387"/>
        <item x="1451"/>
        <item x="1056"/>
        <item x="729"/>
        <item x="671"/>
        <item x="688"/>
        <item x="610"/>
        <item x="416"/>
        <item x="646"/>
        <item x="390"/>
        <item x="598"/>
        <item x="524"/>
        <item x="401"/>
        <item x="386"/>
        <item x="539"/>
        <item x="375"/>
        <item x="350"/>
        <item x="509"/>
        <item x="373"/>
        <item x="258"/>
        <item x="250"/>
        <item x="240"/>
        <item x="282"/>
        <item x="216"/>
        <item x="192"/>
        <item x="218"/>
        <item x="180"/>
        <item x="286"/>
        <item x="329"/>
        <item x="300"/>
        <item x="289"/>
        <item x="298"/>
        <item x="265"/>
        <item x="172"/>
        <item x="160"/>
        <item x="146"/>
        <item x="213"/>
        <item x="139"/>
        <item x="113"/>
        <item x="102"/>
        <item x="128"/>
        <item x="169"/>
        <item x="205"/>
        <item x="81"/>
        <item x="70"/>
        <item x="69"/>
        <item x="49"/>
        <item x="48"/>
        <item x="28"/>
        <item x="279"/>
        <item x="167"/>
        <item x="104"/>
        <item x="132"/>
        <item x="92"/>
        <item x="84"/>
        <item x="73"/>
        <item x="19"/>
        <item x="10"/>
        <item x="3"/>
        <item x="46"/>
        <item x="11"/>
        <item x="2"/>
        <item x="1858"/>
        <item x="1866"/>
        <item x="1857"/>
        <item x="1860"/>
        <item x="1556"/>
        <item x="1841"/>
        <item x="1929"/>
        <item x="1923"/>
        <item x="1913"/>
        <item x="1919"/>
        <item x="1908"/>
        <item x="1917"/>
        <item x="1931"/>
        <item x="1895"/>
        <item x="1896"/>
        <item x="1605"/>
        <item x="1850"/>
        <item x="1839"/>
        <item x="1845"/>
        <item x="1909"/>
        <item x="1928"/>
        <item x="1899"/>
        <item x="1911"/>
        <item x="1884"/>
        <item x="1920"/>
        <item x="1927"/>
        <item x="1737"/>
        <item x="1710"/>
        <item x="1906"/>
        <item x="1872"/>
        <item x="1870"/>
        <item x="1837"/>
        <item x="1772"/>
        <item x="1801"/>
        <item x="1823"/>
        <item x="1716"/>
        <item x="1843"/>
        <item x="1815"/>
        <item x="1812"/>
        <item x="1733"/>
        <item x="1720"/>
        <item x="1709"/>
        <item x="1697"/>
        <item x="1861"/>
        <item x="1808"/>
        <item x="1825"/>
        <item x="1854"/>
        <item x="1751"/>
        <item x="1775"/>
        <item x="1792"/>
        <item x="1796"/>
        <item x="1891"/>
        <item x="1855"/>
        <item x="1824"/>
        <item x="1851"/>
        <item x="1675"/>
        <item x="1518"/>
        <item x="1161"/>
        <item x="1325"/>
        <item x="1424"/>
        <item x="1231"/>
        <item x="885"/>
        <item x="1088"/>
        <item x="928"/>
        <item x="1935"/>
        <item x="1932"/>
        <item x="1882"/>
        <item x="1937"/>
        <item x="1890"/>
        <item x="1925"/>
        <item x="1905"/>
        <item x="1833"/>
        <item x="1741"/>
        <item x="1704"/>
        <item x="1565"/>
        <item x="1440"/>
        <item x="958"/>
        <item x="944"/>
        <item x="1131"/>
        <item x="1545"/>
        <item x="1844"/>
        <item x="1847"/>
        <item x="1827"/>
        <item x="1773"/>
        <item x="1765"/>
        <item x="1746"/>
        <item x="1624"/>
        <item x="1699"/>
        <item x="1491"/>
        <item x="1442"/>
        <item x="1589"/>
        <item x="1930"/>
        <item x="1535"/>
        <item x="1915"/>
        <item x="1441"/>
        <item x="1893"/>
        <item x="1871"/>
        <item x="1516"/>
        <item x="1924"/>
        <item x="1921"/>
        <item x="1912"/>
        <item x="1894"/>
        <item x="1447"/>
        <item x="1867"/>
        <item x="1840"/>
        <item x="1879"/>
        <item x="1814"/>
        <item x="1755"/>
        <item x="1753"/>
        <item x="1743"/>
        <item x="1863"/>
        <item x="1806"/>
        <item x="1813"/>
        <item x="1717"/>
        <item x="1729"/>
        <item x="1735"/>
        <item x="1693"/>
        <item x="1627"/>
        <item x="1494"/>
        <item x="1539"/>
        <item x="1496"/>
        <item x="1487"/>
        <item x="1435"/>
        <item x="1449"/>
        <item x="1462"/>
        <item x="1473"/>
        <item x="1423"/>
        <item x="1369"/>
        <item x="1282"/>
        <item x="1335"/>
        <item x="1315"/>
        <item x="1393"/>
        <item x="1253"/>
        <item x="1264"/>
        <item x="1305"/>
        <item x="1279"/>
        <item x="1236"/>
        <item x="1874"/>
        <item x="1862"/>
        <item x="1865"/>
        <item x="1795"/>
        <item x="1220"/>
        <item x="1232"/>
        <item x="1230"/>
        <item x="1195"/>
        <item x="1284"/>
        <item x="1170"/>
        <item x="1621"/>
        <item x="1639"/>
        <item x="1617"/>
        <item x="1583"/>
        <item x="1559"/>
        <item x="1155"/>
        <item x="1178"/>
        <item x="1152"/>
        <item x="1254"/>
        <item x="1211"/>
        <item x="1122"/>
        <item x="1039"/>
        <item x="1274"/>
        <item x="1468"/>
        <item x="1128"/>
        <item x="972"/>
        <item x="1876"/>
        <item x="1868"/>
        <item x="1848"/>
        <item x="1835"/>
        <item x="1810"/>
        <item x="1604"/>
        <item x="1613"/>
        <item x="1359"/>
        <item x="1521"/>
        <item x="1218"/>
        <item x="1285"/>
        <item x="1856"/>
        <item x="1900"/>
        <item x="1880"/>
        <item x="846"/>
        <item x="535"/>
        <item x="571"/>
        <item x="533"/>
        <item x="630"/>
        <item x="529"/>
        <item x="594"/>
        <item x="963"/>
        <item x="1066"/>
        <item x="513"/>
        <item x="589"/>
        <item x="496"/>
        <item x="576"/>
        <item x="476"/>
        <item x="469"/>
        <item x="777"/>
        <item x="982"/>
        <item x="334"/>
        <item x="336"/>
        <item x="389"/>
        <item x="319"/>
        <item x="1406"/>
        <item x="1458"/>
        <item x="1336"/>
        <item x="1389"/>
        <item x="1370"/>
        <item x="1492"/>
        <item x="1310"/>
        <item x="1348"/>
        <item x="1397"/>
        <item x="1586"/>
        <item x="1574"/>
        <item x="1566"/>
        <item x="1560"/>
        <item x="1538"/>
        <item x="1463"/>
        <item x="1456"/>
        <item x="1304"/>
        <item x="1588"/>
        <item x="1286"/>
        <item x="1356"/>
        <item x="1278"/>
        <item x="1259"/>
        <item x="1212"/>
        <item x="1233"/>
        <item x="1662"/>
        <item x="1637"/>
        <item x="1614"/>
        <item x="1597"/>
        <item x="1590"/>
        <item x="1427"/>
        <item x="1454"/>
        <item x="1396"/>
        <item x="1221"/>
        <item x="1061"/>
        <item x="1141"/>
        <item x="1054"/>
        <item x="1144"/>
        <item x="1029"/>
        <item x="1094"/>
        <item x="1019"/>
        <item x="1085"/>
        <item x="1023"/>
        <item x="1027"/>
        <item x="1033"/>
        <item x="1002"/>
        <item x="984"/>
        <item x="1052"/>
        <item x="1341"/>
        <item x="1295"/>
        <item x="1277"/>
        <item x="1504"/>
        <item x="1484"/>
        <item x="1466"/>
        <item x="1439"/>
        <item x="938"/>
        <item x="935"/>
        <item x="1012"/>
        <item x="1181"/>
        <item x="1243"/>
        <item x="914"/>
        <item x="960"/>
        <item x="918"/>
        <item x="1197"/>
        <item x="924"/>
        <item x="1041"/>
        <item x="986"/>
        <item x="1169"/>
        <item x="970"/>
        <item x="1201"/>
        <item x="1112"/>
        <item x="882"/>
        <item x="942"/>
        <item x="866"/>
        <item x="870"/>
        <item x="745"/>
        <item x="754"/>
        <item x="826"/>
        <item x="926"/>
        <item x="917"/>
        <item x="1007"/>
        <item x="980"/>
        <item x="948"/>
        <item x="747"/>
        <item x="775"/>
        <item x="681"/>
        <item x="698"/>
        <item x="692"/>
        <item x="812"/>
        <item x="903"/>
        <item x="636"/>
        <item x="746"/>
        <item x="632"/>
        <item x="604"/>
        <item x="635"/>
        <item x="1543"/>
        <item x="554"/>
        <item x="717"/>
        <item x="540"/>
        <item x="696"/>
        <item x="601"/>
        <item x="568"/>
        <item x="559"/>
        <item x="499"/>
        <item x="400"/>
        <item x="394"/>
        <item x="530"/>
        <item x="480"/>
        <item x="382"/>
        <item x="418"/>
        <item x="465"/>
        <item x="483"/>
        <item x="355"/>
        <item x="333"/>
        <item x="330"/>
        <item x="424"/>
        <item x="305"/>
        <item x="436"/>
        <item x="494"/>
        <item x="452"/>
        <item x="477"/>
        <item x="275"/>
        <item x="273"/>
        <item x="292"/>
        <item x="381"/>
        <item x="458"/>
        <item x="264"/>
        <item x="284"/>
        <item x="360"/>
        <item x="455"/>
        <item x="248"/>
        <item x="222"/>
        <item x="223"/>
        <item x="307"/>
        <item x="432"/>
        <item x="225"/>
        <item x="224"/>
        <item x="219"/>
        <item x="211"/>
        <item x="153"/>
        <item x="261"/>
        <item x="190"/>
        <item x="108"/>
        <item x="112"/>
        <item x="1049"/>
        <item x="1016"/>
        <item x="1010"/>
        <item x="985"/>
        <item x="1237"/>
        <item x="979"/>
        <item x="1086"/>
        <item x="1113"/>
        <item x="1355"/>
        <item x="1343"/>
        <item x="1323"/>
        <item x="967"/>
        <item x="954"/>
        <item x="955"/>
        <item x="1034"/>
        <item x="1120"/>
        <item x="1272"/>
        <item x="1257"/>
        <item x="950"/>
        <item x="1219"/>
        <item x="1202"/>
        <item x="1351"/>
        <item x="1179"/>
        <item x="956"/>
        <item x="983"/>
        <item x="1319"/>
        <item x="940"/>
        <item x="1182"/>
        <item x="953"/>
        <item x="934"/>
        <item x="1145"/>
        <item x="1266"/>
        <item x="904"/>
        <item x="930"/>
        <item x="888"/>
        <item x="921"/>
        <item x="1116"/>
        <item x="936"/>
        <item x="872"/>
        <item x="899"/>
        <item x="863"/>
        <item x="860"/>
        <item x="891"/>
        <item x="1160"/>
        <item x="1136"/>
        <item x="1288"/>
        <item x="1578"/>
        <item x="1078"/>
        <item x="1069"/>
        <item x="1380"/>
        <item x="889"/>
        <item x="939"/>
        <item x="879"/>
        <item x="929"/>
        <item x="869"/>
        <item x="902"/>
        <item x="1580"/>
        <item x="838"/>
        <item x="862"/>
        <item x="1092"/>
        <item x="1100"/>
        <item x="821"/>
        <item x="851"/>
        <item x="966"/>
        <item x="1554"/>
        <item x="811"/>
        <item x="804"/>
        <item x="836"/>
        <item x="861"/>
        <item x="919"/>
        <item x="799"/>
        <item x="796"/>
        <item x="817"/>
        <item x="1547"/>
        <item x="1205"/>
        <item x="1444"/>
        <item x="1204"/>
        <item x="1164"/>
        <item x="1426"/>
        <item x="1403"/>
        <item x="803"/>
        <item x="1377"/>
        <item x="1079"/>
        <item x="969"/>
        <item x="933"/>
        <item x="839"/>
        <item x="925"/>
        <item x="813"/>
        <item x="893"/>
        <item x="1281"/>
        <item x="793"/>
        <item x="867"/>
        <item x="873"/>
        <item x="1342"/>
        <item x="1242"/>
        <item x="750"/>
        <item x="728"/>
        <item x="792"/>
        <item x="1215"/>
        <item x="1203"/>
        <item x="1187"/>
        <item x="1043"/>
        <item x="973"/>
        <item x="993"/>
        <item x="810"/>
        <item x="881"/>
        <item x="786"/>
        <item x="868"/>
        <item x="1208"/>
        <item x="759"/>
        <item x="823"/>
        <item x="1189"/>
        <item x="702"/>
        <item x="676"/>
        <item x="756"/>
        <item x="695"/>
        <item x="1294"/>
        <item x="606"/>
        <item x="577"/>
        <item x="593"/>
        <item x="752"/>
        <item x="583"/>
        <item x="586"/>
        <item x="613"/>
        <item x="734"/>
        <item x="739"/>
        <item x="802"/>
        <item x="517"/>
        <item x="584"/>
        <item x="624"/>
        <item x="501"/>
        <item x="504"/>
        <item x="603"/>
        <item x="487"/>
        <item x="474"/>
        <item x="572"/>
        <item x="597"/>
        <item x="607"/>
        <item x="503"/>
        <item x="502"/>
        <item x="565"/>
        <item x="595"/>
        <item x="495"/>
        <item x="468"/>
        <item x="566"/>
        <item x="518"/>
        <item x="464"/>
        <item x="449"/>
        <item x="445"/>
        <item x="558"/>
        <item x="1042"/>
        <item x="683"/>
        <item x="855"/>
        <item x="657"/>
        <item x="542"/>
        <item x="478"/>
        <item x="280"/>
        <item x="276"/>
        <item x="278"/>
        <item x="230"/>
        <item x="234"/>
        <item x="379"/>
        <item x="288"/>
        <item x="475"/>
        <item x="561"/>
        <item x="406"/>
        <item x="317"/>
        <item x="302"/>
        <item x="407"/>
        <item x="396"/>
        <item x="442"/>
        <item x="287"/>
        <item x="454"/>
        <item x="204"/>
        <item x="188"/>
        <item x="137"/>
        <item x="143"/>
        <item x="306"/>
        <item x="191"/>
        <item x="701"/>
        <item x="196"/>
        <item x="438"/>
        <item x="434"/>
        <item x="437"/>
        <item x="399"/>
        <item x="79"/>
        <item x="75"/>
        <item x="109"/>
        <item x="62"/>
        <item x="63"/>
        <item x="173"/>
        <item x="235"/>
        <item x="822"/>
        <item x="809"/>
        <item x="900"/>
        <item x="1227"/>
        <item x="1021"/>
        <item x="1224"/>
        <item x="998"/>
        <item x="797"/>
        <item x="951"/>
        <item x="920"/>
        <item x="922"/>
        <item x="892"/>
        <item x="923"/>
        <item x="912"/>
        <item x="1139"/>
        <item x="1129"/>
        <item x="849"/>
        <item x="845"/>
        <item x="890"/>
        <item x="794"/>
        <item x="787"/>
        <item x="718"/>
        <item x="710"/>
        <item x="743"/>
        <item x="798"/>
        <item x="783"/>
        <item x="781"/>
        <item x="766"/>
        <item x="789"/>
        <item x="569"/>
        <item x="791"/>
        <item x="547"/>
        <item x="560"/>
        <item x="801"/>
        <item x="824"/>
        <item x="850"/>
        <item x="807"/>
        <item x="776"/>
        <item x="853"/>
        <item x="660"/>
        <item x="652"/>
        <item x="685"/>
        <item x="784"/>
        <item x="654"/>
        <item x="640"/>
        <item x="582"/>
        <item x="669"/>
        <item x="733"/>
        <item x="774"/>
        <item x="762"/>
        <item x="708"/>
        <item x="731"/>
        <item x="761"/>
        <item x="735"/>
        <item x="508"/>
        <item x="694"/>
        <item x="658"/>
        <item x="689"/>
        <item x="484"/>
        <item x="1084"/>
        <item x="596"/>
        <item x="491"/>
        <item x="659"/>
        <item x="679"/>
        <item x="470"/>
        <item x="391"/>
        <item x="1344"/>
        <item x="1331"/>
        <item x="1065"/>
        <item x="977"/>
        <item x="580"/>
        <item x="704"/>
        <item x="528"/>
        <item x="637"/>
        <item x="649"/>
        <item x="453"/>
        <item x="673"/>
        <item x="427"/>
        <item x="341"/>
        <item x="631"/>
        <item x="274"/>
        <item x="1452"/>
        <item x="1416"/>
        <item x="1005"/>
        <item x="932"/>
        <item x="544"/>
        <item x="668"/>
        <item x="498"/>
        <item x="611"/>
        <item x="486"/>
        <item x="387"/>
        <item x="621"/>
        <item x="605"/>
        <item x="644"/>
        <item x="272"/>
        <item x="622"/>
        <item x="332"/>
        <item x="1420"/>
        <item x="1368"/>
        <item x="1192"/>
        <item x="573"/>
        <item x="537"/>
        <item x="723"/>
        <item x="548"/>
        <item x="1137"/>
        <item x="1228"/>
        <item x="724"/>
        <item x="720"/>
        <item x="854"/>
        <item x="1103"/>
        <item x="383"/>
        <item x="402"/>
        <item x="358"/>
        <item x="459"/>
        <item x="590"/>
        <item x="479"/>
        <item x="1098"/>
        <item x="1127"/>
        <item x="467"/>
        <item x="1163"/>
        <item x="1339"/>
        <item x="1140"/>
        <item x="1104"/>
        <item x="1089"/>
        <item x="1071"/>
        <item x="1062"/>
        <item x="709"/>
        <item x="368"/>
        <item x="403"/>
        <item x="367"/>
        <item x="331"/>
        <item x="335"/>
        <item x="451"/>
        <item x="447"/>
        <item x="1050"/>
        <item x="428"/>
        <item x="423"/>
        <item x="661"/>
        <item x="253"/>
        <item x="686"/>
        <item x="421"/>
        <item x="522"/>
        <item x="651"/>
        <item x="165"/>
        <item x="297"/>
        <item x="208"/>
        <item x="203"/>
        <item x="200"/>
        <item x="148"/>
        <item x="156"/>
        <item x="313"/>
        <item x="257"/>
        <item x="174"/>
        <item x="116"/>
        <item x="99"/>
        <item x="291"/>
        <item x="66"/>
        <item x="164"/>
        <item x="147"/>
        <item x="189"/>
        <item x="127"/>
        <item x="170"/>
        <item x="130"/>
        <item x="212"/>
        <item x="175"/>
        <item x="149"/>
        <item x="52"/>
        <item x="58"/>
        <item x="94"/>
        <item x="87"/>
        <item x="40"/>
        <item x="39"/>
        <item x="32"/>
        <item x="61"/>
        <item x="193"/>
        <item x="159"/>
        <item x="118"/>
        <item x="115"/>
        <item x="93"/>
        <item x="448"/>
        <item x="249"/>
        <item x="352"/>
        <item x="281"/>
        <item x="242"/>
        <item x="243"/>
        <item x="227"/>
        <item x="354"/>
        <item x="184"/>
        <item x="131"/>
        <item x="101"/>
        <item x="82"/>
        <item x="327"/>
        <item x="77"/>
        <item x="88"/>
        <item x="1405"/>
        <item x="1317"/>
        <item x="1332"/>
        <item x="1110"/>
        <item x="1842"/>
        <item x="1822"/>
        <item x="1780"/>
        <item x="1734"/>
        <item x="1744"/>
        <item x="1836"/>
        <item x="1831"/>
        <item x="1756"/>
        <item x="1784"/>
        <item x="1711"/>
        <item x="1707"/>
        <item x="1656"/>
        <item x="1658"/>
        <item x="1609"/>
        <item x="1684"/>
        <item x="1673"/>
        <item x="1665"/>
        <item x="1626"/>
        <item x="1600"/>
        <item x="1636"/>
        <item x="1646"/>
        <item x="1594"/>
        <item x="1564"/>
        <item x="1530"/>
        <item x="1776"/>
        <item x="1768"/>
        <item x="1713"/>
        <item x="1736"/>
        <item x="1721"/>
        <item x="1679"/>
        <item x="1687"/>
        <item x="1677"/>
        <item x="1657"/>
        <item x="1770"/>
        <item x="1683"/>
        <item x="1864"/>
        <item x="1807"/>
        <item x="1786"/>
        <item x="1790"/>
        <item x="1781"/>
        <item x="1763"/>
        <item x="1818"/>
        <item x="1778"/>
        <item x="1797"/>
        <item x="1793"/>
        <item x="1787"/>
        <item x="1739"/>
        <item x="1758"/>
        <item x="1738"/>
        <item x="1667"/>
        <item x="1771"/>
        <item x="1705"/>
        <item x="1688"/>
        <item x="1686"/>
        <item x="1655"/>
        <item x="1690"/>
        <item x="1641"/>
        <item x="1599"/>
        <item x="1569"/>
        <item x="1268"/>
        <item x="1267"/>
        <item x="1740"/>
        <item x="1623"/>
        <item x="1612"/>
        <item x="1611"/>
        <item x="1217"/>
        <item x="1184"/>
        <item x="1159"/>
        <item x="1418"/>
        <item x="1321"/>
        <item x="1415"/>
        <item x="1410"/>
        <item x="1334"/>
        <item x="1493"/>
        <item x="1421"/>
        <item x="1353"/>
        <item x="1318"/>
        <item x="1306"/>
        <item x="1289"/>
        <item x="1340"/>
        <item x="1258"/>
        <item x="1229"/>
        <item x="1529"/>
        <item x="1532"/>
        <item x="1661"/>
        <item x="1653"/>
        <item x="1821"/>
        <item x="1548"/>
        <item x="1506"/>
        <item x="1464"/>
        <item x="1262"/>
        <item x="1438"/>
        <item x="1260"/>
        <item x="1238"/>
        <item x="877"/>
        <item x="1826"/>
        <item x="1732"/>
        <item x="1702"/>
        <item x="1625"/>
        <item x="1635"/>
        <item x="1072"/>
        <item x="1846"/>
        <item x="1820"/>
        <item x="1805"/>
        <item x="1766"/>
        <item x="1749"/>
        <item x="1714"/>
        <item x="1706"/>
        <item x="1691"/>
        <item x="1659"/>
        <item x="1654"/>
        <item x="1596"/>
        <item x="1660"/>
        <item x="1632"/>
        <item x="1633"/>
        <item x="1606"/>
        <item x="1595"/>
        <item x="1869"/>
        <item x="1479"/>
        <item x="1443"/>
        <item x="1536"/>
        <item x="1434"/>
        <item x="1482"/>
        <item x="1390"/>
        <item x="1385"/>
        <item x="1311"/>
        <item x="1395"/>
        <item x="1470"/>
        <item x="1375"/>
        <item x="1365"/>
        <item x="1431"/>
        <item x="1312"/>
        <item x="1329"/>
        <item x="1425"/>
        <item x="1346"/>
        <item x="1378"/>
        <item x="1303"/>
        <item x="1302"/>
        <item x="1313"/>
        <item x="1297"/>
        <item x="1226"/>
        <item x="1188"/>
        <item x="1290"/>
        <item x="1167"/>
        <item x="1126"/>
        <item x="1025"/>
        <item x="1130"/>
        <item x="1015"/>
        <item x="1095"/>
        <item x="988"/>
        <item x="1581"/>
        <item x="1708"/>
        <item x="1557"/>
        <item x="1647"/>
        <item x="1558"/>
        <item x="1610"/>
        <item x="1533"/>
        <item x="1638"/>
        <item x="1520"/>
        <item x="1592"/>
        <item x="1528"/>
        <item x="1509"/>
        <item x="1489"/>
        <item x="999"/>
        <item x="1097"/>
        <item x="1009"/>
        <item x="1026"/>
        <item x="989"/>
        <item x="1074"/>
        <item x="990"/>
        <item x="941"/>
        <item x="952"/>
        <item x="949"/>
        <item x="1014"/>
        <item x="927"/>
        <item x="994"/>
        <item x="945"/>
        <item x="964"/>
        <item x="916"/>
        <item x="913"/>
        <item x="905"/>
        <item x="675"/>
        <item x="937"/>
        <item x="1576"/>
        <item x="1552"/>
        <item x="1301"/>
        <item x="991"/>
        <item x="1722"/>
        <item x="1723"/>
        <item x="1107"/>
        <item x="1190"/>
        <item x="1901"/>
        <item x="1849"/>
        <item x="1859"/>
        <item x="1817"/>
        <item x="1816"/>
        <item x="1783"/>
        <item x="1757"/>
        <item x="1761"/>
        <item x="1750"/>
        <item x="1883"/>
        <item x="1888"/>
        <item x="1752"/>
        <item x="1724"/>
        <item x="1689"/>
        <item x="1715"/>
        <item x="1649"/>
        <item x="1830"/>
        <item x="1760"/>
        <item x="1748"/>
        <item x="1719"/>
        <item x="1700"/>
        <item x="1725"/>
        <item x="1674"/>
        <item x="895"/>
        <item x="782"/>
        <item x="871"/>
        <item x="623"/>
        <item x="647"/>
        <item x="648"/>
        <item x="526"/>
        <item x="653"/>
        <item x="417"/>
        <item x="1216"/>
        <item x="740"/>
        <item x="523"/>
        <item x="602"/>
        <item x="405"/>
        <item x="380"/>
        <item x="414"/>
        <item x="314"/>
        <item x="247"/>
        <item x="256"/>
        <item x="65"/>
        <item x="760"/>
        <item x="667"/>
        <item x="615"/>
        <item x="450"/>
        <item x="538"/>
        <item x="370"/>
        <item x="511"/>
        <item x="371"/>
        <item x="500"/>
        <item x="362"/>
        <item x="439"/>
        <item x="357"/>
        <item x="440"/>
        <item x="642"/>
        <item x="612"/>
        <item x="433"/>
        <item x="485"/>
        <item x="340"/>
        <item x="490"/>
        <item x="351"/>
        <item x="497"/>
        <item x="369"/>
        <item x="413"/>
        <item x="575"/>
        <item x="262"/>
        <item x="308"/>
        <item x="409"/>
        <item x="338"/>
        <item x="309"/>
        <item x="271"/>
        <item x="551"/>
        <item x="376"/>
        <item x="294"/>
        <item x="241"/>
        <item x="349"/>
        <item x="251"/>
        <item x="157"/>
        <item x="790"/>
        <item x="976"/>
        <item x="884"/>
        <item x="842"/>
        <item x="788"/>
        <item x="785"/>
        <item x="981"/>
        <item x="874"/>
        <item x="831"/>
        <item x="767"/>
        <item x="727"/>
        <item x="806"/>
        <item x="856"/>
        <item x="742"/>
        <item x="693"/>
        <item x="592"/>
        <item x="557"/>
        <item x="875"/>
        <item x="664"/>
        <item x="878"/>
        <item x="815"/>
        <item x="730"/>
        <item x="656"/>
        <item x="567"/>
        <item x="534"/>
        <item x="825"/>
        <item x="744"/>
        <item x="655"/>
        <item x="819"/>
        <item x="726"/>
        <item x="663"/>
        <item x="581"/>
        <item x="543"/>
        <item x="643"/>
        <item x="959"/>
        <item x="599"/>
        <item x="1017"/>
        <item x="880"/>
        <item x="763"/>
        <item x="755"/>
        <item x="816"/>
        <item x="714"/>
        <item x="639"/>
        <item x="564"/>
        <item x="532"/>
        <item x="626"/>
        <item x="818"/>
        <item x="699"/>
        <item x="650"/>
        <item x="552"/>
        <item x="516"/>
        <item x="633"/>
        <item x="808"/>
        <item x="707"/>
        <item x="638"/>
        <item x="562"/>
        <item x="519"/>
        <item x="629"/>
        <item x="514"/>
        <item x="682"/>
        <item x="587"/>
        <item x="627"/>
        <item x="713"/>
        <item x="857"/>
        <item x="711"/>
        <item x="614"/>
        <item x="574"/>
        <item x="608"/>
        <item x="556"/>
        <item x="588"/>
        <item x="1562"/>
        <item x="1511"/>
        <item x="886"/>
        <item x="773"/>
        <item x="703"/>
        <item x="1036"/>
        <item x="910"/>
        <item x="995"/>
        <item x="931"/>
        <item x="833"/>
        <item x="771"/>
        <item x="705"/>
        <item x="665"/>
        <item x="625"/>
        <item x="620"/>
        <item x="578"/>
        <item x="510"/>
        <item x="463"/>
        <item x="420"/>
        <item x="553"/>
        <item x="473"/>
        <item x="397"/>
        <item x="372"/>
        <item x="374"/>
        <item x="346"/>
        <item x="1239"/>
        <item x="1142"/>
        <item x="1174"/>
        <item x="1028"/>
        <item x="843"/>
        <item x="722"/>
        <item x="772"/>
        <item x="680"/>
        <item x="830"/>
        <item x="769"/>
        <item x="670"/>
        <item x="690"/>
        <item x="628"/>
        <item x="779"/>
        <item x="570"/>
        <item x="441"/>
        <item x="1240"/>
        <item x="1162"/>
        <item x="992"/>
        <item x="883"/>
        <item x="716"/>
        <item x="1185"/>
        <item x="1024"/>
        <item x="911"/>
        <item x="820"/>
        <item x="457"/>
        <item x="388"/>
        <item x="829"/>
        <item x="736"/>
        <item x="591"/>
        <item x="520"/>
        <item x="677"/>
        <item x="609"/>
        <item x="435"/>
        <item x="521"/>
        <item x="748"/>
        <item x="619"/>
        <item x="460"/>
        <item x="425"/>
        <item x="700"/>
        <item x="527"/>
        <item x="443"/>
        <item x="1114"/>
        <item x="738"/>
        <item x="617"/>
        <item x="674"/>
        <item x="725"/>
        <item x="600"/>
        <item x="429"/>
        <item x="410"/>
        <item x="805"/>
        <item x="525"/>
        <item x="461"/>
        <item x="430"/>
        <item x="546"/>
        <item x="488"/>
        <item x="419"/>
        <item x="634"/>
        <item x="482"/>
        <item x="411"/>
        <item x="365"/>
        <item x="768"/>
        <item x="618"/>
        <item x="412"/>
        <item x="422"/>
        <item x="757"/>
        <item x="471"/>
        <item x="324"/>
        <item x="579"/>
        <item x="462"/>
        <item x="378"/>
        <item x="315"/>
        <item x="555"/>
        <item x="616"/>
        <item x="404"/>
        <item x="398"/>
        <item x="359"/>
        <item x="531"/>
        <item x="415"/>
        <item x="356"/>
        <item x="347"/>
        <item x="267"/>
        <item x="328"/>
        <item x="155"/>
        <item x="507"/>
        <item x="392"/>
        <item x="299"/>
        <item x="260"/>
        <item x="325"/>
        <item x="270"/>
        <item x="492"/>
        <item x="408"/>
        <item x="326"/>
        <item x="259"/>
        <item x="493"/>
        <item x="489"/>
        <item x="366"/>
        <item x="285"/>
        <item x="215"/>
        <item x="364"/>
        <item x="295"/>
        <item x="210"/>
        <item x="152"/>
        <item x="162"/>
        <item x="345"/>
        <item x="232"/>
        <item x="187"/>
        <item x="221"/>
        <item x="186"/>
        <item x="214"/>
        <item x="138"/>
        <item x="323"/>
        <item x="1045"/>
        <item x="666"/>
        <item x="712"/>
        <item x="641"/>
        <item x="732"/>
        <item x="684"/>
        <item x="456"/>
        <item x="512"/>
        <item x="426"/>
        <item x="384"/>
        <item x="662"/>
        <item x="545"/>
        <item x="446"/>
        <item x="550"/>
        <item x="506"/>
        <item x="393"/>
        <item x="344"/>
        <item x="304"/>
        <item x="269"/>
        <item x="1727"/>
        <item x="1505"/>
        <item x="1551"/>
        <item x="1502"/>
        <item x="1478"/>
        <item x="1409"/>
        <item x="1450"/>
        <item x="1373"/>
        <item x="1364"/>
        <item x="1283"/>
        <item x="1245"/>
        <item x="1210"/>
        <item x="1320"/>
        <item x="1209"/>
        <item x="1728"/>
        <item x="1745"/>
        <item x="1483"/>
        <item x="1357"/>
        <item x="1366"/>
        <item x="1214"/>
        <item x="1186"/>
        <item x="1165"/>
        <item x="1361"/>
        <item x="1250"/>
        <item x="1175"/>
        <item x="1011"/>
        <item x="997"/>
        <item x="961"/>
        <item x="859"/>
        <item x="840"/>
        <item x="1337"/>
        <item x="252"/>
        <item x="290"/>
        <item x="263"/>
        <item x="266"/>
        <item x="536"/>
        <item x="303"/>
        <item x="301"/>
        <item x="179"/>
        <item x="134"/>
        <item x="126"/>
        <item x="67"/>
        <item x="505"/>
        <item x="195"/>
        <item x="100"/>
        <item x="121"/>
        <item x="233"/>
        <item x="343"/>
        <item x="202"/>
        <item x="185"/>
        <item x="198"/>
        <item x="283"/>
        <item x="177"/>
        <item x="168"/>
        <item x="136"/>
        <item x="171"/>
        <item x="244"/>
        <item x="158"/>
        <item x="96"/>
        <item x="140"/>
        <item x="176"/>
        <item x="98"/>
        <item x="114"/>
        <item x="97"/>
        <item x="107"/>
        <item x="220"/>
        <item x="111"/>
        <item x="117"/>
        <item x="76"/>
        <item x="106"/>
        <item x="55"/>
        <item x="122"/>
        <item x="59"/>
        <item x="209"/>
        <item x="141"/>
        <item x="86"/>
        <item x="142"/>
        <item x="51"/>
        <item x="74"/>
        <item x="95"/>
        <item x="33"/>
        <item x="60"/>
        <item x="34"/>
        <item x="178"/>
        <item x="31"/>
        <item x="26"/>
        <item x="53"/>
        <item x="22"/>
        <item x="38"/>
        <item x="1263"/>
        <item x="1695"/>
        <item x="1191"/>
        <item x="1537"/>
        <item x="1526"/>
        <item x="1615"/>
        <item x="1446"/>
        <item x="1374"/>
        <item x="1328"/>
        <item x="1270"/>
        <item x="1298"/>
        <item x="1200"/>
        <item x="1119"/>
        <item x="1075"/>
        <item x="894"/>
        <item x="119"/>
        <item x="71"/>
        <item x="163"/>
        <item x="64"/>
        <item x="90"/>
        <item x="54"/>
        <item x="20"/>
        <item x="12"/>
        <item x="515"/>
        <item x="466"/>
        <item x="472"/>
        <item x="715"/>
        <item x="377"/>
        <item x="321"/>
        <item x="311"/>
        <item x="431"/>
        <item x="342"/>
        <item x="316"/>
        <item x="296"/>
        <item x="239"/>
        <item x="310"/>
        <item x="337"/>
        <item x="312"/>
        <item x="228"/>
        <item x="236"/>
        <item x="150"/>
        <item x="199"/>
        <item x="91"/>
        <item x="56"/>
        <item x="385"/>
        <item x="293"/>
        <item x="238"/>
        <item x="145"/>
        <item x="361"/>
        <item x="322"/>
        <item x="255"/>
        <item x="245"/>
        <item x="231"/>
        <item x="363"/>
        <item x="206"/>
        <item x="181"/>
        <item x="166"/>
        <item x="246"/>
        <item x="237"/>
        <item x="217"/>
        <item x="144"/>
        <item x="133"/>
        <item x="154"/>
        <item x="852"/>
        <item x="741"/>
        <item x="549"/>
        <item x="481"/>
        <item x="395"/>
        <item x="348"/>
        <item x="254"/>
        <item x="197"/>
        <item x="161"/>
        <item x="110"/>
        <item x="541"/>
        <item x="444"/>
        <item x="339"/>
        <item x="229"/>
        <item x="182"/>
        <item x="123"/>
        <item x="105"/>
        <item x="78"/>
        <item x="57"/>
        <item x="268"/>
        <item x="124"/>
        <item x="83"/>
        <item x="89"/>
        <item x="47"/>
        <item x="43"/>
        <item x="125"/>
        <item x="50"/>
        <item x="1640"/>
        <item x="1608"/>
        <item x="1158"/>
        <item x="1106"/>
        <item x="1138"/>
        <item x="1082"/>
        <item x="1058"/>
        <item x="1055"/>
        <item x="1030"/>
        <item x="706"/>
        <item x="672"/>
        <item x="645"/>
        <item x="1046"/>
        <item x="1073"/>
        <item x="1465"/>
        <item x="1407"/>
        <item x="1327"/>
        <item x="1349"/>
        <item x="1401"/>
        <item x="1367"/>
        <item x="1299"/>
        <item x="1275"/>
        <item x="1251"/>
        <item x="1261"/>
        <item x="1222"/>
        <item x="1255"/>
        <item x="1271"/>
        <item x="1176"/>
        <item x="1151"/>
        <item x="1153"/>
        <item x="1081"/>
        <item x="1563"/>
        <item x="1503"/>
        <item x="1350"/>
        <item x="1248"/>
        <item x="1234"/>
        <item x="1193"/>
        <item x="1171"/>
        <item x="1280"/>
        <item x="1183"/>
        <item x="1173"/>
        <item x="1111"/>
        <item x="1101"/>
        <item x="1067"/>
        <item x="908"/>
        <item x="780"/>
        <item x="751"/>
        <item x="898"/>
        <item x="753"/>
        <item x="847"/>
        <item x="721"/>
        <item x="848"/>
        <item x="687"/>
        <item x="828"/>
        <item x="678"/>
        <item x="136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32">
        <item x="127"/>
        <item x="118"/>
        <item x="111"/>
        <item x="97"/>
        <item x="124"/>
        <item x="102"/>
        <item x="116"/>
        <item x="112"/>
        <item x="88"/>
        <item x="99"/>
        <item x="85"/>
        <item x="70"/>
        <item x="49"/>
        <item x="4"/>
        <item x="91"/>
        <item x="34"/>
        <item x="79"/>
        <item x="89"/>
        <item x="60"/>
        <item x="92"/>
        <item x="67"/>
        <item x="72"/>
        <item x="105"/>
        <item x="29"/>
        <item x="28"/>
        <item x="43"/>
        <item x="109"/>
        <item x="108"/>
        <item x="125"/>
        <item x="113"/>
        <item x="59"/>
        <item x="76"/>
        <item x="56"/>
        <item x="71"/>
        <item x="39"/>
        <item x="100"/>
        <item x="95"/>
        <item x="77"/>
        <item x="74"/>
        <item x="106"/>
        <item x="90"/>
        <item x="82"/>
        <item x="87"/>
        <item x="65"/>
        <item x="32"/>
        <item x="55"/>
        <item x="47"/>
        <item x="21"/>
        <item x="25"/>
        <item x="68"/>
        <item x="78"/>
        <item x="40"/>
        <item x="31"/>
        <item x="53"/>
        <item x="26"/>
        <item x="12"/>
        <item x="16"/>
        <item x="37"/>
        <item x="19"/>
        <item x="9"/>
        <item x="44"/>
        <item x="36"/>
        <item x="18"/>
        <item x="93"/>
        <item x="110"/>
        <item x="14"/>
        <item x="54"/>
        <item x="6"/>
        <item x="22"/>
        <item x="15"/>
        <item x="10"/>
        <item x="7"/>
        <item x="3"/>
        <item x="50"/>
        <item x="61"/>
        <item x="86"/>
        <item x="75"/>
        <item x="69"/>
        <item x="46"/>
        <item x="104"/>
        <item x="98"/>
        <item x="51"/>
        <item x="35"/>
        <item x="30"/>
        <item x="5"/>
        <item x="24"/>
        <item x="42"/>
        <item x="38"/>
        <item x="52"/>
        <item x="73"/>
        <item x="62"/>
        <item x="45"/>
        <item x="94"/>
        <item x="48"/>
        <item x="33"/>
        <item x="20"/>
        <item x="17"/>
        <item x="13"/>
        <item x="8"/>
        <item x="80"/>
        <item x="83"/>
        <item x="123"/>
        <item x="117"/>
        <item x="101"/>
        <item x="81"/>
        <item x="84"/>
        <item x="96"/>
        <item x="63"/>
        <item x="115"/>
        <item x="121"/>
        <item x="126"/>
        <item x="58"/>
        <item x="57"/>
        <item x="103"/>
        <item x="119"/>
        <item x="128"/>
        <item x="129"/>
        <item x="130"/>
        <item x="66"/>
        <item x="41"/>
        <item x="120"/>
        <item x="0"/>
        <item x="23"/>
        <item x="11"/>
        <item x="2"/>
        <item x="1"/>
        <item x="27"/>
        <item x="64"/>
        <item x="107"/>
        <item x="114"/>
        <item x="1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0"/>
  </rowFields>
  <rowItems count="132">
    <i>
      <x v="64"/>
    </i>
    <i>
      <x v="130"/>
    </i>
    <i>
      <x v="57"/>
    </i>
    <i>
      <x v="34"/>
    </i>
    <i>
      <x v="36"/>
    </i>
    <i>
      <x v="4"/>
    </i>
    <i>
      <x v="53"/>
    </i>
    <i>
      <x v="7"/>
    </i>
    <i>
      <x v="59"/>
    </i>
    <i>
      <x v="22"/>
    </i>
    <i>
      <x v="78"/>
    </i>
    <i>
      <x v="25"/>
    </i>
    <i>
      <x v="95"/>
    </i>
    <i>
      <x v="33"/>
    </i>
    <i>
      <x v="97"/>
    </i>
    <i>
      <x v="6"/>
    </i>
    <i>
      <x v="98"/>
    </i>
    <i>
      <x v="24"/>
    </i>
    <i>
      <x v="104"/>
    </i>
    <i>
      <x v="122"/>
    </i>
    <i>
      <x v="115"/>
    </i>
    <i>
      <x v="27"/>
    </i>
    <i>
      <x v="117"/>
    </i>
    <i>
      <x v="21"/>
    </i>
    <i>
      <x v="120"/>
    </i>
    <i>
      <x v="40"/>
    </i>
    <i>
      <x v="102"/>
    </i>
    <i>
      <x v="29"/>
    </i>
    <i>
      <x v="15"/>
    </i>
    <i>
      <x v="92"/>
    </i>
    <i>
      <x v="110"/>
    </i>
    <i>
      <x v="32"/>
    </i>
    <i>
      <x v="111"/>
    </i>
    <i>
      <x v="14"/>
    </i>
    <i>
      <x v="114"/>
    </i>
    <i>
      <x v="90"/>
    </i>
    <i>
      <x v="127"/>
    </i>
    <i>
      <x v="9"/>
    </i>
    <i>
      <x v="44"/>
    </i>
    <i>
      <x v="93"/>
    </i>
    <i>
      <x v="17"/>
    </i>
    <i>
      <x v="101"/>
    </i>
    <i>
      <x v="20"/>
    </i>
    <i>
      <x v="129"/>
    </i>
    <i>
      <x v="23"/>
    </i>
    <i>
      <x v="116"/>
    </i>
    <i>
      <x v="125"/>
    </i>
    <i>
      <x v="124"/>
    </i>
    <i>
      <x v="42"/>
    </i>
    <i>
      <x v="87"/>
    </i>
    <i>
      <x v="30"/>
    </i>
    <i>
      <x v="3"/>
    </i>
    <i>
      <x v="41"/>
    </i>
    <i>
      <x v="109"/>
    </i>
    <i>
      <x v="43"/>
    </i>
    <i>
      <x v="51"/>
    </i>
    <i>
      <x v="74"/>
    </i>
    <i>
      <x v="118"/>
    </i>
    <i>
      <x v="108"/>
    </i>
    <i>
      <x v="80"/>
    </i>
    <i>
      <x v="28"/>
    </i>
    <i>
      <x v="66"/>
    </i>
    <i>
      <x v="128"/>
    </i>
    <i>
      <x/>
    </i>
    <i>
      <x v="18"/>
    </i>
    <i>
      <x v="35"/>
    </i>
    <i>
      <x v="37"/>
    </i>
    <i>
      <x v="2"/>
    </i>
    <i>
      <x v="84"/>
    </i>
    <i>
      <x v="1"/>
    </i>
    <i>
      <x v="106"/>
    </i>
    <i>
      <x v="123"/>
    </i>
    <i>
      <x v="58"/>
    </i>
    <i>
      <x v="112"/>
    </i>
    <i>
      <x v="55"/>
    </i>
    <i>
      <x v="119"/>
    </i>
    <i>
      <x v="49"/>
    </i>
    <i>
      <x v="50"/>
    </i>
    <i>
      <x v="38"/>
    </i>
    <i>
      <x v="105"/>
    </i>
    <i>
      <x v="79"/>
    </i>
    <i>
      <x v="54"/>
    </i>
    <i>
      <x v="39"/>
    </i>
    <i>
      <x v="81"/>
    </i>
    <i>
      <x v="73"/>
    </i>
    <i>
      <x v="46"/>
    </i>
    <i>
      <x v="48"/>
    </i>
    <i>
      <x v="83"/>
    </i>
    <i>
      <x v="56"/>
    </i>
    <i>
      <x v="19"/>
    </i>
    <i>
      <x v="107"/>
    </i>
    <i>
      <x v="63"/>
    </i>
    <i>
      <x v="31"/>
    </i>
    <i>
      <x v="10"/>
    </i>
    <i>
      <x v="67"/>
    </i>
    <i>
      <x v="45"/>
    </i>
    <i>
      <x v="16"/>
    </i>
    <i>
      <x v="75"/>
    </i>
    <i>
      <x v="85"/>
    </i>
    <i>
      <x v="82"/>
    </i>
    <i>
      <x v="68"/>
    </i>
    <i>
      <x v="72"/>
    </i>
    <i>
      <x v="77"/>
    </i>
    <i>
      <x v="103"/>
    </i>
    <i>
      <x v="8"/>
    </i>
    <i>
      <x v="26"/>
    </i>
    <i>
      <x v="89"/>
    </i>
    <i>
      <x v="94"/>
    </i>
    <i>
      <x v="60"/>
    </i>
    <i>
      <x v="52"/>
    </i>
    <i>
      <x v="12"/>
    </i>
    <i>
      <x v="126"/>
    </i>
    <i>
      <x v="76"/>
    </i>
    <i>
      <x v="113"/>
    </i>
    <i>
      <x v="70"/>
    </i>
    <i>
      <x v="99"/>
    </i>
    <i>
      <x v="96"/>
    </i>
    <i>
      <x v="5"/>
    </i>
    <i>
      <x v="69"/>
    </i>
    <i>
      <x v="121"/>
    </i>
    <i>
      <x v="47"/>
    </i>
    <i>
      <x v="61"/>
    </i>
    <i>
      <x v="86"/>
    </i>
    <i>
      <x v="91"/>
    </i>
    <i>
      <x v="13"/>
    </i>
    <i>
      <x v="11"/>
    </i>
    <i>
      <x v="71"/>
    </i>
    <i>
      <x v="100"/>
    </i>
    <i>
      <x v="62"/>
    </i>
    <i>
      <x v="65"/>
    </i>
    <i>
      <x v="88"/>
    </i>
    <i t="grand">
      <x/>
    </i>
  </rowItems>
  <colItems count="1">
    <i/>
  </colItems>
  <dataFields count="1">
    <dataField name="Count of cpu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08745-5B3B-3946-8AF7-07C5AE1F2A66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38" firstHeaderRow="1" firstDataRow="1" firstDataCol="1"/>
  <pivotFields count="1">
    <pivotField axis="axisRow" dataField="1" showAll="0" sortType="ascending">
      <items count="35">
        <item x="12"/>
        <item x="19"/>
        <item x="27"/>
        <item x="25"/>
        <item x="13"/>
        <item x="23"/>
        <item x="1"/>
        <item x="14"/>
        <item x="8"/>
        <item x="4"/>
        <item x="5"/>
        <item x="11"/>
        <item x="7"/>
        <item x="10"/>
        <item x="0"/>
        <item x="9"/>
        <item x="2"/>
        <item x="15"/>
        <item x="17"/>
        <item x="6"/>
        <item x="16"/>
        <item x="24"/>
        <item x="18"/>
        <item x="26"/>
        <item x="3"/>
        <item x="21"/>
        <item x="30"/>
        <item x="20"/>
        <item x="22"/>
        <item x="29"/>
        <item x="31"/>
        <item x="28"/>
        <item x="32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5">
    <i>
      <x v="33"/>
    </i>
    <i>
      <x v="17"/>
    </i>
    <i>
      <x v="18"/>
    </i>
    <i>
      <x v="2"/>
    </i>
    <i>
      <x v="8"/>
    </i>
    <i>
      <x v="21"/>
    </i>
    <i>
      <x v="3"/>
    </i>
    <i>
      <x v="23"/>
    </i>
    <i>
      <x v="15"/>
    </i>
    <i>
      <x v="22"/>
    </i>
    <i>
      <x v="19"/>
    </i>
    <i>
      <x v="9"/>
    </i>
    <i>
      <x v="7"/>
    </i>
    <i>
      <x v="12"/>
    </i>
    <i>
      <x v="30"/>
    </i>
    <i>
      <x v="11"/>
    </i>
    <i>
      <x v="5"/>
    </i>
    <i>
      <x v="32"/>
    </i>
    <i>
      <x v="13"/>
    </i>
    <i>
      <x v="28"/>
    </i>
    <i>
      <x v="31"/>
    </i>
    <i>
      <x v="27"/>
    </i>
    <i>
      <x v="26"/>
    </i>
    <i>
      <x v="29"/>
    </i>
    <i>
      <x v="20"/>
    </i>
    <i>
      <x v="14"/>
    </i>
    <i>
      <x v="16"/>
    </i>
    <i>
      <x v="6"/>
    </i>
    <i>
      <x v="10"/>
    </i>
    <i>
      <x v="1"/>
    </i>
    <i>
      <x v="25"/>
    </i>
    <i>
      <x v="24"/>
    </i>
    <i>
      <x v="4"/>
    </i>
    <i>
      <x/>
    </i>
    <i t="grand">
      <x/>
    </i>
  </rowItems>
  <colItems count="1">
    <i/>
  </colItems>
  <dataFields count="1">
    <dataField name="Count of Performance category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939" totalsRowShown="0">
  <autoFilter ref="A1:Q1939" xr:uid="{00000000-0009-0000-0100-000001000000}"/>
  <tableColumns count="17">
    <tableColumn id="1" xr3:uid="{00000000-0010-0000-0000-000001000000}" name="cpuName"/>
    <tableColumn id="2" xr3:uid="{00000000-0010-0000-0000-000002000000}" name="price" dataDxfId="15"/>
    <tableColumn id="3" xr3:uid="{00000000-0010-0000-0000-000003000000}" name="cpuMark" dataDxfId="14"/>
    <tableColumn id="4" xr3:uid="{00000000-0010-0000-0000-000004000000}" name="cpuValue" dataDxfId="13"/>
    <tableColumn id="5" xr3:uid="{00000000-0010-0000-0000-000005000000}" name="threadMark" dataDxfId="12"/>
    <tableColumn id="6" xr3:uid="{00000000-0010-0000-0000-000006000000}" name="threadValue" dataDxfId="11"/>
    <tableColumn id="7" xr3:uid="{00000000-0010-0000-0000-000007000000}" name="TDP" dataDxfId="10"/>
    <tableColumn id="8" xr3:uid="{00000000-0010-0000-0000-000008000000}" name="powerPerf" dataDxfId="9"/>
    <tableColumn id="9" xr3:uid="{00000000-0010-0000-0000-000009000000}" name="cores" dataDxfId="8"/>
    <tableColumn id="10" xr3:uid="{00000000-0010-0000-0000-00000A000000}" name="testDate" dataDxfId="7"/>
    <tableColumn id="11" xr3:uid="{00000000-0010-0000-0000-00000B000000}" name="socket" dataDxfId="6"/>
    <tableColumn id="12" xr3:uid="{00000000-0010-0000-0000-00000C000000}" name="category" dataDxfId="5"/>
    <tableColumn id="13" xr3:uid="{69BAE9F2-C142-2F4F-89C1-A61ADB1FCCD2}" name="Rank based on power" dataDxfId="4">
      <calculatedColumnFormula>RANK(Table1[[#This Row],[powerPerf]],Table1[powerPerf])</calculatedColumnFormula>
    </tableColumn>
    <tableColumn id="14" xr3:uid="{D3AA0F01-3B87-2E42-86B8-2AB6D193527C}" name="Rank based on cpuValue" dataDxfId="3">
      <calculatedColumnFormula>RANK(Table1[[#This Row],[cpuValue]],Table1[cpuValue])</calculatedColumnFormula>
    </tableColumn>
    <tableColumn id="16" xr3:uid="{11224478-FD6B-D544-B3D8-6839F6F0B6CD}" name="Performace remark based on performance" dataDxfId="2">
      <calculatedColumnFormula>LOOKUP(Table1[[#This Row],[Rank based on power]],$S$5:$S$9,$T$5:$T$9)</calculatedColumnFormula>
    </tableColumn>
    <tableColumn id="19" xr3:uid="{814138B0-0A49-7A47-B074-C20DF85D8EC6}" name="Age" dataDxfId="1">
      <calculatedColumnFormula>YEAR($T$2)-Table1[[#This Row],[testDate]]</calculatedColumnFormula>
    </tableColumn>
    <tableColumn id="20" xr3:uid="{B6722455-3A62-1449-B947-01A088D9E96D}" name="Performance category" dataDxfId="0">
      <calculatedColumnFormula>CONCATENATE(PROPER(Table1[[#This Row],[Performace remark based on performance]])," ",UPPER(TRIM(Table1[[#This Row],[category]])))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kaggle.com/datasets/alanjo/cpu-benchmarks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940"/>
  <sheetViews>
    <sheetView tabSelected="1" zoomScale="88" zoomScaleNormal="150" workbookViewId="0">
      <selection activeCell="B20" sqref="B20"/>
    </sheetView>
  </sheetViews>
  <sheetFormatPr baseColWidth="10" defaultRowHeight="16" x14ac:dyDescent="0.2"/>
  <cols>
    <col min="1" max="1" width="41.1640625" customWidth="1"/>
    <col min="2" max="2" width="14.6640625" style="9" customWidth="1"/>
    <col min="3" max="3" width="14" style="2" customWidth="1"/>
    <col min="4" max="4" width="12.33203125" style="2" customWidth="1"/>
    <col min="5" max="5" width="17.83203125" style="2" customWidth="1"/>
    <col min="6" max="6" width="13.5" style="2" customWidth="1"/>
    <col min="7" max="7" width="10.83203125" style="2"/>
    <col min="8" max="8" width="25.83203125" style="2" customWidth="1"/>
    <col min="9" max="9" width="10.83203125" style="2"/>
    <col min="10" max="10" width="14.1640625" style="11" customWidth="1"/>
    <col min="11" max="12" width="10.83203125" style="8"/>
    <col min="13" max="13" width="24" customWidth="1"/>
    <col min="14" max="14" width="21.83203125" customWidth="1"/>
    <col min="15" max="15" width="31.33203125" style="4" customWidth="1"/>
    <col min="16" max="16" width="18.33203125" customWidth="1"/>
    <col min="17" max="17" width="29.33203125" style="4" customWidth="1"/>
    <col min="18" max="18" width="26.33203125" style="4" customWidth="1"/>
    <col min="19" max="20" width="21.83203125" customWidth="1"/>
    <col min="22" max="22" width="6.6640625" customWidth="1"/>
    <col min="23" max="23" width="29.6640625" customWidth="1"/>
    <col min="28" max="28" width="32.83203125" customWidth="1"/>
    <col min="29" max="29" width="14.5" customWidth="1"/>
    <col min="31" max="31" width="19.6640625" customWidth="1"/>
    <col min="32" max="32" width="18.5" customWidth="1"/>
    <col min="34" max="34" width="20.5" customWidth="1"/>
    <col min="35" max="35" width="29.6640625" customWidth="1"/>
    <col min="37" max="37" width="21.83203125" customWidth="1"/>
    <col min="38" max="38" width="19.83203125" customWidth="1"/>
  </cols>
  <sheetData>
    <row r="1" spans="1:38" ht="17" thickBot="1" x14ac:dyDescent="0.25">
      <c r="A1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 t="s">
        <v>9</v>
      </c>
      <c r="K1" s="8" t="s">
        <v>10</v>
      </c>
      <c r="L1" s="8" t="s">
        <v>11</v>
      </c>
      <c r="M1" t="s">
        <v>2145</v>
      </c>
      <c r="N1" t="s">
        <v>2146</v>
      </c>
      <c r="O1" s="4" t="s">
        <v>2161</v>
      </c>
      <c r="P1" t="s">
        <v>2160</v>
      </c>
      <c r="Q1" s="4" t="s">
        <v>2164</v>
      </c>
    </row>
    <row r="2" spans="1:38" x14ac:dyDescent="0.2">
      <c r="A2" t="s">
        <v>14</v>
      </c>
      <c r="B2" s="9">
        <v>7299.99</v>
      </c>
      <c r="C2" s="2">
        <v>88338</v>
      </c>
      <c r="D2" s="2">
        <v>12.1</v>
      </c>
      <c r="E2" s="2">
        <v>2635</v>
      </c>
      <c r="F2" s="2">
        <v>0.36</v>
      </c>
      <c r="G2" s="2">
        <v>280</v>
      </c>
      <c r="H2" s="2">
        <v>315.49</v>
      </c>
      <c r="I2" s="2">
        <v>64</v>
      </c>
      <c r="J2" s="10">
        <v>2021</v>
      </c>
      <c r="K2" s="8" t="s">
        <v>15</v>
      </c>
      <c r="L2" s="8" t="s">
        <v>16</v>
      </c>
      <c r="M2" s="2">
        <f>RANK(Table1[[#This Row],[powerPerf]],Table1[powerPerf])</f>
        <v>130</v>
      </c>
      <c r="N2" s="2">
        <f>RANK(Table1[[#This Row],[cpuValue]],Table1[cpuValue])</f>
        <v>1480</v>
      </c>
      <c r="O2" s="8" t="str">
        <f>LOOKUP(Table1[[#This Row],[Rank based on power]],$S$5:$S$9,$T$5:$T$9)</f>
        <v>Best performance</v>
      </c>
      <c r="P2" s="2">
        <f ca="1">YEAR($T$2)-Table1[[#This Row],[testDate]]</f>
        <v>1</v>
      </c>
      <c r="Q2" s="8" t="str">
        <f>CONCATENATE(PROPER(Table1[[#This Row],[Performace remark based on performance]])," ",UPPER(TRIM(Table1[[#This Row],[category]])))</f>
        <v>Best Performance SERVER</v>
      </c>
      <c r="R2" s="8"/>
      <c r="S2" s="18" t="s">
        <v>2159</v>
      </c>
      <c r="T2" s="29">
        <f ca="1">TODAY()</f>
        <v>44924</v>
      </c>
      <c r="U2" s="2"/>
      <c r="V2" s="30" t="s">
        <v>2147</v>
      </c>
      <c r="W2" s="31"/>
      <c r="X2" s="31"/>
      <c r="Y2" s="31"/>
      <c r="Z2" s="32"/>
    </row>
    <row r="3" spans="1:38" x14ac:dyDescent="0.2">
      <c r="A3" t="s">
        <v>18</v>
      </c>
      <c r="B3" s="9">
        <v>7060</v>
      </c>
      <c r="C3" s="2">
        <v>85861</v>
      </c>
      <c r="D3" s="2">
        <v>12.16</v>
      </c>
      <c r="E3" s="2">
        <v>2727</v>
      </c>
      <c r="F3" s="2">
        <v>0.39</v>
      </c>
      <c r="G3" s="2">
        <v>225</v>
      </c>
      <c r="H3" s="2">
        <v>381.6</v>
      </c>
      <c r="I3" s="2">
        <v>64</v>
      </c>
      <c r="J3" s="10">
        <v>2021</v>
      </c>
      <c r="K3" s="8" t="s">
        <v>15</v>
      </c>
      <c r="L3" s="8" t="s">
        <v>16</v>
      </c>
      <c r="M3" s="2">
        <f>RANK(Table1[[#This Row],[powerPerf]],Table1[powerPerf])</f>
        <v>79</v>
      </c>
      <c r="N3" s="2">
        <f>RANK(Table1[[#This Row],[cpuValue]],Table1[cpuValue])</f>
        <v>1479</v>
      </c>
      <c r="O3" s="8" t="str">
        <f>LOOKUP(Table1[[#This Row],[Rank based on power]],$S$5:$S$9,$T$5:$T$9)</f>
        <v>Best performance</v>
      </c>
      <c r="P3" s="2">
        <f ca="1">YEAR($T$2)-Table1[[#This Row],[testDate]]</f>
        <v>1</v>
      </c>
      <c r="Q3" s="8" t="str">
        <f>CONCATENATE(PROPER(Table1[[#This Row],[Performace remark based on performance]])," ",UPPER(TRIM(Table1[[#This Row],[category]])))</f>
        <v>Best Performance SERVER</v>
      </c>
      <c r="R3" s="8"/>
      <c r="S3" s="2"/>
      <c r="T3" s="2"/>
      <c r="U3" s="2"/>
      <c r="V3" s="21" t="s">
        <v>2144</v>
      </c>
      <c r="W3" s="18" t="s">
        <v>2148</v>
      </c>
      <c r="X3" s="18" t="s">
        <v>2149</v>
      </c>
      <c r="Y3" s="18" t="s">
        <v>2150</v>
      </c>
      <c r="Z3" s="22" t="s">
        <v>2151</v>
      </c>
    </row>
    <row r="4" spans="1:38" x14ac:dyDescent="0.2">
      <c r="A4" t="s">
        <v>19</v>
      </c>
      <c r="B4" s="9">
        <v>6807.98</v>
      </c>
      <c r="C4" s="2">
        <v>83971</v>
      </c>
      <c r="D4" s="2">
        <v>12.33</v>
      </c>
      <c r="E4" s="2">
        <v>2626</v>
      </c>
      <c r="F4" s="2">
        <v>0.39</v>
      </c>
      <c r="G4" s="2">
        <v>280</v>
      </c>
      <c r="H4" s="2">
        <v>299.89999999999998</v>
      </c>
      <c r="I4" s="2">
        <v>64</v>
      </c>
      <c r="J4" s="10">
        <v>2020</v>
      </c>
      <c r="K4" s="8" t="s">
        <v>12</v>
      </c>
      <c r="L4" s="8" t="s">
        <v>13</v>
      </c>
      <c r="M4" s="2">
        <f>RANK(Table1[[#This Row],[powerPerf]],Table1[powerPerf])</f>
        <v>153</v>
      </c>
      <c r="N4" s="2">
        <f>RANK(Table1[[#This Row],[cpuValue]],Table1[cpuValue])</f>
        <v>1470</v>
      </c>
      <c r="O4" s="8" t="str">
        <f>LOOKUP(Table1[[#This Row],[Rank based on power]],$S$5:$S$9,$T$5:$T$9)</f>
        <v>Best performance</v>
      </c>
      <c r="P4" s="2">
        <f ca="1">YEAR($T$2)-Table1[[#This Row],[testDate]]</f>
        <v>2</v>
      </c>
      <c r="Q4" s="8" t="str">
        <f>CONCATENATE(PROPER(Table1[[#This Row],[Performace remark based on performance]])," ",UPPER(TRIM(Table1[[#This Row],[category]])))</f>
        <v>Best Performance DESKTOP</v>
      </c>
      <c r="R4" s="8"/>
      <c r="S4" s="33" t="s">
        <v>2162</v>
      </c>
      <c r="T4" s="33"/>
      <c r="U4" s="2"/>
      <c r="V4" s="23">
        <v>1</v>
      </c>
      <c r="W4" s="14" t="str">
        <f>VLOOKUP(V4,CHOOSE({1,2},Table1[Rank based on cpuValue],Table1[cpuName]),2,FALSE)</f>
        <v>Intel Xeon E5-1603 v3 @ 2.80GHz</v>
      </c>
      <c r="X4" s="20">
        <f>VLOOKUP(W4,Table1[],2,FALSE)</f>
        <v>12.88</v>
      </c>
      <c r="Y4" s="18">
        <f>VLOOKUP(W4,Table1[],10,FALSE)</f>
        <v>2015</v>
      </c>
      <c r="Z4" s="22">
        <f>VLOOKUP(W4,Table1[],9,FALSE)</f>
        <v>4</v>
      </c>
      <c r="AB4" s="15" t="s">
        <v>2095</v>
      </c>
      <c r="AC4" s="16">
        <f>AVERAGEIFS(Table1[price], Table1[cores], 8, Table1[testDate],2021)</f>
        <v>521.203125</v>
      </c>
    </row>
    <row r="5" spans="1:38" x14ac:dyDescent="0.2">
      <c r="A5" t="s">
        <v>20</v>
      </c>
      <c r="B5" s="9">
        <v>8399.69</v>
      </c>
      <c r="C5" s="2">
        <v>81568</v>
      </c>
      <c r="D5" s="2">
        <v>9.7100000000000009</v>
      </c>
      <c r="E5" s="2">
        <v>2569</v>
      </c>
      <c r="F5" s="2">
        <v>0.31</v>
      </c>
      <c r="G5" s="2">
        <v>280</v>
      </c>
      <c r="H5" s="2">
        <v>291.31</v>
      </c>
      <c r="I5" s="2">
        <v>64</v>
      </c>
      <c r="J5" s="10">
        <v>2020</v>
      </c>
      <c r="K5" s="8" t="s">
        <v>21</v>
      </c>
      <c r="L5" s="8" t="s">
        <v>13</v>
      </c>
      <c r="M5" s="2">
        <f>RANK(Table1[[#This Row],[powerPerf]],Table1[powerPerf])</f>
        <v>162</v>
      </c>
      <c r="N5" s="2">
        <f>RANK(Table1[[#This Row],[cpuValue]],Table1[cpuValue])</f>
        <v>1593</v>
      </c>
      <c r="O5" s="8" t="str">
        <f>LOOKUP(Table1[[#This Row],[Rank based on power]],$S$5:$S$9,$T$5:$T$9)</f>
        <v>Best performance</v>
      </c>
      <c r="P5" s="2">
        <f ca="1">YEAR($T$2)-Table1[[#This Row],[testDate]]</f>
        <v>2</v>
      </c>
      <c r="Q5" s="8" t="str">
        <f>CONCATENATE(PROPER(Table1[[#This Row],[Performace remark based on performance]])," ",UPPER(TRIM(Table1[[#This Row],[category]])))</f>
        <v>Best Performance DESKTOP</v>
      </c>
      <c r="R5" s="8"/>
      <c r="S5" s="19">
        <v>1</v>
      </c>
      <c r="T5" s="18" t="s">
        <v>2155</v>
      </c>
      <c r="U5" s="2"/>
      <c r="V5" s="23">
        <v>2</v>
      </c>
      <c r="W5" s="14" t="str">
        <f>VLOOKUP(V5,CHOOSE({1,2},Table1[Rank based on cpuValue],Table1[cpuName]),2,FALSE)</f>
        <v>Intel Xeon E5-1607 @ 3.00GHz</v>
      </c>
      <c r="X5" s="20">
        <f>VLOOKUP(W5,Table1[],2,FALSE)</f>
        <v>11.53</v>
      </c>
      <c r="Y5" s="18">
        <f>VLOOKUP(W5,Table1[],10,FALSE)</f>
        <v>2012</v>
      </c>
      <c r="Z5" s="22">
        <f>VLOOKUP(W5,Table1[],9,FALSE)</f>
        <v>4</v>
      </c>
      <c r="AB5" s="15" t="s">
        <v>2096</v>
      </c>
      <c r="AC5" s="16">
        <f>AVERAGEIFS(Table1[price], Table1[cores], 16, Table1[testDate],2021)</f>
        <v>2076.7242857142855</v>
      </c>
    </row>
    <row r="6" spans="1:38" x14ac:dyDescent="0.2">
      <c r="A6" t="s">
        <v>22</v>
      </c>
      <c r="B6" s="9">
        <v>5424.99</v>
      </c>
      <c r="C6" s="2">
        <v>76455</v>
      </c>
      <c r="D6" s="2">
        <v>14.09</v>
      </c>
      <c r="E6" s="2">
        <v>2695</v>
      </c>
      <c r="F6" s="2">
        <v>0.5</v>
      </c>
      <c r="G6" s="2">
        <v>225</v>
      </c>
      <c r="H6" s="2">
        <v>339.8</v>
      </c>
      <c r="I6" s="2">
        <v>48</v>
      </c>
      <c r="J6" s="10">
        <v>2021</v>
      </c>
      <c r="K6" s="8" t="s">
        <v>15</v>
      </c>
      <c r="L6" s="8" t="s">
        <v>16</v>
      </c>
      <c r="M6" s="2">
        <f>RANK(Table1[[#This Row],[powerPerf]],Table1[powerPerf])</f>
        <v>112</v>
      </c>
      <c r="N6" s="2">
        <f>RANK(Table1[[#This Row],[cpuValue]],Table1[cpuValue])</f>
        <v>1391</v>
      </c>
      <c r="O6" s="8" t="str">
        <f>LOOKUP(Table1[[#This Row],[Rank based on power]],$S$5:$S$9,$T$5:$T$9)</f>
        <v>Best performance</v>
      </c>
      <c r="P6" s="2">
        <f ca="1">YEAR($T$2)-Table1[[#This Row],[testDate]]</f>
        <v>1</v>
      </c>
      <c r="Q6" s="8" t="str">
        <f>CONCATENATE(PROPER(Table1[[#This Row],[Performace remark based on performance]])," ",UPPER(TRIM(Table1[[#This Row],[category]])))</f>
        <v>Best Performance SERVER</v>
      </c>
      <c r="R6" s="8"/>
      <c r="S6" s="18">
        <f>0.2*1939</f>
        <v>387.8</v>
      </c>
      <c r="T6" s="18" t="s">
        <v>2156</v>
      </c>
      <c r="U6" s="2"/>
      <c r="V6" s="23">
        <v>3</v>
      </c>
      <c r="W6" s="14" t="str">
        <f>VLOOKUP(V6,CHOOSE({1,2},Table1[Rank based on cpuValue],Table1[cpuName]),2,FALSE)</f>
        <v>Intel Xeon E5-1428L v2 @ 2.20GHz</v>
      </c>
      <c r="X6" s="20">
        <f>VLOOKUP(W6,Table1[],2,FALSE)</f>
        <v>20.37</v>
      </c>
      <c r="Y6" s="18">
        <f>VLOOKUP(W6,Table1[],10,FALSE)</f>
        <v>2019</v>
      </c>
      <c r="Z6" s="22">
        <f>VLOOKUP(W6,Table1[],9,FALSE)</f>
        <v>6</v>
      </c>
      <c r="AB6" s="17" t="s">
        <v>2097</v>
      </c>
      <c r="AC6" s="16">
        <f>AVERAGEIFS(Table1[price], Table1[cores], 32, Table1[testDate],2021)</f>
        <v>3674.4375</v>
      </c>
    </row>
    <row r="7" spans="1:38" x14ac:dyDescent="0.2">
      <c r="A7" t="s">
        <v>23</v>
      </c>
      <c r="B7" s="9">
        <v>4000</v>
      </c>
      <c r="C7" s="2">
        <v>71646</v>
      </c>
      <c r="D7" s="2">
        <v>17.91</v>
      </c>
      <c r="E7" s="2">
        <v>2097</v>
      </c>
      <c r="F7" s="2">
        <v>0.52</v>
      </c>
      <c r="G7" s="2">
        <v>200</v>
      </c>
      <c r="H7" s="2">
        <v>358.23</v>
      </c>
      <c r="I7" s="2">
        <v>64</v>
      </c>
      <c r="J7" s="10">
        <v>2020</v>
      </c>
      <c r="K7" s="8" t="s">
        <v>15</v>
      </c>
      <c r="L7" s="8" t="s">
        <v>16</v>
      </c>
      <c r="M7" s="2">
        <f>RANK(Table1[[#This Row],[powerPerf]],Table1[powerPerf])</f>
        <v>94</v>
      </c>
      <c r="N7" s="2">
        <f>RANK(Table1[[#This Row],[cpuValue]],Table1[cpuValue])</f>
        <v>1239</v>
      </c>
      <c r="O7" s="8" t="str">
        <f>LOOKUP(Table1[[#This Row],[Rank based on power]],$S$5:$S$9,$T$5:$T$9)</f>
        <v>Best performance</v>
      </c>
      <c r="P7" s="2">
        <f ca="1">YEAR($T$2)-Table1[[#This Row],[testDate]]</f>
        <v>2</v>
      </c>
      <c r="Q7" s="8" t="str">
        <f>CONCATENATE(PROPER(Table1[[#This Row],[Performace remark based on performance]])," ",UPPER(TRIM(Table1[[#This Row],[category]])))</f>
        <v>Best Performance SERVER</v>
      </c>
      <c r="R7" s="8"/>
      <c r="S7" s="18">
        <f>0.4*1939</f>
        <v>775.6</v>
      </c>
      <c r="T7" s="18" t="s">
        <v>2157</v>
      </c>
      <c r="U7" s="2"/>
      <c r="V7" s="23">
        <v>4</v>
      </c>
      <c r="W7" s="14" t="str">
        <f>VLOOKUP(V7,CHOOSE({1,2},Table1[Rank based on cpuValue],Table1[cpuName]),2,FALSE)</f>
        <v>AMD Opteron 6220</v>
      </c>
      <c r="X7" s="20">
        <f>VLOOKUP(W7,Table1[],2,FALSE)</f>
        <v>14.82</v>
      </c>
      <c r="Y7" s="18">
        <f>VLOOKUP(W7,Table1[],10,FALSE)</f>
        <v>2013</v>
      </c>
      <c r="Z7" s="22">
        <f>VLOOKUP(W7,Table1[],9,FALSE)</f>
        <v>4</v>
      </c>
      <c r="AB7" s="15" t="s">
        <v>2098</v>
      </c>
      <c r="AC7" s="16">
        <f>AVERAGEIFS(Table1[price], Table1[cores], 64, Table1[testDate],2021)</f>
        <v>7058.996666666666</v>
      </c>
    </row>
    <row r="8" spans="1:38" x14ac:dyDescent="0.2">
      <c r="A8" t="s">
        <v>24</v>
      </c>
      <c r="B8" s="9">
        <v>6817</v>
      </c>
      <c r="C8" s="2">
        <v>71576</v>
      </c>
      <c r="D8" s="2">
        <v>10.5</v>
      </c>
      <c r="E8" s="2">
        <v>2054</v>
      </c>
      <c r="F8" s="2">
        <v>0.3</v>
      </c>
      <c r="G8" s="2">
        <v>225</v>
      </c>
      <c r="H8" s="2">
        <v>318.12</v>
      </c>
      <c r="I8" s="2">
        <v>64</v>
      </c>
      <c r="J8" s="10">
        <v>2021</v>
      </c>
      <c r="K8" s="8" t="s">
        <v>15</v>
      </c>
      <c r="L8" s="8" t="s">
        <v>16</v>
      </c>
      <c r="M8" s="2">
        <f>RANK(Table1[[#This Row],[powerPerf]],Table1[powerPerf])</f>
        <v>125</v>
      </c>
      <c r="N8" s="2">
        <f>RANK(Table1[[#This Row],[cpuValue]],Table1[cpuValue])</f>
        <v>1550</v>
      </c>
      <c r="O8" s="8" t="str">
        <f>LOOKUP(Table1[[#This Row],[Rank based on power]],$S$5:$S$9,$T$5:$T$9)</f>
        <v>Best performance</v>
      </c>
      <c r="P8" s="2">
        <f ca="1">YEAR($T$2)-Table1[[#This Row],[testDate]]</f>
        <v>1</v>
      </c>
      <c r="Q8" s="8" t="str">
        <f>CONCATENATE(PROPER(Table1[[#This Row],[Performace remark based on performance]])," ",UPPER(TRIM(Table1[[#This Row],[category]])))</f>
        <v>Best Performance SERVER</v>
      </c>
      <c r="R8" s="8"/>
      <c r="S8" s="18">
        <f>0.8*1939</f>
        <v>1551.2</v>
      </c>
      <c r="T8" s="18" t="s">
        <v>2158</v>
      </c>
      <c r="U8" s="2"/>
      <c r="V8" s="23">
        <v>5</v>
      </c>
      <c r="W8" s="14" t="str">
        <f>VLOOKUP(V8,CHOOSE({1,2},Table1[Rank based on cpuValue],Table1[cpuName]),2,FALSE)</f>
        <v>AMD Opteron 4284</v>
      </c>
      <c r="X8" s="20">
        <f>VLOOKUP(W8,Table1[],2,FALSE)</f>
        <v>14.82</v>
      </c>
      <c r="Y8" s="18">
        <f>VLOOKUP(W8,Table1[],10,FALSE)</f>
        <v>2013</v>
      </c>
      <c r="Z8" s="22">
        <f>VLOOKUP(W8,Table1[],9,FALSE)</f>
        <v>4</v>
      </c>
      <c r="AB8" s="15" t="s">
        <v>2099</v>
      </c>
      <c r="AC8" s="16">
        <f>AVERAGEIF(Table1[testDate], 2021,Table1[price])</f>
        <v>1027.2325850340133</v>
      </c>
    </row>
    <row r="9" spans="1:38" x14ac:dyDescent="0.2">
      <c r="A9" t="s">
        <v>25</v>
      </c>
      <c r="B9" s="9">
        <v>5045.99</v>
      </c>
      <c r="C9" s="2">
        <v>68749</v>
      </c>
      <c r="D9" s="2">
        <v>13.62</v>
      </c>
      <c r="E9" s="2">
        <v>2145</v>
      </c>
      <c r="F9" s="2">
        <v>0.43</v>
      </c>
      <c r="G9" s="2">
        <v>225</v>
      </c>
      <c r="H9" s="2">
        <v>305.55</v>
      </c>
      <c r="I9" s="2">
        <v>64</v>
      </c>
      <c r="J9" s="10">
        <v>2019</v>
      </c>
      <c r="K9" s="8" t="s">
        <v>15</v>
      </c>
      <c r="L9" s="8" t="s">
        <v>16</v>
      </c>
      <c r="M9" s="2">
        <f>RANK(Table1[[#This Row],[powerPerf]],Table1[powerPerf])</f>
        <v>146</v>
      </c>
      <c r="N9" s="2">
        <f>RANK(Table1[[#This Row],[cpuValue]],Table1[cpuValue])</f>
        <v>1419</v>
      </c>
      <c r="O9" s="8" t="str">
        <f>LOOKUP(Table1[[#This Row],[Rank based on power]],$S$5:$S$9,$T$5:$T$9)</f>
        <v>Best performance</v>
      </c>
      <c r="P9" s="2">
        <f ca="1">YEAR($T$2)-Table1[[#This Row],[testDate]]</f>
        <v>3</v>
      </c>
      <c r="Q9" s="8" t="str">
        <f>CONCATENATE(PROPER(Table1[[#This Row],[Performace remark based on performance]])," ",UPPER(TRIM(Table1[[#This Row],[category]])))</f>
        <v>Best Performance SERVER</v>
      </c>
      <c r="R9" s="8"/>
      <c r="S9" s="18">
        <f>0.95*1939</f>
        <v>1842.05</v>
      </c>
      <c r="T9" s="18" t="s">
        <v>2163</v>
      </c>
      <c r="U9" s="2"/>
      <c r="V9" s="23">
        <v>6</v>
      </c>
      <c r="W9" s="14" t="str">
        <f>VLOOKUP(V9,CHOOSE({1,2},Table1[Rank based on cpuValue],Table1[cpuName]),2,FALSE)</f>
        <v>Intel Xeon E5-1410 v2 @ 2.80GHz</v>
      </c>
      <c r="X9" s="20">
        <f>VLOOKUP(W9,Table1[],2,FALSE)</f>
        <v>19.2</v>
      </c>
      <c r="Y9" s="18">
        <f>VLOOKUP(W9,Table1[],10,FALSE)</f>
        <v>2015</v>
      </c>
      <c r="Z9" s="22">
        <f>VLOOKUP(W9,Table1[],9,FALSE)</f>
        <v>4</v>
      </c>
    </row>
    <row r="10" spans="1:38" ht="17" thickBot="1" x14ac:dyDescent="0.25">
      <c r="A10" t="s">
        <v>26</v>
      </c>
      <c r="B10" s="9">
        <v>3684</v>
      </c>
      <c r="C10" s="2">
        <v>67748</v>
      </c>
      <c r="D10" s="2">
        <v>18.39</v>
      </c>
      <c r="E10" s="2">
        <v>2155</v>
      </c>
      <c r="F10" s="2">
        <v>0.59</v>
      </c>
      <c r="G10" s="2">
        <v>225</v>
      </c>
      <c r="H10" s="2">
        <v>301.10000000000002</v>
      </c>
      <c r="I10" s="2">
        <v>48</v>
      </c>
      <c r="J10" s="10">
        <v>2021</v>
      </c>
      <c r="K10" s="8" t="s">
        <v>15</v>
      </c>
      <c r="L10" s="8" t="s">
        <v>16</v>
      </c>
      <c r="M10" s="2">
        <f>RANK(Table1[[#This Row],[powerPerf]],Table1[powerPerf])</f>
        <v>151</v>
      </c>
      <c r="N10" s="2">
        <f>RANK(Table1[[#This Row],[cpuValue]],Table1[cpuValue])</f>
        <v>1225</v>
      </c>
      <c r="O10" s="8" t="str">
        <f>LOOKUP(Table1[[#This Row],[Rank based on power]],$S$5:$S$9,$T$5:$T$9)</f>
        <v>Best performance</v>
      </c>
      <c r="P10" s="2">
        <f ca="1">YEAR($T$2)-Table1[[#This Row],[testDate]]</f>
        <v>1</v>
      </c>
      <c r="Q10" s="8" t="str">
        <f>CONCATENATE(PROPER(Table1[[#This Row],[Performace remark based on performance]])," ",UPPER(TRIM(Table1[[#This Row],[category]])))</f>
        <v>Best Performance SERVER</v>
      </c>
      <c r="R10" s="8"/>
      <c r="S10" s="10"/>
      <c r="U10" s="2"/>
      <c r="V10" s="23">
        <v>7</v>
      </c>
      <c r="W10" s="14" t="str">
        <f>VLOOKUP(V10,CHOOSE({1,2},Table1[Rank based on cpuValue],Table1[cpuName]),2,FALSE)</f>
        <v>AMD A6-3410MX APU</v>
      </c>
      <c r="X10" s="20">
        <f>VLOOKUP(W10,Table1[],2,FALSE)</f>
        <v>3.99</v>
      </c>
      <c r="Y10" s="18">
        <f>VLOOKUP(W10,Table1[],10,FALSE)</f>
        <v>2010</v>
      </c>
      <c r="Z10" s="22">
        <f>VLOOKUP(W10,Table1[],9,FALSE)</f>
        <v>4</v>
      </c>
    </row>
    <row r="11" spans="1:38" x14ac:dyDescent="0.2">
      <c r="A11" t="s">
        <v>27</v>
      </c>
      <c r="B11" s="9">
        <v>2999</v>
      </c>
      <c r="C11" s="2">
        <v>67144</v>
      </c>
      <c r="D11" s="2">
        <v>22.39</v>
      </c>
      <c r="E11" s="2">
        <v>2742</v>
      </c>
      <c r="F11" s="2">
        <v>0.91</v>
      </c>
      <c r="G11" s="2">
        <v>225</v>
      </c>
      <c r="H11" s="2">
        <v>298.42</v>
      </c>
      <c r="I11" s="2">
        <v>32</v>
      </c>
      <c r="J11" s="10">
        <v>2021</v>
      </c>
      <c r="K11" s="8" t="s">
        <v>15</v>
      </c>
      <c r="L11" s="8" t="s">
        <v>16</v>
      </c>
      <c r="M11" s="2">
        <f>RANK(Table1[[#This Row],[powerPerf]],Table1[powerPerf])</f>
        <v>156</v>
      </c>
      <c r="N11" s="2">
        <f>RANK(Table1[[#This Row],[cpuValue]],Table1[cpuValue])</f>
        <v>1087</v>
      </c>
      <c r="O11" s="8" t="str">
        <f>LOOKUP(Table1[[#This Row],[Rank based on power]],$S$5:$S$9,$T$5:$T$9)</f>
        <v>Best performance</v>
      </c>
      <c r="P11" s="2">
        <f ca="1">YEAR($T$2)-Table1[[#This Row],[testDate]]</f>
        <v>1</v>
      </c>
      <c r="Q11" s="8" t="str">
        <f>CONCATENATE(PROPER(Table1[[#This Row],[Performace remark based on performance]])," ",UPPER(TRIM(Table1[[#This Row],[category]])))</f>
        <v>Best Performance SERVER</v>
      </c>
      <c r="R11" s="8"/>
      <c r="S11" s="2"/>
      <c r="U11" s="2"/>
      <c r="V11" s="23">
        <v>8</v>
      </c>
      <c r="W11" s="14" t="str">
        <f>VLOOKUP(V11,CHOOSE({1,2},Table1[Rank based on cpuValue],Table1[cpuName]),2,FALSE)</f>
        <v>AMD Opteron 2435</v>
      </c>
      <c r="X11" s="20">
        <f>VLOOKUP(W11,Table1[],2,FALSE)</f>
        <v>10.95</v>
      </c>
      <c r="Y11" s="18">
        <f>VLOOKUP(W11,Table1[],10,FALSE)</f>
        <v>2014</v>
      </c>
      <c r="Z11" s="22">
        <f>VLOOKUP(W11,Table1[],9,FALSE)</f>
        <v>6</v>
      </c>
      <c r="AB11" s="7" t="s">
        <v>1</v>
      </c>
      <c r="AC11" s="7"/>
      <c r="AE11" s="7" t="s">
        <v>3</v>
      </c>
      <c r="AF11" s="7"/>
      <c r="AH11" s="7" t="s">
        <v>7</v>
      </c>
      <c r="AI11" s="7"/>
      <c r="AK11" s="7" t="s">
        <v>5</v>
      </c>
      <c r="AL11" s="7"/>
    </row>
    <row r="12" spans="1:38" x14ac:dyDescent="0.2">
      <c r="A12" t="s">
        <v>28</v>
      </c>
      <c r="B12" s="9">
        <v>2997.99</v>
      </c>
      <c r="C12" s="2">
        <v>63835</v>
      </c>
      <c r="D12" s="2">
        <v>21.29</v>
      </c>
      <c r="E12" s="2">
        <v>2694</v>
      </c>
      <c r="F12" s="2">
        <v>0.9</v>
      </c>
      <c r="G12" s="2">
        <v>280</v>
      </c>
      <c r="H12" s="2">
        <v>227.98</v>
      </c>
      <c r="I12" s="2">
        <v>32</v>
      </c>
      <c r="J12" s="10">
        <v>2019</v>
      </c>
      <c r="K12" s="8" t="s">
        <v>21</v>
      </c>
      <c r="L12" s="8" t="s">
        <v>13</v>
      </c>
      <c r="M12" s="2">
        <f>RANK(Table1[[#This Row],[powerPerf]],Table1[powerPerf])</f>
        <v>253</v>
      </c>
      <c r="N12" s="2">
        <f>RANK(Table1[[#This Row],[cpuValue]],Table1[cpuValue])</f>
        <v>1123</v>
      </c>
      <c r="O12" s="8" t="str">
        <f>LOOKUP(Table1[[#This Row],[Rank based on power]],$S$5:$S$9,$T$5:$T$9)</f>
        <v>Best performance</v>
      </c>
      <c r="P12" s="2">
        <f ca="1">YEAR($T$2)-Table1[[#This Row],[testDate]]</f>
        <v>3</v>
      </c>
      <c r="Q12" s="8" t="str">
        <f>CONCATENATE(PROPER(Table1[[#This Row],[Performace remark based on performance]])," ",UPPER(TRIM(Table1[[#This Row],[category]])))</f>
        <v>Best Performance DESKTOP</v>
      </c>
      <c r="R12" s="8"/>
      <c r="S12" s="2"/>
      <c r="U12" s="2"/>
      <c r="V12" s="23">
        <v>9</v>
      </c>
      <c r="W12" s="14" t="str">
        <f>VLOOKUP(V12,CHOOSE({1,2},Table1[Rank based on cpuValue],Table1[cpuName]),2,FALSE)</f>
        <v>Intel Xeon X5667 @ 3.07GHz</v>
      </c>
      <c r="X12" s="20">
        <f>VLOOKUP(W12,Table1[],2,FALSE)</f>
        <v>18.04</v>
      </c>
      <c r="Y12" s="18">
        <f>VLOOKUP(W12,Table1[],10,FALSE)</f>
        <v>2010</v>
      </c>
      <c r="Z12" s="22">
        <f>VLOOKUP(W12,Table1[],9,FALSE)</f>
        <v>4</v>
      </c>
    </row>
    <row r="13" spans="1:38" ht="17" thickBot="1" x14ac:dyDescent="0.25">
      <c r="A13" t="s">
        <v>29</v>
      </c>
      <c r="B13" s="9">
        <v>4499.99</v>
      </c>
      <c r="C13" s="2">
        <v>63495</v>
      </c>
      <c r="D13" s="2">
        <v>14.11</v>
      </c>
      <c r="E13" s="2">
        <v>2666</v>
      </c>
      <c r="F13" s="2">
        <v>0.59</v>
      </c>
      <c r="G13" s="2">
        <v>280</v>
      </c>
      <c r="H13" s="2">
        <v>226.77</v>
      </c>
      <c r="I13" s="2">
        <v>32</v>
      </c>
      <c r="J13" s="10">
        <v>2020</v>
      </c>
      <c r="K13" s="8" t="s">
        <v>12</v>
      </c>
      <c r="L13" s="8" t="s">
        <v>13</v>
      </c>
      <c r="M13" s="2">
        <f>RANK(Table1[[#This Row],[powerPerf]],Table1[powerPerf])</f>
        <v>258</v>
      </c>
      <c r="N13" s="2">
        <f>RANK(Table1[[#This Row],[cpuValue]],Table1[cpuValue])</f>
        <v>1390</v>
      </c>
      <c r="O13" s="8" t="str">
        <f>LOOKUP(Table1[[#This Row],[Rank based on power]],$S$5:$S$9,$T$5:$T$9)</f>
        <v>Best performance</v>
      </c>
      <c r="P13" s="2">
        <f ca="1">YEAR($T$2)-Table1[[#This Row],[testDate]]</f>
        <v>2</v>
      </c>
      <c r="Q13" s="8" t="str">
        <f>CONCATENATE(PROPER(Table1[[#This Row],[Performace remark based on performance]])," ",UPPER(TRIM(Table1[[#This Row],[category]])))</f>
        <v>Best Performance DESKTOP</v>
      </c>
      <c r="R13" s="8"/>
      <c r="T13" s="12"/>
      <c r="U13" s="2"/>
      <c r="V13" s="24">
        <v>10</v>
      </c>
      <c r="W13" s="25" t="str">
        <f>VLOOKUP(V13,CHOOSE({1,2},Table1[Rank based on cpuValue],Table1[cpuName]),2,FALSE)</f>
        <v>AMD Phenom II N620 Dual-Core</v>
      </c>
      <c r="X13" s="26">
        <f>VLOOKUP(W13,Table1[],2,FALSE)</f>
        <v>3.99</v>
      </c>
      <c r="Y13" s="27">
        <f>VLOOKUP(W13,Table1[],10,FALSE)</f>
        <v>2009</v>
      </c>
      <c r="Z13" s="28">
        <f>VLOOKUP(W13,Table1[],9,FALSE)</f>
        <v>2</v>
      </c>
      <c r="AB13" t="s">
        <v>2100</v>
      </c>
      <c r="AC13">
        <v>445.12421568626723</v>
      </c>
      <c r="AE13" t="s">
        <v>2100</v>
      </c>
      <c r="AF13">
        <v>35.653390092879206</v>
      </c>
      <c r="AH13" t="s">
        <v>2100</v>
      </c>
      <c r="AI13">
        <v>111.82066563467487</v>
      </c>
      <c r="AK13" t="s">
        <v>2100</v>
      </c>
      <c r="AL13">
        <v>15.219385964912282</v>
      </c>
    </row>
    <row r="14" spans="1:38" x14ac:dyDescent="0.2">
      <c r="A14" t="s">
        <v>30</v>
      </c>
      <c r="B14" s="9">
        <v>8978</v>
      </c>
      <c r="C14" s="2">
        <v>62317</v>
      </c>
      <c r="D14" s="2">
        <v>6.94</v>
      </c>
      <c r="E14" s="2">
        <v>2385</v>
      </c>
      <c r="F14" s="2">
        <v>0.27</v>
      </c>
      <c r="G14" s="2">
        <v>270</v>
      </c>
      <c r="H14" s="2">
        <v>230.81</v>
      </c>
      <c r="I14" s="2">
        <v>40</v>
      </c>
      <c r="J14" s="10">
        <v>2021</v>
      </c>
      <c r="K14" s="8" t="s">
        <v>31</v>
      </c>
      <c r="L14" s="8" t="s">
        <v>16</v>
      </c>
      <c r="M14" s="2">
        <f>RANK(Table1[[#This Row],[powerPerf]],Table1[powerPerf])</f>
        <v>250</v>
      </c>
      <c r="N14" s="2">
        <f>RANK(Table1[[#This Row],[cpuValue]],Table1[cpuValue])</f>
        <v>1730</v>
      </c>
      <c r="O14" s="8" t="str">
        <f>LOOKUP(Table1[[#This Row],[Rank based on power]],$S$5:$S$9,$T$5:$T$9)</f>
        <v>Best performance</v>
      </c>
      <c r="P14" s="2">
        <f ca="1">YEAR($T$2)-Table1[[#This Row],[testDate]]</f>
        <v>1</v>
      </c>
      <c r="Q14" s="8" t="str">
        <f>CONCATENATE(PROPER(Table1[[#This Row],[Performace remark based on performance]])," ",UPPER(TRIM(Table1[[#This Row],[category]])))</f>
        <v>Best Performance SERVER</v>
      </c>
      <c r="R14" s="8"/>
      <c r="T14" s="2"/>
      <c r="U14" s="2"/>
      <c r="V14" s="2"/>
      <c r="W14" s="2"/>
      <c r="X14" s="2"/>
      <c r="Y14" s="2"/>
      <c r="Z14" s="2"/>
      <c r="AB14" t="s">
        <v>2101</v>
      </c>
      <c r="AC14">
        <v>20.733600974176049</v>
      </c>
      <c r="AE14" t="s">
        <v>2101</v>
      </c>
      <c r="AF14">
        <v>0.81551516315516759</v>
      </c>
      <c r="AH14" t="s">
        <v>2101</v>
      </c>
      <c r="AI14">
        <v>2.7411568424901378</v>
      </c>
      <c r="AK14" t="s">
        <v>2101</v>
      </c>
      <c r="AL14">
        <v>0.40800899373070959</v>
      </c>
    </row>
    <row r="15" spans="1:38" ht="17" thickBot="1" x14ac:dyDescent="0.25">
      <c r="A15" t="s">
        <v>32</v>
      </c>
      <c r="B15" s="9">
        <v>3499.99</v>
      </c>
      <c r="C15" s="2">
        <v>61689</v>
      </c>
      <c r="D15" s="2">
        <v>17.63</v>
      </c>
      <c r="E15" s="2">
        <v>2110</v>
      </c>
      <c r="F15" s="2">
        <v>0.6</v>
      </c>
      <c r="G15" s="2">
        <v>200</v>
      </c>
      <c r="H15" s="2">
        <v>308.44</v>
      </c>
      <c r="I15" s="2">
        <v>64</v>
      </c>
      <c r="J15" s="10">
        <v>2019</v>
      </c>
      <c r="K15" s="8" t="s">
        <v>15</v>
      </c>
      <c r="L15" s="8" t="s">
        <v>16</v>
      </c>
      <c r="M15" s="2">
        <f>RANK(Table1[[#This Row],[powerPerf]],Table1[powerPerf])</f>
        <v>141</v>
      </c>
      <c r="N15" s="2">
        <f>RANK(Table1[[#This Row],[cpuValue]],Table1[cpuValue])</f>
        <v>1252</v>
      </c>
      <c r="O15" s="8" t="str">
        <f>LOOKUP(Table1[[#This Row],[Rank based on power]],$S$5:$S$9,$T$5:$T$9)</f>
        <v>Best performance</v>
      </c>
      <c r="P15" s="2">
        <f ca="1">YEAR($T$2)-Table1[[#This Row],[testDate]]</f>
        <v>3</v>
      </c>
      <c r="Q15" s="8" t="str">
        <f>CONCATENATE(PROPER(Table1[[#This Row],[Performace remark based on performance]])," ",UPPER(TRIM(Table1[[#This Row],[category]])))</f>
        <v>Best Performance SERVER</v>
      </c>
      <c r="R15" s="8"/>
      <c r="T15" s="2"/>
      <c r="U15" s="2"/>
      <c r="V15" s="2"/>
      <c r="W15" s="2"/>
      <c r="X15" s="2"/>
      <c r="Y15" s="2"/>
      <c r="Z15" s="2"/>
      <c r="AB15" t="s">
        <v>2102</v>
      </c>
      <c r="AC15">
        <v>161</v>
      </c>
      <c r="AE15" t="s">
        <v>2102</v>
      </c>
      <c r="AF15">
        <v>25.824999999999999</v>
      </c>
      <c r="AH15" t="s">
        <v>2102</v>
      </c>
      <c r="AI15">
        <v>69.295000000000002</v>
      </c>
      <c r="AK15" t="s">
        <v>2102</v>
      </c>
      <c r="AL15">
        <v>9.8449999999999989</v>
      </c>
    </row>
    <row r="16" spans="1:38" x14ac:dyDescent="0.2">
      <c r="A16" t="s">
        <v>33</v>
      </c>
      <c r="B16" s="9">
        <v>4989</v>
      </c>
      <c r="C16" s="2">
        <v>60948</v>
      </c>
      <c r="D16" s="2">
        <v>12.22</v>
      </c>
      <c r="E16" s="2">
        <v>2975</v>
      </c>
      <c r="F16" s="2">
        <v>0.6</v>
      </c>
      <c r="G16" s="2">
        <v>240</v>
      </c>
      <c r="H16" s="2">
        <v>253.95</v>
      </c>
      <c r="I16" s="2">
        <v>24</v>
      </c>
      <c r="J16" s="10">
        <v>2021</v>
      </c>
      <c r="K16" s="8" t="s">
        <v>15</v>
      </c>
      <c r="L16" s="8" t="s">
        <v>16</v>
      </c>
      <c r="M16" s="2">
        <f>RANK(Table1[[#This Row],[powerPerf]],Table1[powerPerf])</f>
        <v>210</v>
      </c>
      <c r="N16" s="2">
        <f>RANK(Table1[[#This Row],[cpuValue]],Table1[cpuValue])</f>
        <v>1475</v>
      </c>
      <c r="O16" s="8" t="str">
        <f>LOOKUP(Table1[[#This Row],[Rank based on power]],$S$5:$S$9,$T$5:$T$9)</f>
        <v>Best performance</v>
      </c>
      <c r="P16" s="2">
        <f ca="1">YEAR($T$2)-Table1[[#This Row],[testDate]]</f>
        <v>1</v>
      </c>
      <c r="Q16" s="8" t="str">
        <f>CONCATENATE(PROPER(Table1[[#This Row],[Performace remark based on performance]])," ",UPPER(TRIM(Table1[[#This Row],[category]])))</f>
        <v>Best Performance SERVER</v>
      </c>
      <c r="R16" s="8"/>
      <c r="S16" s="2"/>
      <c r="T16" s="2"/>
      <c r="U16" s="2"/>
      <c r="V16" s="30" t="s">
        <v>2152</v>
      </c>
      <c r="W16" s="31"/>
      <c r="X16" s="31"/>
      <c r="Y16" s="31"/>
      <c r="Z16" s="32"/>
      <c r="AB16" t="s">
        <v>2103</v>
      </c>
      <c r="AC16">
        <v>250</v>
      </c>
      <c r="AE16" t="s">
        <v>2103</v>
      </c>
      <c r="AF16">
        <v>10.16</v>
      </c>
      <c r="AH16" t="s">
        <v>2103</v>
      </c>
      <c r="AI16">
        <v>150.30000000000001</v>
      </c>
      <c r="AK16" t="s">
        <v>2103</v>
      </c>
      <c r="AL16">
        <v>1.43</v>
      </c>
    </row>
    <row r="17" spans="1:38" x14ac:dyDescent="0.2">
      <c r="A17" t="s">
        <v>34</v>
      </c>
      <c r="B17" s="9">
        <v>2840</v>
      </c>
      <c r="C17" s="2">
        <v>59732</v>
      </c>
      <c r="D17" s="2">
        <v>21.03</v>
      </c>
      <c r="E17" s="2">
        <v>2447</v>
      </c>
      <c r="F17" s="2">
        <v>0.86</v>
      </c>
      <c r="G17" s="2">
        <v>200</v>
      </c>
      <c r="H17" s="2">
        <v>298.66000000000003</v>
      </c>
      <c r="I17" s="2">
        <v>32</v>
      </c>
      <c r="J17" s="10">
        <v>2021</v>
      </c>
      <c r="K17" s="8" t="s">
        <v>15</v>
      </c>
      <c r="L17" s="8" t="s">
        <v>16</v>
      </c>
      <c r="M17" s="2">
        <f>RANK(Table1[[#This Row],[powerPerf]],Table1[powerPerf])</f>
        <v>155</v>
      </c>
      <c r="N17" s="2">
        <f>RANK(Table1[[#This Row],[cpuValue]],Table1[cpuValue])</f>
        <v>1132</v>
      </c>
      <c r="O17" s="8" t="str">
        <f>LOOKUP(Table1[[#This Row],[Rank based on power]],$S$5:$S$9,$T$5:$T$9)</f>
        <v>Best performance</v>
      </c>
      <c r="P17" s="2">
        <f ca="1">YEAR($T$2)-Table1[[#This Row],[testDate]]</f>
        <v>1</v>
      </c>
      <c r="Q17" s="8" t="str">
        <f>CONCATENATE(PROPER(Table1[[#This Row],[Performace remark based on performance]])," ",UPPER(TRIM(Table1[[#This Row],[category]])))</f>
        <v>Best Performance SERVER</v>
      </c>
      <c r="R17" s="8"/>
      <c r="S17" s="2"/>
      <c r="T17" s="2"/>
      <c r="U17" s="2"/>
      <c r="V17" s="21" t="s">
        <v>2144</v>
      </c>
      <c r="W17" s="18" t="s">
        <v>2148</v>
      </c>
      <c r="X17" s="18" t="s">
        <v>2149</v>
      </c>
      <c r="Y17" s="18" t="s">
        <v>2150</v>
      </c>
      <c r="Z17" s="22" t="s">
        <v>2151</v>
      </c>
      <c r="AB17" t="s">
        <v>2104</v>
      </c>
      <c r="AC17">
        <v>912.74953943160892</v>
      </c>
      <c r="AE17" t="s">
        <v>2104</v>
      </c>
      <c r="AF17">
        <v>35.901196830038515</v>
      </c>
      <c r="AH17" t="s">
        <v>2104</v>
      </c>
      <c r="AI17">
        <v>120.67318400739624</v>
      </c>
      <c r="AK17" t="s">
        <v>2104</v>
      </c>
      <c r="AL17">
        <v>17.961666262194424</v>
      </c>
    </row>
    <row r="18" spans="1:38" x14ac:dyDescent="0.2">
      <c r="A18" t="s">
        <v>35</v>
      </c>
      <c r="B18" s="9">
        <v>1499.99</v>
      </c>
      <c r="C18" s="2">
        <v>57666</v>
      </c>
      <c r="D18" s="2">
        <v>38.44</v>
      </c>
      <c r="E18" s="2">
        <v>2965</v>
      </c>
      <c r="F18" s="2">
        <v>1.98</v>
      </c>
      <c r="G18" s="2">
        <v>200</v>
      </c>
      <c r="H18" s="2">
        <v>288.33</v>
      </c>
      <c r="I18" s="2">
        <v>24</v>
      </c>
      <c r="J18" s="10">
        <v>2021</v>
      </c>
      <c r="K18" s="8" t="s">
        <v>15</v>
      </c>
      <c r="L18" s="8" t="s">
        <v>16</v>
      </c>
      <c r="M18" s="2">
        <f>RANK(Table1[[#This Row],[powerPerf]],Table1[powerPerf])</f>
        <v>165</v>
      </c>
      <c r="N18" s="2">
        <f>RANK(Table1[[#This Row],[cpuValue]],Table1[cpuValue])</f>
        <v>618</v>
      </c>
      <c r="O18" s="8" t="str">
        <f>LOOKUP(Table1[[#This Row],[Rank based on power]],$S$5:$S$9,$T$5:$T$9)</f>
        <v>Best performance</v>
      </c>
      <c r="P18" s="2">
        <f ca="1">YEAR($T$2)-Table1[[#This Row],[testDate]]</f>
        <v>1</v>
      </c>
      <c r="Q18" s="8" t="str">
        <f>CONCATENATE(PROPER(Table1[[#This Row],[Performace remark based on performance]])," ",UPPER(TRIM(Table1[[#This Row],[category]])))</f>
        <v>Best Performance SERVER</v>
      </c>
      <c r="R18" s="8"/>
      <c r="S18" s="2"/>
      <c r="T18" s="2"/>
      <c r="U18" s="2"/>
      <c r="V18" s="23">
        <v>1</v>
      </c>
      <c r="W18" s="14" t="str">
        <f>VLOOKUP(1,CHOOSE({1,2},Table1[Rank based on power],Table1[cpuName]),2,FALSE)</f>
        <v>Intel Core i9-12900T</v>
      </c>
      <c r="X18" s="20">
        <f>VLOOKUP(W18,Table1[],2,FALSE)</f>
        <v>489</v>
      </c>
      <c r="Y18" s="18">
        <f>VLOOKUP(W18,Table1[],10,FALSE)</f>
        <v>2022</v>
      </c>
      <c r="Z18" s="22">
        <f>VLOOKUP(W18,Table1[],9,FALSE)</f>
        <v>8</v>
      </c>
      <c r="AB18" t="s">
        <v>2105</v>
      </c>
      <c r="AC18">
        <v>833111.72173261421</v>
      </c>
      <c r="AE18" t="s">
        <v>2105</v>
      </c>
      <c r="AF18">
        <v>1288.8959338291675</v>
      </c>
      <c r="AH18" t="s">
        <v>2105</v>
      </c>
      <c r="AI18">
        <v>14562.017338482912</v>
      </c>
      <c r="AK18" t="s">
        <v>2105</v>
      </c>
      <c r="AL18">
        <v>322.62145491445335</v>
      </c>
    </row>
    <row r="19" spans="1:38" x14ac:dyDescent="0.2">
      <c r="A19" t="s">
        <v>36</v>
      </c>
      <c r="B19" s="9">
        <v>1789.99</v>
      </c>
      <c r="C19" s="2">
        <v>56728</v>
      </c>
      <c r="D19" s="2">
        <v>31.69</v>
      </c>
      <c r="E19" s="2">
        <v>2207</v>
      </c>
      <c r="F19" s="2">
        <v>1.23</v>
      </c>
      <c r="G19" s="2">
        <v>225</v>
      </c>
      <c r="H19" s="2">
        <v>252.13</v>
      </c>
      <c r="I19" s="2">
        <v>32</v>
      </c>
      <c r="J19" s="10">
        <v>2019</v>
      </c>
      <c r="K19" s="8" t="s">
        <v>15</v>
      </c>
      <c r="L19" s="8" t="s">
        <v>16</v>
      </c>
      <c r="M19" s="2">
        <f>RANK(Table1[[#This Row],[powerPerf]],Table1[powerPerf])</f>
        <v>213</v>
      </c>
      <c r="N19" s="2">
        <f>RANK(Table1[[#This Row],[cpuValue]],Table1[cpuValue])</f>
        <v>796</v>
      </c>
      <c r="O19" s="8" t="str">
        <f>LOOKUP(Table1[[#This Row],[Rank based on power]],$S$5:$S$9,$T$5:$T$9)</f>
        <v>Best performance</v>
      </c>
      <c r="P19" s="2">
        <f ca="1">YEAR($T$2)-Table1[[#This Row],[testDate]]</f>
        <v>3</v>
      </c>
      <c r="Q19" s="8" t="str">
        <f>CONCATENATE(PROPER(Table1[[#This Row],[Performace remark based on performance]])," ",UPPER(TRIM(Table1[[#This Row],[category]])))</f>
        <v>Best Performance SERVER</v>
      </c>
      <c r="R19" s="8"/>
      <c r="S19" s="2"/>
      <c r="T19" s="2"/>
      <c r="U19" s="2"/>
      <c r="V19" s="23">
        <v>2</v>
      </c>
      <c r="W19" s="14" t="str">
        <f>VLOOKUP(V19,CHOOSE({1,2},Table1[Rank based on power],Table1[cpuName]),2,FALSE)</f>
        <v>Intel Core i7-1265U</v>
      </c>
      <c r="X19" s="20">
        <f>VLOOKUP(W19,Table1[],2,FALSE)</f>
        <v>426</v>
      </c>
      <c r="Y19" s="18">
        <f>VLOOKUP(W19,Table1[],10,FALSE)</f>
        <v>2022</v>
      </c>
      <c r="Z19" s="22">
        <f>VLOOKUP(W19,Table1[],9,FALSE)</f>
        <v>2</v>
      </c>
      <c r="AB19" t="s">
        <v>2106</v>
      </c>
      <c r="AC19">
        <v>30.434251686339064</v>
      </c>
      <c r="AE19" t="s">
        <v>2106</v>
      </c>
      <c r="AF19">
        <v>17.730239381309548</v>
      </c>
      <c r="AH19" t="s">
        <v>2106</v>
      </c>
      <c r="AI19">
        <v>6.4378352402663914</v>
      </c>
      <c r="AK19" t="s">
        <v>2106</v>
      </c>
      <c r="AL19">
        <v>30.17646551722282</v>
      </c>
    </row>
    <row r="20" spans="1:38" x14ac:dyDescent="0.2">
      <c r="A20" t="s">
        <v>37</v>
      </c>
      <c r="B20" s="9">
        <v>3761</v>
      </c>
      <c r="C20" s="2">
        <v>56562</v>
      </c>
      <c r="D20" s="2">
        <v>15.04</v>
      </c>
      <c r="E20" s="2">
        <v>2563</v>
      </c>
      <c r="F20" s="2">
        <v>0.68</v>
      </c>
      <c r="G20" s="2">
        <v>240</v>
      </c>
      <c r="H20" s="2">
        <v>235.68</v>
      </c>
      <c r="I20" s="2">
        <v>32</v>
      </c>
      <c r="J20" s="10">
        <v>2021</v>
      </c>
      <c r="K20" s="8" t="s">
        <v>15</v>
      </c>
      <c r="L20" s="8" t="s">
        <v>16</v>
      </c>
      <c r="M20" s="2">
        <f>RANK(Table1[[#This Row],[powerPerf]],Table1[powerPerf])</f>
        <v>239</v>
      </c>
      <c r="N20" s="2">
        <f>RANK(Table1[[#This Row],[cpuValue]],Table1[cpuValue])</f>
        <v>1351</v>
      </c>
      <c r="O20" s="8" t="str">
        <f>LOOKUP(Table1[[#This Row],[Rank based on power]],$S$5:$S$9,$T$5:$T$9)</f>
        <v>Best performance</v>
      </c>
      <c r="P20" s="2">
        <f ca="1">YEAR($T$2)-Table1[[#This Row],[testDate]]</f>
        <v>1</v>
      </c>
      <c r="Q20" s="8" t="str">
        <f>CONCATENATE(PROPER(Table1[[#This Row],[Performace remark based on performance]])," ",UPPER(TRIM(Table1[[#This Row],[category]])))</f>
        <v>Best Performance SERVER</v>
      </c>
      <c r="R20" s="8"/>
      <c r="S20" s="2"/>
      <c r="T20" s="2"/>
      <c r="U20" s="2"/>
      <c r="V20" s="23">
        <v>3</v>
      </c>
      <c r="W20" s="14" t="str">
        <f>VLOOKUP(V20,CHOOSE({1,2},Table1[Rank based on power],Table1[cpuName]),2,FALSE)</f>
        <v>Intel Core i5-1235U</v>
      </c>
      <c r="X20" s="20">
        <f>VLOOKUP(W20,Table1[],2,FALSE)</f>
        <v>309</v>
      </c>
      <c r="Y20" s="18">
        <f>VLOOKUP(W20,Table1[],10,FALSE)</f>
        <v>2022</v>
      </c>
      <c r="Z20" s="22">
        <f>VLOOKUP(W20,Table1[],9,FALSE)</f>
        <v>2</v>
      </c>
      <c r="AB20" t="s">
        <v>2107</v>
      </c>
      <c r="AC20">
        <v>4.9503014964463734</v>
      </c>
      <c r="AE20" t="s">
        <v>2107</v>
      </c>
      <c r="AF20">
        <v>3.2403702073293403</v>
      </c>
      <c r="AH20" t="s">
        <v>2107</v>
      </c>
      <c r="AI20">
        <v>2.1891524535136218</v>
      </c>
      <c r="AK20" t="s">
        <v>2107</v>
      </c>
      <c r="AL20">
        <v>3.9029193942970735</v>
      </c>
    </row>
    <row r="21" spans="1:38" x14ac:dyDescent="0.2">
      <c r="A21" t="s">
        <v>38</v>
      </c>
      <c r="B21" s="9">
        <v>1682.9</v>
      </c>
      <c r="C21" s="2">
        <v>54757</v>
      </c>
      <c r="D21" s="2">
        <v>32.54</v>
      </c>
      <c r="E21" s="2">
        <v>2678</v>
      </c>
      <c r="F21" s="2">
        <v>1.59</v>
      </c>
      <c r="G21" s="2">
        <v>280</v>
      </c>
      <c r="H21" s="2">
        <v>195.56</v>
      </c>
      <c r="I21" s="2">
        <v>24</v>
      </c>
      <c r="J21" s="10">
        <v>2019</v>
      </c>
      <c r="K21" s="8" t="s">
        <v>21</v>
      </c>
      <c r="L21" s="8" t="s">
        <v>13</v>
      </c>
      <c r="M21" s="2">
        <f>RANK(Table1[[#This Row],[powerPerf]],Table1[powerPerf])</f>
        <v>325</v>
      </c>
      <c r="N21" s="2">
        <f>RANK(Table1[[#This Row],[cpuValue]],Table1[cpuValue])</f>
        <v>784</v>
      </c>
      <c r="O21" s="8" t="str">
        <f>LOOKUP(Table1[[#This Row],[Rank based on power]],$S$5:$S$9,$T$5:$T$9)</f>
        <v>Best performance</v>
      </c>
      <c r="P21" s="2">
        <f ca="1">YEAR($T$2)-Table1[[#This Row],[testDate]]</f>
        <v>3</v>
      </c>
      <c r="Q21" s="8" t="str">
        <f>CONCATENATE(PROPER(Table1[[#This Row],[Performace remark based on performance]])," ",UPPER(TRIM(Table1[[#This Row],[category]])))</f>
        <v>Best Performance DESKTOP</v>
      </c>
      <c r="R21" s="8"/>
      <c r="S21" s="2"/>
      <c r="T21" s="2"/>
      <c r="U21" s="2"/>
      <c r="V21" s="23">
        <v>4</v>
      </c>
      <c r="W21" s="14" t="str">
        <f>VLOOKUP(V21,CHOOSE({1,2},Table1[Rank based on power],Table1[cpuName]),2,FALSE)</f>
        <v>Intel Core i7-1185G7E @ 2.80GHz</v>
      </c>
      <c r="X21" s="20">
        <f>VLOOKUP(W21,Table1[],2,FALSE)</f>
        <v>431</v>
      </c>
      <c r="Y21" s="18">
        <f>VLOOKUP(W21,Table1[],10,FALSE)</f>
        <v>2021</v>
      </c>
      <c r="Z21" s="22">
        <f>VLOOKUP(W21,Table1[],9,FALSE)</f>
        <v>4</v>
      </c>
      <c r="AB21" t="s">
        <v>2108</v>
      </c>
      <c r="AC21">
        <v>8974.01</v>
      </c>
      <c r="AE21" t="s">
        <v>2108</v>
      </c>
      <c r="AF21">
        <v>345.10999999999996</v>
      </c>
      <c r="AH21" t="s">
        <v>2108</v>
      </c>
      <c r="AI21">
        <v>997.22</v>
      </c>
      <c r="AK21" t="s">
        <v>2108</v>
      </c>
      <c r="AL21">
        <v>267.69</v>
      </c>
    </row>
    <row r="22" spans="1:38" x14ac:dyDescent="0.2">
      <c r="A22" t="s">
        <v>39</v>
      </c>
      <c r="B22" s="9">
        <v>5097.75</v>
      </c>
      <c r="C22" s="2">
        <v>54416</v>
      </c>
      <c r="D22" s="2">
        <v>10.67</v>
      </c>
      <c r="E22" s="2">
        <v>2382</v>
      </c>
      <c r="F22" s="2">
        <v>0.47</v>
      </c>
      <c r="G22" s="2">
        <v>250</v>
      </c>
      <c r="H22" s="2">
        <v>217.67</v>
      </c>
      <c r="I22" s="2">
        <v>32</v>
      </c>
      <c r="J22" s="10">
        <v>2021</v>
      </c>
      <c r="K22" s="8" t="s">
        <v>31</v>
      </c>
      <c r="L22" s="8" t="s">
        <v>16</v>
      </c>
      <c r="M22" s="2">
        <f>RANK(Table1[[#This Row],[powerPerf]],Table1[powerPerf])</f>
        <v>273</v>
      </c>
      <c r="N22" s="2">
        <f>RANK(Table1[[#This Row],[cpuValue]],Table1[cpuValue])</f>
        <v>1541</v>
      </c>
      <c r="O22" s="8" t="str">
        <f>LOOKUP(Table1[[#This Row],[Rank based on power]],$S$5:$S$9,$T$5:$T$9)</f>
        <v>Best performance</v>
      </c>
      <c r="P22" s="2">
        <f ca="1">YEAR($T$2)-Table1[[#This Row],[testDate]]</f>
        <v>1</v>
      </c>
      <c r="Q22" s="8" t="str">
        <f>CONCATENATE(PROPER(Table1[[#This Row],[Performace remark based on performance]])," ",UPPER(TRIM(Table1[[#This Row],[category]])))</f>
        <v>Best Performance SERVER</v>
      </c>
      <c r="R22" s="8"/>
      <c r="S22" s="2"/>
      <c r="T22" s="2"/>
      <c r="U22" s="2"/>
      <c r="V22" s="23">
        <v>5</v>
      </c>
      <c r="W22" s="14" t="str">
        <f>VLOOKUP(V22,CHOOSE({1,2},Table1[Rank based on power],Table1[cpuName]),2,FALSE)</f>
        <v>Intel Core i7-1185G7 @ 3.00GHz</v>
      </c>
      <c r="X22" s="20">
        <f>VLOOKUP(W22,Table1[],2,FALSE)</f>
        <v>426</v>
      </c>
      <c r="Y22" s="18">
        <f>VLOOKUP(W22,Table1[],10,FALSE)</f>
        <v>2020</v>
      </c>
      <c r="Z22" s="22">
        <f>VLOOKUP(W22,Table1[],9,FALSE)</f>
        <v>4</v>
      </c>
      <c r="AB22" t="s">
        <v>2109</v>
      </c>
      <c r="AC22">
        <v>3.99</v>
      </c>
      <c r="AE22" t="s">
        <v>2109</v>
      </c>
      <c r="AF22">
        <v>0.22</v>
      </c>
      <c r="AH22" t="s">
        <v>2109</v>
      </c>
      <c r="AI22">
        <v>2.75</v>
      </c>
      <c r="AK22" t="s">
        <v>2109</v>
      </c>
      <c r="AL22">
        <v>0.13</v>
      </c>
    </row>
    <row r="23" spans="1:38" x14ac:dyDescent="0.2">
      <c r="A23" t="s">
        <v>40</v>
      </c>
      <c r="B23" s="9">
        <v>1799</v>
      </c>
      <c r="C23" s="2">
        <v>53511</v>
      </c>
      <c r="D23" s="2">
        <v>29.74</v>
      </c>
      <c r="E23" s="2">
        <v>2580</v>
      </c>
      <c r="F23" s="2">
        <v>1.43</v>
      </c>
      <c r="G23" s="2">
        <v>225</v>
      </c>
      <c r="H23" s="2">
        <v>237.83</v>
      </c>
      <c r="I23" s="2">
        <v>28</v>
      </c>
      <c r="J23" s="10">
        <v>2021</v>
      </c>
      <c r="K23" s="8" t="s">
        <v>15</v>
      </c>
      <c r="L23" s="8" t="s">
        <v>16</v>
      </c>
      <c r="M23" s="2">
        <f>RANK(Table1[[#This Row],[powerPerf]],Table1[powerPerf])</f>
        <v>235</v>
      </c>
      <c r="N23" s="2">
        <f>RANK(Table1[[#This Row],[cpuValue]],Table1[cpuValue])</f>
        <v>851</v>
      </c>
      <c r="O23" s="8" t="str">
        <f>LOOKUP(Table1[[#This Row],[Rank based on power]],$S$5:$S$9,$T$5:$T$9)</f>
        <v>Best performance</v>
      </c>
      <c r="P23" s="2">
        <f ca="1">YEAR($T$2)-Table1[[#This Row],[testDate]]</f>
        <v>1</v>
      </c>
      <c r="Q23" s="8" t="str">
        <f>CONCATENATE(PROPER(Table1[[#This Row],[Performace remark based on performance]])," ",UPPER(TRIM(Table1[[#This Row],[category]])))</f>
        <v>Best Performance SERVER</v>
      </c>
      <c r="R23" s="8"/>
      <c r="S23" s="2"/>
      <c r="T23" s="2"/>
      <c r="U23" s="2"/>
      <c r="V23" s="23">
        <v>6</v>
      </c>
      <c r="W23" s="14" t="str">
        <f>VLOOKUP(V23,CHOOSE({1,2},Table1[Rank based on power],Table1[cpuName]),2,FALSE)</f>
        <v>Intel Core i7-10510Y @ 1.20GHz</v>
      </c>
      <c r="X23" s="20">
        <f>VLOOKUP(W23,Table1[],2,FALSE)</f>
        <v>403</v>
      </c>
      <c r="Y23" s="18">
        <f>VLOOKUP(W23,Table1[],10,FALSE)</f>
        <v>2020</v>
      </c>
      <c r="Z23" s="22">
        <f>VLOOKUP(W23,Table1[],9,FALSE)</f>
        <v>4</v>
      </c>
      <c r="AB23" t="s">
        <v>2110</v>
      </c>
      <c r="AC23">
        <v>8978</v>
      </c>
      <c r="AE23" t="s">
        <v>2110</v>
      </c>
      <c r="AF23">
        <v>345.33</v>
      </c>
      <c r="AH23" t="s">
        <v>2110</v>
      </c>
      <c r="AI23">
        <v>999.97</v>
      </c>
      <c r="AK23" t="s">
        <v>2110</v>
      </c>
      <c r="AL23">
        <v>267.82</v>
      </c>
    </row>
    <row r="24" spans="1:38" x14ac:dyDescent="0.2">
      <c r="A24" t="s">
        <v>41</v>
      </c>
      <c r="B24" s="9">
        <v>3173</v>
      </c>
      <c r="C24" s="2">
        <v>53112</v>
      </c>
      <c r="D24" s="2">
        <v>16.739999999999998</v>
      </c>
      <c r="E24" s="2">
        <v>2455</v>
      </c>
      <c r="F24" s="2">
        <v>0.77</v>
      </c>
      <c r="G24" s="2">
        <v>235</v>
      </c>
      <c r="H24" s="2">
        <v>226.01</v>
      </c>
      <c r="I24" s="2">
        <v>28</v>
      </c>
      <c r="J24" s="10">
        <v>2021</v>
      </c>
      <c r="K24" s="8" t="s">
        <v>31</v>
      </c>
      <c r="L24" s="8" t="s">
        <v>16</v>
      </c>
      <c r="M24" s="2">
        <f>RANK(Table1[[#This Row],[powerPerf]],Table1[powerPerf])</f>
        <v>260</v>
      </c>
      <c r="N24" s="2">
        <f>RANK(Table1[[#This Row],[cpuValue]],Table1[cpuValue])</f>
        <v>1284</v>
      </c>
      <c r="O24" s="8" t="str">
        <f>LOOKUP(Table1[[#This Row],[Rank based on power]],$S$5:$S$9,$T$5:$T$9)</f>
        <v>Best performance</v>
      </c>
      <c r="P24" s="2">
        <f ca="1">YEAR($T$2)-Table1[[#This Row],[testDate]]</f>
        <v>1</v>
      </c>
      <c r="Q24" s="8" t="str">
        <f>CONCATENATE(PROPER(Table1[[#This Row],[Performace remark based on performance]])," ",UPPER(TRIM(Table1[[#This Row],[category]])))</f>
        <v>Best Performance SERVER</v>
      </c>
      <c r="R24" s="8"/>
      <c r="S24" s="2"/>
      <c r="T24" s="2"/>
      <c r="U24" s="2"/>
      <c r="V24" s="23">
        <v>7</v>
      </c>
      <c r="W24" s="14" t="str">
        <f>VLOOKUP(V24,CHOOSE({1,2},Table1[Rank based on power],Table1[cpuName]),2,FALSE)</f>
        <v>Intel Core i7-1165G7 @ 2.80GHz</v>
      </c>
      <c r="X24" s="20">
        <f>VLOOKUP(W24,Table1[],2,FALSE)</f>
        <v>426</v>
      </c>
      <c r="Y24" s="18">
        <f>VLOOKUP(W24,Table1[],10,FALSE)</f>
        <v>2020</v>
      </c>
      <c r="Z24" s="22">
        <f>VLOOKUP(W24,Table1[],9,FALSE)</f>
        <v>4</v>
      </c>
      <c r="AB24" t="s">
        <v>2111</v>
      </c>
      <c r="AC24">
        <v>862650.7299999859</v>
      </c>
      <c r="AE24" t="s">
        <v>2111</v>
      </c>
      <c r="AF24">
        <v>69096.269999999902</v>
      </c>
      <c r="AH24" t="s">
        <v>2111</v>
      </c>
      <c r="AI24">
        <v>216708.4499999999</v>
      </c>
      <c r="AK24" t="s">
        <v>2111</v>
      </c>
      <c r="AL24">
        <v>29495.170000000002</v>
      </c>
    </row>
    <row r="25" spans="1:38" ht="17" thickBot="1" x14ac:dyDescent="0.25">
      <c r="A25" t="s">
        <v>42</v>
      </c>
      <c r="B25" s="9">
        <v>1962</v>
      </c>
      <c r="C25" s="2">
        <v>51368</v>
      </c>
      <c r="D25" s="2">
        <v>26.18</v>
      </c>
      <c r="E25" s="2">
        <v>2081</v>
      </c>
      <c r="F25" s="2">
        <v>1.06</v>
      </c>
      <c r="G25" s="2">
        <v>180</v>
      </c>
      <c r="H25" s="2">
        <v>285.38</v>
      </c>
      <c r="I25" s="2">
        <v>24</v>
      </c>
      <c r="J25" s="10">
        <v>2020</v>
      </c>
      <c r="K25" s="8" t="s">
        <v>15</v>
      </c>
      <c r="L25" s="8" t="s">
        <v>16</v>
      </c>
      <c r="M25" s="2">
        <f>RANK(Table1[[#This Row],[powerPerf]],Table1[powerPerf])</f>
        <v>170</v>
      </c>
      <c r="N25" s="2">
        <f>RANK(Table1[[#This Row],[cpuValue]],Table1[cpuValue])</f>
        <v>956</v>
      </c>
      <c r="O25" s="8" t="str">
        <f>LOOKUP(Table1[[#This Row],[Rank based on power]],$S$5:$S$9,$T$5:$T$9)</f>
        <v>Best performance</v>
      </c>
      <c r="P25" s="2">
        <f ca="1">YEAR($T$2)-Table1[[#This Row],[testDate]]</f>
        <v>2</v>
      </c>
      <c r="Q25" s="8" t="str">
        <f>CONCATENATE(PROPER(Table1[[#This Row],[Performace remark based on performance]])," ",UPPER(TRIM(Table1[[#This Row],[category]])))</f>
        <v>Best Performance SERVER</v>
      </c>
      <c r="R25" s="8"/>
      <c r="S25" s="2"/>
      <c r="T25" s="2"/>
      <c r="U25" s="2"/>
      <c r="V25" s="23">
        <v>8</v>
      </c>
      <c r="W25" s="14" t="str">
        <f>VLOOKUP(V25,CHOOSE({1,2},Table1[Rank based on power],Table1[cpuName]),2,FALSE)</f>
        <v>Intel Core i5-1145G7E @ 2.60GHz</v>
      </c>
      <c r="X25" s="20">
        <f>VLOOKUP(W25,Table1[],2,FALSE)</f>
        <v>312</v>
      </c>
      <c r="Y25" s="18">
        <f>VLOOKUP(W25,Table1[],10,FALSE)</f>
        <v>2021</v>
      </c>
      <c r="Z25" s="22">
        <f>VLOOKUP(W25,Table1[],9,FALSE)</f>
        <v>4</v>
      </c>
      <c r="AB25" s="5" t="s">
        <v>2112</v>
      </c>
      <c r="AC25" s="5">
        <v>1938</v>
      </c>
      <c r="AE25" s="5" t="s">
        <v>2112</v>
      </c>
      <c r="AF25" s="5">
        <v>1938</v>
      </c>
      <c r="AH25" s="5" t="s">
        <v>2112</v>
      </c>
      <c r="AI25" s="5">
        <v>1938</v>
      </c>
      <c r="AK25" s="5" t="s">
        <v>2112</v>
      </c>
      <c r="AL25" s="5">
        <v>1938</v>
      </c>
    </row>
    <row r="26" spans="1:38" x14ac:dyDescent="0.2">
      <c r="A26" t="s">
        <v>43</v>
      </c>
      <c r="B26" s="9">
        <v>2750</v>
      </c>
      <c r="C26" s="2">
        <v>49177</v>
      </c>
      <c r="D26" s="2">
        <v>17.88</v>
      </c>
      <c r="E26" s="2">
        <v>1843</v>
      </c>
      <c r="F26" s="2">
        <v>0.67</v>
      </c>
      <c r="G26" s="2">
        <v>180</v>
      </c>
      <c r="H26" s="2">
        <v>273.20999999999998</v>
      </c>
      <c r="I26" s="2">
        <v>32</v>
      </c>
      <c r="J26" s="10">
        <v>2020</v>
      </c>
      <c r="K26" s="8" t="s">
        <v>15</v>
      </c>
      <c r="L26" s="8" t="s">
        <v>16</v>
      </c>
      <c r="M26" s="2">
        <f>RANK(Table1[[#This Row],[powerPerf]],Table1[powerPerf])</f>
        <v>179</v>
      </c>
      <c r="N26" s="2">
        <f>RANK(Table1[[#This Row],[cpuValue]],Table1[cpuValue])</f>
        <v>1241</v>
      </c>
      <c r="O26" s="8" t="str">
        <f>LOOKUP(Table1[[#This Row],[Rank based on power]],$S$5:$S$9,$T$5:$T$9)</f>
        <v>Best performance</v>
      </c>
      <c r="P26" s="2">
        <f ca="1">YEAR($T$2)-Table1[[#This Row],[testDate]]</f>
        <v>2</v>
      </c>
      <c r="Q26" s="8" t="str">
        <f>CONCATENATE(PROPER(Table1[[#This Row],[Performace remark based on performance]])," ",UPPER(TRIM(Table1[[#This Row],[category]])))</f>
        <v>Best Performance SERVER</v>
      </c>
      <c r="R26" s="8"/>
      <c r="S26" s="2"/>
      <c r="T26" s="2"/>
      <c r="U26" s="2"/>
      <c r="V26" s="23">
        <v>9</v>
      </c>
      <c r="W26" s="14" t="str">
        <f>VLOOKUP(V26,CHOOSE({1,2},Table1[Rank based on power],Table1[cpuName]),2,FALSE)</f>
        <v>Intel Core i7-10710U @ 1.10GHz</v>
      </c>
      <c r="X26" s="20">
        <f>VLOOKUP(W26,Table1[],2,FALSE)</f>
        <v>644.99</v>
      </c>
      <c r="Y26" s="18">
        <f>VLOOKUP(W26,Table1[],10,FALSE)</f>
        <v>2019</v>
      </c>
      <c r="Z26" s="22">
        <f>VLOOKUP(W26,Table1[],9,FALSE)</f>
        <v>6</v>
      </c>
    </row>
    <row r="27" spans="1:38" ht="17" thickBot="1" x14ac:dyDescent="0.25">
      <c r="A27" t="s">
        <v>44</v>
      </c>
      <c r="B27" s="9">
        <v>2696.51</v>
      </c>
      <c r="C27" s="2">
        <v>48995</v>
      </c>
      <c r="D27" s="2">
        <v>18.170000000000002</v>
      </c>
      <c r="E27" s="2">
        <v>1894</v>
      </c>
      <c r="F27" s="2">
        <v>0.7</v>
      </c>
      <c r="G27" s="2">
        <v>180</v>
      </c>
      <c r="H27" s="2">
        <v>272.19</v>
      </c>
      <c r="I27" s="2">
        <v>32</v>
      </c>
      <c r="J27" s="10">
        <v>2019</v>
      </c>
      <c r="K27" s="8" t="s">
        <v>15</v>
      </c>
      <c r="L27" s="8" t="s">
        <v>16</v>
      </c>
      <c r="M27" s="2">
        <f>RANK(Table1[[#This Row],[powerPerf]],Table1[powerPerf])</f>
        <v>180</v>
      </c>
      <c r="N27" s="2">
        <f>RANK(Table1[[#This Row],[cpuValue]],Table1[cpuValue])</f>
        <v>1235</v>
      </c>
      <c r="O27" s="8" t="str">
        <f>LOOKUP(Table1[[#This Row],[Rank based on power]],$S$5:$S$9,$T$5:$T$9)</f>
        <v>Best performance</v>
      </c>
      <c r="P27" s="2">
        <f ca="1">YEAR($T$2)-Table1[[#This Row],[testDate]]</f>
        <v>3</v>
      </c>
      <c r="Q27" s="8" t="str">
        <f>CONCATENATE(PROPER(Table1[[#This Row],[Performace remark based on performance]])," ",UPPER(TRIM(Table1[[#This Row],[category]])))</f>
        <v>Best Performance SERVER</v>
      </c>
      <c r="R27" s="8"/>
      <c r="S27" s="2"/>
      <c r="T27" s="2"/>
      <c r="U27" s="2"/>
      <c r="V27" s="24">
        <v>10</v>
      </c>
      <c r="W27" s="25" t="str">
        <f>VLOOKUP(V27,CHOOSE({1,2},Table1[Rank based on power],Table1[cpuName]),2,FALSE)</f>
        <v>Intel Core i5-1135G7 @ 2.40GHz</v>
      </c>
      <c r="X27" s="26">
        <f>VLOOKUP(W27,Table1[],2,FALSE)</f>
        <v>309</v>
      </c>
      <c r="Y27" s="27">
        <f>VLOOKUP(W27,Table1[],10,FALSE)</f>
        <v>2020</v>
      </c>
      <c r="Z27" s="28">
        <f>VLOOKUP(W27,Table1[],9,FALSE)</f>
        <v>4</v>
      </c>
    </row>
    <row r="28" spans="1:38" x14ac:dyDescent="0.2">
      <c r="A28" t="s">
        <v>45</v>
      </c>
      <c r="B28" s="9">
        <v>3825.9</v>
      </c>
      <c r="C28" s="2">
        <v>48330</v>
      </c>
      <c r="D28" s="2">
        <v>12.63</v>
      </c>
      <c r="E28" s="2">
        <v>2453</v>
      </c>
      <c r="F28" s="2">
        <v>0.64</v>
      </c>
      <c r="G28" s="2">
        <v>230</v>
      </c>
      <c r="H28" s="2">
        <v>210.13</v>
      </c>
      <c r="I28" s="2">
        <v>24</v>
      </c>
      <c r="J28" s="10">
        <v>2021</v>
      </c>
      <c r="K28" s="8" t="s">
        <v>31</v>
      </c>
      <c r="L28" s="8" t="s">
        <v>16</v>
      </c>
      <c r="M28" s="2">
        <f>RANK(Table1[[#This Row],[powerPerf]],Table1[powerPerf])</f>
        <v>286</v>
      </c>
      <c r="N28" s="2">
        <f>RANK(Table1[[#This Row],[cpuValue]],Table1[cpuValue])</f>
        <v>1458</v>
      </c>
      <c r="O28" s="8" t="str">
        <f>LOOKUP(Table1[[#This Row],[Rank based on power]],$S$5:$S$9,$T$5:$T$9)</f>
        <v>Best performance</v>
      </c>
      <c r="P28" s="2">
        <f ca="1">YEAR($T$2)-Table1[[#This Row],[testDate]]</f>
        <v>1</v>
      </c>
      <c r="Q28" s="8" t="str">
        <f>CONCATENATE(PROPER(Table1[[#This Row],[Performace remark based on performance]])," ",UPPER(TRIM(Table1[[#This Row],[category]])))</f>
        <v>Best Performance SERVER</v>
      </c>
      <c r="R28" s="8"/>
      <c r="S28" s="2"/>
      <c r="T28" s="2"/>
      <c r="U28" s="2"/>
      <c r="V28" s="2"/>
      <c r="W28" s="2"/>
      <c r="X28" s="2"/>
      <c r="Y28" s="2"/>
      <c r="Z28" s="2"/>
      <c r="AB28" t="s">
        <v>2113</v>
      </c>
    </row>
    <row r="29" spans="1:38" ht="17" thickBot="1" x14ac:dyDescent="0.25">
      <c r="A29" t="s">
        <v>46</v>
      </c>
      <c r="B29" s="9">
        <v>1997.99</v>
      </c>
      <c r="C29" s="2">
        <v>46295</v>
      </c>
      <c r="D29" s="2">
        <v>23.17</v>
      </c>
      <c r="E29" s="2">
        <v>1983</v>
      </c>
      <c r="F29" s="2">
        <v>0.99</v>
      </c>
      <c r="G29" s="2">
        <v>180</v>
      </c>
      <c r="H29" s="2">
        <v>257.2</v>
      </c>
      <c r="I29" s="2">
        <v>24</v>
      </c>
      <c r="J29" s="10">
        <v>2021</v>
      </c>
      <c r="K29" s="8" t="s">
        <v>15</v>
      </c>
      <c r="L29" s="8" t="s">
        <v>16</v>
      </c>
      <c r="M29" s="2">
        <f>RANK(Table1[[#This Row],[powerPerf]],Table1[powerPerf])</f>
        <v>203</v>
      </c>
      <c r="N29" s="2">
        <f>RANK(Table1[[#This Row],[cpuValue]],Table1[cpuValue])</f>
        <v>1054</v>
      </c>
      <c r="O29" s="8" t="str">
        <f>LOOKUP(Table1[[#This Row],[Rank based on power]],$S$5:$S$9,$T$5:$T$9)</f>
        <v>Best performance</v>
      </c>
      <c r="P29" s="2">
        <f ca="1">YEAR($T$2)-Table1[[#This Row],[testDate]]</f>
        <v>1</v>
      </c>
      <c r="Q29" s="8" t="str">
        <f>CONCATENATE(PROPER(Table1[[#This Row],[Performace remark based on performance]])," ",UPPER(TRIM(Table1[[#This Row],[category]])))</f>
        <v>Best Performance SERVER</v>
      </c>
      <c r="R29" s="8"/>
      <c r="S29" s="2"/>
      <c r="T29" s="2"/>
      <c r="U29" s="2"/>
      <c r="V29" s="2"/>
      <c r="W29" s="2"/>
      <c r="X29" s="2"/>
      <c r="Y29" s="2"/>
      <c r="Z29" s="2"/>
    </row>
    <row r="30" spans="1:38" x14ac:dyDescent="0.2">
      <c r="A30" t="s">
        <v>47</v>
      </c>
      <c r="B30" s="9">
        <v>649.74</v>
      </c>
      <c r="C30" s="2">
        <v>46195</v>
      </c>
      <c r="D30" s="2">
        <v>71.099999999999994</v>
      </c>
      <c r="E30" s="2">
        <v>3498</v>
      </c>
      <c r="F30" s="2">
        <v>5.38</v>
      </c>
      <c r="G30" s="2">
        <v>105</v>
      </c>
      <c r="H30" s="2">
        <v>439.96</v>
      </c>
      <c r="I30" s="2">
        <v>16</v>
      </c>
      <c r="J30" s="10">
        <v>2020</v>
      </c>
      <c r="K30" s="8" t="s">
        <v>48</v>
      </c>
      <c r="L30" s="8" t="s">
        <v>13</v>
      </c>
      <c r="M30" s="2">
        <f>RANK(Table1[[#This Row],[powerPerf]],Table1[powerPerf])</f>
        <v>54</v>
      </c>
      <c r="N30" s="2">
        <f>RANK(Table1[[#This Row],[cpuValue]],Table1[cpuValue])</f>
        <v>221</v>
      </c>
      <c r="O30" s="8" t="str">
        <f>LOOKUP(Table1[[#This Row],[Rank based on power]],$S$5:$S$9,$T$5:$T$9)</f>
        <v>Best performance</v>
      </c>
      <c r="P30" s="2">
        <f ca="1">YEAR($T$2)-Table1[[#This Row],[testDate]]</f>
        <v>2</v>
      </c>
      <c r="Q30" s="8" t="str">
        <f>CONCATENATE(PROPER(Table1[[#This Row],[Performace remark based on performance]])," ",UPPER(TRIM(Table1[[#This Row],[category]])))</f>
        <v>Best Performance DESKTOP</v>
      </c>
      <c r="R30" s="8"/>
      <c r="S30" s="2"/>
      <c r="T30" s="2"/>
      <c r="U30" s="2"/>
      <c r="W30" s="14" t="s">
        <v>2153</v>
      </c>
      <c r="X30" s="14">
        <f>COUNTIF(Table1[cpuName], "*Intel*")</f>
        <v>1409</v>
      </c>
      <c r="Y30" s="2"/>
      <c r="Z30" s="2"/>
      <c r="AB30" s="7" t="s">
        <v>2114</v>
      </c>
      <c r="AC30" s="7"/>
    </row>
    <row r="31" spans="1:38" x14ac:dyDescent="0.2">
      <c r="A31" t="s">
        <v>49</v>
      </c>
      <c r="B31" s="9">
        <v>5992</v>
      </c>
      <c r="C31" s="2">
        <v>46085</v>
      </c>
      <c r="D31" s="2">
        <v>7.69</v>
      </c>
      <c r="E31" s="2">
        <v>2878</v>
      </c>
      <c r="F31" s="2">
        <v>0.48</v>
      </c>
      <c r="G31" s="2">
        <v>240</v>
      </c>
      <c r="H31" s="2">
        <v>192.02</v>
      </c>
      <c r="I31" s="2">
        <v>16</v>
      </c>
      <c r="J31" s="10">
        <v>2021</v>
      </c>
      <c r="K31" s="8" t="s">
        <v>15</v>
      </c>
      <c r="L31" s="8" t="s">
        <v>16</v>
      </c>
      <c r="M31" s="2">
        <f>RANK(Table1[[#This Row],[powerPerf]],Table1[powerPerf])</f>
        <v>337</v>
      </c>
      <c r="N31" s="2">
        <f>RANK(Table1[[#This Row],[cpuValue]],Table1[cpuValue])</f>
        <v>1702</v>
      </c>
      <c r="O31" s="8" t="str">
        <f>LOOKUP(Table1[[#This Row],[Rank based on power]],$S$5:$S$9,$T$5:$T$9)</f>
        <v>Best performance</v>
      </c>
      <c r="P31" s="2">
        <f ca="1">YEAR($T$2)-Table1[[#This Row],[testDate]]</f>
        <v>1</v>
      </c>
      <c r="Q31" s="8" t="str">
        <f>CONCATENATE(PROPER(Table1[[#This Row],[Performace remark based on performance]])," ",UPPER(TRIM(Table1[[#This Row],[category]])))</f>
        <v>Best Performance SERVER</v>
      </c>
      <c r="R31" s="8"/>
      <c r="S31" s="2"/>
      <c r="T31" s="2"/>
      <c r="U31" s="2"/>
      <c r="W31" s="14" t="s">
        <v>2154</v>
      </c>
      <c r="X31" s="14">
        <f>COUNTIF(Table1[cpuName], "*AMD*")</f>
        <v>527</v>
      </c>
      <c r="Y31" s="2"/>
      <c r="Z31" s="2"/>
      <c r="AB31" t="s">
        <v>2115</v>
      </c>
      <c r="AC31">
        <v>0.65910811539033876</v>
      </c>
    </row>
    <row r="32" spans="1:38" x14ac:dyDescent="0.2">
      <c r="A32" t="s">
        <v>50</v>
      </c>
      <c r="B32" s="9">
        <v>1699.99</v>
      </c>
      <c r="C32" s="2">
        <v>45882</v>
      </c>
      <c r="D32" s="2">
        <v>26.99</v>
      </c>
      <c r="E32" s="2">
        <v>2947</v>
      </c>
      <c r="F32" s="2">
        <v>1.73</v>
      </c>
      <c r="G32" s="2">
        <v>190</v>
      </c>
      <c r="H32" s="2">
        <v>241.48</v>
      </c>
      <c r="I32" s="2">
        <v>16</v>
      </c>
      <c r="J32" s="10">
        <v>2021</v>
      </c>
      <c r="K32" s="8" t="s">
        <v>15</v>
      </c>
      <c r="L32" s="8" t="s">
        <v>16</v>
      </c>
      <c r="M32" s="2">
        <f>RANK(Table1[[#This Row],[powerPerf]],Table1[powerPerf])</f>
        <v>230</v>
      </c>
      <c r="N32" s="2">
        <f>RANK(Table1[[#This Row],[cpuValue]],Table1[cpuValue])</f>
        <v>932</v>
      </c>
      <c r="O32" s="8" t="str">
        <f>LOOKUP(Table1[[#This Row],[Rank based on power]],$S$5:$S$9,$T$5:$T$9)</f>
        <v>Best performance</v>
      </c>
      <c r="P32" s="2">
        <f ca="1">YEAR($T$2)-Table1[[#This Row],[testDate]]</f>
        <v>1</v>
      </c>
      <c r="Q32" s="8" t="str">
        <f>CONCATENATE(PROPER(Table1[[#This Row],[Performace remark based on performance]])," ",UPPER(TRIM(Table1[[#This Row],[category]])))</f>
        <v>Best Performance SERVER</v>
      </c>
      <c r="R32" s="8"/>
      <c r="S32" s="2"/>
      <c r="T32" s="2"/>
      <c r="U32" s="2"/>
      <c r="V32" s="2"/>
      <c r="W32" s="2"/>
      <c r="X32" s="2"/>
      <c r="Y32" s="2"/>
      <c r="Z32" s="2"/>
      <c r="AB32" t="s">
        <v>2116</v>
      </c>
      <c r="AC32">
        <v>0.43442350777340411</v>
      </c>
    </row>
    <row r="33" spans="1:36" x14ac:dyDescent="0.2">
      <c r="A33" t="s">
        <v>51</v>
      </c>
      <c r="B33" s="9">
        <v>3850.34</v>
      </c>
      <c r="C33" s="2">
        <v>45517</v>
      </c>
      <c r="D33" s="2">
        <v>11.82</v>
      </c>
      <c r="E33" s="2">
        <v>2522</v>
      </c>
      <c r="F33" s="2">
        <v>0.65</v>
      </c>
      <c r="G33" s="2">
        <v>185</v>
      </c>
      <c r="H33" s="2">
        <v>246.04</v>
      </c>
      <c r="I33" s="2">
        <v>24</v>
      </c>
      <c r="J33" s="10">
        <v>2021</v>
      </c>
      <c r="K33" s="8" t="s">
        <v>31</v>
      </c>
      <c r="L33" s="8" t="s">
        <v>16</v>
      </c>
      <c r="M33" s="2">
        <f>RANK(Table1[[#This Row],[powerPerf]],Table1[powerPerf])</f>
        <v>221</v>
      </c>
      <c r="N33" s="2">
        <f>RANK(Table1[[#This Row],[cpuValue]],Table1[cpuValue])</f>
        <v>1494</v>
      </c>
      <c r="O33" s="8" t="str">
        <f>LOOKUP(Table1[[#This Row],[Rank based on power]],$S$5:$S$9,$T$5:$T$9)</f>
        <v>Best performance</v>
      </c>
      <c r="P33" s="2">
        <f ca="1">YEAR($T$2)-Table1[[#This Row],[testDate]]</f>
        <v>1</v>
      </c>
      <c r="Q33" s="8" t="str">
        <f>CONCATENATE(PROPER(Table1[[#This Row],[Performace remark based on performance]])," ",UPPER(TRIM(Table1[[#This Row],[category]])))</f>
        <v>Best Performance SERVER</v>
      </c>
      <c r="R33" s="8"/>
      <c r="S33" s="2"/>
      <c r="T33" s="2"/>
      <c r="U33" s="2"/>
      <c r="V33" s="2"/>
      <c r="W33" s="2"/>
      <c r="X33" s="2"/>
      <c r="Y33" s="2"/>
      <c r="Z33" s="2"/>
      <c r="AB33" t="s">
        <v>2117</v>
      </c>
      <c r="AC33">
        <v>0.43413137115551842</v>
      </c>
    </row>
    <row r="34" spans="1:36" x14ac:dyDescent="0.2">
      <c r="A34" t="s">
        <v>52</v>
      </c>
      <c r="B34" s="9">
        <v>779.98</v>
      </c>
      <c r="C34" s="2">
        <v>44243</v>
      </c>
      <c r="D34" s="2">
        <v>56.72</v>
      </c>
      <c r="E34" s="2">
        <v>4317</v>
      </c>
      <c r="F34" s="2">
        <v>5.53</v>
      </c>
      <c r="G34" s="2">
        <v>150</v>
      </c>
      <c r="H34" s="2">
        <v>294.95</v>
      </c>
      <c r="I34" s="2">
        <v>8</v>
      </c>
      <c r="J34" s="10">
        <v>2022</v>
      </c>
      <c r="K34" s="8" t="s">
        <v>53</v>
      </c>
      <c r="L34" s="8" t="s">
        <v>13</v>
      </c>
      <c r="M34" s="2">
        <f>RANK(Table1[[#This Row],[powerPerf]],Table1[powerPerf])</f>
        <v>159</v>
      </c>
      <c r="N34" s="2">
        <f>RANK(Table1[[#This Row],[cpuValue]],Table1[cpuValue])</f>
        <v>354</v>
      </c>
      <c r="O34" s="8" t="str">
        <f>LOOKUP(Table1[[#This Row],[Rank based on power]],$S$5:$S$9,$T$5:$T$9)</f>
        <v>Best performance</v>
      </c>
      <c r="P34" s="2">
        <f ca="1">YEAR($T$2)-Table1[[#This Row],[testDate]]</f>
        <v>0</v>
      </c>
      <c r="Q34" s="8" t="str">
        <f>CONCATENATE(PROPER(Table1[[#This Row],[Performace remark based on performance]])," ",UPPER(TRIM(Table1[[#This Row],[category]])))</f>
        <v>Best Performance DESKTOP</v>
      </c>
      <c r="R34" s="8"/>
      <c r="S34" s="2"/>
      <c r="T34" s="2"/>
      <c r="U34" s="2"/>
      <c r="V34" s="2"/>
      <c r="W34" s="2"/>
      <c r="X34" s="2"/>
      <c r="Y34" s="2"/>
      <c r="Z34" s="2"/>
      <c r="AB34" t="s">
        <v>2101</v>
      </c>
      <c r="AC34">
        <v>27.006402477915053</v>
      </c>
    </row>
    <row r="35" spans="1:36" ht="17" thickBot="1" x14ac:dyDescent="0.25">
      <c r="A35" t="s">
        <v>54</v>
      </c>
      <c r="B35" s="9">
        <v>1736.62</v>
      </c>
      <c r="C35" s="2">
        <v>43745</v>
      </c>
      <c r="D35" s="2">
        <v>25.19</v>
      </c>
      <c r="E35" s="2">
        <v>2383</v>
      </c>
      <c r="F35" s="2">
        <v>1.37</v>
      </c>
      <c r="G35" s="2">
        <v>185</v>
      </c>
      <c r="H35" s="2">
        <v>236.46</v>
      </c>
      <c r="I35" s="2">
        <v>24</v>
      </c>
      <c r="J35" s="10">
        <v>2021</v>
      </c>
      <c r="K35" s="8" t="s">
        <v>31</v>
      </c>
      <c r="L35" s="8" t="s">
        <v>16</v>
      </c>
      <c r="M35" s="2">
        <f>RANK(Table1[[#This Row],[powerPerf]],Table1[powerPerf])</f>
        <v>237</v>
      </c>
      <c r="N35" s="2">
        <f>RANK(Table1[[#This Row],[cpuValue]],Table1[cpuValue])</f>
        <v>995</v>
      </c>
      <c r="O35" s="8" t="str">
        <f>LOOKUP(Table1[[#This Row],[Rank based on power]],$S$5:$S$9,$T$5:$T$9)</f>
        <v>Best performance</v>
      </c>
      <c r="P35" s="2">
        <f ca="1">YEAR($T$2)-Table1[[#This Row],[testDate]]</f>
        <v>1</v>
      </c>
      <c r="Q35" s="8" t="str">
        <f>CONCATENATE(PROPER(Table1[[#This Row],[Performace remark based on performance]])," ",UPPER(TRIM(Table1[[#This Row],[category]])))</f>
        <v>Best Performance SERVER</v>
      </c>
      <c r="R35" s="8"/>
      <c r="S35" s="2"/>
      <c r="T35" s="2"/>
      <c r="U35" s="2"/>
      <c r="V35" s="2"/>
      <c r="W35" s="2"/>
      <c r="X35" s="2"/>
      <c r="Y35" s="2"/>
      <c r="Z35" s="2"/>
      <c r="AB35" s="5" t="s">
        <v>2118</v>
      </c>
      <c r="AC35" s="5">
        <v>1938</v>
      </c>
    </row>
    <row r="36" spans="1:36" x14ac:dyDescent="0.2">
      <c r="A36" t="s">
        <v>55</v>
      </c>
      <c r="B36" s="9">
        <v>1904</v>
      </c>
      <c r="C36" s="2">
        <v>43056</v>
      </c>
      <c r="D36" s="2">
        <v>22.61</v>
      </c>
      <c r="E36" s="2">
        <v>2034</v>
      </c>
      <c r="F36" s="2">
        <v>1.07</v>
      </c>
      <c r="G36" s="2">
        <v>205</v>
      </c>
      <c r="H36" s="2">
        <v>210.03</v>
      </c>
      <c r="I36" s="2">
        <v>28</v>
      </c>
      <c r="J36" s="10">
        <v>2021</v>
      </c>
      <c r="K36" s="8" t="s">
        <v>31</v>
      </c>
      <c r="L36" s="8" t="s">
        <v>16</v>
      </c>
      <c r="M36" s="2">
        <f>RANK(Table1[[#This Row],[powerPerf]],Table1[powerPerf])</f>
        <v>287</v>
      </c>
      <c r="N36" s="2">
        <f>RANK(Table1[[#This Row],[cpuValue]],Table1[cpuValue])</f>
        <v>1080</v>
      </c>
      <c r="O36" s="8" t="str">
        <f>LOOKUP(Table1[[#This Row],[Rank based on power]],$S$5:$S$9,$T$5:$T$9)</f>
        <v>Best performance</v>
      </c>
      <c r="P36" s="2">
        <f ca="1">YEAR($T$2)-Table1[[#This Row],[testDate]]</f>
        <v>1</v>
      </c>
      <c r="Q36" s="8" t="str">
        <f>CONCATENATE(PROPER(Table1[[#This Row],[Performace remark based on performance]])," ",UPPER(TRIM(Table1[[#This Row],[category]])))</f>
        <v>Best Performance SERVER</v>
      </c>
      <c r="R36" s="8"/>
      <c r="S36" s="2"/>
      <c r="T36" s="2"/>
      <c r="U36" s="2"/>
      <c r="V36" s="2"/>
      <c r="W36" s="2"/>
      <c r="X36" s="2"/>
      <c r="Y36" s="2"/>
      <c r="Z36" s="2"/>
    </row>
    <row r="37" spans="1:36" ht="17" thickBot="1" x14ac:dyDescent="0.25">
      <c r="A37" t="s">
        <v>56</v>
      </c>
      <c r="B37" s="9">
        <v>899.95</v>
      </c>
      <c r="C37" s="2">
        <v>42244</v>
      </c>
      <c r="D37" s="2">
        <v>46.94</v>
      </c>
      <c r="E37" s="2">
        <v>1941</v>
      </c>
      <c r="F37" s="2">
        <v>2.16</v>
      </c>
      <c r="G37" s="2">
        <v>180</v>
      </c>
      <c r="H37" s="2">
        <v>234.69</v>
      </c>
      <c r="I37" s="2">
        <v>32</v>
      </c>
      <c r="J37" s="10">
        <v>2017</v>
      </c>
      <c r="K37" s="8" t="s">
        <v>15</v>
      </c>
      <c r="L37" s="8" t="s">
        <v>16</v>
      </c>
      <c r="M37" s="2">
        <f>RANK(Table1[[#This Row],[powerPerf]],Table1[powerPerf])</f>
        <v>241</v>
      </c>
      <c r="N37" s="2">
        <f>RANK(Table1[[#This Row],[cpuValue]],Table1[cpuValue])</f>
        <v>471</v>
      </c>
      <c r="O37" s="8" t="str">
        <f>LOOKUP(Table1[[#This Row],[Rank based on power]],$S$5:$S$9,$T$5:$T$9)</f>
        <v>Best performance</v>
      </c>
      <c r="P37" s="2">
        <f ca="1">YEAR($T$2)-Table1[[#This Row],[testDate]]</f>
        <v>5</v>
      </c>
      <c r="Q37" s="8" t="str">
        <f>CONCATENATE(PROPER(Table1[[#This Row],[Performace remark based on performance]])," ",UPPER(TRIM(Table1[[#This Row],[category]])))</f>
        <v>Best Performance SERVER</v>
      </c>
      <c r="R37" s="8"/>
      <c r="S37" s="2"/>
      <c r="T37" s="2"/>
      <c r="U37" s="2"/>
      <c r="V37" s="2"/>
      <c r="W37" s="2"/>
      <c r="X37" s="2"/>
      <c r="Y37" s="2"/>
      <c r="Z37" s="2"/>
      <c r="AB37" t="s">
        <v>2119</v>
      </c>
    </row>
    <row r="38" spans="1:36" x14ac:dyDescent="0.2">
      <c r="A38" t="s">
        <v>57</v>
      </c>
      <c r="B38" s="9">
        <v>2209.9699999999998</v>
      </c>
      <c r="C38" s="2">
        <v>41871</v>
      </c>
      <c r="D38" s="2">
        <v>18.95</v>
      </c>
      <c r="E38" s="2">
        <v>1689</v>
      </c>
      <c r="F38" s="2">
        <v>0.76</v>
      </c>
      <c r="G38" s="2">
        <v>155</v>
      </c>
      <c r="H38" s="2">
        <v>270.14</v>
      </c>
      <c r="I38" s="2">
        <v>32</v>
      </c>
      <c r="J38" s="10">
        <v>2019</v>
      </c>
      <c r="K38" s="8" t="s">
        <v>15</v>
      </c>
      <c r="L38" s="8" t="s">
        <v>16</v>
      </c>
      <c r="M38" s="2">
        <f>RANK(Table1[[#This Row],[powerPerf]],Table1[powerPerf])</f>
        <v>183</v>
      </c>
      <c r="N38" s="2">
        <f>RANK(Table1[[#This Row],[cpuValue]],Table1[cpuValue])</f>
        <v>1203</v>
      </c>
      <c r="O38" s="8" t="str">
        <f>LOOKUP(Table1[[#This Row],[Rank based on power]],$S$5:$S$9,$T$5:$T$9)</f>
        <v>Best performance</v>
      </c>
      <c r="P38" s="2">
        <f ca="1">YEAR($T$2)-Table1[[#This Row],[testDate]]</f>
        <v>3</v>
      </c>
      <c r="Q38" s="8" t="str">
        <f>CONCATENATE(PROPER(Table1[[#This Row],[Performace remark based on performance]])," ",UPPER(TRIM(Table1[[#This Row],[category]])))</f>
        <v>Best Performance SERVER</v>
      </c>
      <c r="R38" s="8"/>
      <c r="S38" s="2"/>
      <c r="T38" s="2"/>
      <c r="U38" s="2"/>
      <c r="V38" s="2"/>
      <c r="W38" s="2"/>
      <c r="X38" s="2"/>
      <c r="Y38" s="2"/>
      <c r="Z38" s="2"/>
      <c r="AB38" s="6"/>
      <c r="AC38" s="6" t="s">
        <v>2124</v>
      </c>
      <c r="AD38" s="6" t="s">
        <v>2125</v>
      </c>
      <c r="AE38" s="6" t="s">
        <v>2126</v>
      </c>
      <c r="AF38" s="6" t="s">
        <v>2127</v>
      </c>
      <c r="AG38" s="6" t="s">
        <v>2128</v>
      </c>
    </row>
    <row r="39" spans="1:36" x14ac:dyDescent="0.2">
      <c r="A39" t="s">
        <v>58</v>
      </c>
      <c r="B39" s="9">
        <v>1428.93</v>
      </c>
      <c r="C39" s="2">
        <v>41741</v>
      </c>
      <c r="D39" s="2">
        <v>29.21</v>
      </c>
      <c r="E39" s="2">
        <v>1970</v>
      </c>
      <c r="F39" s="2">
        <v>1.38</v>
      </c>
      <c r="G39" s="2">
        <v>180</v>
      </c>
      <c r="H39" s="2">
        <v>231.9</v>
      </c>
      <c r="I39" s="2">
        <v>24</v>
      </c>
      <c r="J39" s="10">
        <v>2019</v>
      </c>
      <c r="K39" s="8" t="s">
        <v>15</v>
      </c>
      <c r="L39" s="8" t="s">
        <v>16</v>
      </c>
      <c r="M39" s="2">
        <f>RANK(Table1[[#This Row],[powerPerf]],Table1[powerPerf])</f>
        <v>249</v>
      </c>
      <c r="N39" s="2">
        <f>RANK(Table1[[#This Row],[cpuValue]],Table1[cpuValue])</f>
        <v>863</v>
      </c>
      <c r="O39" s="8" t="str">
        <f>LOOKUP(Table1[[#This Row],[Rank based on power]],$S$5:$S$9,$T$5:$T$9)</f>
        <v>Best performance</v>
      </c>
      <c r="P39" s="2">
        <f ca="1">YEAR($T$2)-Table1[[#This Row],[testDate]]</f>
        <v>3</v>
      </c>
      <c r="Q39" s="8" t="str">
        <f>CONCATENATE(PROPER(Table1[[#This Row],[Performace remark based on performance]])," ",UPPER(TRIM(Table1[[#This Row],[category]])))</f>
        <v>Best Performance SERVER</v>
      </c>
      <c r="R39" s="8"/>
      <c r="S39" s="2"/>
      <c r="T39" s="2"/>
      <c r="U39" s="2"/>
      <c r="V39" s="2"/>
      <c r="W39" s="2"/>
      <c r="X39" s="2"/>
      <c r="Y39" s="2"/>
      <c r="Z39" s="2"/>
      <c r="AB39" t="s">
        <v>2120</v>
      </c>
      <c r="AC39">
        <v>1</v>
      </c>
      <c r="AD39">
        <v>1084578.0038159615</v>
      </c>
      <c r="AE39">
        <v>1084578.0038159615</v>
      </c>
      <c r="AF39">
        <v>1487.0559908496859</v>
      </c>
      <c r="AG39">
        <v>7.0926775171407809E-242</v>
      </c>
    </row>
    <row r="40" spans="1:36" x14ac:dyDescent="0.2">
      <c r="A40" t="s">
        <v>59</v>
      </c>
      <c r="B40" s="9">
        <v>2932.63</v>
      </c>
      <c r="C40" s="2">
        <v>41434</v>
      </c>
      <c r="D40" s="2">
        <v>14.13</v>
      </c>
      <c r="E40" s="2">
        <v>2406</v>
      </c>
      <c r="F40" s="2">
        <v>0.82</v>
      </c>
      <c r="G40" s="2">
        <v>205</v>
      </c>
      <c r="H40" s="2">
        <v>202.12</v>
      </c>
      <c r="I40" s="2">
        <v>18</v>
      </c>
      <c r="J40" s="10">
        <v>2021</v>
      </c>
      <c r="K40" s="8" t="s">
        <v>31</v>
      </c>
      <c r="L40" s="8" t="s">
        <v>16</v>
      </c>
      <c r="M40" s="2">
        <f>RANK(Table1[[#This Row],[powerPerf]],Table1[powerPerf])</f>
        <v>304</v>
      </c>
      <c r="N40" s="2">
        <f>RANK(Table1[[#This Row],[cpuValue]],Table1[cpuValue])</f>
        <v>1386</v>
      </c>
      <c r="O40" s="8" t="str">
        <f>LOOKUP(Table1[[#This Row],[Rank based on power]],$S$5:$S$9,$T$5:$T$9)</f>
        <v>Best performance</v>
      </c>
      <c r="P40" s="2">
        <f ca="1">YEAR($T$2)-Table1[[#This Row],[testDate]]</f>
        <v>1</v>
      </c>
      <c r="Q40" s="8" t="str">
        <f>CONCATENATE(PROPER(Table1[[#This Row],[Performace remark based on performance]])," ",UPPER(TRIM(Table1[[#This Row],[category]])))</f>
        <v>Best Performance SERVER</v>
      </c>
      <c r="R40" s="8"/>
      <c r="S40" s="2"/>
      <c r="T40" s="2"/>
      <c r="U40" s="2"/>
      <c r="V40" s="2"/>
      <c r="W40" s="2"/>
      <c r="X40" s="2"/>
      <c r="Y40" s="2"/>
      <c r="Z40" s="2"/>
      <c r="AB40" t="s">
        <v>2121</v>
      </c>
      <c r="AC40">
        <v>1936</v>
      </c>
      <c r="AD40">
        <v>1412013.4200111278</v>
      </c>
      <c r="AE40">
        <v>729.34577479913628</v>
      </c>
    </row>
    <row r="41" spans="1:36" ht="17" thickBot="1" x14ac:dyDescent="0.25">
      <c r="A41" t="s">
        <v>60</v>
      </c>
      <c r="B41" s="9">
        <v>572.98</v>
      </c>
      <c r="C41" s="2">
        <v>41163</v>
      </c>
      <c r="D41" s="2">
        <v>71.84</v>
      </c>
      <c r="E41" s="2">
        <v>4217</v>
      </c>
      <c r="F41" s="2">
        <v>7.36</v>
      </c>
      <c r="G41" s="2">
        <v>241</v>
      </c>
      <c r="H41" s="2">
        <v>170.8</v>
      </c>
      <c r="I41" s="2">
        <v>8</v>
      </c>
      <c r="J41" s="10">
        <v>2021</v>
      </c>
      <c r="K41" s="8" t="s">
        <v>61</v>
      </c>
      <c r="L41" s="8" t="s">
        <v>13</v>
      </c>
      <c r="M41" s="2">
        <f>RANK(Table1[[#This Row],[powerPerf]],Table1[powerPerf])</f>
        <v>412</v>
      </c>
      <c r="N41" s="2">
        <f>RANK(Table1[[#This Row],[cpuValue]],Table1[cpuValue])</f>
        <v>216</v>
      </c>
      <c r="O41" s="8" t="str">
        <f>LOOKUP(Table1[[#This Row],[Rank based on power]],$S$5:$S$9,$T$5:$T$9)</f>
        <v>High performance</v>
      </c>
      <c r="P41" s="2">
        <f ca="1">YEAR($T$2)-Table1[[#This Row],[testDate]]</f>
        <v>1</v>
      </c>
      <c r="Q41" s="8" t="str">
        <f>CONCATENATE(PROPER(Table1[[#This Row],[Performace remark based on performance]])," ",UPPER(TRIM(Table1[[#This Row],[category]])))</f>
        <v>High Performance DESKTOP</v>
      </c>
      <c r="R41" s="8"/>
      <c r="S41" s="2"/>
      <c r="T41" s="2"/>
      <c r="U41" s="2"/>
      <c r="V41" s="2"/>
      <c r="W41" s="2"/>
      <c r="X41" s="2"/>
      <c r="Y41" s="2"/>
      <c r="Z41" s="2"/>
      <c r="AB41" s="5" t="s">
        <v>2122</v>
      </c>
      <c r="AC41" s="5">
        <v>1937</v>
      </c>
      <c r="AD41" s="5">
        <v>2496591.4238270894</v>
      </c>
      <c r="AE41" s="5"/>
      <c r="AF41" s="5"/>
      <c r="AG41" s="5"/>
    </row>
    <row r="42" spans="1:36" ht="17" thickBot="1" x14ac:dyDescent="0.25">
      <c r="A42" t="s">
        <v>62</v>
      </c>
      <c r="B42" s="9">
        <v>599.95000000000005</v>
      </c>
      <c r="C42" s="2">
        <v>41077</v>
      </c>
      <c r="D42" s="2">
        <v>68.47</v>
      </c>
      <c r="E42" s="2">
        <v>4209</v>
      </c>
      <c r="F42" s="2">
        <v>7.02</v>
      </c>
      <c r="G42" s="2">
        <v>241</v>
      </c>
      <c r="H42" s="2">
        <v>170.44</v>
      </c>
      <c r="I42" s="2">
        <v>8</v>
      </c>
      <c r="J42" s="10">
        <v>2021</v>
      </c>
      <c r="K42" s="8" t="s">
        <v>61</v>
      </c>
      <c r="L42" s="8" t="s">
        <v>13</v>
      </c>
      <c r="M42" s="2">
        <f>RANK(Table1[[#This Row],[powerPerf]],Table1[powerPerf])</f>
        <v>417</v>
      </c>
      <c r="N42" s="2">
        <f>RANK(Table1[[#This Row],[cpuValue]],Table1[cpuValue])</f>
        <v>239</v>
      </c>
      <c r="O42" s="8" t="str">
        <f>LOOKUP(Table1[[#This Row],[Rank based on power]],$S$5:$S$9,$T$5:$T$9)</f>
        <v>High performance</v>
      </c>
      <c r="P42" s="2">
        <f ca="1">YEAR($T$2)-Table1[[#This Row],[testDate]]</f>
        <v>1</v>
      </c>
      <c r="Q42" s="8" t="str">
        <f>CONCATENATE(PROPER(Table1[[#This Row],[Performace remark based on performance]])," ",UPPER(TRIM(Table1[[#This Row],[category]])))</f>
        <v>High Performance DESKTOP</v>
      </c>
      <c r="R42" s="8"/>
      <c r="S42" s="2"/>
      <c r="T42" s="2"/>
      <c r="U42" s="2"/>
      <c r="V42" s="2"/>
      <c r="W42" s="2"/>
      <c r="X42" s="2"/>
      <c r="Y42" s="2"/>
      <c r="Z42" s="2"/>
    </row>
    <row r="43" spans="1:36" x14ac:dyDescent="0.2">
      <c r="A43" t="s">
        <v>63</v>
      </c>
      <c r="B43" s="9">
        <v>3100</v>
      </c>
      <c r="C43" s="2">
        <v>40951</v>
      </c>
      <c r="D43" s="2">
        <v>13.21</v>
      </c>
      <c r="E43" s="2">
        <v>2446</v>
      </c>
      <c r="F43" s="2">
        <v>0.79</v>
      </c>
      <c r="G43" s="2">
        <v>240</v>
      </c>
      <c r="H43" s="2">
        <v>170.63</v>
      </c>
      <c r="I43" s="2">
        <v>16</v>
      </c>
      <c r="J43" s="10">
        <v>2020</v>
      </c>
      <c r="K43" s="8" t="s">
        <v>15</v>
      </c>
      <c r="L43" s="8" t="s">
        <v>16</v>
      </c>
      <c r="M43" s="2">
        <f>RANK(Table1[[#This Row],[powerPerf]],Table1[powerPerf])</f>
        <v>414</v>
      </c>
      <c r="N43" s="2">
        <f>RANK(Table1[[#This Row],[cpuValue]],Table1[cpuValue])</f>
        <v>1436</v>
      </c>
      <c r="O43" s="8" t="str">
        <f>LOOKUP(Table1[[#This Row],[Rank based on power]],$S$5:$S$9,$T$5:$T$9)</f>
        <v>High performance</v>
      </c>
      <c r="P43" s="2">
        <f ca="1">YEAR($T$2)-Table1[[#This Row],[testDate]]</f>
        <v>2</v>
      </c>
      <c r="Q43" s="8" t="str">
        <f>CONCATENATE(PROPER(Table1[[#This Row],[Performace remark based on performance]])," ",UPPER(TRIM(Table1[[#This Row],[category]])))</f>
        <v>High Performance SERVER</v>
      </c>
      <c r="R43" s="8"/>
      <c r="S43" s="2"/>
      <c r="T43" s="2"/>
      <c r="U43" s="2"/>
      <c r="V43" s="2"/>
      <c r="W43" s="2"/>
      <c r="X43" s="2"/>
      <c r="Y43" s="2"/>
      <c r="Z43" s="2"/>
      <c r="AB43" s="6"/>
      <c r="AC43" s="6" t="s">
        <v>2129</v>
      </c>
      <c r="AD43" s="6" t="s">
        <v>2101</v>
      </c>
      <c r="AE43" s="6" t="s">
        <v>2130</v>
      </c>
      <c r="AF43" s="6" t="s">
        <v>2131</v>
      </c>
      <c r="AG43" s="6" t="s">
        <v>2132</v>
      </c>
      <c r="AH43" s="6" t="s">
        <v>2133</v>
      </c>
      <c r="AI43" s="6" t="s">
        <v>2134</v>
      </c>
      <c r="AJ43" s="6" t="s">
        <v>2135</v>
      </c>
    </row>
    <row r="44" spans="1:36" x14ac:dyDescent="0.2">
      <c r="A44" t="s">
        <v>64</v>
      </c>
      <c r="B44" s="9">
        <v>913</v>
      </c>
      <c r="C44" s="2">
        <v>40879</v>
      </c>
      <c r="D44" s="2">
        <v>44.77</v>
      </c>
      <c r="E44" s="2">
        <v>2608</v>
      </c>
      <c r="F44" s="2">
        <v>2.86</v>
      </c>
      <c r="G44" s="2">
        <v>155</v>
      </c>
      <c r="H44" s="2">
        <v>263.74</v>
      </c>
      <c r="I44" s="2">
        <v>16</v>
      </c>
      <c r="J44" s="10">
        <v>2021</v>
      </c>
      <c r="K44" s="8" t="s">
        <v>15</v>
      </c>
      <c r="L44" s="8" t="s">
        <v>16</v>
      </c>
      <c r="M44" s="2">
        <f>RANK(Table1[[#This Row],[powerPerf]],Table1[powerPerf])</f>
        <v>188</v>
      </c>
      <c r="N44" s="2">
        <f>RANK(Table1[[#This Row],[cpuValue]],Table1[cpuValue])</f>
        <v>507</v>
      </c>
      <c r="O44" s="8" t="str">
        <f>LOOKUP(Table1[[#This Row],[Rank based on power]],$S$5:$S$9,$T$5:$T$9)</f>
        <v>Best performance</v>
      </c>
      <c r="P44" s="2">
        <f ca="1">YEAR($T$2)-Table1[[#This Row],[testDate]]</f>
        <v>1</v>
      </c>
      <c r="Q44" s="8" t="str">
        <f>CONCATENATE(PROPER(Table1[[#This Row],[Performace remark based on performance]])," ",UPPER(TRIM(Table1[[#This Row],[category]])))</f>
        <v>Best Performance SERVER</v>
      </c>
      <c r="R44" s="8"/>
      <c r="S44" s="2"/>
      <c r="T44" s="2"/>
      <c r="U44" s="2"/>
      <c r="V44" s="2"/>
      <c r="W44" s="2"/>
      <c r="X44" s="2"/>
      <c r="Y44" s="2"/>
      <c r="Z44" s="2"/>
      <c r="AB44" t="s">
        <v>2123</v>
      </c>
      <c r="AC44">
        <v>15.603310820966559</v>
      </c>
      <c r="AD44">
        <v>0.80416168855704862</v>
      </c>
      <c r="AE44">
        <v>19.403200927122548</v>
      </c>
      <c r="AF44">
        <v>8.8629783783203301E-77</v>
      </c>
      <c r="AG44">
        <v>14.026196890912338</v>
      </c>
      <c r="AH44">
        <v>17.18042475102078</v>
      </c>
      <c r="AI44">
        <v>14.026196890912338</v>
      </c>
      <c r="AJ44">
        <v>17.18042475102078</v>
      </c>
    </row>
    <row r="45" spans="1:36" ht="17" thickBot="1" x14ac:dyDescent="0.25">
      <c r="A45" t="s">
        <v>65</v>
      </c>
      <c r="B45" s="9">
        <v>7453</v>
      </c>
      <c r="C45" s="2">
        <v>40767</v>
      </c>
      <c r="D45" s="2">
        <v>5.47</v>
      </c>
      <c r="E45" s="2">
        <v>2725</v>
      </c>
      <c r="F45" s="2">
        <v>0.37</v>
      </c>
      <c r="G45" s="2">
        <v>205</v>
      </c>
      <c r="H45" s="2">
        <v>198.86</v>
      </c>
      <c r="I45" s="2">
        <v>28</v>
      </c>
      <c r="J45" s="10">
        <v>2020</v>
      </c>
      <c r="K45" s="8" t="s">
        <v>66</v>
      </c>
      <c r="L45" s="8" t="s">
        <v>16</v>
      </c>
      <c r="M45" s="2">
        <f>RANK(Table1[[#This Row],[powerPerf]],Table1[powerPerf])</f>
        <v>313</v>
      </c>
      <c r="N45" s="2">
        <f>RANK(Table1[[#This Row],[cpuValue]],Table1[cpuValue])</f>
        <v>1791</v>
      </c>
      <c r="O45" s="8" t="str">
        <f>LOOKUP(Table1[[#This Row],[Rank based on power]],$S$5:$S$9,$T$5:$T$9)</f>
        <v>Best performance</v>
      </c>
      <c r="P45" s="2">
        <f ca="1">YEAR($T$2)-Table1[[#This Row],[testDate]]</f>
        <v>2</v>
      </c>
      <c r="Q45" s="8" t="str">
        <f>CONCATENATE(PROPER(Table1[[#This Row],[Performace remark based on performance]])," ",UPPER(TRIM(Table1[[#This Row],[category]])))</f>
        <v>Best Performance SERVER</v>
      </c>
      <c r="R45" s="8"/>
      <c r="S45" s="2"/>
      <c r="T45" s="2"/>
      <c r="U45" s="2"/>
      <c r="V45" s="2"/>
      <c r="W45" s="2"/>
      <c r="X45" s="2"/>
      <c r="Y45" s="2"/>
      <c r="Z45" s="2"/>
      <c r="AB45" s="5" t="s">
        <v>5</v>
      </c>
      <c r="AC45" s="5">
        <v>1.3174039555956689</v>
      </c>
      <c r="AD45" s="5">
        <v>3.4162945067433108E-2</v>
      </c>
      <c r="AE45" s="5">
        <v>38.562364954054424</v>
      </c>
      <c r="AF45" s="5">
        <v>7.0926775171440085E-242</v>
      </c>
      <c r="AG45" s="5">
        <v>1.2504039264669451</v>
      </c>
      <c r="AH45" s="5">
        <v>1.3844039847243927</v>
      </c>
      <c r="AI45" s="5">
        <v>1.2504039264669451</v>
      </c>
      <c r="AJ45" s="5">
        <v>1.3844039847243927</v>
      </c>
    </row>
    <row r="46" spans="1:36" x14ac:dyDescent="0.2">
      <c r="A46" t="s">
        <v>67</v>
      </c>
      <c r="B46" s="9">
        <v>1179.99</v>
      </c>
      <c r="C46" s="2">
        <v>40575</v>
      </c>
      <c r="D46" s="2">
        <v>34.39</v>
      </c>
      <c r="E46" s="2">
        <v>2610</v>
      </c>
      <c r="F46" s="2">
        <v>2.21</v>
      </c>
      <c r="G46" s="2">
        <v>155</v>
      </c>
      <c r="H46" s="2">
        <v>261.77</v>
      </c>
      <c r="I46" s="2">
        <v>16</v>
      </c>
      <c r="J46" s="10">
        <v>2021</v>
      </c>
      <c r="K46" s="8" t="s">
        <v>15</v>
      </c>
      <c r="L46" s="8" t="s">
        <v>16</v>
      </c>
      <c r="M46" s="2">
        <f>RANK(Table1[[#This Row],[powerPerf]],Table1[powerPerf])</f>
        <v>195</v>
      </c>
      <c r="N46" s="2">
        <f>RANK(Table1[[#This Row],[cpuValue]],Table1[cpuValue])</f>
        <v>721</v>
      </c>
      <c r="O46" s="8" t="str">
        <f>LOOKUP(Table1[[#This Row],[Rank based on power]],$S$5:$S$9,$T$5:$T$9)</f>
        <v>Best performance</v>
      </c>
      <c r="P46" s="2">
        <f ca="1">YEAR($T$2)-Table1[[#This Row],[testDate]]</f>
        <v>1</v>
      </c>
      <c r="Q46" s="8" t="str">
        <f>CONCATENATE(PROPER(Table1[[#This Row],[Performace remark based on performance]])," ",UPPER(TRIM(Table1[[#This Row],[category]])))</f>
        <v>Best Performance SERVER</v>
      </c>
      <c r="R46" s="8"/>
      <c r="S46" s="2"/>
      <c r="T46" s="2"/>
      <c r="U46" s="2"/>
      <c r="V46" s="2"/>
      <c r="W46" s="2"/>
      <c r="X46" s="2"/>
      <c r="Y46" s="2"/>
      <c r="Z46" s="2"/>
    </row>
    <row r="47" spans="1:36" x14ac:dyDescent="0.2">
      <c r="A47" t="s">
        <v>68</v>
      </c>
      <c r="B47" s="9">
        <v>1280</v>
      </c>
      <c r="C47" s="2">
        <v>40472</v>
      </c>
      <c r="D47" s="2">
        <v>31.62</v>
      </c>
      <c r="E47" s="2">
        <v>1995</v>
      </c>
      <c r="F47" s="2">
        <v>1.56</v>
      </c>
      <c r="G47" s="2">
        <v>155</v>
      </c>
      <c r="H47" s="2">
        <v>261.11</v>
      </c>
      <c r="I47" s="2">
        <v>24</v>
      </c>
      <c r="J47" s="10">
        <v>2021</v>
      </c>
      <c r="K47" s="8" t="s">
        <v>15</v>
      </c>
      <c r="L47" s="8" t="s">
        <v>16</v>
      </c>
      <c r="M47" s="2">
        <f>RANK(Table1[[#This Row],[powerPerf]],Table1[powerPerf])</f>
        <v>197</v>
      </c>
      <c r="N47" s="2">
        <f>RANK(Table1[[#This Row],[cpuValue]],Table1[cpuValue])</f>
        <v>798</v>
      </c>
      <c r="O47" s="8" t="str">
        <f>LOOKUP(Table1[[#This Row],[Rank based on power]],$S$5:$S$9,$T$5:$T$9)</f>
        <v>Best performance</v>
      </c>
      <c r="P47" s="2">
        <f ca="1">YEAR($T$2)-Table1[[#This Row],[testDate]]</f>
        <v>1</v>
      </c>
      <c r="Q47" s="8" t="str">
        <f>CONCATENATE(PROPER(Table1[[#This Row],[Performace remark based on performance]])," ",UPPER(TRIM(Table1[[#This Row],[category]])))</f>
        <v>Best Performance SERVER</v>
      </c>
      <c r="R47" s="8"/>
      <c r="S47" s="2"/>
      <c r="T47" s="2"/>
      <c r="U47" s="2"/>
      <c r="V47" s="2"/>
      <c r="W47" s="2"/>
      <c r="X47" s="2"/>
      <c r="Y47" s="2"/>
      <c r="Z47" s="2"/>
    </row>
    <row r="48" spans="1:36" x14ac:dyDescent="0.2">
      <c r="A48" t="s">
        <v>69</v>
      </c>
      <c r="B48" s="9">
        <v>1995</v>
      </c>
      <c r="C48" s="2">
        <v>40225</v>
      </c>
      <c r="D48" s="2">
        <v>20.16</v>
      </c>
      <c r="E48" s="2">
        <v>2696</v>
      </c>
      <c r="F48" s="2">
        <v>1.35</v>
      </c>
      <c r="G48" s="2">
        <v>280</v>
      </c>
      <c r="H48" s="2">
        <v>143.66</v>
      </c>
      <c r="I48" s="2">
        <v>16</v>
      </c>
      <c r="J48" s="10">
        <v>2020</v>
      </c>
      <c r="K48" s="8" t="s">
        <v>12</v>
      </c>
      <c r="L48" s="8" t="s">
        <v>13</v>
      </c>
      <c r="M48" s="2">
        <f>RANK(Table1[[#This Row],[powerPerf]],Table1[powerPerf])</f>
        <v>546</v>
      </c>
      <c r="N48" s="2">
        <f>RANK(Table1[[#This Row],[cpuValue]],Table1[cpuValue])</f>
        <v>1154</v>
      </c>
      <c r="O48" s="8" t="str">
        <f>LOOKUP(Table1[[#This Row],[Rank based on power]],$S$5:$S$9,$T$5:$T$9)</f>
        <v>High performance</v>
      </c>
      <c r="P48" s="2">
        <f ca="1">YEAR($T$2)-Table1[[#This Row],[testDate]]</f>
        <v>2</v>
      </c>
      <c r="Q48" s="8" t="str">
        <f>CONCATENATE(PROPER(Table1[[#This Row],[Performace remark based on performance]])," ",UPPER(TRIM(Table1[[#This Row],[category]])))</f>
        <v>High Performance DESKTOP</v>
      </c>
      <c r="R48" s="8"/>
      <c r="S48" s="2"/>
      <c r="T48" s="2"/>
      <c r="U48" s="2"/>
      <c r="V48" s="2"/>
      <c r="W48" s="14" t="s">
        <v>2167</v>
      </c>
      <c r="X48" s="14">
        <f>COUNTIFS(Table1[cpuName], "*Intel*", Table1[testDate], "2021")</f>
        <v>118</v>
      </c>
      <c r="Y48" s="2"/>
      <c r="Z48" s="2"/>
      <c r="AB48" t="s">
        <v>2136</v>
      </c>
    </row>
    <row r="49" spans="1:30" ht="17" thickBot="1" x14ac:dyDescent="0.25">
      <c r="A49" t="s">
        <v>70</v>
      </c>
      <c r="B49" s="9">
        <v>6353</v>
      </c>
      <c r="C49" s="2">
        <v>39620</v>
      </c>
      <c r="D49" s="2">
        <v>6.24</v>
      </c>
      <c r="E49" s="2">
        <v>2718</v>
      </c>
      <c r="F49" s="2">
        <v>0.43</v>
      </c>
      <c r="G49" s="2">
        <v>205</v>
      </c>
      <c r="H49" s="2">
        <v>193.27</v>
      </c>
      <c r="I49" s="2">
        <v>24</v>
      </c>
      <c r="J49" s="10">
        <v>2021</v>
      </c>
      <c r="K49" s="8" t="s">
        <v>66</v>
      </c>
      <c r="L49" s="8" t="s">
        <v>71</v>
      </c>
      <c r="M49" s="2">
        <f>RANK(Table1[[#This Row],[powerPerf]],Table1[powerPerf])</f>
        <v>330</v>
      </c>
      <c r="N49" s="2">
        <f>RANK(Table1[[#This Row],[cpuValue]],Table1[cpuValue])</f>
        <v>1762</v>
      </c>
      <c r="O49" s="8" t="str">
        <f>LOOKUP(Table1[[#This Row],[Rank based on power]],$S$5:$S$9,$T$5:$T$9)</f>
        <v>Best performance</v>
      </c>
      <c r="P49" s="2">
        <f ca="1">YEAR($T$2)-Table1[[#This Row],[testDate]]</f>
        <v>1</v>
      </c>
      <c r="Q49" s="8" t="str">
        <f>CONCATENATE(PROPER(Table1[[#This Row],[Performace remark based on performance]])," ",UPPER(TRIM(Table1[[#This Row],[category]])))</f>
        <v>Best Performance DESKTOP, SERVER</v>
      </c>
      <c r="R49" s="8"/>
      <c r="S49" s="2"/>
      <c r="T49" s="2"/>
      <c r="U49" s="2"/>
      <c r="V49" s="2"/>
      <c r="W49" s="14" t="s">
        <v>2168</v>
      </c>
      <c r="X49" s="14">
        <f>COUNTIFS(Table1[cpuName], "*AMD*", Table1[testDate], "2021")</f>
        <v>29</v>
      </c>
      <c r="Y49" s="2"/>
      <c r="Z49" s="2"/>
    </row>
    <row r="50" spans="1:30" x14ac:dyDescent="0.2">
      <c r="A50" t="s">
        <v>72</v>
      </c>
      <c r="B50" s="9">
        <v>393.03</v>
      </c>
      <c r="C50" s="2">
        <v>39457</v>
      </c>
      <c r="D50" s="2">
        <v>100.39</v>
      </c>
      <c r="E50" s="2">
        <v>3494</v>
      </c>
      <c r="F50" s="2">
        <v>8.89</v>
      </c>
      <c r="G50" s="2">
        <v>105</v>
      </c>
      <c r="H50" s="2">
        <v>375.78</v>
      </c>
      <c r="I50" s="2">
        <v>12</v>
      </c>
      <c r="J50" s="10">
        <v>2020</v>
      </c>
      <c r="K50" s="8" t="s">
        <v>48</v>
      </c>
      <c r="L50" s="8" t="s">
        <v>13</v>
      </c>
      <c r="M50" s="2">
        <f>RANK(Table1[[#This Row],[powerPerf]],Table1[powerPerf])</f>
        <v>82</v>
      </c>
      <c r="N50" s="2">
        <f>RANK(Table1[[#This Row],[cpuValue]],Table1[cpuValue])</f>
        <v>95</v>
      </c>
      <c r="O50" s="8" t="str">
        <f>LOOKUP(Table1[[#This Row],[Rank based on power]],$S$5:$S$9,$T$5:$T$9)</f>
        <v>Best performance</v>
      </c>
      <c r="P50" s="2">
        <f ca="1">YEAR($T$2)-Table1[[#This Row],[testDate]]</f>
        <v>2</v>
      </c>
      <c r="Q50" s="8" t="str">
        <f>CONCATENATE(PROPER(Table1[[#This Row],[Performace remark based on performance]])," ",UPPER(TRIM(Table1[[#This Row],[category]])))</f>
        <v>Best Performance DESKTOP</v>
      </c>
      <c r="R50" s="8"/>
      <c r="S50" s="2"/>
      <c r="T50" s="2"/>
      <c r="U50" s="2"/>
      <c r="V50" s="2"/>
      <c r="W50" s="2"/>
      <c r="X50" s="2"/>
      <c r="Y50" s="2"/>
      <c r="Z50" s="2"/>
      <c r="AB50" s="6"/>
      <c r="AC50" s="6" t="s">
        <v>3</v>
      </c>
      <c r="AD50" s="6" t="s">
        <v>5</v>
      </c>
    </row>
    <row r="51" spans="1:30" x14ac:dyDescent="0.2">
      <c r="A51" t="s">
        <v>73</v>
      </c>
      <c r="B51" s="9">
        <v>650</v>
      </c>
      <c r="C51" s="2">
        <v>39157</v>
      </c>
      <c r="D51" s="2">
        <v>60.24</v>
      </c>
      <c r="E51" s="2">
        <v>2738</v>
      </c>
      <c r="F51" s="2">
        <v>4.21</v>
      </c>
      <c r="G51" s="2">
        <v>105</v>
      </c>
      <c r="H51" s="2">
        <v>372.92</v>
      </c>
      <c r="I51" s="2">
        <v>16</v>
      </c>
      <c r="J51" s="10">
        <v>2019</v>
      </c>
      <c r="K51" s="8" t="s">
        <v>48</v>
      </c>
      <c r="L51" s="8" t="s">
        <v>13</v>
      </c>
      <c r="M51" s="2">
        <f>RANK(Table1[[#This Row],[powerPerf]],Table1[powerPerf])</f>
        <v>85</v>
      </c>
      <c r="N51" s="2">
        <f>RANK(Table1[[#This Row],[cpuValue]],Table1[cpuValue])</f>
        <v>321</v>
      </c>
      <c r="O51" s="8" t="str">
        <f>LOOKUP(Table1[[#This Row],[Rank based on power]],$S$5:$S$9,$T$5:$T$9)</f>
        <v>Best performance</v>
      </c>
      <c r="P51" s="2">
        <f ca="1">YEAR($T$2)-Table1[[#This Row],[testDate]]</f>
        <v>3</v>
      </c>
      <c r="Q51" s="8" t="str">
        <f>CONCATENATE(PROPER(Table1[[#This Row],[Performace remark based on performance]])," ",UPPER(TRIM(Table1[[#This Row],[category]])))</f>
        <v>Best Performance DESKTOP</v>
      </c>
      <c r="R51" s="8"/>
      <c r="S51" s="2"/>
      <c r="T51" s="2"/>
      <c r="U51" s="2"/>
      <c r="V51" s="2"/>
      <c r="W51" s="2"/>
      <c r="X51" s="2"/>
      <c r="Y51" s="2"/>
      <c r="Z51" s="2"/>
      <c r="AB51" t="s">
        <v>2100</v>
      </c>
      <c r="AC51">
        <v>35.653390092879206</v>
      </c>
      <c r="AD51">
        <v>15.219385964912282</v>
      </c>
    </row>
    <row r="52" spans="1:30" x14ac:dyDescent="0.2">
      <c r="A52" t="s">
        <v>74</v>
      </c>
      <c r="B52" s="9">
        <v>1299</v>
      </c>
      <c r="C52" s="2">
        <v>38944</v>
      </c>
      <c r="D52" s="2">
        <v>29.98</v>
      </c>
      <c r="E52" s="2">
        <v>2556</v>
      </c>
      <c r="F52" s="2">
        <v>1.97</v>
      </c>
      <c r="G52" s="2">
        <v>250</v>
      </c>
      <c r="H52" s="2">
        <v>155.78</v>
      </c>
      <c r="I52" s="2">
        <v>16</v>
      </c>
      <c r="J52" s="10">
        <v>2022</v>
      </c>
      <c r="K52" s="8" t="s">
        <v>31</v>
      </c>
      <c r="L52" s="8" t="s">
        <v>16</v>
      </c>
      <c r="M52" s="2">
        <f>RANK(Table1[[#This Row],[powerPerf]],Table1[powerPerf])</f>
        <v>475</v>
      </c>
      <c r="N52" s="2">
        <f>RANK(Table1[[#This Row],[cpuValue]],Table1[cpuValue])</f>
        <v>846</v>
      </c>
      <c r="O52" s="8" t="str">
        <f>LOOKUP(Table1[[#This Row],[Rank based on power]],$S$5:$S$9,$T$5:$T$9)</f>
        <v>High performance</v>
      </c>
      <c r="P52" s="2">
        <f ca="1">YEAR($T$2)-Table1[[#This Row],[testDate]]</f>
        <v>0</v>
      </c>
      <c r="Q52" s="8" t="str">
        <f>CONCATENATE(PROPER(Table1[[#This Row],[Performace remark based on performance]])," ",UPPER(TRIM(Table1[[#This Row],[category]])))</f>
        <v>High Performance SERVER</v>
      </c>
      <c r="R52" s="8"/>
      <c r="S52" s="2"/>
      <c r="T52" s="2"/>
      <c r="U52" s="2"/>
      <c r="V52" s="2"/>
      <c r="W52" s="2"/>
      <c r="X52" s="2"/>
      <c r="Y52" s="2"/>
      <c r="Z52" s="2"/>
      <c r="AB52" t="s">
        <v>2137</v>
      </c>
      <c r="AC52">
        <v>1288.8959338291675</v>
      </c>
      <c r="AD52">
        <v>322.62145491445335</v>
      </c>
    </row>
    <row r="53" spans="1:30" x14ac:dyDescent="0.2">
      <c r="A53" t="s">
        <v>75</v>
      </c>
      <c r="B53" s="9">
        <v>3095</v>
      </c>
      <c r="C53" s="2">
        <v>38604</v>
      </c>
      <c r="D53" s="2">
        <v>12.47</v>
      </c>
      <c r="E53" s="2">
        <v>2296</v>
      </c>
      <c r="F53" s="2">
        <v>0.74</v>
      </c>
      <c r="G53" s="2">
        <v>205</v>
      </c>
      <c r="H53" s="2">
        <v>188.31</v>
      </c>
      <c r="I53" s="2">
        <v>24</v>
      </c>
      <c r="J53" s="10">
        <v>2020</v>
      </c>
      <c r="K53" s="8" t="s">
        <v>66</v>
      </c>
      <c r="L53" s="8" t="s">
        <v>16</v>
      </c>
      <c r="M53" s="2">
        <f>RANK(Table1[[#This Row],[powerPerf]],Table1[powerPerf])</f>
        <v>349</v>
      </c>
      <c r="N53" s="2">
        <f>RANK(Table1[[#This Row],[cpuValue]],Table1[cpuValue])</f>
        <v>1466</v>
      </c>
      <c r="O53" s="8" t="str">
        <f>LOOKUP(Table1[[#This Row],[Rank based on power]],$S$5:$S$9,$T$5:$T$9)</f>
        <v>Best performance</v>
      </c>
      <c r="P53" s="2">
        <f ca="1">YEAR($T$2)-Table1[[#This Row],[testDate]]</f>
        <v>2</v>
      </c>
      <c r="Q53" s="8" t="str">
        <f>CONCATENATE(PROPER(Table1[[#This Row],[Performace remark based on performance]])," ",UPPER(TRIM(Table1[[#This Row],[category]])))</f>
        <v>Best Performance SERVER</v>
      </c>
      <c r="R53" s="8"/>
      <c r="S53" s="2"/>
      <c r="T53" s="2"/>
      <c r="U53" s="2"/>
      <c r="V53" s="2"/>
      <c r="W53" s="2"/>
      <c r="X53" s="2"/>
      <c r="Y53" s="2"/>
      <c r="Z53" s="2"/>
      <c r="AB53" t="s">
        <v>2118</v>
      </c>
      <c r="AC53">
        <v>1938</v>
      </c>
      <c r="AD53">
        <v>1938</v>
      </c>
    </row>
    <row r="54" spans="1:30" x14ac:dyDescent="0.2">
      <c r="A54" t="s">
        <v>76</v>
      </c>
      <c r="B54" s="9">
        <v>509</v>
      </c>
      <c r="C54" s="2">
        <v>38281</v>
      </c>
      <c r="D54" s="2">
        <v>75.209999999999994</v>
      </c>
      <c r="E54" s="2">
        <v>4162</v>
      </c>
      <c r="F54" s="2">
        <v>8.18</v>
      </c>
      <c r="G54" s="2">
        <v>65</v>
      </c>
      <c r="H54" s="2">
        <v>588.95000000000005</v>
      </c>
      <c r="I54" s="2">
        <v>8</v>
      </c>
      <c r="J54" s="10">
        <v>2022</v>
      </c>
      <c r="K54" s="8" t="s">
        <v>61</v>
      </c>
      <c r="L54" s="8" t="s">
        <v>13</v>
      </c>
      <c r="M54" s="2">
        <f>RANK(Table1[[#This Row],[powerPerf]],Table1[powerPerf])</f>
        <v>17</v>
      </c>
      <c r="N54" s="2">
        <f>RANK(Table1[[#This Row],[cpuValue]],Table1[cpuValue])</f>
        <v>197</v>
      </c>
      <c r="O54" s="8" t="str">
        <f>LOOKUP(Table1[[#This Row],[Rank based on power]],$S$5:$S$9,$T$5:$T$9)</f>
        <v>Best performance</v>
      </c>
      <c r="P54" s="2">
        <f ca="1">YEAR($T$2)-Table1[[#This Row],[testDate]]</f>
        <v>0</v>
      </c>
      <c r="Q54" s="8" t="str">
        <f>CONCATENATE(PROPER(Table1[[#This Row],[Performace remark based on performance]])," ",UPPER(TRIM(Table1[[#This Row],[category]])))</f>
        <v>Best Performance DESKTOP</v>
      </c>
      <c r="R54" s="8"/>
      <c r="S54" s="2"/>
      <c r="T54" s="2"/>
      <c r="U54" s="2"/>
      <c r="V54" s="2"/>
      <c r="W54" s="2"/>
      <c r="X54" s="2"/>
      <c r="Y54" s="2"/>
      <c r="Z54" s="2"/>
      <c r="AB54" t="s">
        <v>2138</v>
      </c>
      <c r="AC54">
        <v>0.65910811539033753</v>
      </c>
    </row>
    <row r="55" spans="1:30" x14ac:dyDescent="0.2">
      <c r="A55" t="s">
        <v>78</v>
      </c>
      <c r="B55" s="9">
        <v>2279</v>
      </c>
      <c r="C55" s="2">
        <v>37606</v>
      </c>
      <c r="D55" s="2">
        <v>16.5</v>
      </c>
      <c r="E55" s="2">
        <v>2455</v>
      </c>
      <c r="F55" s="2">
        <v>1.08</v>
      </c>
      <c r="G55" s="2">
        <v>205</v>
      </c>
      <c r="H55" s="2">
        <v>183.44</v>
      </c>
      <c r="I55" s="2">
        <v>16</v>
      </c>
      <c r="J55" s="10">
        <v>2021</v>
      </c>
      <c r="K55" s="8" t="s">
        <v>31</v>
      </c>
      <c r="L55" s="8" t="s">
        <v>16</v>
      </c>
      <c r="M55" s="2">
        <f>RANK(Table1[[#This Row],[powerPerf]],Table1[powerPerf])</f>
        <v>365</v>
      </c>
      <c r="N55" s="2">
        <f>RANK(Table1[[#This Row],[cpuValue]],Table1[cpuValue])</f>
        <v>1295</v>
      </c>
      <c r="O55" s="8" t="str">
        <f>LOOKUP(Table1[[#This Row],[Rank based on power]],$S$5:$S$9,$T$5:$T$9)</f>
        <v>Best performance</v>
      </c>
      <c r="P55" s="2">
        <f ca="1">YEAR($T$2)-Table1[[#This Row],[testDate]]</f>
        <v>1</v>
      </c>
      <c r="Q55" s="8" t="str">
        <f>CONCATENATE(PROPER(Table1[[#This Row],[Performace remark based on performance]])," ",UPPER(TRIM(Table1[[#This Row],[category]])))</f>
        <v>Best Performance SERVER</v>
      </c>
      <c r="R55" s="8"/>
      <c r="S55" s="2"/>
      <c r="T55" s="2"/>
      <c r="U55" s="2"/>
      <c r="V55" s="2"/>
      <c r="W55" s="2"/>
      <c r="X55" s="2"/>
      <c r="Y55" s="2"/>
      <c r="Z55" s="2"/>
      <c r="AB55" t="s">
        <v>2139</v>
      </c>
      <c r="AC55">
        <v>0</v>
      </c>
    </row>
    <row r="56" spans="1:30" x14ac:dyDescent="0.2">
      <c r="A56" t="s">
        <v>79</v>
      </c>
      <c r="B56" s="9">
        <v>8870.4599999999991</v>
      </c>
      <c r="C56" s="2">
        <v>37575</v>
      </c>
      <c r="D56" s="2">
        <v>4.24</v>
      </c>
      <c r="E56" s="2">
        <v>2011</v>
      </c>
      <c r="F56" s="2">
        <v>0.23</v>
      </c>
      <c r="G56" s="2">
        <v>205</v>
      </c>
      <c r="H56" s="2">
        <v>183.29</v>
      </c>
      <c r="I56" s="2">
        <v>28</v>
      </c>
      <c r="J56" s="10">
        <v>2020</v>
      </c>
      <c r="K56" s="8" t="s">
        <v>66</v>
      </c>
      <c r="L56" s="8" t="s">
        <v>16</v>
      </c>
      <c r="M56" s="2">
        <f>RANK(Table1[[#This Row],[powerPerf]],Table1[powerPerf])</f>
        <v>366</v>
      </c>
      <c r="N56" s="2">
        <f>RANK(Table1[[#This Row],[cpuValue]],Table1[cpuValue])</f>
        <v>1837</v>
      </c>
      <c r="O56" s="8" t="str">
        <f>LOOKUP(Table1[[#This Row],[Rank based on power]],$S$5:$S$9,$T$5:$T$9)</f>
        <v>Best performance</v>
      </c>
      <c r="P56" s="2">
        <f ca="1">YEAR($T$2)-Table1[[#This Row],[testDate]]</f>
        <v>2</v>
      </c>
      <c r="Q56" s="8" t="str">
        <f>CONCATENATE(PROPER(Table1[[#This Row],[Performace remark based on performance]])," ",UPPER(TRIM(Table1[[#This Row],[category]])))</f>
        <v>Best Performance SERVER</v>
      </c>
      <c r="R56" s="8"/>
      <c r="S56" s="2"/>
      <c r="T56" s="2"/>
      <c r="U56" s="2"/>
      <c r="V56" s="2"/>
      <c r="W56" s="2"/>
      <c r="X56" s="2"/>
      <c r="Y56" s="2"/>
      <c r="Z56" s="2"/>
      <c r="AB56" t="s">
        <v>2124</v>
      </c>
      <c r="AC56">
        <v>1937</v>
      </c>
    </row>
    <row r="57" spans="1:30" x14ac:dyDescent="0.2">
      <c r="A57" t="s">
        <v>80</v>
      </c>
      <c r="B57" s="9">
        <v>2667</v>
      </c>
      <c r="C57" s="2">
        <v>37511</v>
      </c>
      <c r="D57" s="2">
        <v>14.06</v>
      </c>
      <c r="E57" s="2">
        <v>2362</v>
      </c>
      <c r="F57" s="2">
        <v>0.89</v>
      </c>
      <c r="G57" s="2">
        <v>165</v>
      </c>
      <c r="H57" s="2">
        <v>227.34</v>
      </c>
      <c r="I57" s="2">
        <v>28</v>
      </c>
      <c r="J57" s="10">
        <v>2021</v>
      </c>
      <c r="K57" s="8" t="s">
        <v>66</v>
      </c>
      <c r="L57" s="8" t="s">
        <v>16</v>
      </c>
      <c r="M57" s="2">
        <f>RANK(Table1[[#This Row],[powerPerf]],Table1[powerPerf])</f>
        <v>254</v>
      </c>
      <c r="N57" s="2">
        <f>RANK(Table1[[#This Row],[cpuValue]],Table1[cpuValue])</f>
        <v>1393</v>
      </c>
      <c r="O57" s="8" t="str">
        <f>LOOKUP(Table1[[#This Row],[Rank based on power]],$S$5:$S$9,$T$5:$T$9)</f>
        <v>Best performance</v>
      </c>
      <c r="P57" s="2">
        <f ca="1">YEAR($T$2)-Table1[[#This Row],[testDate]]</f>
        <v>1</v>
      </c>
      <c r="Q57" s="8" t="str">
        <f>CONCATENATE(PROPER(Table1[[#This Row],[Performace remark based on performance]])," ",UPPER(TRIM(Table1[[#This Row],[category]])))</f>
        <v>Best Performance SERVER</v>
      </c>
      <c r="R57" s="8"/>
      <c r="S57" s="2"/>
      <c r="T57" s="2"/>
      <c r="U57" s="2"/>
      <c r="V57" s="2"/>
      <c r="W57" s="2"/>
      <c r="X57" s="2"/>
      <c r="Y57" s="2"/>
      <c r="Z57" s="2"/>
      <c r="AB57" t="s">
        <v>2130</v>
      </c>
      <c r="AC57">
        <v>32.598937340769822</v>
      </c>
    </row>
    <row r="58" spans="1:30" x14ac:dyDescent="0.2">
      <c r="A58" t="s">
        <v>81</v>
      </c>
      <c r="B58" s="9">
        <v>1129.22</v>
      </c>
      <c r="C58" s="2">
        <v>37264</v>
      </c>
      <c r="D58" s="2">
        <v>33</v>
      </c>
      <c r="E58" s="2">
        <v>2380</v>
      </c>
      <c r="F58" s="2">
        <v>2.11</v>
      </c>
      <c r="G58" s="2">
        <v>150</v>
      </c>
      <c r="H58" s="2">
        <v>248.43</v>
      </c>
      <c r="I58" s="2">
        <v>20</v>
      </c>
      <c r="J58" s="10">
        <v>2021</v>
      </c>
      <c r="K58" s="8" t="s">
        <v>31</v>
      </c>
      <c r="L58" s="8" t="s">
        <v>16</v>
      </c>
      <c r="M58" s="2">
        <f>RANK(Table1[[#This Row],[powerPerf]],Table1[powerPerf])</f>
        <v>218</v>
      </c>
      <c r="N58" s="2">
        <f>RANK(Table1[[#This Row],[cpuValue]],Table1[cpuValue])</f>
        <v>767</v>
      </c>
      <c r="O58" s="8" t="str">
        <f>LOOKUP(Table1[[#This Row],[Rank based on power]],$S$5:$S$9,$T$5:$T$9)</f>
        <v>Best performance</v>
      </c>
      <c r="P58" s="2">
        <f ca="1">YEAR($T$2)-Table1[[#This Row],[testDate]]</f>
        <v>1</v>
      </c>
      <c r="Q58" s="8" t="str">
        <f>CONCATENATE(PROPER(Table1[[#This Row],[Performace remark based on performance]])," ",UPPER(TRIM(Table1[[#This Row],[category]])))</f>
        <v>Best Performance SERVER</v>
      </c>
      <c r="R58" s="8"/>
      <c r="S58" s="2"/>
      <c r="T58" s="2"/>
      <c r="U58" s="2"/>
      <c r="V58" s="2"/>
      <c r="W58" s="2"/>
      <c r="X58" s="2"/>
      <c r="Y58" s="2"/>
      <c r="Z58" s="2"/>
      <c r="AB58" t="s">
        <v>2140</v>
      </c>
      <c r="AC58">
        <v>1.6545676275589582E-186</v>
      </c>
    </row>
    <row r="59" spans="1:30" x14ac:dyDescent="0.2">
      <c r="A59" t="s">
        <v>82</v>
      </c>
      <c r="B59" s="9">
        <v>1595.96</v>
      </c>
      <c r="C59" s="2">
        <v>37167</v>
      </c>
      <c r="D59" s="2">
        <v>23.29</v>
      </c>
      <c r="E59" s="2">
        <v>2148</v>
      </c>
      <c r="F59" s="2">
        <v>1.35</v>
      </c>
      <c r="G59" s="2">
        <v>255</v>
      </c>
      <c r="H59" s="2">
        <v>145.75</v>
      </c>
      <c r="I59" s="2">
        <v>28</v>
      </c>
      <c r="J59" s="10">
        <v>2019</v>
      </c>
      <c r="K59" s="8" t="s">
        <v>66</v>
      </c>
      <c r="L59" s="8" t="s">
        <v>13</v>
      </c>
      <c r="M59" s="2">
        <f>RANK(Table1[[#This Row],[powerPerf]],Table1[powerPerf])</f>
        <v>537</v>
      </c>
      <c r="N59" s="2">
        <f>RANK(Table1[[#This Row],[cpuValue]],Table1[cpuValue])</f>
        <v>1050</v>
      </c>
      <c r="O59" s="8" t="str">
        <f>LOOKUP(Table1[[#This Row],[Rank based on power]],$S$5:$S$9,$T$5:$T$9)</f>
        <v>High performance</v>
      </c>
      <c r="P59" s="2">
        <f ca="1">YEAR($T$2)-Table1[[#This Row],[testDate]]</f>
        <v>3</v>
      </c>
      <c r="Q59" s="8" t="str">
        <f>CONCATENATE(PROPER(Table1[[#This Row],[Performace remark based on performance]])," ",UPPER(TRIM(Table1[[#This Row],[category]])))</f>
        <v>High Performance DESKTOP</v>
      </c>
      <c r="R59" s="8"/>
      <c r="S59" s="2"/>
      <c r="T59" s="2"/>
      <c r="U59" s="2"/>
      <c r="V59" s="2"/>
      <c r="W59" s="2"/>
      <c r="X59" s="2"/>
      <c r="Y59" s="2"/>
      <c r="Z59" s="2"/>
      <c r="AB59" t="s">
        <v>2141</v>
      </c>
      <c r="AC59">
        <v>1.6456406701144952</v>
      </c>
    </row>
    <row r="60" spans="1:30" x14ac:dyDescent="0.2">
      <c r="A60" t="s">
        <v>83</v>
      </c>
      <c r="B60" s="9">
        <v>529.99</v>
      </c>
      <c r="C60" s="2">
        <v>35726</v>
      </c>
      <c r="D60" s="2">
        <v>67.41</v>
      </c>
      <c r="E60" s="2">
        <v>4045</v>
      </c>
      <c r="F60" s="2">
        <v>7.63</v>
      </c>
      <c r="G60" s="2">
        <v>65</v>
      </c>
      <c r="H60" s="2">
        <v>549.63</v>
      </c>
      <c r="I60" s="2">
        <v>8</v>
      </c>
      <c r="J60" s="10">
        <v>2022</v>
      </c>
      <c r="K60" s="8" t="s">
        <v>61</v>
      </c>
      <c r="L60" s="8" t="s">
        <v>13</v>
      </c>
      <c r="M60" s="2">
        <f>RANK(Table1[[#This Row],[powerPerf]],Table1[powerPerf])</f>
        <v>24</v>
      </c>
      <c r="N60" s="2">
        <f>RANK(Table1[[#This Row],[cpuValue]],Table1[cpuValue])</f>
        <v>248</v>
      </c>
      <c r="O60" s="8" t="str">
        <f>LOOKUP(Table1[[#This Row],[Rank based on power]],$S$5:$S$9,$T$5:$T$9)</f>
        <v>Best performance</v>
      </c>
      <c r="P60" s="2">
        <f ca="1">YEAR($T$2)-Table1[[#This Row],[testDate]]</f>
        <v>0</v>
      </c>
      <c r="Q60" s="8" t="str">
        <f>CONCATENATE(PROPER(Table1[[#This Row],[Performace remark based on performance]])," ",UPPER(TRIM(Table1[[#This Row],[category]])))</f>
        <v>Best Performance DESKTOP</v>
      </c>
      <c r="R60" s="8"/>
      <c r="S60" s="2"/>
      <c r="T60" s="2"/>
      <c r="U60" s="2"/>
      <c r="V60" s="2"/>
      <c r="W60" s="2"/>
      <c r="X60" s="2"/>
      <c r="Y60" s="2"/>
      <c r="Z60" s="2"/>
      <c r="AB60" t="s">
        <v>2142</v>
      </c>
      <c r="AC60">
        <v>3.3091352551179164E-186</v>
      </c>
    </row>
    <row r="61" spans="1:30" ht="17" thickBot="1" x14ac:dyDescent="0.25">
      <c r="A61" t="s">
        <v>84</v>
      </c>
      <c r="B61" s="9">
        <v>2472.14</v>
      </c>
      <c r="C61" s="2">
        <v>35352</v>
      </c>
      <c r="D61" s="2">
        <v>14.3</v>
      </c>
      <c r="E61" s="2">
        <v>2426</v>
      </c>
      <c r="F61" s="2">
        <v>0.98</v>
      </c>
      <c r="G61" s="2">
        <v>205</v>
      </c>
      <c r="H61" s="2">
        <v>172.45</v>
      </c>
      <c r="I61" s="2">
        <v>20</v>
      </c>
      <c r="J61" s="10">
        <v>2020</v>
      </c>
      <c r="K61" s="8" t="s">
        <v>66</v>
      </c>
      <c r="L61" s="8" t="s">
        <v>16</v>
      </c>
      <c r="M61" s="2">
        <f>RANK(Table1[[#This Row],[powerPerf]],Table1[powerPerf])</f>
        <v>406</v>
      </c>
      <c r="N61" s="2">
        <f>RANK(Table1[[#This Row],[cpuValue]],Table1[cpuValue])</f>
        <v>1377</v>
      </c>
      <c r="O61" s="8" t="str">
        <f>LOOKUP(Table1[[#This Row],[Rank based on power]],$S$5:$S$9,$T$5:$T$9)</f>
        <v>High performance</v>
      </c>
      <c r="P61" s="2">
        <f ca="1">YEAR($T$2)-Table1[[#This Row],[testDate]]</f>
        <v>2</v>
      </c>
      <c r="Q61" s="8" t="str">
        <f>CONCATENATE(PROPER(Table1[[#This Row],[Performace remark based on performance]])," ",UPPER(TRIM(Table1[[#This Row],[category]])))</f>
        <v>High Performance SERVER</v>
      </c>
      <c r="R61" s="8"/>
      <c r="S61" s="2"/>
      <c r="T61" s="2"/>
      <c r="U61" s="2"/>
      <c r="V61" s="2"/>
      <c r="W61" s="2"/>
      <c r="X61" s="2"/>
      <c r="Y61" s="2"/>
      <c r="Z61" s="2"/>
      <c r="AB61" s="5" t="s">
        <v>2143</v>
      </c>
      <c r="AC61" s="5">
        <v>1.9611894512727439</v>
      </c>
      <c r="AD61" s="5"/>
    </row>
    <row r="62" spans="1:30" x14ac:dyDescent="0.2">
      <c r="A62" t="s">
        <v>85</v>
      </c>
      <c r="B62" s="9">
        <v>1605.79</v>
      </c>
      <c r="C62" s="2">
        <v>35328</v>
      </c>
      <c r="D62" s="2">
        <v>22</v>
      </c>
      <c r="E62" s="2">
        <v>2356</v>
      </c>
      <c r="F62" s="2">
        <v>1.47</v>
      </c>
      <c r="G62" s="2">
        <v>185</v>
      </c>
      <c r="H62" s="2">
        <v>190.96</v>
      </c>
      <c r="I62" s="2">
        <v>16</v>
      </c>
      <c r="J62" s="10">
        <v>2021</v>
      </c>
      <c r="K62" s="8" t="s">
        <v>31</v>
      </c>
      <c r="L62" s="8" t="s">
        <v>16</v>
      </c>
      <c r="M62" s="2">
        <f>RANK(Table1[[#This Row],[powerPerf]],Table1[powerPerf])</f>
        <v>340</v>
      </c>
      <c r="N62" s="2">
        <f>RANK(Table1[[#This Row],[cpuValue]],Table1[cpuValue])</f>
        <v>1100</v>
      </c>
      <c r="O62" s="8" t="str">
        <f>LOOKUP(Table1[[#This Row],[Rank based on power]],$S$5:$S$9,$T$5:$T$9)</f>
        <v>Best performance</v>
      </c>
      <c r="P62" s="2">
        <f ca="1">YEAR($T$2)-Table1[[#This Row],[testDate]]</f>
        <v>1</v>
      </c>
      <c r="Q62" s="8" t="str">
        <f>CONCATENATE(PROPER(Table1[[#This Row],[Performace remark based on performance]])," ",UPPER(TRIM(Table1[[#This Row],[category]])))</f>
        <v>Best Performance SERVER</v>
      </c>
      <c r="R62" s="8"/>
      <c r="S62" s="2"/>
      <c r="T62" s="2"/>
      <c r="U62" s="2"/>
      <c r="V62" s="2"/>
      <c r="W62" s="2"/>
      <c r="X62" s="2"/>
      <c r="Y62" s="2"/>
      <c r="Z62" s="2"/>
    </row>
    <row r="63" spans="1:30" x14ac:dyDescent="0.2">
      <c r="A63" t="s">
        <v>86</v>
      </c>
      <c r="B63" s="9">
        <v>489</v>
      </c>
      <c r="C63" s="2">
        <v>34999</v>
      </c>
      <c r="D63" s="2">
        <v>71.569999999999993</v>
      </c>
      <c r="E63" s="2">
        <v>4032</v>
      </c>
      <c r="F63" s="2">
        <v>8.25</v>
      </c>
      <c r="G63" s="2">
        <v>35</v>
      </c>
      <c r="H63" s="2">
        <v>999.97</v>
      </c>
      <c r="I63" s="2">
        <v>8</v>
      </c>
      <c r="J63" s="10">
        <v>2022</v>
      </c>
      <c r="K63" s="8" t="s">
        <v>61</v>
      </c>
      <c r="L63" s="8" t="s">
        <v>13</v>
      </c>
      <c r="M63" s="2">
        <f>RANK(Table1[[#This Row],[powerPerf]],Table1[powerPerf])</f>
        <v>1</v>
      </c>
      <c r="N63" s="2">
        <f>RANK(Table1[[#This Row],[cpuValue]],Table1[cpuValue])</f>
        <v>218</v>
      </c>
      <c r="O63" s="8" t="str">
        <f>LOOKUP(Table1[[#This Row],[Rank based on power]],$S$5:$S$9,$T$5:$T$9)</f>
        <v>Best performance</v>
      </c>
      <c r="P63" s="2">
        <f ca="1">YEAR($T$2)-Table1[[#This Row],[testDate]]</f>
        <v>0</v>
      </c>
      <c r="Q63" s="8" t="str">
        <f>CONCATENATE(PROPER(Table1[[#This Row],[Performace remark based on performance]])," ",UPPER(TRIM(Table1[[#This Row],[category]])))</f>
        <v>Best Performance DESKTOP</v>
      </c>
      <c r="R63" s="8"/>
      <c r="S63" s="2"/>
      <c r="T63" s="2"/>
      <c r="U63" s="2"/>
      <c r="V63" s="2"/>
      <c r="W63" s="2"/>
      <c r="X63" s="2"/>
      <c r="Y63" s="2"/>
      <c r="Z63" s="2"/>
    </row>
    <row r="64" spans="1:30" x14ac:dyDescent="0.2">
      <c r="A64" t="s">
        <v>87</v>
      </c>
      <c r="B64" s="9">
        <v>409</v>
      </c>
      <c r="C64" s="2">
        <v>34125</v>
      </c>
      <c r="D64" s="2">
        <v>83.44</v>
      </c>
      <c r="E64" s="2">
        <v>4047</v>
      </c>
      <c r="F64" s="2">
        <v>9.9</v>
      </c>
      <c r="G64" s="2">
        <v>190</v>
      </c>
      <c r="H64" s="2">
        <v>179.61</v>
      </c>
      <c r="I64" s="2">
        <v>8</v>
      </c>
      <c r="J64" s="10">
        <v>2021</v>
      </c>
      <c r="K64" s="8" t="s">
        <v>61</v>
      </c>
      <c r="L64" s="8" t="s">
        <v>13</v>
      </c>
      <c r="M64" s="2">
        <f>RANK(Table1[[#This Row],[powerPerf]],Table1[powerPerf])</f>
        <v>381</v>
      </c>
      <c r="N64" s="2">
        <f>RANK(Table1[[#This Row],[cpuValue]],Table1[cpuValue])</f>
        <v>163</v>
      </c>
      <c r="O64" s="8" t="str">
        <f>LOOKUP(Table1[[#This Row],[Rank based on power]],$S$5:$S$9,$T$5:$T$9)</f>
        <v>Best performance</v>
      </c>
      <c r="P64" s="2">
        <f ca="1">YEAR($T$2)-Table1[[#This Row],[testDate]]</f>
        <v>1</v>
      </c>
      <c r="Q64" s="8" t="str">
        <f>CONCATENATE(PROPER(Table1[[#This Row],[Performace remark based on performance]])," ",UPPER(TRIM(Table1[[#This Row],[category]])))</f>
        <v>Best Performance DESKTOP</v>
      </c>
      <c r="R64" s="8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t="s">
        <v>88</v>
      </c>
      <c r="B65" s="9">
        <v>350.99</v>
      </c>
      <c r="C65" s="2">
        <v>34110</v>
      </c>
      <c r="D65" s="2">
        <v>97.18</v>
      </c>
      <c r="E65" s="2">
        <v>4054</v>
      </c>
      <c r="F65" s="2">
        <v>11.55</v>
      </c>
      <c r="G65" s="2">
        <v>190</v>
      </c>
      <c r="H65" s="2">
        <v>179.53</v>
      </c>
      <c r="I65" s="2">
        <v>8</v>
      </c>
      <c r="J65" s="10">
        <v>2021</v>
      </c>
      <c r="K65" s="8" t="s">
        <v>61</v>
      </c>
      <c r="L65" s="8" t="s">
        <v>13</v>
      </c>
      <c r="M65" s="2">
        <f>RANK(Table1[[#This Row],[powerPerf]],Table1[powerPerf])</f>
        <v>382</v>
      </c>
      <c r="N65" s="2">
        <f>RANK(Table1[[#This Row],[cpuValue]],Table1[cpuValue])</f>
        <v>105</v>
      </c>
      <c r="O65" s="8" t="str">
        <f>LOOKUP(Table1[[#This Row],[Rank based on power]],$S$5:$S$9,$T$5:$T$9)</f>
        <v>Best performance</v>
      </c>
      <c r="P65" s="2">
        <f ca="1">YEAR($T$2)-Table1[[#This Row],[testDate]]</f>
        <v>1</v>
      </c>
      <c r="Q65" s="8" t="str">
        <f>CONCATENATE(PROPER(Table1[[#This Row],[Performace remark based on performance]])," ",UPPER(TRIM(Table1[[#This Row],[category]])))</f>
        <v>Best Performance DESKTOP</v>
      </c>
      <c r="R65" s="8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t="s">
        <v>89</v>
      </c>
      <c r="B66" s="9">
        <v>7705</v>
      </c>
      <c r="C66" s="2">
        <v>33970</v>
      </c>
      <c r="D66" s="2">
        <v>4.41</v>
      </c>
      <c r="E66" s="2">
        <v>2315</v>
      </c>
      <c r="F66" s="2">
        <v>0.3</v>
      </c>
      <c r="G66" s="2">
        <v>165</v>
      </c>
      <c r="H66" s="2">
        <v>205.88</v>
      </c>
      <c r="I66" s="2">
        <v>24</v>
      </c>
      <c r="J66" s="10">
        <v>2020</v>
      </c>
      <c r="K66" s="8" t="s">
        <v>90</v>
      </c>
      <c r="L66" s="8" t="s">
        <v>16</v>
      </c>
      <c r="M66" s="2">
        <f>RANK(Table1[[#This Row],[powerPerf]],Table1[powerPerf])</f>
        <v>293</v>
      </c>
      <c r="N66" s="2">
        <f>RANK(Table1[[#This Row],[cpuValue]],Table1[cpuValue])</f>
        <v>1832</v>
      </c>
      <c r="O66" s="8" t="str">
        <f>LOOKUP(Table1[[#This Row],[Rank based on power]],$S$5:$S$9,$T$5:$T$9)</f>
        <v>Best performance</v>
      </c>
      <c r="P66" s="2">
        <f ca="1">YEAR($T$2)-Table1[[#This Row],[testDate]]</f>
        <v>2</v>
      </c>
      <c r="Q66" s="8" t="str">
        <f>CONCATENATE(PROPER(Table1[[#This Row],[Performace remark based on performance]])," ",UPPER(TRIM(Table1[[#This Row],[category]])))</f>
        <v>Best Performance SERVER</v>
      </c>
      <c r="R66" s="8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t="s">
        <v>91</v>
      </c>
      <c r="B67" s="9">
        <v>1933</v>
      </c>
      <c r="C67" s="2">
        <v>33792</v>
      </c>
      <c r="D67" s="2">
        <v>17.48</v>
      </c>
      <c r="E67" s="2">
        <v>2404</v>
      </c>
      <c r="F67" s="2">
        <v>1.24</v>
      </c>
      <c r="G67" s="2">
        <v>129</v>
      </c>
      <c r="H67" s="2">
        <v>261.95</v>
      </c>
      <c r="I67" s="2">
        <v>20</v>
      </c>
      <c r="J67" s="10">
        <v>2022</v>
      </c>
      <c r="K67" s="8" t="s">
        <v>92</v>
      </c>
      <c r="L67" s="8" t="s">
        <v>16</v>
      </c>
      <c r="M67" s="2">
        <f>RANK(Table1[[#This Row],[powerPerf]],Table1[powerPerf])</f>
        <v>193</v>
      </c>
      <c r="N67" s="2">
        <f>RANK(Table1[[#This Row],[cpuValue]],Table1[cpuValue])</f>
        <v>1258</v>
      </c>
      <c r="O67" s="8" t="str">
        <f>LOOKUP(Table1[[#This Row],[Rank based on power]],$S$5:$S$9,$T$5:$T$9)</f>
        <v>Best performance</v>
      </c>
      <c r="P67" s="2">
        <f ca="1">YEAR($T$2)-Table1[[#This Row],[testDate]]</f>
        <v>0</v>
      </c>
      <c r="Q67" s="8" t="str">
        <f>CONCATENATE(PROPER(Table1[[#This Row],[Performace remark based on performance]])," ",UPPER(TRIM(Table1[[#This Row],[category]])))</f>
        <v>Best Performance SERVER</v>
      </c>
      <c r="R67" s="8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t="s">
        <v>93</v>
      </c>
      <c r="B68" s="9">
        <v>999.99</v>
      </c>
      <c r="C68" s="2">
        <v>33408</v>
      </c>
      <c r="D68" s="2">
        <v>33.409999999999997</v>
      </c>
      <c r="E68" s="2">
        <v>2667</v>
      </c>
      <c r="F68" s="2">
        <v>2.67</v>
      </c>
      <c r="G68" s="2">
        <v>165</v>
      </c>
      <c r="H68" s="2">
        <v>202.47</v>
      </c>
      <c r="I68" s="2">
        <v>18</v>
      </c>
      <c r="J68" s="10">
        <v>2019</v>
      </c>
      <c r="K68" s="8" t="s">
        <v>94</v>
      </c>
      <c r="L68" s="8" t="s">
        <v>13</v>
      </c>
      <c r="M68" s="2">
        <f>RANK(Table1[[#This Row],[powerPerf]],Table1[powerPerf])</f>
        <v>303</v>
      </c>
      <c r="N68" s="2">
        <f>RANK(Table1[[#This Row],[cpuValue]],Table1[cpuValue])</f>
        <v>751</v>
      </c>
      <c r="O68" s="8" t="str">
        <f>LOOKUP(Table1[[#This Row],[Rank based on power]],$S$5:$S$9,$T$5:$T$9)</f>
        <v>Best performance</v>
      </c>
      <c r="P68" s="2">
        <f ca="1">YEAR($T$2)-Table1[[#This Row],[testDate]]</f>
        <v>3</v>
      </c>
      <c r="Q68" s="8" t="str">
        <f>CONCATENATE(PROPER(Table1[[#This Row],[Performace remark based on performance]])," ",UPPER(TRIM(Table1[[#This Row],[category]])))</f>
        <v>Best Performance DESKTOP</v>
      </c>
      <c r="R68" s="8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t="s">
        <v>95</v>
      </c>
      <c r="B69" s="9">
        <v>1712</v>
      </c>
      <c r="C69" s="2">
        <v>33370</v>
      </c>
      <c r="D69" s="2">
        <v>19.489999999999998</v>
      </c>
      <c r="E69" s="2">
        <v>2399</v>
      </c>
      <c r="F69" s="2">
        <v>1.4</v>
      </c>
      <c r="G69" s="2">
        <v>150</v>
      </c>
      <c r="H69" s="2">
        <v>222.46</v>
      </c>
      <c r="I69" s="2">
        <v>24</v>
      </c>
      <c r="J69" s="10">
        <v>2021</v>
      </c>
      <c r="K69" s="8" t="s">
        <v>66</v>
      </c>
      <c r="L69" s="8" t="s">
        <v>16</v>
      </c>
      <c r="M69" s="2">
        <f>RANK(Table1[[#This Row],[powerPerf]],Table1[powerPerf])</f>
        <v>267</v>
      </c>
      <c r="N69" s="2">
        <f>RANK(Table1[[#This Row],[cpuValue]],Table1[cpuValue])</f>
        <v>1173</v>
      </c>
      <c r="O69" s="8" t="str">
        <f>LOOKUP(Table1[[#This Row],[Rank based on power]],$S$5:$S$9,$T$5:$T$9)</f>
        <v>Best performance</v>
      </c>
      <c r="P69" s="2">
        <f ca="1">YEAR($T$2)-Table1[[#This Row],[testDate]]</f>
        <v>1</v>
      </c>
      <c r="Q69" s="8" t="str">
        <f>CONCATENATE(PROPER(Table1[[#This Row],[Performace remark based on performance]])," ",UPPER(TRIM(Table1[[#This Row],[category]])))</f>
        <v>Best Performance SERVER</v>
      </c>
      <c r="R69" s="8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t="s">
        <v>96</v>
      </c>
      <c r="B70" s="9">
        <v>1115.1199999999999</v>
      </c>
      <c r="C70" s="2">
        <v>33015</v>
      </c>
      <c r="D70" s="2">
        <v>29.61</v>
      </c>
      <c r="E70" s="2">
        <v>1978</v>
      </c>
      <c r="F70" s="2">
        <v>1.77</v>
      </c>
      <c r="G70" s="2">
        <v>155</v>
      </c>
      <c r="H70" s="2">
        <v>213</v>
      </c>
      <c r="I70" s="2">
        <v>16</v>
      </c>
      <c r="J70" s="10">
        <v>2020</v>
      </c>
      <c r="K70" s="8" t="s">
        <v>15</v>
      </c>
      <c r="L70" s="8" t="s">
        <v>16</v>
      </c>
      <c r="M70" s="2">
        <f>RANK(Table1[[#This Row],[powerPerf]],Table1[powerPerf])</f>
        <v>282</v>
      </c>
      <c r="N70" s="2">
        <f>RANK(Table1[[#This Row],[cpuValue]],Table1[cpuValue])</f>
        <v>853</v>
      </c>
      <c r="O70" s="8" t="str">
        <f>LOOKUP(Table1[[#This Row],[Rank based on power]],$S$5:$S$9,$T$5:$T$9)</f>
        <v>Best performance</v>
      </c>
      <c r="P70" s="2">
        <f ca="1">YEAR($T$2)-Table1[[#This Row],[testDate]]</f>
        <v>2</v>
      </c>
      <c r="Q70" s="8" t="str">
        <f>CONCATENATE(PROPER(Table1[[#This Row],[Performace remark based on performance]])," ",UPPER(TRIM(Table1[[#This Row],[category]])))</f>
        <v>Best Performance SERVER</v>
      </c>
      <c r="R70" s="8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t="s">
        <v>97</v>
      </c>
      <c r="B71" s="9">
        <v>618.77</v>
      </c>
      <c r="C71" s="2">
        <v>32869</v>
      </c>
      <c r="D71" s="2">
        <v>53.12</v>
      </c>
      <c r="E71" s="2">
        <v>2786</v>
      </c>
      <c r="F71" s="2">
        <v>4.5</v>
      </c>
      <c r="G71" s="2">
        <v>105</v>
      </c>
      <c r="H71" s="2">
        <v>313.04000000000002</v>
      </c>
      <c r="I71" s="2">
        <v>12</v>
      </c>
      <c r="J71" s="10">
        <v>2020</v>
      </c>
      <c r="K71" s="8" t="s">
        <v>48</v>
      </c>
      <c r="L71" s="8" t="s">
        <v>13</v>
      </c>
      <c r="M71" s="2">
        <f>RANK(Table1[[#This Row],[powerPerf]],Table1[powerPerf])</f>
        <v>132</v>
      </c>
      <c r="N71" s="2">
        <f>RANK(Table1[[#This Row],[cpuValue]],Table1[cpuValue])</f>
        <v>397</v>
      </c>
      <c r="O71" s="8" t="str">
        <f>LOOKUP(Table1[[#This Row],[Rank based on power]],$S$5:$S$9,$T$5:$T$9)</f>
        <v>Best performance</v>
      </c>
      <c r="P71" s="2">
        <f ca="1">YEAR($T$2)-Table1[[#This Row],[testDate]]</f>
        <v>2</v>
      </c>
      <c r="Q71" s="8" t="str">
        <f>CONCATENATE(PROPER(Table1[[#This Row],[Performace remark based on performance]])," ",UPPER(TRIM(Table1[[#This Row],[category]])))</f>
        <v>Best Performance DESKTOP</v>
      </c>
      <c r="R71" s="8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t="s">
        <v>98</v>
      </c>
      <c r="B72" s="9">
        <v>359</v>
      </c>
      <c r="C72" s="2">
        <v>32751</v>
      </c>
      <c r="D72" s="2">
        <v>91.23</v>
      </c>
      <c r="E72" s="2">
        <v>2725</v>
      </c>
      <c r="F72" s="2">
        <v>7.59</v>
      </c>
      <c r="G72" s="2">
        <v>105</v>
      </c>
      <c r="H72" s="2">
        <v>311.92</v>
      </c>
      <c r="I72" s="2">
        <v>12</v>
      </c>
      <c r="J72" s="10">
        <v>2019</v>
      </c>
      <c r="K72" s="8" t="s">
        <v>48</v>
      </c>
      <c r="L72" s="8" t="s">
        <v>13</v>
      </c>
      <c r="M72" s="2">
        <f>RANK(Table1[[#This Row],[powerPerf]],Table1[powerPerf])</f>
        <v>135</v>
      </c>
      <c r="N72" s="2">
        <f>RANK(Table1[[#This Row],[cpuValue]],Table1[cpuValue])</f>
        <v>130</v>
      </c>
      <c r="O72" s="8" t="str">
        <f>LOOKUP(Table1[[#This Row],[Rank based on power]],$S$5:$S$9,$T$5:$T$9)</f>
        <v>Best performance</v>
      </c>
      <c r="P72" s="2">
        <f ca="1">YEAR($T$2)-Table1[[#This Row],[testDate]]</f>
        <v>3</v>
      </c>
      <c r="Q72" s="8" t="str">
        <f>CONCATENATE(PROPER(Table1[[#This Row],[Performace remark based on performance]])," ",UPPER(TRIM(Table1[[#This Row],[category]])))</f>
        <v>Best Performance DESKTOP</v>
      </c>
      <c r="R72" s="8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t="s">
        <v>99</v>
      </c>
      <c r="B73" s="9">
        <v>7829</v>
      </c>
      <c r="C73" s="2">
        <v>32616</v>
      </c>
      <c r="D73" s="2">
        <v>4.17</v>
      </c>
      <c r="E73" s="2">
        <v>2138</v>
      </c>
      <c r="F73" s="2">
        <v>0.27</v>
      </c>
      <c r="G73" s="2">
        <v>205</v>
      </c>
      <c r="H73" s="2">
        <v>159.1</v>
      </c>
      <c r="I73" s="2">
        <v>24</v>
      </c>
      <c r="J73" s="10">
        <v>2017</v>
      </c>
      <c r="K73" s="8" t="s">
        <v>66</v>
      </c>
      <c r="L73" s="8" t="s">
        <v>16</v>
      </c>
      <c r="M73" s="2">
        <f>RANK(Table1[[#This Row],[powerPerf]],Table1[powerPerf])</f>
        <v>464</v>
      </c>
      <c r="N73" s="2">
        <f>RANK(Table1[[#This Row],[cpuValue]],Table1[cpuValue])</f>
        <v>1838</v>
      </c>
      <c r="O73" s="8" t="str">
        <f>LOOKUP(Table1[[#This Row],[Rank based on power]],$S$5:$S$9,$T$5:$T$9)</f>
        <v>High performance</v>
      </c>
      <c r="P73" s="2">
        <f ca="1">YEAR($T$2)-Table1[[#This Row],[testDate]]</f>
        <v>5</v>
      </c>
      <c r="Q73" s="8" t="str">
        <f>CONCATENATE(PROPER(Table1[[#This Row],[Performace remark based on performance]])," ",UPPER(TRIM(Table1[[#This Row],[category]])))</f>
        <v>High Performance SERVER</v>
      </c>
      <c r="R73" s="8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t="s">
        <v>100</v>
      </c>
      <c r="B74" s="9">
        <v>2069.9499999999998</v>
      </c>
      <c r="C74" s="2">
        <v>32480</v>
      </c>
      <c r="D74" s="2">
        <v>15.69</v>
      </c>
      <c r="E74" s="2">
        <v>1878</v>
      </c>
      <c r="F74" s="2">
        <v>0.91</v>
      </c>
      <c r="G74" s="2">
        <v>155</v>
      </c>
      <c r="H74" s="2">
        <v>209.55</v>
      </c>
      <c r="I74" s="2">
        <v>16</v>
      </c>
      <c r="J74" s="10">
        <v>2019</v>
      </c>
      <c r="K74" s="8" t="s">
        <v>15</v>
      </c>
      <c r="L74" s="8" t="s">
        <v>16</v>
      </c>
      <c r="M74" s="2">
        <f>RANK(Table1[[#This Row],[powerPerf]],Table1[powerPerf])</f>
        <v>288</v>
      </c>
      <c r="N74" s="2">
        <f>RANK(Table1[[#This Row],[cpuValue]],Table1[cpuValue])</f>
        <v>1328</v>
      </c>
      <c r="O74" s="8" t="str">
        <f>LOOKUP(Table1[[#This Row],[Rank based on power]],$S$5:$S$9,$T$5:$T$9)</f>
        <v>Best performance</v>
      </c>
      <c r="P74" s="2">
        <f ca="1">YEAR($T$2)-Table1[[#This Row],[testDate]]</f>
        <v>3</v>
      </c>
      <c r="Q74" s="8" t="str">
        <f>CONCATENATE(PROPER(Table1[[#This Row],[Performace remark based on performance]])," ",UPPER(TRIM(Table1[[#This Row],[category]])))</f>
        <v>Best Performance SERVER</v>
      </c>
      <c r="R74" s="8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t="s">
        <v>101</v>
      </c>
      <c r="B75" s="9">
        <v>2100</v>
      </c>
      <c r="C75" s="2">
        <v>32475</v>
      </c>
      <c r="D75" s="2">
        <v>15.46</v>
      </c>
      <c r="E75" s="2">
        <v>2290</v>
      </c>
      <c r="F75" s="2">
        <v>1.0900000000000001</v>
      </c>
      <c r="G75" s="2">
        <v>250</v>
      </c>
      <c r="H75" s="2">
        <v>129.9</v>
      </c>
      <c r="I75" s="2">
        <v>32</v>
      </c>
      <c r="J75" s="10">
        <v>2018</v>
      </c>
      <c r="K75" s="8" t="s">
        <v>102</v>
      </c>
      <c r="L75" s="8" t="s">
        <v>13</v>
      </c>
      <c r="M75" s="2">
        <f>RANK(Table1[[#This Row],[powerPerf]],Table1[powerPerf])</f>
        <v>602</v>
      </c>
      <c r="N75" s="2">
        <f>RANK(Table1[[#This Row],[cpuValue]],Table1[cpuValue])</f>
        <v>1338</v>
      </c>
      <c r="O75" s="8" t="str">
        <f>LOOKUP(Table1[[#This Row],[Rank based on power]],$S$5:$S$9,$T$5:$T$9)</f>
        <v>High performance</v>
      </c>
      <c r="P75" s="2">
        <f ca="1">YEAR($T$2)-Table1[[#This Row],[testDate]]</f>
        <v>4</v>
      </c>
      <c r="Q75" s="8" t="str">
        <f>CONCATENATE(PROPER(Table1[[#This Row],[Performace remark based on performance]])," ",UPPER(TRIM(Table1[[#This Row],[category]])))</f>
        <v>High Performance DESKTOP</v>
      </c>
      <c r="R75" s="8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t="s">
        <v>103</v>
      </c>
      <c r="B76" s="9">
        <v>3850</v>
      </c>
      <c r="C76" s="2">
        <v>32410</v>
      </c>
      <c r="D76" s="2">
        <v>8.42</v>
      </c>
      <c r="E76" s="2">
        <v>2143</v>
      </c>
      <c r="F76" s="2">
        <v>0.56000000000000005</v>
      </c>
      <c r="G76" s="2">
        <v>150</v>
      </c>
      <c r="H76" s="2">
        <v>216.06</v>
      </c>
      <c r="I76" s="2">
        <v>24</v>
      </c>
      <c r="J76" s="10">
        <v>2019</v>
      </c>
      <c r="K76" s="8" t="s">
        <v>66</v>
      </c>
      <c r="L76" s="8" t="s">
        <v>16</v>
      </c>
      <c r="M76" s="2">
        <f>RANK(Table1[[#This Row],[powerPerf]],Table1[powerPerf])</f>
        <v>275</v>
      </c>
      <c r="N76" s="2">
        <f>RANK(Table1[[#This Row],[cpuValue]],Table1[cpuValue])</f>
        <v>1667</v>
      </c>
      <c r="O76" s="8" t="str">
        <f>LOOKUP(Table1[[#This Row],[Rank based on power]],$S$5:$S$9,$T$5:$T$9)</f>
        <v>Best performance</v>
      </c>
      <c r="P76" s="2">
        <f ca="1">YEAR($T$2)-Table1[[#This Row],[testDate]]</f>
        <v>3</v>
      </c>
      <c r="Q76" s="8" t="str">
        <f>CONCATENATE(PROPER(Table1[[#This Row],[Performace remark based on performance]])," ",UPPER(TRIM(Table1[[#This Row],[category]])))</f>
        <v>Best Performance SERVER</v>
      </c>
      <c r="R76" s="8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t="s">
        <v>104</v>
      </c>
      <c r="B77" s="9">
        <v>312.95999999999998</v>
      </c>
      <c r="C77" s="2">
        <v>32268</v>
      </c>
      <c r="D77" s="2">
        <v>103.11</v>
      </c>
      <c r="E77" s="2">
        <v>3987</v>
      </c>
      <c r="F77" s="2">
        <v>12.74</v>
      </c>
      <c r="G77" s="2">
        <v>65</v>
      </c>
      <c r="H77" s="2">
        <v>496.43</v>
      </c>
      <c r="I77" s="2">
        <v>8</v>
      </c>
      <c r="J77" s="10">
        <v>2022</v>
      </c>
      <c r="K77" s="8" t="s">
        <v>61</v>
      </c>
      <c r="L77" s="8" t="s">
        <v>13</v>
      </c>
      <c r="M77" s="2">
        <f>RANK(Table1[[#This Row],[powerPerf]],Table1[powerPerf])</f>
        <v>37</v>
      </c>
      <c r="N77" s="2">
        <f>RANK(Table1[[#This Row],[cpuValue]],Table1[cpuValue])</f>
        <v>85</v>
      </c>
      <c r="O77" s="8" t="str">
        <f>LOOKUP(Table1[[#This Row],[Rank based on power]],$S$5:$S$9,$T$5:$T$9)</f>
        <v>Best performance</v>
      </c>
      <c r="P77" s="2">
        <f ca="1">YEAR($T$2)-Table1[[#This Row],[testDate]]</f>
        <v>0</v>
      </c>
      <c r="Q77" s="8" t="str">
        <f>CONCATENATE(PROPER(Table1[[#This Row],[Performace remark based on performance]])," ",UPPER(TRIM(Table1[[#This Row],[category]])))</f>
        <v>Best Performance DESKTOP</v>
      </c>
      <c r="R77" s="8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t="s">
        <v>105</v>
      </c>
      <c r="B78" s="9">
        <v>1870</v>
      </c>
      <c r="C78" s="2">
        <v>32223</v>
      </c>
      <c r="D78" s="2">
        <v>17.23</v>
      </c>
      <c r="E78" s="2">
        <v>2020</v>
      </c>
      <c r="F78" s="2">
        <v>1.08</v>
      </c>
      <c r="G78" s="2">
        <v>150</v>
      </c>
      <c r="H78" s="2">
        <v>214.82</v>
      </c>
      <c r="I78" s="2">
        <v>26</v>
      </c>
      <c r="J78" s="10">
        <v>2021</v>
      </c>
      <c r="K78" s="8" t="s">
        <v>66</v>
      </c>
      <c r="L78" s="8" t="s">
        <v>16</v>
      </c>
      <c r="M78" s="2">
        <f>RANK(Table1[[#This Row],[powerPerf]],Table1[powerPerf])</f>
        <v>277</v>
      </c>
      <c r="N78" s="2">
        <f>RANK(Table1[[#This Row],[cpuValue]],Table1[cpuValue])</f>
        <v>1266</v>
      </c>
      <c r="O78" s="8" t="str">
        <f>LOOKUP(Table1[[#This Row],[Rank based on power]],$S$5:$S$9,$T$5:$T$9)</f>
        <v>Best performance</v>
      </c>
      <c r="P78" s="2">
        <f ca="1">YEAR($T$2)-Table1[[#This Row],[testDate]]</f>
        <v>1</v>
      </c>
      <c r="Q78" s="8" t="str">
        <f>CONCATENATE(PROPER(Table1[[#This Row],[Performace remark based on performance]])," ",UPPER(TRIM(Table1[[#This Row],[category]])))</f>
        <v>Best Performance SERVER</v>
      </c>
      <c r="R78" s="8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t="s">
        <v>106</v>
      </c>
      <c r="B79" s="9">
        <v>1442.21</v>
      </c>
      <c r="C79" s="2">
        <v>31905</v>
      </c>
      <c r="D79" s="2">
        <v>22.12</v>
      </c>
      <c r="E79" s="2">
        <v>2566</v>
      </c>
      <c r="F79" s="2">
        <v>1.78</v>
      </c>
      <c r="G79" s="2">
        <v>165</v>
      </c>
      <c r="H79" s="2">
        <v>193.37</v>
      </c>
      <c r="I79" s="2">
        <v>18</v>
      </c>
      <c r="J79" s="10">
        <v>2018</v>
      </c>
      <c r="K79" s="8" t="s">
        <v>94</v>
      </c>
      <c r="L79" s="8" t="s">
        <v>13</v>
      </c>
      <c r="M79" s="2">
        <f>RANK(Table1[[#This Row],[powerPerf]],Table1[powerPerf])</f>
        <v>328</v>
      </c>
      <c r="N79" s="2">
        <f>RANK(Table1[[#This Row],[cpuValue]],Table1[cpuValue])</f>
        <v>1097</v>
      </c>
      <c r="O79" s="8" t="str">
        <f>LOOKUP(Table1[[#This Row],[Rank based on power]],$S$5:$S$9,$T$5:$T$9)</f>
        <v>Best performance</v>
      </c>
      <c r="P79" s="2">
        <f ca="1">YEAR($T$2)-Table1[[#This Row],[testDate]]</f>
        <v>4</v>
      </c>
      <c r="Q79" s="8" t="str">
        <f>CONCATENATE(PROPER(Table1[[#This Row],[Performace remark based on performance]])," ",UPPER(TRIM(Table1[[#This Row],[category]])))</f>
        <v>Best Performance DESKTOP</v>
      </c>
      <c r="R79" s="8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t="s">
        <v>107</v>
      </c>
      <c r="B80" s="9">
        <v>1504.63</v>
      </c>
      <c r="C80" s="2">
        <v>31680</v>
      </c>
      <c r="D80" s="2">
        <v>21.06</v>
      </c>
      <c r="E80" s="2">
        <v>2696</v>
      </c>
      <c r="F80" s="2">
        <v>1.79</v>
      </c>
      <c r="G80" s="2">
        <v>165</v>
      </c>
      <c r="H80" s="2">
        <v>192</v>
      </c>
      <c r="I80" s="2">
        <v>18</v>
      </c>
      <c r="J80" s="10">
        <v>2020</v>
      </c>
      <c r="K80" s="8" t="s">
        <v>94</v>
      </c>
      <c r="L80" s="8" t="s">
        <v>16</v>
      </c>
      <c r="M80" s="2">
        <f>RANK(Table1[[#This Row],[powerPerf]],Table1[powerPerf])</f>
        <v>338</v>
      </c>
      <c r="N80" s="2">
        <f>RANK(Table1[[#This Row],[cpuValue]],Table1[cpuValue])</f>
        <v>1130</v>
      </c>
      <c r="O80" s="8" t="str">
        <f>LOOKUP(Table1[[#This Row],[Rank based on power]],$S$5:$S$9,$T$5:$T$9)</f>
        <v>Best performance</v>
      </c>
      <c r="P80" s="2">
        <f ca="1">YEAR($T$2)-Table1[[#This Row],[testDate]]</f>
        <v>2</v>
      </c>
      <c r="Q80" s="8" t="str">
        <f>CONCATENATE(PROPER(Table1[[#This Row],[Performace remark based on performance]])," ",UPPER(TRIM(Table1[[#This Row],[category]])))</f>
        <v>Best Performance SERVER</v>
      </c>
      <c r="R80" s="8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t="s">
        <v>108</v>
      </c>
      <c r="B81" s="9">
        <v>328</v>
      </c>
      <c r="C81" s="2">
        <v>31659</v>
      </c>
      <c r="D81" s="2">
        <v>96.52</v>
      </c>
      <c r="E81" s="2">
        <v>3948</v>
      </c>
      <c r="F81" s="2">
        <v>12.04</v>
      </c>
      <c r="G81" s="2">
        <v>65</v>
      </c>
      <c r="H81" s="2">
        <v>487.07</v>
      </c>
      <c r="I81" s="2">
        <v>8</v>
      </c>
      <c r="J81" s="10">
        <v>2022</v>
      </c>
      <c r="K81" s="8" t="s">
        <v>61</v>
      </c>
      <c r="L81" s="8" t="s">
        <v>13</v>
      </c>
      <c r="M81" s="2">
        <f>RANK(Table1[[#This Row],[powerPerf]],Table1[powerPerf])</f>
        <v>39</v>
      </c>
      <c r="N81" s="2">
        <f>RANK(Table1[[#This Row],[cpuValue]],Table1[cpuValue])</f>
        <v>107</v>
      </c>
      <c r="O81" s="8" t="str">
        <f>LOOKUP(Table1[[#This Row],[Rank based on power]],$S$5:$S$9,$T$5:$T$9)</f>
        <v>Best performance</v>
      </c>
      <c r="P81" s="2">
        <f ca="1">YEAR($T$2)-Table1[[#This Row],[testDate]]</f>
        <v>0</v>
      </c>
      <c r="Q81" s="8" t="str">
        <f>CONCATENATE(PROPER(Table1[[#This Row],[Performace remark based on performance]])," ",UPPER(TRIM(Table1[[#This Row],[category]])))</f>
        <v>Best Performance DESKTOP</v>
      </c>
      <c r="R81" s="8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t="s">
        <v>109</v>
      </c>
      <c r="B82" s="9">
        <v>722.97</v>
      </c>
      <c r="C82" s="2">
        <v>31631</v>
      </c>
      <c r="D82" s="2">
        <v>43.75</v>
      </c>
      <c r="E82" s="2">
        <v>1987</v>
      </c>
      <c r="F82" s="2">
        <v>2.75</v>
      </c>
      <c r="G82" s="2">
        <v>120</v>
      </c>
      <c r="H82" s="2">
        <v>263.58999999999997</v>
      </c>
      <c r="I82" s="2">
        <v>16</v>
      </c>
      <c r="J82" s="10">
        <v>2019</v>
      </c>
      <c r="K82" s="8" t="s">
        <v>15</v>
      </c>
      <c r="L82" s="8" t="s">
        <v>16</v>
      </c>
      <c r="M82" s="2">
        <f>RANK(Table1[[#This Row],[powerPerf]],Table1[powerPerf])</f>
        <v>189</v>
      </c>
      <c r="N82" s="2">
        <f>RANK(Table1[[#This Row],[cpuValue]],Table1[cpuValue])</f>
        <v>525</v>
      </c>
      <c r="O82" s="8" t="str">
        <f>LOOKUP(Table1[[#This Row],[Rank based on power]],$S$5:$S$9,$T$5:$T$9)</f>
        <v>Best performance</v>
      </c>
      <c r="P82" s="2">
        <f ca="1">YEAR($T$2)-Table1[[#This Row],[testDate]]</f>
        <v>3</v>
      </c>
      <c r="Q82" s="8" t="str">
        <f>CONCATENATE(PROPER(Table1[[#This Row],[Performace remark based on performance]])," ",UPPER(TRIM(Table1[[#This Row],[category]])))</f>
        <v>Best Performance SERVER</v>
      </c>
      <c r="R82" s="8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t="s">
        <v>110</v>
      </c>
      <c r="B83" s="9">
        <v>517.27</v>
      </c>
      <c r="C83" s="2">
        <v>30660</v>
      </c>
      <c r="D83" s="2">
        <v>59.27</v>
      </c>
      <c r="E83" s="2">
        <v>2627</v>
      </c>
      <c r="F83" s="2">
        <v>5.08</v>
      </c>
      <c r="G83" s="2">
        <v>65</v>
      </c>
      <c r="H83" s="2">
        <v>471.7</v>
      </c>
      <c r="I83" s="2">
        <v>12</v>
      </c>
      <c r="J83" s="10">
        <v>2019</v>
      </c>
      <c r="K83" s="8" t="s">
        <v>48</v>
      </c>
      <c r="L83" s="8" t="s">
        <v>13</v>
      </c>
      <c r="M83" s="2">
        <f>RANK(Table1[[#This Row],[powerPerf]],Table1[powerPerf])</f>
        <v>42</v>
      </c>
      <c r="N83" s="2">
        <f>RANK(Table1[[#This Row],[cpuValue]],Table1[cpuValue])</f>
        <v>333</v>
      </c>
      <c r="O83" s="8" t="str">
        <f>LOOKUP(Table1[[#This Row],[Rank based on power]],$S$5:$S$9,$T$5:$T$9)</f>
        <v>Best performance</v>
      </c>
      <c r="P83" s="2">
        <f ca="1">YEAR($T$2)-Table1[[#This Row],[testDate]]</f>
        <v>3</v>
      </c>
      <c r="Q83" s="8" t="str">
        <f>CONCATENATE(PROPER(Table1[[#This Row],[Performace remark based on performance]])," ",UPPER(TRIM(Table1[[#This Row],[category]])))</f>
        <v>Best Performance DESKTOP</v>
      </c>
      <c r="R83" s="8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t="s">
        <v>111</v>
      </c>
      <c r="B84" s="9">
        <v>1498.95</v>
      </c>
      <c r="C84" s="2">
        <v>30655</v>
      </c>
      <c r="D84" s="2">
        <v>20.45</v>
      </c>
      <c r="E84" s="2">
        <v>2631</v>
      </c>
      <c r="F84" s="2">
        <v>1.76</v>
      </c>
      <c r="G84" s="2">
        <v>165</v>
      </c>
      <c r="H84" s="2">
        <v>185.79</v>
      </c>
      <c r="I84" s="2">
        <v>16</v>
      </c>
      <c r="J84" s="10">
        <v>2019</v>
      </c>
      <c r="K84" s="8" t="s">
        <v>94</v>
      </c>
      <c r="L84" s="8" t="s">
        <v>13</v>
      </c>
      <c r="M84" s="2">
        <f>RANK(Table1[[#This Row],[powerPerf]],Table1[powerPerf])</f>
        <v>357</v>
      </c>
      <c r="N84" s="2">
        <f>RANK(Table1[[#This Row],[cpuValue]],Table1[cpuValue])</f>
        <v>1146</v>
      </c>
      <c r="O84" s="8" t="str">
        <f>LOOKUP(Table1[[#This Row],[Rank based on power]],$S$5:$S$9,$T$5:$T$9)</f>
        <v>Best performance</v>
      </c>
      <c r="P84" s="2">
        <f ca="1">YEAR($T$2)-Table1[[#This Row],[testDate]]</f>
        <v>3</v>
      </c>
      <c r="Q84" s="8" t="str">
        <f>CONCATENATE(PROPER(Table1[[#This Row],[Performace remark based on performance]])," ",UPPER(TRIM(Table1[[#This Row],[category]])))</f>
        <v>Best Performance DESKTOP</v>
      </c>
      <c r="R84" s="8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t="s">
        <v>112</v>
      </c>
      <c r="B85" s="9">
        <v>2683.99</v>
      </c>
      <c r="C85" s="2">
        <v>30549</v>
      </c>
      <c r="D85" s="2">
        <v>11.38</v>
      </c>
      <c r="E85" s="2">
        <v>2537</v>
      </c>
      <c r="F85" s="2">
        <v>0.95</v>
      </c>
      <c r="G85" s="2">
        <v>205</v>
      </c>
      <c r="H85" s="2">
        <v>149.02000000000001</v>
      </c>
      <c r="I85" s="2">
        <v>16</v>
      </c>
      <c r="J85" s="10">
        <v>2020</v>
      </c>
      <c r="K85" s="8" t="s">
        <v>66</v>
      </c>
      <c r="L85" s="8" t="s">
        <v>16</v>
      </c>
      <c r="M85" s="2">
        <f>RANK(Table1[[#This Row],[powerPerf]],Table1[powerPerf])</f>
        <v>513</v>
      </c>
      <c r="N85" s="2">
        <f>RANK(Table1[[#This Row],[cpuValue]],Table1[cpuValue])</f>
        <v>1512</v>
      </c>
      <c r="O85" s="8" t="str">
        <f>LOOKUP(Table1[[#This Row],[Rank based on power]],$S$5:$S$9,$T$5:$T$9)</f>
        <v>High performance</v>
      </c>
      <c r="P85" s="2">
        <f ca="1">YEAR($T$2)-Table1[[#This Row],[testDate]]</f>
        <v>2</v>
      </c>
      <c r="Q85" s="8" t="str">
        <f>CONCATENATE(PROPER(Table1[[#This Row],[Performace remark based on performance]])," ",UPPER(TRIM(Table1[[#This Row],[category]])))</f>
        <v>High Performance SERVER</v>
      </c>
      <c r="R85" s="8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t="s">
        <v>113</v>
      </c>
      <c r="B86" s="9">
        <v>669</v>
      </c>
      <c r="C86" s="2">
        <v>30433</v>
      </c>
      <c r="D86" s="2">
        <v>45.49</v>
      </c>
      <c r="E86" s="2">
        <v>2358</v>
      </c>
      <c r="F86" s="2">
        <v>3.52</v>
      </c>
      <c r="G86" s="2">
        <v>250</v>
      </c>
      <c r="H86" s="2">
        <v>121.73</v>
      </c>
      <c r="I86" s="2">
        <v>24</v>
      </c>
      <c r="J86" s="10">
        <v>2018</v>
      </c>
      <c r="K86" s="8" t="s">
        <v>102</v>
      </c>
      <c r="L86" s="8" t="s">
        <v>13</v>
      </c>
      <c r="M86" s="2">
        <f>RANK(Table1[[#This Row],[powerPerf]],Table1[powerPerf])</f>
        <v>656</v>
      </c>
      <c r="N86" s="2">
        <f>RANK(Table1[[#This Row],[cpuValue]],Table1[cpuValue])</f>
        <v>497</v>
      </c>
      <c r="O86" s="8" t="str">
        <f>LOOKUP(Table1[[#This Row],[Rank based on power]],$S$5:$S$9,$T$5:$T$9)</f>
        <v>High performance</v>
      </c>
      <c r="P86" s="2">
        <f ca="1">YEAR($T$2)-Table1[[#This Row],[testDate]]</f>
        <v>4</v>
      </c>
      <c r="Q86" s="8" t="str">
        <f>CONCATENATE(PROPER(Table1[[#This Row],[Performace remark based on performance]])," ",UPPER(TRIM(Table1[[#This Row],[category]])))</f>
        <v>High Performance DESKTOP</v>
      </c>
      <c r="R86" s="8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t="s">
        <v>114</v>
      </c>
      <c r="B87" s="9">
        <v>369.99</v>
      </c>
      <c r="C87" s="2">
        <v>30313</v>
      </c>
      <c r="D87" s="2">
        <v>81.93</v>
      </c>
      <c r="E87" s="2">
        <v>1719</v>
      </c>
      <c r="F87" s="2">
        <v>4.6500000000000004</v>
      </c>
      <c r="G87" s="2">
        <v>180</v>
      </c>
      <c r="H87" s="2">
        <v>168.4</v>
      </c>
      <c r="I87" s="2">
        <v>32</v>
      </c>
      <c r="J87" s="10">
        <v>2018</v>
      </c>
      <c r="K87" s="8" t="s">
        <v>15</v>
      </c>
      <c r="L87" s="8" t="s">
        <v>16</v>
      </c>
      <c r="M87" s="2">
        <f>RANK(Table1[[#This Row],[powerPerf]],Table1[powerPerf])</f>
        <v>424</v>
      </c>
      <c r="N87" s="2">
        <f>RANK(Table1[[#This Row],[cpuValue]],Table1[cpuValue])</f>
        <v>172</v>
      </c>
      <c r="O87" s="8" t="str">
        <f>LOOKUP(Table1[[#This Row],[Rank based on power]],$S$5:$S$9,$T$5:$T$9)</f>
        <v>High performance</v>
      </c>
      <c r="P87" s="2">
        <f ca="1">YEAR($T$2)-Table1[[#This Row],[testDate]]</f>
        <v>4</v>
      </c>
      <c r="Q87" s="8" t="str">
        <f>CONCATENATE(PROPER(Table1[[#This Row],[Performace remark based on performance]])," ",UPPER(TRIM(Table1[[#This Row],[category]])))</f>
        <v>High Performance SERVER</v>
      </c>
      <c r="R87" s="8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t="s">
        <v>115</v>
      </c>
      <c r="B88" s="9">
        <v>3389.78</v>
      </c>
      <c r="C88" s="2">
        <v>30220</v>
      </c>
      <c r="D88" s="2">
        <v>8.92</v>
      </c>
      <c r="E88" s="2">
        <v>2321</v>
      </c>
      <c r="F88" s="2">
        <v>0.68</v>
      </c>
      <c r="G88" s="2">
        <v>205</v>
      </c>
      <c r="H88" s="2">
        <v>147.41</v>
      </c>
      <c r="I88" s="2">
        <v>16</v>
      </c>
      <c r="J88" s="10">
        <v>2020</v>
      </c>
      <c r="K88" s="8" t="s">
        <v>66</v>
      </c>
      <c r="L88" s="8" t="s">
        <v>16</v>
      </c>
      <c r="M88" s="2">
        <f>RANK(Table1[[#This Row],[powerPerf]],Table1[powerPerf])</f>
        <v>524</v>
      </c>
      <c r="N88" s="2">
        <f>RANK(Table1[[#This Row],[cpuValue]],Table1[cpuValue])</f>
        <v>1639</v>
      </c>
      <c r="O88" s="8" t="str">
        <f>LOOKUP(Table1[[#This Row],[Rank based on power]],$S$5:$S$9,$T$5:$T$9)</f>
        <v>High performance</v>
      </c>
      <c r="P88" s="2">
        <f ca="1">YEAR($T$2)-Table1[[#This Row],[testDate]]</f>
        <v>2</v>
      </c>
      <c r="Q88" s="8" t="str">
        <f>CONCATENATE(PROPER(Table1[[#This Row],[Performace remark based on performance]])," ",UPPER(TRIM(Table1[[#This Row],[category]])))</f>
        <v>High Performance SERVER</v>
      </c>
      <c r="R88" s="8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t="s">
        <v>116</v>
      </c>
      <c r="B89" s="9">
        <v>635</v>
      </c>
      <c r="C89" s="2">
        <v>30213</v>
      </c>
      <c r="D89" s="2">
        <v>47.58</v>
      </c>
      <c r="E89" s="2">
        <v>3946</v>
      </c>
      <c r="F89" s="2">
        <v>6.21</v>
      </c>
      <c r="G89" s="2">
        <v>45</v>
      </c>
      <c r="H89" s="2">
        <v>671.4</v>
      </c>
      <c r="I89" s="2">
        <v>6</v>
      </c>
      <c r="J89" s="10">
        <v>2022</v>
      </c>
      <c r="K89" s="8" t="s">
        <v>117</v>
      </c>
      <c r="L89" s="8" t="s">
        <v>118</v>
      </c>
      <c r="M89" s="2">
        <f>RANK(Table1[[#This Row],[powerPerf]],Table1[powerPerf])</f>
        <v>11</v>
      </c>
      <c r="N89" s="2">
        <f>RANK(Table1[[#This Row],[cpuValue]],Table1[cpuValue])</f>
        <v>456</v>
      </c>
      <c r="O89" s="8" t="str">
        <f>LOOKUP(Table1[[#This Row],[Rank based on power]],$S$5:$S$9,$T$5:$T$9)</f>
        <v>Best performance</v>
      </c>
      <c r="P89" s="2">
        <f ca="1">YEAR($T$2)-Table1[[#This Row],[testDate]]</f>
        <v>0</v>
      </c>
      <c r="Q89" s="8" t="str">
        <f>CONCATENATE(PROPER(Table1[[#This Row],[Performace remark based on performance]])," ",UPPER(TRIM(Table1[[#This Row],[category]])))</f>
        <v>Best Performance LAPTOP</v>
      </c>
      <c r="R89" s="8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t="s">
        <v>119</v>
      </c>
      <c r="B90" s="9">
        <v>2163</v>
      </c>
      <c r="C90" s="2">
        <v>30162</v>
      </c>
      <c r="D90" s="2">
        <v>13.94</v>
      </c>
      <c r="E90" s="2">
        <v>2970</v>
      </c>
      <c r="F90" s="2">
        <v>1.37</v>
      </c>
      <c r="G90" s="2">
        <v>255</v>
      </c>
      <c r="H90" s="2">
        <v>118.28</v>
      </c>
      <c r="I90" s="2">
        <v>14</v>
      </c>
      <c r="J90" s="10">
        <v>2020</v>
      </c>
      <c r="K90" s="8" t="s">
        <v>120</v>
      </c>
      <c r="L90" s="8" t="s">
        <v>13</v>
      </c>
      <c r="M90" s="2">
        <f>RANK(Table1[[#This Row],[powerPerf]],Table1[powerPerf])</f>
        <v>669</v>
      </c>
      <c r="N90" s="2">
        <f>RANK(Table1[[#This Row],[cpuValue]],Table1[cpuValue])</f>
        <v>1401</v>
      </c>
      <c r="O90" s="8" t="str">
        <f>LOOKUP(Table1[[#This Row],[Rank based on power]],$S$5:$S$9,$T$5:$T$9)</f>
        <v>High performance</v>
      </c>
      <c r="P90" s="2">
        <f ca="1">YEAR($T$2)-Table1[[#This Row],[testDate]]</f>
        <v>2</v>
      </c>
      <c r="Q90" s="8" t="str">
        <f>CONCATENATE(PROPER(Table1[[#This Row],[Performace remark based on performance]])," ",UPPER(TRIM(Table1[[#This Row],[category]])))</f>
        <v>High Performance DESKTOP</v>
      </c>
      <c r="R90" s="8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t="s">
        <v>121</v>
      </c>
      <c r="B91" s="9">
        <v>4551.37</v>
      </c>
      <c r="C91" s="2">
        <v>30105</v>
      </c>
      <c r="D91" s="2">
        <v>6.61</v>
      </c>
      <c r="E91" s="2">
        <v>2572</v>
      </c>
      <c r="F91" s="2">
        <v>0.56999999999999995</v>
      </c>
      <c r="G91" s="2">
        <v>205</v>
      </c>
      <c r="H91" s="2">
        <v>146.85</v>
      </c>
      <c r="I91" s="2">
        <v>24</v>
      </c>
      <c r="J91" s="10">
        <v>2019</v>
      </c>
      <c r="K91" s="8" t="s">
        <v>66</v>
      </c>
      <c r="L91" s="8" t="s">
        <v>16</v>
      </c>
      <c r="M91" s="2">
        <f>RANK(Table1[[#This Row],[powerPerf]],Table1[powerPerf])</f>
        <v>526</v>
      </c>
      <c r="N91" s="2">
        <f>RANK(Table1[[#This Row],[cpuValue]],Table1[cpuValue])</f>
        <v>1745</v>
      </c>
      <c r="O91" s="8" t="str">
        <f>LOOKUP(Table1[[#This Row],[Rank based on power]],$S$5:$S$9,$T$5:$T$9)</f>
        <v>High performance</v>
      </c>
      <c r="P91" s="2">
        <f ca="1">YEAR($T$2)-Table1[[#This Row],[testDate]]</f>
        <v>3</v>
      </c>
      <c r="Q91" s="8" t="str">
        <f>CONCATENATE(PROPER(Table1[[#This Row],[Performace remark based on performance]])," ",UPPER(TRIM(Table1[[#This Row],[category]])))</f>
        <v>High Performance SERVER</v>
      </c>
      <c r="R91" s="8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t="s">
        <v>122</v>
      </c>
      <c r="B92" s="9">
        <v>6005.98</v>
      </c>
      <c r="C92" s="2">
        <v>30103</v>
      </c>
      <c r="D92" s="2">
        <v>5.01</v>
      </c>
      <c r="E92" s="2">
        <v>2167</v>
      </c>
      <c r="F92" s="2">
        <v>0.36</v>
      </c>
      <c r="G92" s="2">
        <v>205</v>
      </c>
      <c r="H92" s="2">
        <v>146.84</v>
      </c>
      <c r="I92" s="2">
        <v>24</v>
      </c>
      <c r="J92" s="10">
        <v>2019</v>
      </c>
      <c r="K92" s="8" t="s">
        <v>66</v>
      </c>
      <c r="L92" s="8" t="s">
        <v>16</v>
      </c>
      <c r="M92" s="2">
        <f>RANK(Table1[[#This Row],[powerPerf]],Table1[powerPerf])</f>
        <v>527</v>
      </c>
      <c r="N92" s="2">
        <f>RANK(Table1[[#This Row],[cpuValue]],Table1[cpuValue])</f>
        <v>1807</v>
      </c>
      <c r="O92" s="8" t="str">
        <f>LOOKUP(Table1[[#This Row],[Rank based on power]],$S$5:$S$9,$T$5:$T$9)</f>
        <v>High performance</v>
      </c>
      <c r="P92" s="2">
        <f ca="1">YEAR($T$2)-Table1[[#This Row],[testDate]]</f>
        <v>3</v>
      </c>
      <c r="Q92" s="8" t="str">
        <f>CONCATENATE(PROPER(Table1[[#This Row],[Performace remark based on performance]])," ",UPPER(TRIM(Table1[[#This Row],[category]])))</f>
        <v>High Performance SERVER</v>
      </c>
      <c r="R92" s="8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t="s">
        <v>123</v>
      </c>
      <c r="B93" s="9">
        <v>867.3</v>
      </c>
      <c r="C93" s="2">
        <v>30043</v>
      </c>
      <c r="D93" s="2">
        <v>34.64</v>
      </c>
      <c r="E93" s="2">
        <v>2179</v>
      </c>
      <c r="F93" s="2">
        <v>2.5099999999999998</v>
      </c>
      <c r="G93" s="2">
        <v>135</v>
      </c>
      <c r="H93" s="2">
        <v>222.54</v>
      </c>
      <c r="I93" s="2">
        <v>16</v>
      </c>
      <c r="J93" s="10">
        <v>2021</v>
      </c>
      <c r="K93" s="8" t="s">
        <v>31</v>
      </c>
      <c r="L93" s="8" t="s">
        <v>16</v>
      </c>
      <c r="M93" s="2">
        <f>RANK(Table1[[#This Row],[powerPerf]],Table1[powerPerf])</f>
        <v>266</v>
      </c>
      <c r="N93" s="2">
        <f>RANK(Table1[[#This Row],[cpuValue]],Table1[cpuValue])</f>
        <v>711</v>
      </c>
      <c r="O93" s="8" t="str">
        <f>LOOKUP(Table1[[#This Row],[Rank based on power]],$S$5:$S$9,$T$5:$T$9)</f>
        <v>Best performance</v>
      </c>
      <c r="P93" s="2">
        <f ca="1">YEAR($T$2)-Table1[[#This Row],[testDate]]</f>
        <v>1</v>
      </c>
      <c r="Q93" s="8" t="str">
        <f>CONCATENATE(PROPER(Table1[[#This Row],[Performace remark based on performance]])," ",UPPER(TRIM(Table1[[#This Row],[category]])))</f>
        <v>Best Performance SERVER</v>
      </c>
      <c r="R93" s="8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t="s">
        <v>124</v>
      </c>
      <c r="B94" s="9">
        <v>990</v>
      </c>
      <c r="C94" s="2">
        <v>29981</v>
      </c>
      <c r="D94" s="2">
        <v>30.28</v>
      </c>
      <c r="E94" s="2">
        <v>2488</v>
      </c>
      <c r="F94" s="2">
        <v>2.5099999999999998</v>
      </c>
      <c r="G94" s="2">
        <v>180</v>
      </c>
      <c r="H94" s="2">
        <v>166.56</v>
      </c>
      <c r="I94" s="2">
        <v>16</v>
      </c>
      <c r="J94" s="10">
        <v>2018</v>
      </c>
      <c r="K94" s="8" t="s">
        <v>102</v>
      </c>
      <c r="L94" s="8" t="s">
        <v>13</v>
      </c>
      <c r="M94" s="2">
        <f>RANK(Table1[[#This Row],[powerPerf]],Table1[powerPerf])</f>
        <v>435</v>
      </c>
      <c r="N94" s="2">
        <f>RANK(Table1[[#This Row],[cpuValue]],Table1[cpuValue])</f>
        <v>833</v>
      </c>
      <c r="O94" s="8" t="str">
        <f>LOOKUP(Table1[[#This Row],[Rank based on power]],$S$5:$S$9,$T$5:$T$9)</f>
        <v>High performance</v>
      </c>
      <c r="P94" s="2">
        <f ca="1">YEAR($T$2)-Table1[[#This Row],[testDate]]</f>
        <v>4</v>
      </c>
      <c r="Q94" s="8" t="str">
        <f>CONCATENATE(PROPER(Table1[[#This Row],[Performace remark based on performance]])," ",UPPER(TRIM(Table1[[#This Row],[category]])))</f>
        <v>High Performance DESKTOP</v>
      </c>
      <c r="R94" s="8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t="s">
        <v>125</v>
      </c>
      <c r="B95" s="9">
        <v>816.42</v>
      </c>
      <c r="C95" s="2">
        <v>29842</v>
      </c>
      <c r="D95" s="2">
        <v>36.549999999999997</v>
      </c>
      <c r="E95" s="2">
        <v>2474</v>
      </c>
      <c r="F95" s="2">
        <v>3.03</v>
      </c>
      <c r="G95" s="2">
        <v>165</v>
      </c>
      <c r="H95" s="2">
        <v>180.86</v>
      </c>
      <c r="I95" s="2">
        <v>18</v>
      </c>
      <c r="J95" s="10">
        <v>2017</v>
      </c>
      <c r="K95" s="8" t="s">
        <v>94</v>
      </c>
      <c r="L95" s="8" t="s">
        <v>13</v>
      </c>
      <c r="M95" s="2">
        <f>RANK(Table1[[#This Row],[powerPerf]],Table1[powerPerf])</f>
        <v>380</v>
      </c>
      <c r="N95" s="2">
        <f>RANK(Table1[[#This Row],[cpuValue]],Table1[cpuValue])</f>
        <v>658</v>
      </c>
      <c r="O95" s="8" t="str">
        <f>LOOKUP(Table1[[#This Row],[Rank based on power]],$S$5:$S$9,$T$5:$T$9)</f>
        <v>Best performance</v>
      </c>
      <c r="P95" s="2">
        <f ca="1">YEAR($T$2)-Table1[[#This Row],[testDate]]</f>
        <v>5</v>
      </c>
      <c r="Q95" s="8" t="str">
        <f>CONCATENATE(PROPER(Table1[[#This Row],[Performace remark based on performance]])," ",UPPER(TRIM(Table1[[#This Row],[category]])))</f>
        <v>Best Performance DESKTOP</v>
      </c>
      <c r="R95" s="8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t="s">
        <v>126</v>
      </c>
      <c r="B96" s="9">
        <v>617</v>
      </c>
      <c r="C96" s="2">
        <v>29714</v>
      </c>
      <c r="D96" s="2">
        <v>48.16</v>
      </c>
      <c r="E96" s="2">
        <v>3974</v>
      </c>
      <c r="F96" s="2">
        <v>6.44</v>
      </c>
      <c r="G96" s="2">
        <v>45</v>
      </c>
      <c r="H96" s="2">
        <v>660.32</v>
      </c>
      <c r="I96" s="2">
        <v>6</v>
      </c>
      <c r="J96" s="10">
        <v>2022</v>
      </c>
      <c r="K96" s="8" t="s">
        <v>117</v>
      </c>
      <c r="L96" s="8" t="s">
        <v>118</v>
      </c>
      <c r="M96" s="2">
        <f>RANK(Table1[[#This Row],[powerPerf]],Table1[powerPerf])</f>
        <v>12</v>
      </c>
      <c r="N96" s="2">
        <f>RANK(Table1[[#This Row],[cpuValue]],Table1[cpuValue])</f>
        <v>450</v>
      </c>
      <c r="O96" s="8" t="str">
        <f>LOOKUP(Table1[[#This Row],[Rank based on power]],$S$5:$S$9,$T$5:$T$9)</f>
        <v>Best performance</v>
      </c>
      <c r="P96" s="2">
        <f ca="1">YEAR($T$2)-Table1[[#This Row],[testDate]]</f>
        <v>0</v>
      </c>
      <c r="Q96" s="8" t="str">
        <f>CONCATENATE(PROPER(Table1[[#This Row],[Performace remark based on performance]])," ",UPPER(TRIM(Table1[[#This Row],[category]])))</f>
        <v>Best Performance LAPTOP</v>
      </c>
      <c r="R96" s="8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t="s">
        <v>127</v>
      </c>
      <c r="B97" s="9">
        <v>3626.37</v>
      </c>
      <c r="C97" s="2">
        <v>29356</v>
      </c>
      <c r="D97" s="2">
        <v>8.1</v>
      </c>
      <c r="E97" s="2">
        <v>2381</v>
      </c>
      <c r="F97" s="2">
        <v>0.66</v>
      </c>
      <c r="G97" s="2">
        <v>200</v>
      </c>
      <c r="H97" s="2">
        <v>146.78</v>
      </c>
      <c r="I97" s="2">
        <v>18</v>
      </c>
      <c r="J97" s="10">
        <v>2019</v>
      </c>
      <c r="K97" s="8" t="s">
        <v>66</v>
      </c>
      <c r="L97" s="8" t="s">
        <v>16</v>
      </c>
      <c r="M97" s="2">
        <f>RANK(Table1[[#This Row],[powerPerf]],Table1[powerPerf])</f>
        <v>529</v>
      </c>
      <c r="N97" s="2">
        <f>RANK(Table1[[#This Row],[cpuValue]],Table1[cpuValue])</f>
        <v>1690</v>
      </c>
      <c r="O97" s="8" t="str">
        <f>LOOKUP(Table1[[#This Row],[Rank based on power]],$S$5:$S$9,$T$5:$T$9)</f>
        <v>High performance</v>
      </c>
      <c r="P97" s="2">
        <f ca="1">YEAR($T$2)-Table1[[#This Row],[testDate]]</f>
        <v>3</v>
      </c>
      <c r="Q97" s="8" t="str">
        <f>CONCATENATE(PROPER(Table1[[#This Row],[Performace remark based on performance]])," ",UPPER(TRIM(Table1[[#This Row],[category]])))</f>
        <v>High Performance SERVER</v>
      </c>
      <c r="R97" s="8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t="s">
        <v>128</v>
      </c>
      <c r="B98" s="9">
        <v>2817</v>
      </c>
      <c r="C98" s="2">
        <v>28962</v>
      </c>
      <c r="D98" s="2">
        <v>10.28</v>
      </c>
      <c r="E98" s="2">
        <v>2182</v>
      </c>
      <c r="F98" s="2">
        <v>0.77</v>
      </c>
      <c r="G98" s="2">
        <v>150</v>
      </c>
      <c r="H98" s="2">
        <v>193.08</v>
      </c>
      <c r="I98" s="2">
        <v>20</v>
      </c>
      <c r="J98" s="10">
        <v>2018</v>
      </c>
      <c r="K98" s="8" t="s">
        <v>66</v>
      </c>
      <c r="L98" s="8" t="s">
        <v>16</v>
      </c>
      <c r="M98" s="2">
        <f>RANK(Table1[[#This Row],[powerPerf]],Table1[powerPerf])</f>
        <v>333</v>
      </c>
      <c r="N98" s="2">
        <f>RANK(Table1[[#This Row],[cpuValue]],Table1[cpuValue])</f>
        <v>1563</v>
      </c>
      <c r="O98" s="8" t="str">
        <f>LOOKUP(Table1[[#This Row],[Rank based on power]],$S$5:$S$9,$T$5:$T$9)</f>
        <v>Best performance</v>
      </c>
      <c r="P98" s="2">
        <f ca="1">YEAR($T$2)-Table1[[#This Row],[testDate]]</f>
        <v>4</v>
      </c>
      <c r="Q98" s="8" t="str">
        <f>CONCATENATE(PROPER(Table1[[#This Row],[Performace remark based on performance]])," ",UPPER(TRIM(Table1[[#This Row],[category]])))</f>
        <v>Best Performance SERVER</v>
      </c>
      <c r="R98" s="8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t="s">
        <v>129</v>
      </c>
      <c r="B99" s="9">
        <v>1524.89</v>
      </c>
      <c r="C99" s="2">
        <v>28915</v>
      </c>
      <c r="D99" s="2">
        <v>18.96</v>
      </c>
      <c r="E99" s="2">
        <v>2203</v>
      </c>
      <c r="F99" s="2">
        <v>1.44</v>
      </c>
      <c r="G99" s="2">
        <v>150</v>
      </c>
      <c r="H99" s="2">
        <v>192.77</v>
      </c>
      <c r="I99" s="2">
        <v>20</v>
      </c>
      <c r="J99" s="10">
        <v>2019</v>
      </c>
      <c r="K99" s="8" t="s">
        <v>66</v>
      </c>
      <c r="L99" s="8" t="s">
        <v>16</v>
      </c>
      <c r="M99" s="2">
        <f>RANK(Table1[[#This Row],[powerPerf]],Table1[powerPerf])</f>
        <v>334</v>
      </c>
      <c r="N99" s="2">
        <f>RANK(Table1[[#This Row],[cpuValue]],Table1[cpuValue])</f>
        <v>1201</v>
      </c>
      <c r="O99" s="8" t="str">
        <f>LOOKUP(Table1[[#This Row],[Rank based on power]],$S$5:$S$9,$T$5:$T$9)</f>
        <v>Best performance</v>
      </c>
      <c r="P99" s="2">
        <f ca="1">YEAR($T$2)-Table1[[#This Row],[testDate]]</f>
        <v>3</v>
      </c>
      <c r="Q99" s="8" t="str">
        <f>CONCATENATE(PROPER(Table1[[#This Row],[Performace remark based on performance]])," ",UPPER(TRIM(Table1[[#This Row],[category]])))</f>
        <v>Best Performance SERVER</v>
      </c>
      <c r="R99" s="8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t="s">
        <v>130</v>
      </c>
      <c r="B100" s="9">
        <v>3798.95</v>
      </c>
      <c r="C100" s="2">
        <v>28848</v>
      </c>
      <c r="D100" s="2">
        <v>7.59</v>
      </c>
      <c r="E100" s="2">
        <v>2264</v>
      </c>
      <c r="F100" s="2">
        <v>0.6</v>
      </c>
      <c r="G100" s="2">
        <v>200</v>
      </c>
      <c r="H100" s="2">
        <v>144.24</v>
      </c>
      <c r="I100" s="2">
        <v>18</v>
      </c>
      <c r="J100" s="10">
        <v>2017</v>
      </c>
      <c r="K100" s="8" t="s">
        <v>66</v>
      </c>
      <c r="L100" s="8" t="s">
        <v>16</v>
      </c>
      <c r="M100" s="2">
        <f>RANK(Table1[[#This Row],[powerPerf]],Table1[powerPerf])</f>
        <v>543</v>
      </c>
      <c r="N100" s="2">
        <f>RANK(Table1[[#This Row],[cpuValue]],Table1[cpuValue])</f>
        <v>1706</v>
      </c>
      <c r="O100" s="8" t="str">
        <f>LOOKUP(Table1[[#This Row],[Rank based on power]],$S$5:$S$9,$T$5:$T$9)</f>
        <v>High performance</v>
      </c>
      <c r="P100" s="2">
        <f ca="1">YEAR($T$2)-Table1[[#This Row],[testDate]]</f>
        <v>5</v>
      </c>
      <c r="Q100" s="8" t="str">
        <f>CONCATENATE(PROPER(Table1[[#This Row],[Performace remark based on performance]])," ",UPPER(TRIM(Table1[[#This Row],[category]])))</f>
        <v>High Performance SERVER</v>
      </c>
      <c r="R100" s="8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t="s">
        <v>131</v>
      </c>
      <c r="B101" s="9">
        <v>771.99</v>
      </c>
      <c r="C101" s="2">
        <v>28619</v>
      </c>
      <c r="D101" s="2">
        <v>37.07</v>
      </c>
      <c r="E101" s="2">
        <v>2724</v>
      </c>
      <c r="F101" s="2">
        <v>3.53</v>
      </c>
      <c r="G101" s="2">
        <v>165</v>
      </c>
      <c r="H101" s="2">
        <v>173.45</v>
      </c>
      <c r="I101" s="2">
        <v>14</v>
      </c>
      <c r="J101" s="10">
        <v>2019</v>
      </c>
      <c r="K101" s="8" t="s">
        <v>94</v>
      </c>
      <c r="L101" s="8" t="s">
        <v>13</v>
      </c>
      <c r="M101" s="2">
        <f>RANK(Table1[[#This Row],[powerPerf]],Table1[powerPerf])</f>
        <v>403</v>
      </c>
      <c r="N101" s="2">
        <f>RANK(Table1[[#This Row],[cpuValue]],Table1[cpuValue])</f>
        <v>648</v>
      </c>
      <c r="O101" s="8" t="str">
        <f>LOOKUP(Table1[[#This Row],[Rank based on power]],$S$5:$S$9,$T$5:$T$9)</f>
        <v>High performance</v>
      </c>
      <c r="P101" s="2">
        <f ca="1">YEAR($T$2)-Table1[[#This Row],[testDate]]</f>
        <v>3</v>
      </c>
      <c r="Q101" s="8" t="str">
        <f>CONCATENATE(PROPER(Table1[[#This Row],[Performace remark based on performance]])," ",UPPER(TRIM(Table1[[#This Row],[category]])))</f>
        <v>High Performance DESKTOP</v>
      </c>
      <c r="R101" s="8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t="s">
        <v>132</v>
      </c>
      <c r="B102" s="9">
        <v>1119.25</v>
      </c>
      <c r="C102" s="2">
        <v>28580</v>
      </c>
      <c r="D102" s="2">
        <v>25.54</v>
      </c>
      <c r="E102" s="2">
        <v>2437</v>
      </c>
      <c r="F102" s="2">
        <v>2.1800000000000002</v>
      </c>
      <c r="G102" s="2">
        <v>150</v>
      </c>
      <c r="H102" s="2">
        <v>190.54</v>
      </c>
      <c r="I102" s="2">
        <v>12</v>
      </c>
      <c r="J102" s="10">
        <v>2021</v>
      </c>
      <c r="K102" s="8" t="s">
        <v>31</v>
      </c>
      <c r="L102" s="8" t="s">
        <v>16</v>
      </c>
      <c r="M102" s="2">
        <f>RANK(Table1[[#This Row],[powerPerf]],Table1[powerPerf])</f>
        <v>343</v>
      </c>
      <c r="N102" s="2">
        <f>RANK(Table1[[#This Row],[cpuValue]],Table1[cpuValue])</f>
        <v>982</v>
      </c>
      <c r="O102" s="8" t="str">
        <f>LOOKUP(Table1[[#This Row],[Rank based on power]],$S$5:$S$9,$T$5:$T$9)</f>
        <v>Best performance</v>
      </c>
      <c r="P102" s="2">
        <f ca="1">YEAR($T$2)-Table1[[#This Row],[testDate]]</f>
        <v>1</v>
      </c>
      <c r="Q102" s="8" t="str">
        <f>CONCATENATE(PROPER(Table1[[#This Row],[Performace remark based on performance]])," ",UPPER(TRIM(Table1[[#This Row],[category]])))</f>
        <v>Best Performance SERVER</v>
      </c>
      <c r="R102" s="8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t="s">
        <v>133</v>
      </c>
      <c r="B103" s="9">
        <v>841.4</v>
      </c>
      <c r="C103" s="2">
        <v>28411</v>
      </c>
      <c r="D103" s="2">
        <v>33.770000000000003</v>
      </c>
      <c r="E103" s="2">
        <v>2647</v>
      </c>
      <c r="F103" s="2">
        <v>3.15</v>
      </c>
      <c r="G103" s="2">
        <v>165</v>
      </c>
      <c r="H103" s="2">
        <v>172.19</v>
      </c>
      <c r="I103" s="2">
        <v>14</v>
      </c>
      <c r="J103" s="10">
        <v>2018</v>
      </c>
      <c r="K103" s="8" t="s">
        <v>94</v>
      </c>
      <c r="L103" s="8" t="s">
        <v>13</v>
      </c>
      <c r="M103" s="2">
        <f>RANK(Table1[[#This Row],[powerPerf]],Table1[powerPerf])</f>
        <v>408</v>
      </c>
      <c r="N103" s="2">
        <f>RANK(Table1[[#This Row],[cpuValue]],Table1[cpuValue])</f>
        <v>740</v>
      </c>
      <c r="O103" s="8" t="str">
        <f>LOOKUP(Table1[[#This Row],[Rank based on power]],$S$5:$S$9,$T$5:$T$9)</f>
        <v>High performance</v>
      </c>
      <c r="P103" s="2">
        <f ca="1">YEAR($T$2)-Table1[[#This Row],[testDate]]</f>
        <v>4</v>
      </c>
      <c r="Q103" s="8" t="str">
        <f>CONCATENATE(PROPER(Table1[[#This Row],[Performace remark based on performance]])," ",UPPER(TRIM(Table1[[#This Row],[category]])))</f>
        <v>High Performance DESKTOP</v>
      </c>
      <c r="R103" s="8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t="s">
        <v>134</v>
      </c>
      <c r="B104" s="9">
        <v>333.99</v>
      </c>
      <c r="C104" s="2">
        <v>28368</v>
      </c>
      <c r="D104" s="2">
        <v>84.94</v>
      </c>
      <c r="E104" s="2">
        <v>3485</v>
      </c>
      <c r="F104" s="2">
        <v>10.43</v>
      </c>
      <c r="G104" s="2">
        <v>105</v>
      </c>
      <c r="H104" s="2">
        <v>270.17</v>
      </c>
      <c r="I104" s="2">
        <v>8</v>
      </c>
      <c r="J104" s="10">
        <v>2020</v>
      </c>
      <c r="K104" s="8" t="s">
        <v>48</v>
      </c>
      <c r="L104" s="8" t="s">
        <v>13</v>
      </c>
      <c r="M104" s="2">
        <f>RANK(Table1[[#This Row],[powerPerf]],Table1[powerPerf])</f>
        <v>182</v>
      </c>
      <c r="N104" s="2">
        <f>RANK(Table1[[#This Row],[cpuValue]],Table1[cpuValue])</f>
        <v>155</v>
      </c>
      <c r="O104" s="8" t="str">
        <f>LOOKUP(Table1[[#This Row],[Rank based on power]],$S$5:$S$9,$T$5:$T$9)</f>
        <v>Best performance</v>
      </c>
      <c r="P104" s="2">
        <f ca="1">YEAR($T$2)-Table1[[#This Row],[testDate]]</f>
        <v>2</v>
      </c>
      <c r="Q104" s="8" t="str">
        <f>CONCATENATE(PROPER(Table1[[#This Row],[Performace remark based on performance]])," ",UPPER(TRIM(Table1[[#This Row],[category]])))</f>
        <v>Best Performance DESKTOP</v>
      </c>
      <c r="R104" s="8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t="s">
        <v>135</v>
      </c>
      <c r="B105" s="9">
        <v>249.99</v>
      </c>
      <c r="C105" s="2">
        <v>28271</v>
      </c>
      <c r="D105" s="2">
        <v>113.09</v>
      </c>
      <c r="E105" s="2">
        <v>1689</v>
      </c>
      <c r="F105" s="2">
        <v>6.76</v>
      </c>
      <c r="G105" s="2">
        <v>155</v>
      </c>
      <c r="H105" s="2">
        <v>182.4</v>
      </c>
      <c r="I105" s="2">
        <v>24</v>
      </c>
      <c r="J105" s="10">
        <v>2017</v>
      </c>
      <c r="K105" s="8" t="s">
        <v>15</v>
      </c>
      <c r="L105" s="8" t="s">
        <v>16</v>
      </c>
      <c r="M105" s="2">
        <f>RANK(Table1[[#This Row],[powerPerf]],Table1[powerPerf])</f>
        <v>370</v>
      </c>
      <c r="N105" s="2">
        <f>RANK(Table1[[#This Row],[cpuValue]],Table1[cpuValue])</f>
        <v>59</v>
      </c>
      <c r="O105" s="8" t="str">
        <f>LOOKUP(Table1[[#This Row],[Rank based on power]],$S$5:$S$9,$T$5:$T$9)</f>
        <v>Best performance</v>
      </c>
      <c r="P105" s="2">
        <f ca="1">YEAR($T$2)-Table1[[#This Row],[testDate]]</f>
        <v>5</v>
      </c>
      <c r="Q105" s="8" t="str">
        <f>CONCATENATE(PROPER(Table1[[#This Row],[Performace remark based on performance]])," ",UPPER(TRIM(Table1[[#This Row],[category]])))</f>
        <v>Best Performance SERVER</v>
      </c>
      <c r="R105" s="8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t="s">
        <v>136</v>
      </c>
      <c r="B106" s="9">
        <v>684.47</v>
      </c>
      <c r="C106" s="2">
        <v>28037</v>
      </c>
      <c r="D106" s="2">
        <v>40.96</v>
      </c>
      <c r="E106" s="2">
        <v>2293</v>
      </c>
      <c r="F106" s="2">
        <v>3.35</v>
      </c>
      <c r="G106" s="2">
        <v>180</v>
      </c>
      <c r="H106" s="2">
        <v>155.76</v>
      </c>
      <c r="I106" s="2">
        <v>16</v>
      </c>
      <c r="J106" s="10">
        <v>2017</v>
      </c>
      <c r="K106" s="8" t="s">
        <v>102</v>
      </c>
      <c r="L106" s="8" t="s">
        <v>13</v>
      </c>
      <c r="M106" s="2">
        <f>RANK(Table1[[#This Row],[powerPerf]],Table1[powerPerf])</f>
        <v>476</v>
      </c>
      <c r="N106" s="2">
        <f>RANK(Table1[[#This Row],[cpuValue]],Table1[cpuValue])</f>
        <v>573</v>
      </c>
      <c r="O106" s="8" t="str">
        <f>LOOKUP(Table1[[#This Row],[Rank based on power]],$S$5:$S$9,$T$5:$T$9)</f>
        <v>High performance</v>
      </c>
      <c r="P106" s="2">
        <f ca="1">YEAR($T$2)-Table1[[#This Row],[testDate]]</f>
        <v>5</v>
      </c>
      <c r="Q106" s="8" t="str">
        <f>CONCATENATE(PROPER(Table1[[#This Row],[Performace remark based on performance]])," ",UPPER(TRIM(Table1[[#This Row],[category]])))</f>
        <v>High Performance DESKTOP</v>
      </c>
      <c r="R106" s="8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t="s">
        <v>137</v>
      </c>
      <c r="B107" s="9">
        <v>1112</v>
      </c>
      <c r="C107" s="2">
        <v>27904</v>
      </c>
      <c r="D107" s="2">
        <v>25.09</v>
      </c>
      <c r="E107" s="2">
        <v>2790</v>
      </c>
      <c r="F107" s="2">
        <v>2.5099999999999998</v>
      </c>
      <c r="G107" s="2">
        <v>165</v>
      </c>
      <c r="H107" s="2">
        <v>169.12</v>
      </c>
      <c r="I107" s="2">
        <v>14</v>
      </c>
      <c r="J107" s="10">
        <v>2020</v>
      </c>
      <c r="K107" s="8" t="s">
        <v>94</v>
      </c>
      <c r="L107" s="8" t="s">
        <v>13</v>
      </c>
      <c r="M107" s="2">
        <f>RANK(Table1[[#This Row],[powerPerf]],Table1[powerPerf])</f>
        <v>422</v>
      </c>
      <c r="N107" s="2">
        <f>RANK(Table1[[#This Row],[cpuValue]],Table1[cpuValue])</f>
        <v>1001</v>
      </c>
      <c r="O107" s="8" t="str">
        <f>LOOKUP(Table1[[#This Row],[Rank based on power]],$S$5:$S$9,$T$5:$T$9)</f>
        <v>High performance</v>
      </c>
      <c r="P107" s="2">
        <f ca="1">YEAR($T$2)-Table1[[#This Row],[testDate]]</f>
        <v>2</v>
      </c>
      <c r="Q107" s="8" t="str">
        <f>CONCATENATE(PROPER(Table1[[#This Row],[Performace remark based on performance]])," ",UPPER(TRIM(Table1[[#This Row],[category]])))</f>
        <v>High Performance DESKTOP</v>
      </c>
      <c r="R107" s="8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t="s">
        <v>138</v>
      </c>
      <c r="B108" s="9">
        <v>2698.95</v>
      </c>
      <c r="C108" s="2">
        <v>27617</v>
      </c>
      <c r="D108" s="2">
        <v>10.23</v>
      </c>
      <c r="E108" s="2">
        <v>1691</v>
      </c>
      <c r="F108" s="2">
        <v>0.63</v>
      </c>
      <c r="G108" s="2">
        <v>140</v>
      </c>
      <c r="H108" s="2">
        <v>197.26</v>
      </c>
      <c r="I108" s="2">
        <v>22</v>
      </c>
      <c r="J108" s="10">
        <v>2019</v>
      </c>
      <c r="K108" s="8" t="s">
        <v>66</v>
      </c>
      <c r="L108" s="8" t="s">
        <v>16</v>
      </c>
      <c r="M108" s="2">
        <f>RANK(Table1[[#This Row],[powerPerf]],Table1[powerPerf])</f>
        <v>319</v>
      </c>
      <c r="N108" s="2">
        <f>RANK(Table1[[#This Row],[cpuValue]],Table1[cpuValue])</f>
        <v>1566</v>
      </c>
      <c r="O108" s="8" t="str">
        <f>LOOKUP(Table1[[#This Row],[Rank based on power]],$S$5:$S$9,$T$5:$T$9)</f>
        <v>Best performance</v>
      </c>
      <c r="P108" s="2">
        <f ca="1">YEAR($T$2)-Table1[[#This Row],[testDate]]</f>
        <v>3</v>
      </c>
      <c r="Q108" s="8" t="str">
        <f>CONCATENATE(PROPER(Table1[[#This Row],[Performace remark based on performance]])," ",UPPER(TRIM(Table1[[#This Row],[category]])))</f>
        <v>Best Performance SERVER</v>
      </c>
      <c r="R108" s="8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t="s">
        <v>139</v>
      </c>
      <c r="B109" s="9">
        <v>2000</v>
      </c>
      <c r="C109" s="2">
        <v>27470</v>
      </c>
      <c r="D109" s="2">
        <v>13.73</v>
      </c>
      <c r="E109" s="2">
        <v>2013</v>
      </c>
      <c r="F109" s="2">
        <v>1.01</v>
      </c>
      <c r="G109" s="2">
        <v>165</v>
      </c>
      <c r="H109" s="2">
        <v>166.48</v>
      </c>
      <c r="I109" s="2">
        <v>24</v>
      </c>
      <c r="J109" s="10">
        <v>2019</v>
      </c>
      <c r="K109" s="8" t="s">
        <v>66</v>
      </c>
      <c r="L109" s="8" t="s">
        <v>16</v>
      </c>
      <c r="M109" s="2">
        <f>RANK(Table1[[#This Row],[powerPerf]],Table1[powerPerf])</f>
        <v>436</v>
      </c>
      <c r="N109" s="2">
        <f>RANK(Table1[[#This Row],[cpuValue]],Table1[cpuValue])</f>
        <v>1415</v>
      </c>
      <c r="O109" s="8" t="str">
        <f>LOOKUP(Table1[[#This Row],[Rank based on power]],$S$5:$S$9,$T$5:$T$9)</f>
        <v>High performance</v>
      </c>
      <c r="P109" s="2">
        <f ca="1">YEAR($T$2)-Table1[[#This Row],[testDate]]</f>
        <v>3</v>
      </c>
      <c r="Q109" s="8" t="str">
        <f>CONCATENATE(PROPER(Table1[[#This Row],[Performace remark based on performance]])," ",UPPER(TRIM(Table1[[#This Row],[category]])))</f>
        <v>High Performance SERVER</v>
      </c>
      <c r="R109" s="8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t="s">
        <v>140</v>
      </c>
      <c r="B110" s="9">
        <v>277.98</v>
      </c>
      <c r="C110" s="2">
        <v>27429</v>
      </c>
      <c r="D110" s="2">
        <v>98.67</v>
      </c>
      <c r="E110" s="2">
        <v>3965</v>
      </c>
      <c r="F110" s="2">
        <v>14.26</v>
      </c>
      <c r="G110" s="2">
        <v>150</v>
      </c>
      <c r="H110" s="2">
        <v>182.86</v>
      </c>
      <c r="I110" s="2">
        <v>6</v>
      </c>
      <c r="J110" s="10">
        <v>2021</v>
      </c>
      <c r="K110" s="8" t="s">
        <v>61</v>
      </c>
      <c r="L110" s="8" t="s">
        <v>13</v>
      </c>
      <c r="M110" s="2">
        <f>RANK(Table1[[#This Row],[powerPerf]],Table1[powerPerf])</f>
        <v>367</v>
      </c>
      <c r="N110" s="2">
        <f>RANK(Table1[[#This Row],[cpuValue]],Table1[cpuValue])</f>
        <v>101</v>
      </c>
      <c r="O110" s="8" t="str">
        <f>LOOKUP(Table1[[#This Row],[Rank based on power]],$S$5:$S$9,$T$5:$T$9)</f>
        <v>Best performance</v>
      </c>
      <c r="P110" s="2">
        <f ca="1">YEAR($T$2)-Table1[[#This Row],[testDate]]</f>
        <v>1</v>
      </c>
      <c r="Q110" s="8" t="str">
        <f>CONCATENATE(PROPER(Table1[[#This Row],[Performace remark based on performance]])," ",UPPER(TRIM(Table1[[#This Row],[category]])))</f>
        <v>Best Performance DESKTOP</v>
      </c>
      <c r="R110" s="8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t="s">
        <v>141</v>
      </c>
      <c r="B111" s="9">
        <v>457</v>
      </c>
      <c r="C111" s="2">
        <v>27391</v>
      </c>
      <c r="D111" s="2">
        <v>59.94</v>
      </c>
      <c r="E111" s="2">
        <v>3766</v>
      </c>
      <c r="F111" s="2">
        <v>8.24</v>
      </c>
      <c r="G111" s="2">
        <v>45</v>
      </c>
      <c r="H111" s="2">
        <v>608.69000000000005</v>
      </c>
      <c r="I111" s="2">
        <v>6</v>
      </c>
      <c r="J111" s="10">
        <v>2022</v>
      </c>
      <c r="K111" s="8" t="s">
        <v>117</v>
      </c>
      <c r="L111" s="8" t="s">
        <v>118</v>
      </c>
      <c r="M111" s="2">
        <f>RANK(Table1[[#This Row],[powerPerf]],Table1[powerPerf])</f>
        <v>15</v>
      </c>
      <c r="N111" s="2">
        <f>RANK(Table1[[#This Row],[cpuValue]],Table1[cpuValue])</f>
        <v>326</v>
      </c>
      <c r="O111" s="8" t="str">
        <f>LOOKUP(Table1[[#This Row],[Rank based on power]],$S$5:$S$9,$T$5:$T$9)</f>
        <v>Best performance</v>
      </c>
      <c r="P111" s="2">
        <f ca="1">YEAR($T$2)-Table1[[#This Row],[testDate]]</f>
        <v>0</v>
      </c>
      <c r="Q111" s="8" t="str">
        <f>CONCATENATE(PROPER(Table1[[#This Row],[Performace remark based on performance]])," ",UPPER(TRIM(Table1[[#This Row],[category]])))</f>
        <v>Best Performance LAPTOP</v>
      </c>
      <c r="R111" s="8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t="s">
        <v>142</v>
      </c>
      <c r="B112" s="9">
        <v>1983.82</v>
      </c>
      <c r="C112" s="2">
        <v>27325</v>
      </c>
      <c r="D112" s="2">
        <v>13.77</v>
      </c>
      <c r="E112" s="2">
        <v>2413</v>
      </c>
      <c r="F112" s="2">
        <v>1.22</v>
      </c>
      <c r="G112" s="2">
        <v>140</v>
      </c>
      <c r="H112" s="2">
        <v>195.18</v>
      </c>
      <c r="I112" s="2">
        <v>18</v>
      </c>
      <c r="J112" s="10">
        <v>2017</v>
      </c>
      <c r="K112" s="8" t="s">
        <v>94</v>
      </c>
      <c r="L112" s="8" t="s">
        <v>16</v>
      </c>
      <c r="M112" s="2">
        <f>RANK(Table1[[#This Row],[powerPerf]],Table1[powerPerf])</f>
        <v>326</v>
      </c>
      <c r="N112" s="2">
        <f>RANK(Table1[[#This Row],[cpuValue]],Table1[cpuValue])</f>
        <v>1411</v>
      </c>
      <c r="O112" s="8" t="str">
        <f>LOOKUP(Table1[[#This Row],[Rank based on power]],$S$5:$S$9,$T$5:$T$9)</f>
        <v>Best performance</v>
      </c>
      <c r="P112" s="2">
        <f ca="1">YEAR($T$2)-Table1[[#This Row],[testDate]]</f>
        <v>5</v>
      </c>
      <c r="Q112" s="8" t="str">
        <f>CONCATENATE(PROPER(Table1[[#This Row],[Performace remark based on performance]])," ",UPPER(TRIM(Table1[[#This Row],[category]])))</f>
        <v>Best Performance SERVER</v>
      </c>
      <c r="R112" s="8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t="s">
        <v>143</v>
      </c>
      <c r="B113" s="9">
        <v>1372.08</v>
      </c>
      <c r="C113" s="2">
        <v>27211</v>
      </c>
      <c r="D113" s="2">
        <v>19.829999999999998</v>
      </c>
      <c r="E113" s="2">
        <v>2290</v>
      </c>
      <c r="F113" s="2">
        <v>1.67</v>
      </c>
      <c r="G113" s="2">
        <v>150</v>
      </c>
      <c r="H113" s="2">
        <v>181.41</v>
      </c>
      <c r="I113" s="2">
        <v>16</v>
      </c>
      <c r="J113" s="10">
        <v>2020</v>
      </c>
      <c r="K113" s="8" t="s">
        <v>66</v>
      </c>
      <c r="L113" s="8" t="s">
        <v>16</v>
      </c>
      <c r="M113" s="2">
        <f>RANK(Table1[[#This Row],[powerPerf]],Table1[powerPerf])</f>
        <v>377</v>
      </c>
      <c r="N113" s="2">
        <f>RANK(Table1[[#This Row],[cpuValue]],Table1[cpuValue])</f>
        <v>1162</v>
      </c>
      <c r="O113" s="8" t="str">
        <f>LOOKUP(Table1[[#This Row],[Rank based on power]],$S$5:$S$9,$T$5:$T$9)</f>
        <v>Best performance</v>
      </c>
      <c r="P113" s="2">
        <f ca="1">YEAR($T$2)-Table1[[#This Row],[testDate]]</f>
        <v>2</v>
      </c>
      <c r="Q113" s="8" t="str">
        <f>CONCATENATE(PROPER(Table1[[#This Row],[Performace remark based on performance]])," ",UPPER(TRIM(Table1[[#This Row],[category]])))</f>
        <v>Best Performance SERVER</v>
      </c>
      <c r="R113" s="8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t="s">
        <v>144</v>
      </c>
      <c r="B114" s="9">
        <v>260.98</v>
      </c>
      <c r="C114" s="2">
        <v>27186</v>
      </c>
      <c r="D114" s="2">
        <v>104.17</v>
      </c>
      <c r="E114" s="2">
        <v>3967</v>
      </c>
      <c r="F114" s="2">
        <v>15.2</v>
      </c>
      <c r="G114" s="2">
        <v>150</v>
      </c>
      <c r="H114" s="2">
        <v>181.24</v>
      </c>
      <c r="I114" s="2">
        <v>6</v>
      </c>
      <c r="J114" s="10">
        <v>2021</v>
      </c>
      <c r="K114" s="8" t="s">
        <v>61</v>
      </c>
      <c r="L114" s="8" t="s">
        <v>13</v>
      </c>
      <c r="M114" s="2">
        <f>RANK(Table1[[#This Row],[powerPerf]],Table1[powerPerf])</f>
        <v>378</v>
      </c>
      <c r="N114" s="2">
        <f>RANK(Table1[[#This Row],[cpuValue]],Table1[cpuValue])</f>
        <v>82</v>
      </c>
      <c r="O114" s="8" t="str">
        <f>LOOKUP(Table1[[#This Row],[Rank based on power]],$S$5:$S$9,$T$5:$T$9)</f>
        <v>Best performance</v>
      </c>
      <c r="P114" s="2">
        <f ca="1">YEAR($T$2)-Table1[[#This Row],[testDate]]</f>
        <v>1</v>
      </c>
      <c r="Q114" s="8" t="str">
        <f>CONCATENATE(PROPER(Table1[[#This Row],[Performace remark based on performance]])," ",UPPER(TRIM(Table1[[#This Row],[category]])))</f>
        <v>Best Performance DESKTOP</v>
      </c>
      <c r="R114" s="8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t="s">
        <v>145</v>
      </c>
      <c r="B115" s="9">
        <v>299</v>
      </c>
      <c r="C115" s="2">
        <v>27065</v>
      </c>
      <c r="D115" s="2">
        <v>90.52</v>
      </c>
      <c r="E115" s="2">
        <v>3397</v>
      </c>
      <c r="F115" s="2">
        <v>11.36</v>
      </c>
      <c r="G115" s="2">
        <v>65</v>
      </c>
      <c r="H115" s="2">
        <v>416.38</v>
      </c>
      <c r="I115" s="2">
        <v>8</v>
      </c>
      <c r="J115" s="10">
        <v>2022</v>
      </c>
      <c r="K115" s="8" t="s">
        <v>48</v>
      </c>
      <c r="L115" s="8" t="s">
        <v>13</v>
      </c>
      <c r="M115" s="2">
        <f>RANK(Table1[[#This Row],[powerPerf]],Table1[powerPerf])</f>
        <v>68</v>
      </c>
      <c r="N115" s="2">
        <f>RANK(Table1[[#This Row],[cpuValue]],Table1[cpuValue])</f>
        <v>133</v>
      </c>
      <c r="O115" s="8" t="str">
        <f>LOOKUP(Table1[[#This Row],[Rank based on power]],$S$5:$S$9,$T$5:$T$9)</f>
        <v>Best performance</v>
      </c>
      <c r="P115" s="2">
        <f ca="1">YEAR($T$2)-Table1[[#This Row],[testDate]]</f>
        <v>0</v>
      </c>
      <c r="Q115" s="8" t="str">
        <f>CONCATENATE(PROPER(Table1[[#This Row],[Performace remark based on performance]])," ",UPPER(TRIM(Table1[[#This Row],[category]])))</f>
        <v>Best Performance DESKTOP</v>
      </c>
      <c r="R115" s="8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t="s">
        <v>146</v>
      </c>
      <c r="B116" s="9">
        <v>1406.99</v>
      </c>
      <c r="C116" s="2">
        <v>26901</v>
      </c>
      <c r="D116" s="2">
        <v>19.12</v>
      </c>
      <c r="E116" s="2">
        <v>2247</v>
      </c>
      <c r="F116" s="2">
        <v>1.6</v>
      </c>
      <c r="G116" s="2">
        <v>150</v>
      </c>
      <c r="H116" s="2">
        <v>179.34</v>
      </c>
      <c r="I116" s="2">
        <v>16</v>
      </c>
      <c r="J116" s="10">
        <v>2020</v>
      </c>
      <c r="K116" s="8" t="s">
        <v>66</v>
      </c>
      <c r="L116" s="8" t="s">
        <v>16</v>
      </c>
      <c r="M116" s="2">
        <f>RANK(Table1[[#This Row],[powerPerf]],Table1[powerPerf])</f>
        <v>385</v>
      </c>
      <c r="N116" s="2">
        <f>RANK(Table1[[#This Row],[cpuValue]],Table1[cpuValue])</f>
        <v>1192</v>
      </c>
      <c r="O116" s="8" t="str">
        <f>LOOKUP(Table1[[#This Row],[Rank based on power]],$S$5:$S$9,$T$5:$T$9)</f>
        <v>Best performance</v>
      </c>
      <c r="P116" s="2">
        <f ca="1">YEAR($T$2)-Table1[[#This Row],[testDate]]</f>
        <v>2</v>
      </c>
      <c r="Q116" s="8" t="str">
        <f>CONCATENATE(PROPER(Table1[[#This Row],[Performace remark based on performance]])," ",UPPER(TRIM(Table1[[#This Row],[category]])))</f>
        <v>Best Performance SERVER</v>
      </c>
      <c r="R116" s="8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t="s">
        <v>147</v>
      </c>
      <c r="B117" s="9">
        <v>990.97</v>
      </c>
      <c r="C117" s="2">
        <v>26699</v>
      </c>
      <c r="D117" s="2">
        <v>26.94</v>
      </c>
      <c r="E117" s="2">
        <v>2525</v>
      </c>
      <c r="F117" s="2">
        <v>2.5499999999999998</v>
      </c>
      <c r="G117" s="2">
        <v>165</v>
      </c>
      <c r="H117" s="2">
        <v>161.81</v>
      </c>
      <c r="I117" s="2">
        <v>16</v>
      </c>
      <c r="J117" s="10">
        <v>2017</v>
      </c>
      <c r="K117" s="8" t="s">
        <v>94</v>
      </c>
      <c r="L117" s="8" t="s">
        <v>13</v>
      </c>
      <c r="M117" s="2">
        <f>RANK(Table1[[#This Row],[powerPerf]],Table1[powerPerf])</f>
        <v>452</v>
      </c>
      <c r="N117" s="2">
        <f>RANK(Table1[[#This Row],[cpuValue]],Table1[cpuValue])</f>
        <v>933</v>
      </c>
      <c r="O117" s="8" t="str">
        <f>LOOKUP(Table1[[#This Row],[Rank based on power]],$S$5:$S$9,$T$5:$T$9)</f>
        <v>High performance</v>
      </c>
      <c r="P117" s="2">
        <f ca="1">YEAR($T$2)-Table1[[#This Row],[testDate]]</f>
        <v>5</v>
      </c>
      <c r="Q117" s="8" t="str">
        <f>CONCATENATE(PROPER(Table1[[#This Row],[Performace remark based on performance]])," ",UPPER(TRIM(Table1[[#This Row],[category]])))</f>
        <v>High Performance DESKTOP</v>
      </c>
      <c r="R117" s="8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t="s">
        <v>148</v>
      </c>
      <c r="B118" s="9">
        <v>679.99</v>
      </c>
      <c r="C118" s="2">
        <v>26696</v>
      </c>
      <c r="D118" s="2">
        <v>39.26</v>
      </c>
      <c r="E118" s="2">
        <v>2766</v>
      </c>
      <c r="F118" s="2">
        <v>4.07</v>
      </c>
      <c r="G118" s="2">
        <v>165</v>
      </c>
      <c r="H118" s="2">
        <v>161.79</v>
      </c>
      <c r="I118" s="2">
        <v>12</v>
      </c>
      <c r="J118" s="10">
        <v>2019</v>
      </c>
      <c r="K118" s="8" t="s">
        <v>94</v>
      </c>
      <c r="L118" s="8" t="s">
        <v>13</v>
      </c>
      <c r="M118" s="2">
        <f>RANK(Table1[[#This Row],[powerPerf]],Table1[powerPerf])</f>
        <v>453</v>
      </c>
      <c r="N118" s="2">
        <f>RANK(Table1[[#This Row],[cpuValue]],Table1[cpuValue])</f>
        <v>601</v>
      </c>
      <c r="O118" s="8" t="str">
        <f>LOOKUP(Table1[[#This Row],[Rank based on power]],$S$5:$S$9,$T$5:$T$9)</f>
        <v>High performance</v>
      </c>
      <c r="P118" s="2">
        <f ca="1">YEAR($T$2)-Table1[[#This Row],[testDate]]</f>
        <v>3</v>
      </c>
      <c r="Q118" s="8" t="str">
        <f>CONCATENATE(PROPER(Table1[[#This Row],[Performace remark based on performance]])," ",UPPER(TRIM(Table1[[#This Row],[category]])))</f>
        <v>High Performance DESKTOP</v>
      </c>
      <c r="R118" s="8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t="s">
        <v>149</v>
      </c>
      <c r="B119" s="9">
        <v>1990</v>
      </c>
      <c r="C119" s="2">
        <v>26657</v>
      </c>
      <c r="D119" s="2">
        <v>13.4</v>
      </c>
      <c r="E119" s="2">
        <v>2285</v>
      </c>
      <c r="F119" s="2">
        <v>1.1499999999999999</v>
      </c>
      <c r="G119" s="2">
        <v>125</v>
      </c>
      <c r="H119" s="2">
        <v>213.25</v>
      </c>
      <c r="I119" s="2">
        <v>20</v>
      </c>
      <c r="J119" s="10">
        <v>2019</v>
      </c>
      <c r="K119" s="8" t="s">
        <v>66</v>
      </c>
      <c r="L119" s="8" t="s">
        <v>16</v>
      </c>
      <c r="M119" s="2">
        <f>RANK(Table1[[#This Row],[powerPerf]],Table1[powerPerf])</f>
        <v>281</v>
      </c>
      <c r="N119" s="2">
        <f>RANK(Table1[[#This Row],[cpuValue]],Table1[cpuValue])</f>
        <v>1431</v>
      </c>
      <c r="O119" s="8" t="str">
        <f>LOOKUP(Table1[[#This Row],[Rank based on power]],$S$5:$S$9,$T$5:$T$9)</f>
        <v>Best performance</v>
      </c>
      <c r="P119" s="2">
        <f ca="1">YEAR($T$2)-Table1[[#This Row],[testDate]]</f>
        <v>3</v>
      </c>
      <c r="Q119" s="8" t="str">
        <f>CONCATENATE(PROPER(Table1[[#This Row],[Performace remark based on performance]])," ",UPPER(TRIM(Table1[[#This Row],[category]])))</f>
        <v>Best Performance SERVER</v>
      </c>
      <c r="R119" s="8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t="s">
        <v>150</v>
      </c>
      <c r="B120" s="9">
        <v>548.87</v>
      </c>
      <c r="C120" s="2">
        <v>26508</v>
      </c>
      <c r="D120" s="2">
        <v>48.3</v>
      </c>
      <c r="E120" s="2">
        <v>2490</v>
      </c>
      <c r="F120" s="2">
        <v>4.54</v>
      </c>
      <c r="G120" s="2">
        <v>165</v>
      </c>
      <c r="H120" s="2">
        <v>160.65</v>
      </c>
      <c r="I120" s="2">
        <v>14</v>
      </c>
      <c r="J120" s="10">
        <v>2017</v>
      </c>
      <c r="K120" s="8" t="s">
        <v>94</v>
      </c>
      <c r="L120" s="8" t="s">
        <v>13</v>
      </c>
      <c r="M120" s="2">
        <f>RANK(Table1[[#This Row],[powerPerf]],Table1[powerPerf])</f>
        <v>458</v>
      </c>
      <c r="N120" s="2">
        <f>RANK(Table1[[#This Row],[cpuValue]],Table1[cpuValue])</f>
        <v>446</v>
      </c>
      <c r="O120" s="8" t="str">
        <f>LOOKUP(Table1[[#This Row],[Rank based on power]],$S$5:$S$9,$T$5:$T$9)</f>
        <v>High performance</v>
      </c>
      <c r="P120" s="2">
        <f ca="1">YEAR($T$2)-Table1[[#This Row],[testDate]]</f>
        <v>5</v>
      </c>
      <c r="Q120" s="8" t="str">
        <f>CONCATENATE(PROPER(Table1[[#This Row],[Performace remark based on performance]])," ",UPPER(TRIM(Table1[[#This Row],[category]])))</f>
        <v>High Performance DESKTOP</v>
      </c>
      <c r="R120" s="8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t="s">
        <v>151</v>
      </c>
      <c r="B121" s="9">
        <v>2348.6999999999998</v>
      </c>
      <c r="C121" s="2">
        <v>26485</v>
      </c>
      <c r="D121" s="2">
        <v>11.28</v>
      </c>
      <c r="E121" s="2">
        <v>1984</v>
      </c>
      <c r="F121" s="2">
        <v>0.84</v>
      </c>
      <c r="G121" s="2">
        <v>150</v>
      </c>
      <c r="H121" s="2">
        <v>176.56</v>
      </c>
      <c r="I121" s="2">
        <v>24</v>
      </c>
      <c r="J121" s="10">
        <v>2017</v>
      </c>
      <c r="K121" s="8" t="s">
        <v>66</v>
      </c>
      <c r="L121" s="8" t="s">
        <v>16</v>
      </c>
      <c r="M121" s="2">
        <f>RANK(Table1[[#This Row],[powerPerf]],Table1[powerPerf])</f>
        <v>392</v>
      </c>
      <c r="N121" s="2">
        <f>RANK(Table1[[#This Row],[cpuValue]],Table1[cpuValue])</f>
        <v>1516</v>
      </c>
      <c r="O121" s="8" t="str">
        <f>LOOKUP(Table1[[#This Row],[Rank based on power]],$S$5:$S$9,$T$5:$T$9)</f>
        <v>High performance</v>
      </c>
      <c r="P121" s="2">
        <f ca="1">YEAR($T$2)-Table1[[#This Row],[testDate]]</f>
        <v>5</v>
      </c>
      <c r="Q121" s="8" t="str">
        <f>CONCATENATE(PROPER(Table1[[#This Row],[Performace remark based on performance]])," ",UPPER(TRIM(Table1[[#This Row],[category]])))</f>
        <v>High Performance SERVER</v>
      </c>
      <c r="R121" s="8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t="s">
        <v>152</v>
      </c>
      <c r="B122" s="9">
        <v>605.45000000000005</v>
      </c>
      <c r="C122" s="2">
        <v>26446</v>
      </c>
      <c r="D122" s="2">
        <v>43.68</v>
      </c>
      <c r="E122" s="2">
        <v>2013</v>
      </c>
      <c r="F122" s="2">
        <v>3.32</v>
      </c>
      <c r="G122" s="2">
        <v>120</v>
      </c>
      <c r="H122" s="2">
        <v>220.38</v>
      </c>
      <c r="I122" s="2">
        <v>12</v>
      </c>
      <c r="J122" s="10">
        <v>2020</v>
      </c>
      <c r="K122" s="8" t="s">
        <v>15</v>
      </c>
      <c r="L122" s="8" t="s">
        <v>16</v>
      </c>
      <c r="M122" s="2">
        <f>RANK(Table1[[#This Row],[powerPerf]],Table1[powerPerf])</f>
        <v>270</v>
      </c>
      <c r="N122" s="2">
        <f>RANK(Table1[[#This Row],[cpuValue]],Table1[cpuValue])</f>
        <v>528</v>
      </c>
      <c r="O122" s="8" t="str">
        <f>LOOKUP(Table1[[#This Row],[Rank based on power]],$S$5:$S$9,$T$5:$T$9)</f>
        <v>Best performance</v>
      </c>
      <c r="P122" s="2">
        <f ca="1">YEAR($T$2)-Table1[[#This Row],[testDate]]</f>
        <v>2</v>
      </c>
      <c r="Q122" s="8" t="str">
        <f>CONCATENATE(PROPER(Table1[[#This Row],[Performace remark based on performance]])," ",UPPER(TRIM(Table1[[#This Row],[category]])))</f>
        <v>Best Performance SERVER</v>
      </c>
      <c r="R122" s="8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t="s">
        <v>153</v>
      </c>
      <c r="B123" s="9">
        <v>1361</v>
      </c>
      <c r="C123" s="2">
        <v>26400</v>
      </c>
      <c r="D123" s="2">
        <v>19.399999999999999</v>
      </c>
      <c r="E123" s="2">
        <v>1826</v>
      </c>
      <c r="F123" s="2">
        <v>1.34</v>
      </c>
      <c r="G123" s="2">
        <v>165</v>
      </c>
      <c r="H123" s="2">
        <v>160</v>
      </c>
      <c r="I123" s="2">
        <v>24</v>
      </c>
      <c r="J123" s="10">
        <v>2022</v>
      </c>
      <c r="K123" s="8" t="s">
        <v>31</v>
      </c>
      <c r="L123" s="8" t="s">
        <v>16</v>
      </c>
      <c r="M123" s="2">
        <f>RANK(Table1[[#This Row],[powerPerf]],Table1[powerPerf])</f>
        <v>461</v>
      </c>
      <c r="N123" s="2">
        <f>RANK(Table1[[#This Row],[cpuValue]],Table1[cpuValue])</f>
        <v>1177</v>
      </c>
      <c r="O123" s="8" t="str">
        <f>LOOKUP(Table1[[#This Row],[Rank based on power]],$S$5:$S$9,$T$5:$T$9)</f>
        <v>High performance</v>
      </c>
      <c r="P123" s="2">
        <f ca="1">YEAR($T$2)-Table1[[#This Row],[testDate]]</f>
        <v>0</v>
      </c>
      <c r="Q123" s="8" t="str">
        <f>CONCATENATE(PROPER(Table1[[#This Row],[Performace remark based on performance]])," ",UPPER(TRIM(Table1[[#This Row],[category]])))</f>
        <v>High Performance SERVER</v>
      </c>
      <c r="R123" s="8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t="s">
        <v>154</v>
      </c>
      <c r="B124" s="9">
        <v>2465.14</v>
      </c>
      <c r="C124" s="2">
        <v>26288</v>
      </c>
      <c r="D124" s="2">
        <v>10.66</v>
      </c>
      <c r="E124" s="2">
        <v>2196</v>
      </c>
      <c r="F124" s="2">
        <v>0.89</v>
      </c>
      <c r="G124" s="2">
        <v>150</v>
      </c>
      <c r="H124" s="2">
        <v>175.26</v>
      </c>
      <c r="I124" s="2">
        <v>16</v>
      </c>
      <c r="J124" s="10">
        <v>2019</v>
      </c>
      <c r="K124" s="8" t="s">
        <v>66</v>
      </c>
      <c r="L124" s="8" t="s">
        <v>16</v>
      </c>
      <c r="M124" s="2">
        <f>RANK(Table1[[#This Row],[powerPerf]],Table1[powerPerf])</f>
        <v>399</v>
      </c>
      <c r="N124" s="2">
        <f>RANK(Table1[[#This Row],[cpuValue]],Table1[cpuValue])</f>
        <v>1542</v>
      </c>
      <c r="O124" s="8" t="str">
        <f>LOOKUP(Table1[[#This Row],[Rank based on power]],$S$5:$S$9,$T$5:$T$9)</f>
        <v>High performance</v>
      </c>
      <c r="P124" s="2">
        <f ca="1">YEAR($T$2)-Table1[[#This Row],[testDate]]</f>
        <v>3</v>
      </c>
      <c r="Q124" s="8" t="str">
        <f>CONCATENATE(PROPER(Table1[[#This Row],[Performace remark based on performance]])," ",UPPER(TRIM(Table1[[#This Row],[category]])))</f>
        <v>High Performance SERVER</v>
      </c>
      <c r="R124" s="8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t="s">
        <v>156</v>
      </c>
      <c r="B125" s="9">
        <v>944</v>
      </c>
      <c r="C125" s="2">
        <v>25984</v>
      </c>
      <c r="D125" s="2">
        <v>27.53</v>
      </c>
      <c r="E125" s="2">
        <v>2810</v>
      </c>
      <c r="F125" s="2">
        <v>2.98</v>
      </c>
      <c r="G125" s="2">
        <v>165</v>
      </c>
      <c r="H125" s="2">
        <v>157.47999999999999</v>
      </c>
      <c r="I125" s="2">
        <v>12</v>
      </c>
      <c r="J125" s="10">
        <v>2020</v>
      </c>
      <c r="K125" s="8" t="s">
        <v>94</v>
      </c>
      <c r="L125" s="8" t="s">
        <v>16</v>
      </c>
      <c r="M125" s="2">
        <f>RANK(Table1[[#This Row],[powerPerf]],Table1[powerPerf])</f>
        <v>474</v>
      </c>
      <c r="N125" s="2">
        <f>RANK(Table1[[#This Row],[cpuValue]],Table1[cpuValue])</f>
        <v>920</v>
      </c>
      <c r="O125" s="8" t="str">
        <f>LOOKUP(Table1[[#This Row],[Rank based on power]],$S$5:$S$9,$T$5:$T$9)</f>
        <v>High performance</v>
      </c>
      <c r="P125" s="2">
        <f ca="1">YEAR($T$2)-Table1[[#This Row],[testDate]]</f>
        <v>2</v>
      </c>
      <c r="Q125" s="8" t="str">
        <f>CONCATENATE(PROPER(Table1[[#This Row],[Performace remark based on performance]])," ",UPPER(TRIM(Table1[[#This Row],[category]])))</f>
        <v>High Performance SERVER</v>
      </c>
      <c r="R125" s="8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t="s">
        <v>157</v>
      </c>
      <c r="B126" s="9">
        <v>1829.99</v>
      </c>
      <c r="C126" s="2">
        <v>25974</v>
      </c>
      <c r="D126" s="2">
        <v>14.19</v>
      </c>
      <c r="E126" s="2">
        <v>2622</v>
      </c>
      <c r="F126" s="2">
        <v>1.43</v>
      </c>
      <c r="G126" s="2">
        <v>180</v>
      </c>
      <c r="H126" s="2">
        <v>144.30000000000001</v>
      </c>
      <c r="I126" s="2">
        <v>12</v>
      </c>
      <c r="J126" s="10">
        <v>2019</v>
      </c>
      <c r="K126" s="8" t="s">
        <v>66</v>
      </c>
      <c r="L126" s="8" t="s">
        <v>16</v>
      </c>
      <c r="M126" s="2">
        <f>RANK(Table1[[#This Row],[powerPerf]],Table1[powerPerf])</f>
        <v>542</v>
      </c>
      <c r="N126" s="2">
        <f>RANK(Table1[[#This Row],[cpuValue]],Table1[cpuValue])</f>
        <v>1383</v>
      </c>
      <c r="O126" s="8" t="str">
        <f>LOOKUP(Table1[[#This Row],[Rank based on power]],$S$5:$S$9,$T$5:$T$9)</f>
        <v>High performance</v>
      </c>
      <c r="P126" s="2">
        <f ca="1">YEAR($T$2)-Table1[[#This Row],[testDate]]</f>
        <v>3</v>
      </c>
      <c r="Q126" s="8" t="str">
        <f>CONCATENATE(PROPER(Table1[[#This Row],[Performace remark based on performance]])," ",UPPER(TRIM(Table1[[#This Row],[category]])))</f>
        <v>High Performance SERVER</v>
      </c>
      <c r="R126" s="8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t="s">
        <v>158</v>
      </c>
      <c r="B127" s="9">
        <v>949</v>
      </c>
      <c r="C127" s="2">
        <v>25875</v>
      </c>
      <c r="D127" s="2">
        <v>27.27</v>
      </c>
      <c r="E127" s="2">
        <v>2617</v>
      </c>
      <c r="F127" s="2">
        <v>2.76</v>
      </c>
      <c r="G127" s="2">
        <v>220</v>
      </c>
      <c r="H127" s="2">
        <v>117.61</v>
      </c>
      <c r="I127" s="2">
        <v>12</v>
      </c>
      <c r="J127" s="10">
        <v>2021</v>
      </c>
      <c r="K127" s="8" t="s">
        <v>31</v>
      </c>
      <c r="L127" s="8" t="s">
        <v>71</v>
      </c>
      <c r="M127" s="2">
        <f>RANK(Table1[[#This Row],[powerPerf]],Table1[powerPerf])</f>
        <v>671</v>
      </c>
      <c r="N127" s="2">
        <f>RANK(Table1[[#This Row],[cpuValue]],Table1[cpuValue])</f>
        <v>928</v>
      </c>
      <c r="O127" s="8" t="str">
        <f>LOOKUP(Table1[[#This Row],[Rank based on power]],$S$5:$S$9,$T$5:$T$9)</f>
        <v>High performance</v>
      </c>
      <c r="P127" s="2">
        <f ca="1">YEAR($T$2)-Table1[[#This Row],[testDate]]</f>
        <v>1</v>
      </c>
      <c r="Q127" s="8" t="str">
        <f>CONCATENATE(PROPER(Table1[[#This Row],[Performace remark based on performance]])," ",UPPER(TRIM(Table1[[#This Row],[category]])))</f>
        <v>High Performance DESKTOP, SERVER</v>
      </c>
      <c r="R127" s="8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t="s">
        <v>159</v>
      </c>
      <c r="B128" s="9">
        <v>1674.44</v>
      </c>
      <c r="C128" s="2">
        <v>25740</v>
      </c>
      <c r="D128" s="2">
        <v>15.37</v>
      </c>
      <c r="E128" s="2">
        <v>2396</v>
      </c>
      <c r="F128" s="2">
        <v>1.43</v>
      </c>
      <c r="G128" s="2">
        <v>125</v>
      </c>
      <c r="H128" s="2">
        <v>205.92</v>
      </c>
      <c r="I128" s="2">
        <v>18</v>
      </c>
      <c r="J128" s="10">
        <v>2019</v>
      </c>
      <c r="K128" s="8" t="s">
        <v>66</v>
      </c>
      <c r="L128" s="8" t="s">
        <v>16</v>
      </c>
      <c r="M128" s="2">
        <f>RANK(Table1[[#This Row],[powerPerf]],Table1[powerPerf])</f>
        <v>292</v>
      </c>
      <c r="N128" s="2">
        <f>RANK(Table1[[#This Row],[cpuValue]],Table1[cpuValue])</f>
        <v>1341</v>
      </c>
      <c r="O128" s="8" t="str">
        <f>LOOKUP(Table1[[#This Row],[Rank based on power]],$S$5:$S$9,$T$5:$T$9)</f>
        <v>Best performance</v>
      </c>
      <c r="P128" s="2">
        <f ca="1">YEAR($T$2)-Table1[[#This Row],[testDate]]</f>
        <v>3</v>
      </c>
      <c r="Q128" s="8" t="str">
        <f>CONCATENATE(PROPER(Table1[[#This Row],[Performace remark based on performance]])," ",UPPER(TRIM(Table1[[#This Row],[category]])))</f>
        <v>Best Performance SERVER</v>
      </c>
      <c r="R128" s="8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t="s">
        <v>160</v>
      </c>
      <c r="B129" s="9">
        <v>397.97</v>
      </c>
      <c r="C129" s="2">
        <v>25539</v>
      </c>
      <c r="D129" s="2">
        <v>64.17</v>
      </c>
      <c r="E129" s="2">
        <v>3519</v>
      </c>
      <c r="F129" s="2">
        <v>8.84</v>
      </c>
      <c r="G129" s="2">
        <v>125</v>
      </c>
      <c r="H129" s="2">
        <v>204.31</v>
      </c>
      <c r="I129" s="2">
        <v>8</v>
      </c>
      <c r="J129" s="10">
        <v>2021</v>
      </c>
      <c r="K129" s="8" t="s">
        <v>155</v>
      </c>
      <c r="L129" s="8" t="s">
        <v>13</v>
      </c>
      <c r="M129" s="2">
        <f>RANK(Table1[[#This Row],[powerPerf]],Table1[powerPerf])</f>
        <v>298</v>
      </c>
      <c r="N129" s="2">
        <f>RANK(Table1[[#This Row],[cpuValue]],Table1[cpuValue])</f>
        <v>275</v>
      </c>
      <c r="O129" s="8" t="str">
        <f>LOOKUP(Table1[[#This Row],[Rank based on power]],$S$5:$S$9,$T$5:$T$9)</f>
        <v>Best performance</v>
      </c>
      <c r="P129" s="2">
        <f ca="1">YEAR($T$2)-Table1[[#This Row],[testDate]]</f>
        <v>1</v>
      </c>
      <c r="Q129" s="8" t="str">
        <f>CONCATENATE(PROPER(Table1[[#This Row],[Performace remark based on performance]])," ",UPPER(TRIM(Table1[[#This Row],[category]])))</f>
        <v>Best Performance DESKTOP</v>
      </c>
      <c r="R129" s="8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t="s">
        <v>162</v>
      </c>
      <c r="B130" s="9">
        <v>599</v>
      </c>
      <c r="C130" s="2">
        <v>25508</v>
      </c>
      <c r="D130" s="2">
        <v>42.58</v>
      </c>
      <c r="E130" s="2">
        <v>2850</v>
      </c>
      <c r="F130" s="2">
        <v>4.76</v>
      </c>
      <c r="G130" s="2">
        <v>105</v>
      </c>
      <c r="H130" s="2">
        <v>242.93</v>
      </c>
      <c r="I130" s="2">
        <v>8</v>
      </c>
      <c r="J130" s="10">
        <v>2022</v>
      </c>
      <c r="K130" s="8" t="s">
        <v>48</v>
      </c>
      <c r="L130" s="8" t="s">
        <v>13</v>
      </c>
      <c r="M130" s="2">
        <f>RANK(Table1[[#This Row],[powerPerf]],Table1[powerPerf])</f>
        <v>226</v>
      </c>
      <c r="N130" s="2">
        <f>RANK(Table1[[#This Row],[cpuValue]],Table1[cpuValue])</f>
        <v>550</v>
      </c>
      <c r="O130" s="8" t="str">
        <f>LOOKUP(Table1[[#This Row],[Rank based on power]],$S$5:$S$9,$T$5:$T$9)</f>
        <v>Best performance</v>
      </c>
      <c r="P130" s="2">
        <f ca="1">YEAR($T$2)-Table1[[#This Row],[testDate]]</f>
        <v>0</v>
      </c>
      <c r="Q130" s="8" t="str">
        <f>CONCATENATE(PROPER(Table1[[#This Row],[Performace remark based on performance]])," ",UPPER(TRIM(Table1[[#This Row],[category]])))</f>
        <v>Best Performance DESKTOP</v>
      </c>
      <c r="R130" s="8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t="s">
        <v>163</v>
      </c>
      <c r="B131" s="9">
        <v>739</v>
      </c>
      <c r="C131" s="2">
        <v>25484</v>
      </c>
      <c r="D131" s="2">
        <v>34.479999999999997</v>
      </c>
      <c r="E131" s="2">
        <v>1809</v>
      </c>
      <c r="F131" s="2">
        <v>2.4500000000000002</v>
      </c>
      <c r="G131" s="2">
        <v>155</v>
      </c>
      <c r="H131" s="2">
        <v>164.41</v>
      </c>
      <c r="I131" s="2">
        <v>16</v>
      </c>
      <c r="J131" s="10">
        <v>2017</v>
      </c>
      <c r="K131" s="8" t="s">
        <v>15</v>
      </c>
      <c r="L131" s="8" t="s">
        <v>16</v>
      </c>
      <c r="M131" s="2">
        <f>RANK(Table1[[#This Row],[powerPerf]],Table1[powerPerf])</f>
        <v>443</v>
      </c>
      <c r="N131" s="2">
        <f>RANK(Table1[[#This Row],[cpuValue]],Table1[cpuValue])</f>
        <v>716</v>
      </c>
      <c r="O131" s="8" t="str">
        <f>LOOKUP(Table1[[#This Row],[Rank based on power]],$S$5:$S$9,$T$5:$T$9)</f>
        <v>High performance</v>
      </c>
      <c r="P131" s="2">
        <f ca="1">YEAR($T$2)-Table1[[#This Row],[testDate]]</f>
        <v>5</v>
      </c>
      <c r="Q131" s="8" t="str">
        <f>CONCATENATE(PROPER(Table1[[#This Row],[Performace remark based on performance]])," ",UPPER(TRIM(Table1[[#This Row],[category]])))</f>
        <v>High Performance SERVER</v>
      </c>
      <c r="R131" s="8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t="s">
        <v>164</v>
      </c>
      <c r="B132" s="9">
        <v>379.98</v>
      </c>
      <c r="C132" s="2">
        <v>25390</v>
      </c>
      <c r="D132" s="2">
        <v>66.819999999999993</v>
      </c>
      <c r="E132" s="2">
        <v>3563</v>
      </c>
      <c r="F132" s="2">
        <v>9.3800000000000008</v>
      </c>
      <c r="G132" s="2">
        <v>125</v>
      </c>
      <c r="H132" s="2">
        <v>203.12</v>
      </c>
      <c r="I132" s="2">
        <v>8</v>
      </c>
      <c r="J132" s="10">
        <v>2021</v>
      </c>
      <c r="K132" s="8" t="s">
        <v>155</v>
      </c>
      <c r="L132" s="8" t="s">
        <v>13</v>
      </c>
      <c r="M132" s="2">
        <f>RANK(Table1[[#This Row],[powerPerf]],Table1[powerPerf])</f>
        <v>299</v>
      </c>
      <c r="N132" s="2">
        <f>RANK(Table1[[#This Row],[cpuValue]],Table1[cpuValue])</f>
        <v>255</v>
      </c>
      <c r="O132" s="8" t="str">
        <f>LOOKUP(Table1[[#This Row],[Rank based on power]],$S$5:$S$9,$T$5:$T$9)</f>
        <v>Best performance</v>
      </c>
      <c r="P132" s="2">
        <f ca="1">YEAR($T$2)-Table1[[#This Row],[testDate]]</f>
        <v>1</v>
      </c>
      <c r="Q132" s="8" t="str">
        <f>CONCATENATE(PROPER(Table1[[#This Row],[Performace remark based on performance]])," ",UPPER(TRIM(Table1[[#This Row],[category]])))</f>
        <v>Best Performance DESKTOP</v>
      </c>
      <c r="R132" s="8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t="s">
        <v>165</v>
      </c>
      <c r="B133" s="9">
        <v>999</v>
      </c>
      <c r="C133" s="2">
        <v>25291</v>
      </c>
      <c r="D133" s="2">
        <v>25.32</v>
      </c>
      <c r="E133" s="2">
        <v>2621</v>
      </c>
      <c r="F133" s="2">
        <v>2.62</v>
      </c>
      <c r="G133" s="2">
        <v>165</v>
      </c>
      <c r="H133" s="2">
        <v>153.28</v>
      </c>
      <c r="I133" s="2">
        <v>12</v>
      </c>
      <c r="J133" s="10">
        <v>2018</v>
      </c>
      <c r="K133" s="8" t="s">
        <v>94</v>
      </c>
      <c r="L133" s="8" t="s">
        <v>13</v>
      </c>
      <c r="M133" s="2">
        <f>RANK(Table1[[#This Row],[powerPerf]],Table1[powerPerf])</f>
        <v>490</v>
      </c>
      <c r="N133" s="2">
        <f>RANK(Table1[[#This Row],[cpuValue]],Table1[cpuValue])</f>
        <v>991</v>
      </c>
      <c r="O133" s="8" t="str">
        <f>LOOKUP(Table1[[#This Row],[Rank based on power]],$S$5:$S$9,$T$5:$T$9)</f>
        <v>High performance</v>
      </c>
      <c r="P133" s="2">
        <f ca="1">YEAR($T$2)-Table1[[#This Row],[testDate]]</f>
        <v>4</v>
      </c>
      <c r="Q133" s="8" t="str">
        <f>CONCATENATE(PROPER(Table1[[#This Row],[Performace remark based on performance]])," ",UPPER(TRIM(Table1[[#This Row],[category]])))</f>
        <v>High Performance DESKTOP</v>
      </c>
      <c r="R133" s="8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t="s">
        <v>166</v>
      </c>
      <c r="B134" s="9">
        <v>761</v>
      </c>
      <c r="C134" s="2">
        <v>25203</v>
      </c>
      <c r="D134" s="2">
        <v>33.119999999999997</v>
      </c>
      <c r="E134" s="2">
        <v>2482</v>
      </c>
      <c r="F134" s="2">
        <v>3.26</v>
      </c>
      <c r="G134" s="2">
        <v>180</v>
      </c>
      <c r="H134" s="2">
        <v>140.01</v>
      </c>
      <c r="I134" s="2">
        <v>12</v>
      </c>
      <c r="J134" s="10">
        <v>2018</v>
      </c>
      <c r="K134" s="8" t="s">
        <v>102</v>
      </c>
      <c r="L134" s="8" t="s">
        <v>13</v>
      </c>
      <c r="M134" s="2">
        <f>RANK(Table1[[#This Row],[powerPerf]],Table1[powerPerf])</f>
        <v>556</v>
      </c>
      <c r="N134" s="2">
        <f>RANK(Table1[[#This Row],[cpuValue]],Table1[cpuValue])</f>
        <v>762</v>
      </c>
      <c r="O134" s="8" t="str">
        <f>LOOKUP(Table1[[#This Row],[Rank based on power]],$S$5:$S$9,$T$5:$T$9)</f>
        <v>High performance</v>
      </c>
      <c r="P134" s="2">
        <f ca="1">YEAR($T$2)-Table1[[#This Row],[testDate]]</f>
        <v>4</v>
      </c>
      <c r="Q134" s="8" t="str">
        <f>CONCATENATE(PROPER(Table1[[#This Row],[Performace remark based on performance]])," ",UPPER(TRIM(Table1[[#This Row],[category]])))</f>
        <v>High Performance DESKTOP</v>
      </c>
      <c r="R134" s="8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t="s">
        <v>167</v>
      </c>
      <c r="B135" s="9">
        <v>411.99</v>
      </c>
      <c r="C135" s="2">
        <v>25202</v>
      </c>
      <c r="D135" s="2">
        <v>61.17</v>
      </c>
      <c r="E135" s="2">
        <v>3494</v>
      </c>
      <c r="F135" s="2">
        <v>8.48</v>
      </c>
      <c r="G135" s="2">
        <v>125</v>
      </c>
      <c r="H135" s="2">
        <v>201.62</v>
      </c>
      <c r="I135" s="2">
        <v>8</v>
      </c>
      <c r="J135" s="10">
        <v>2021</v>
      </c>
      <c r="K135" s="8" t="s">
        <v>155</v>
      </c>
      <c r="L135" s="8" t="s">
        <v>71</v>
      </c>
      <c r="M135" s="2">
        <f>RANK(Table1[[#This Row],[powerPerf]],Table1[powerPerf])</f>
        <v>307</v>
      </c>
      <c r="N135" s="2">
        <f>RANK(Table1[[#This Row],[cpuValue]],Table1[cpuValue])</f>
        <v>311</v>
      </c>
      <c r="O135" s="8" t="str">
        <f>LOOKUP(Table1[[#This Row],[Rank based on power]],$S$5:$S$9,$T$5:$T$9)</f>
        <v>Best performance</v>
      </c>
      <c r="P135" s="2">
        <f ca="1">YEAR($T$2)-Table1[[#This Row],[testDate]]</f>
        <v>1</v>
      </c>
      <c r="Q135" s="8" t="str">
        <f>CONCATENATE(PROPER(Table1[[#This Row],[Performace remark based on performance]])," ",UPPER(TRIM(Table1[[#This Row],[category]])))</f>
        <v>Best Performance DESKTOP, SERVER</v>
      </c>
      <c r="R135" s="8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t="s">
        <v>168</v>
      </c>
      <c r="B136" s="9">
        <v>1268.96</v>
      </c>
      <c r="C136" s="2">
        <v>25191</v>
      </c>
      <c r="D136" s="2">
        <v>19.850000000000001</v>
      </c>
      <c r="E136" s="2">
        <v>2200</v>
      </c>
      <c r="F136" s="2">
        <v>1.73</v>
      </c>
      <c r="G136" s="2">
        <v>125</v>
      </c>
      <c r="H136" s="2">
        <v>201.52</v>
      </c>
      <c r="I136" s="2">
        <v>20</v>
      </c>
      <c r="J136" s="10">
        <v>2021</v>
      </c>
      <c r="K136" s="8" t="s">
        <v>66</v>
      </c>
      <c r="L136" s="8" t="s">
        <v>16</v>
      </c>
      <c r="M136" s="2">
        <f>RANK(Table1[[#This Row],[powerPerf]],Table1[powerPerf])</f>
        <v>308</v>
      </c>
      <c r="N136" s="2">
        <f>RANK(Table1[[#This Row],[cpuValue]],Table1[cpuValue])</f>
        <v>1160</v>
      </c>
      <c r="O136" s="8" t="str">
        <f>LOOKUP(Table1[[#This Row],[Rank based on power]],$S$5:$S$9,$T$5:$T$9)</f>
        <v>Best performance</v>
      </c>
      <c r="P136" s="2">
        <f ca="1">YEAR($T$2)-Table1[[#This Row],[testDate]]</f>
        <v>1</v>
      </c>
      <c r="Q136" s="8" t="str">
        <f>CONCATENATE(PROPER(Table1[[#This Row],[Performace remark based on performance]])," ",UPPER(TRIM(Table1[[#This Row],[category]])))</f>
        <v>Best Performance SERVER</v>
      </c>
      <c r="R136" s="8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t="s">
        <v>169</v>
      </c>
      <c r="B137" s="9">
        <v>3616</v>
      </c>
      <c r="C137" s="2">
        <v>24925</v>
      </c>
      <c r="D137" s="2">
        <v>6.89</v>
      </c>
      <c r="E137" s="2">
        <v>1925</v>
      </c>
      <c r="F137" s="2">
        <v>0.53</v>
      </c>
      <c r="G137" s="2">
        <v>155</v>
      </c>
      <c r="H137" s="2">
        <v>160.81</v>
      </c>
      <c r="I137" s="2">
        <v>32</v>
      </c>
      <c r="J137" s="10">
        <v>2017</v>
      </c>
      <c r="K137" s="8" t="s">
        <v>15</v>
      </c>
      <c r="L137" s="8" t="s">
        <v>16</v>
      </c>
      <c r="M137" s="2">
        <f>RANK(Table1[[#This Row],[powerPerf]],Table1[powerPerf])</f>
        <v>457</v>
      </c>
      <c r="N137" s="2">
        <f>RANK(Table1[[#This Row],[cpuValue]],Table1[cpuValue])</f>
        <v>1733</v>
      </c>
      <c r="O137" s="8" t="str">
        <f>LOOKUP(Table1[[#This Row],[Rank based on power]],$S$5:$S$9,$T$5:$T$9)</f>
        <v>High performance</v>
      </c>
      <c r="P137" s="2">
        <f ca="1">YEAR($T$2)-Table1[[#This Row],[testDate]]</f>
        <v>5</v>
      </c>
      <c r="Q137" s="8" t="str">
        <f>CONCATENATE(PROPER(Table1[[#This Row],[Performace remark based on performance]])," ",UPPER(TRIM(Table1[[#This Row],[category]])))</f>
        <v>High Performance SERVER</v>
      </c>
      <c r="R137" s="8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t="s">
        <v>170</v>
      </c>
      <c r="B138" s="9">
        <v>7528</v>
      </c>
      <c r="C138" s="2">
        <v>24800</v>
      </c>
      <c r="D138" s="2">
        <v>3.29</v>
      </c>
      <c r="E138" s="2">
        <v>2050</v>
      </c>
      <c r="F138" s="2">
        <v>0.27</v>
      </c>
      <c r="G138" s="2">
        <v>125</v>
      </c>
      <c r="H138" s="2">
        <v>198.4</v>
      </c>
      <c r="I138" s="2">
        <v>20</v>
      </c>
      <c r="J138" s="10">
        <v>2020</v>
      </c>
      <c r="K138" s="8" t="s">
        <v>66</v>
      </c>
      <c r="L138" s="8" t="s">
        <v>16</v>
      </c>
      <c r="M138" s="2">
        <f>RANK(Table1[[#This Row],[powerPerf]],Table1[powerPerf])</f>
        <v>314</v>
      </c>
      <c r="N138" s="2">
        <f>RANK(Table1[[#This Row],[cpuValue]],Table1[cpuValue])</f>
        <v>1868</v>
      </c>
      <c r="O138" s="8" t="str">
        <f>LOOKUP(Table1[[#This Row],[Rank based on power]],$S$5:$S$9,$T$5:$T$9)</f>
        <v>Best performance</v>
      </c>
      <c r="P138" s="2">
        <f ca="1">YEAR($T$2)-Table1[[#This Row],[testDate]]</f>
        <v>2</v>
      </c>
      <c r="Q138" s="8" t="str">
        <f>CONCATENATE(PROPER(Table1[[#This Row],[Performace remark based on performance]])," ",UPPER(TRIM(Table1[[#This Row],[category]])))</f>
        <v>Best Performance SERVER</v>
      </c>
      <c r="R138" s="8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t="s">
        <v>171</v>
      </c>
      <c r="B139" s="9">
        <v>297</v>
      </c>
      <c r="C139" s="2">
        <v>24749</v>
      </c>
      <c r="D139" s="2">
        <v>83.33</v>
      </c>
      <c r="E139" s="2">
        <v>3429</v>
      </c>
      <c r="F139" s="2">
        <v>11.55</v>
      </c>
      <c r="G139" s="2">
        <v>125</v>
      </c>
      <c r="H139" s="2">
        <v>197.99</v>
      </c>
      <c r="I139" s="2">
        <v>8</v>
      </c>
      <c r="J139" s="10">
        <v>2020</v>
      </c>
      <c r="K139" s="8" t="s">
        <v>155</v>
      </c>
      <c r="L139" s="8" t="s">
        <v>13</v>
      </c>
      <c r="M139" s="2">
        <f>RANK(Table1[[#This Row],[powerPerf]],Table1[powerPerf])</f>
        <v>316</v>
      </c>
      <c r="N139" s="2">
        <f>RANK(Table1[[#This Row],[cpuValue]],Table1[cpuValue])</f>
        <v>165</v>
      </c>
      <c r="O139" s="8" t="str">
        <f>LOOKUP(Table1[[#This Row],[Rank based on power]],$S$5:$S$9,$T$5:$T$9)</f>
        <v>Best performance</v>
      </c>
      <c r="P139" s="2">
        <f ca="1">YEAR($T$2)-Table1[[#This Row],[testDate]]</f>
        <v>2</v>
      </c>
      <c r="Q139" s="8" t="str">
        <f>CONCATENATE(PROPER(Table1[[#This Row],[Performace remark based on performance]])," ",UPPER(TRIM(Table1[[#This Row],[category]])))</f>
        <v>Best Performance DESKTOP</v>
      </c>
      <c r="R139" s="8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t="s">
        <v>172</v>
      </c>
      <c r="B140" s="9">
        <v>5957.96</v>
      </c>
      <c r="C140" s="2">
        <v>24619</v>
      </c>
      <c r="D140" s="2">
        <v>4.13</v>
      </c>
      <c r="E140" s="2">
        <v>1937</v>
      </c>
      <c r="F140" s="2">
        <v>0.33</v>
      </c>
      <c r="G140" s="2">
        <v>145</v>
      </c>
      <c r="H140" s="2">
        <v>169.79</v>
      </c>
      <c r="I140" s="2">
        <v>22</v>
      </c>
      <c r="J140" s="10">
        <v>2016</v>
      </c>
      <c r="K140" s="8" t="s">
        <v>161</v>
      </c>
      <c r="L140" s="8" t="s">
        <v>16</v>
      </c>
      <c r="M140" s="2">
        <f>RANK(Table1[[#This Row],[powerPerf]],Table1[powerPerf])</f>
        <v>419</v>
      </c>
      <c r="N140" s="2">
        <f>RANK(Table1[[#This Row],[cpuValue]],Table1[cpuValue])</f>
        <v>1841</v>
      </c>
      <c r="O140" s="8" t="str">
        <f>LOOKUP(Table1[[#This Row],[Rank based on power]],$S$5:$S$9,$T$5:$T$9)</f>
        <v>High performance</v>
      </c>
      <c r="P140" s="2">
        <f ca="1">YEAR($T$2)-Table1[[#This Row],[testDate]]</f>
        <v>6</v>
      </c>
      <c r="Q140" s="8" t="str">
        <f>CONCATENATE(PROPER(Table1[[#This Row],[Performace remark based on performance]])," ",UPPER(TRIM(Table1[[#This Row],[category]])))</f>
        <v>High Performance SERVER</v>
      </c>
      <c r="R140" s="8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t="s">
        <v>173</v>
      </c>
      <c r="B141" s="9">
        <v>233</v>
      </c>
      <c r="C141" s="2">
        <v>24545</v>
      </c>
      <c r="D141" s="2">
        <v>105.34</v>
      </c>
      <c r="E141" s="2">
        <v>3281</v>
      </c>
      <c r="F141" s="2">
        <v>14.08</v>
      </c>
      <c r="G141" s="2">
        <v>65</v>
      </c>
      <c r="H141" s="2">
        <v>377.62</v>
      </c>
      <c r="I141" s="2">
        <v>8</v>
      </c>
      <c r="J141" s="10">
        <v>2021</v>
      </c>
      <c r="K141" s="8" t="s">
        <v>48</v>
      </c>
      <c r="L141" s="8" t="s">
        <v>13</v>
      </c>
      <c r="M141" s="2">
        <f>RANK(Table1[[#This Row],[powerPerf]],Table1[powerPerf])</f>
        <v>80</v>
      </c>
      <c r="N141" s="2">
        <f>RANK(Table1[[#This Row],[cpuValue]],Table1[cpuValue])</f>
        <v>78</v>
      </c>
      <c r="O141" s="8" t="str">
        <f>LOOKUP(Table1[[#This Row],[Rank based on power]],$S$5:$S$9,$T$5:$T$9)</f>
        <v>Best performance</v>
      </c>
      <c r="P141" s="2">
        <f ca="1">YEAR($T$2)-Table1[[#This Row],[testDate]]</f>
        <v>1</v>
      </c>
      <c r="Q141" s="8" t="str">
        <f>CONCATENATE(PROPER(Table1[[#This Row],[Performace remark based on performance]])," ",UPPER(TRIM(Table1[[#This Row],[category]])))</f>
        <v>Best Performance DESKTOP</v>
      </c>
      <c r="R141" s="8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t="s">
        <v>174</v>
      </c>
      <c r="B142" s="9">
        <v>2411</v>
      </c>
      <c r="C142" s="2">
        <v>24489</v>
      </c>
      <c r="D142" s="2">
        <v>10.16</v>
      </c>
      <c r="E142" s="2">
        <v>2190</v>
      </c>
      <c r="F142" s="2">
        <v>0.91</v>
      </c>
      <c r="G142" s="2">
        <v>165</v>
      </c>
      <c r="H142" s="2">
        <v>148.41999999999999</v>
      </c>
      <c r="I142" s="2">
        <v>18</v>
      </c>
      <c r="J142" s="10">
        <v>2017</v>
      </c>
      <c r="K142" s="8" t="s">
        <v>66</v>
      </c>
      <c r="L142" s="8" t="s">
        <v>16</v>
      </c>
      <c r="M142" s="2">
        <f>RANK(Table1[[#This Row],[powerPerf]],Table1[powerPerf])</f>
        <v>517</v>
      </c>
      <c r="N142" s="2">
        <f>RANK(Table1[[#This Row],[cpuValue]],Table1[cpuValue])</f>
        <v>1570</v>
      </c>
      <c r="O142" s="8" t="str">
        <f>LOOKUP(Table1[[#This Row],[Rank based on power]],$S$5:$S$9,$T$5:$T$9)</f>
        <v>High performance</v>
      </c>
      <c r="P142" s="2">
        <f ca="1">YEAR($T$2)-Table1[[#This Row],[testDate]]</f>
        <v>5</v>
      </c>
      <c r="Q142" s="8" t="str">
        <f>CONCATENATE(PROPER(Table1[[#This Row],[Performace remark based on performance]])," ",UPPER(TRIM(Table1[[#This Row],[category]])))</f>
        <v>High Performance SERVER</v>
      </c>
      <c r="R142" s="8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t="s">
        <v>175</v>
      </c>
      <c r="B143" s="9">
        <v>3113.22</v>
      </c>
      <c r="C143" s="2">
        <v>24446</v>
      </c>
      <c r="D143" s="2">
        <v>7.85</v>
      </c>
      <c r="E143" s="2">
        <v>2450</v>
      </c>
      <c r="F143" s="2">
        <v>0.79</v>
      </c>
      <c r="G143" s="2">
        <v>165</v>
      </c>
      <c r="H143" s="2">
        <v>148.16</v>
      </c>
      <c r="I143" s="2">
        <v>12</v>
      </c>
      <c r="J143" s="10">
        <v>2019</v>
      </c>
      <c r="K143" s="8" t="s">
        <v>66</v>
      </c>
      <c r="L143" s="8" t="s">
        <v>16</v>
      </c>
      <c r="M143" s="2">
        <f>RANK(Table1[[#This Row],[powerPerf]],Table1[powerPerf])</f>
        <v>519</v>
      </c>
      <c r="N143" s="2">
        <f>RANK(Table1[[#This Row],[cpuValue]],Table1[cpuValue])</f>
        <v>1697</v>
      </c>
      <c r="O143" s="8" t="str">
        <f>LOOKUP(Table1[[#This Row],[Rank based on power]],$S$5:$S$9,$T$5:$T$9)</f>
        <v>High performance</v>
      </c>
      <c r="P143" s="2">
        <f ca="1">YEAR($T$2)-Table1[[#This Row],[testDate]]</f>
        <v>3</v>
      </c>
      <c r="Q143" s="8" t="str">
        <f>CONCATENATE(PROPER(Table1[[#This Row],[Performace remark based on performance]])," ",UPPER(TRIM(Table1[[#This Row],[category]])))</f>
        <v>High Performance SERVER</v>
      </c>
      <c r="R143" s="8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t="s">
        <v>176</v>
      </c>
      <c r="B144" s="9">
        <v>2940</v>
      </c>
      <c r="C144" s="2">
        <v>24234</v>
      </c>
      <c r="D144" s="2">
        <v>8.24</v>
      </c>
      <c r="E144" s="2">
        <v>2290</v>
      </c>
      <c r="F144" s="2">
        <v>0.78</v>
      </c>
      <c r="G144" s="2">
        <v>150</v>
      </c>
      <c r="H144" s="2">
        <v>161.56</v>
      </c>
      <c r="I144" s="2">
        <v>20</v>
      </c>
      <c r="J144" s="10">
        <v>2019</v>
      </c>
      <c r="K144" s="8" t="s">
        <v>66</v>
      </c>
      <c r="L144" s="8" t="s">
        <v>16</v>
      </c>
      <c r="M144" s="2">
        <f>RANK(Table1[[#This Row],[powerPerf]],Table1[powerPerf])</f>
        <v>454</v>
      </c>
      <c r="N144" s="2">
        <f>RANK(Table1[[#This Row],[cpuValue]],Table1[cpuValue])</f>
        <v>1681</v>
      </c>
      <c r="O144" s="8" t="str">
        <f>LOOKUP(Table1[[#This Row],[Rank based on power]],$S$5:$S$9,$T$5:$T$9)</f>
        <v>High performance</v>
      </c>
      <c r="P144" s="2">
        <f ca="1">YEAR($T$2)-Table1[[#This Row],[testDate]]</f>
        <v>3</v>
      </c>
      <c r="Q144" s="8" t="str">
        <f>CONCATENATE(PROPER(Table1[[#This Row],[Performace remark based on performance]])," ",UPPER(TRIM(Table1[[#This Row],[category]])))</f>
        <v>High Performance SERVER</v>
      </c>
      <c r="R144" s="8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t="s">
        <v>177</v>
      </c>
      <c r="B145" s="9">
        <v>279</v>
      </c>
      <c r="C145" s="2">
        <v>24147</v>
      </c>
      <c r="D145" s="2">
        <v>86.55</v>
      </c>
      <c r="E145" s="2">
        <v>3420</v>
      </c>
      <c r="F145" s="2">
        <v>12.26</v>
      </c>
      <c r="G145" s="2">
        <v>125</v>
      </c>
      <c r="H145" s="2">
        <v>193.17</v>
      </c>
      <c r="I145" s="2">
        <v>8</v>
      </c>
      <c r="J145" s="10">
        <v>2021</v>
      </c>
      <c r="K145" s="8" t="s">
        <v>155</v>
      </c>
      <c r="L145" s="8" t="s">
        <v>13</v>
      </c>
      <c r="M145" s="2">
        <f>RANK(Table1[[#This Row],[powerPerf]],Table1[powerPerf])</f>
        <v>331</v>
      </c>
      <c r="N145" s="2">
        <f>RANK(Table1[[#This Row],[cpuValue]],Table1[cpuValue])</f>
        <v>149</v>
      </c>
      <c r="O145" s="8" t="str">
        <f>LOOKUP(Table1[[#This Row],[Rank based on power]],$S$5:$S$9,$T$5:$T$9)</f>
        <v>Best performance</v>
      </c>
      <c r="P145" s="2">
        <f ca="1">YEAR($T$2)-Table1[[#This Row],[testDate]]</f>
        <v>1</v>
      </c>
      <c r="Q145" s="8" t="str">
        <f>CONCATENATE(PROPER(Table1[[#This Row],[Performace remark based on performance]])," ",UPPER(TRIM(Table1[[#This Row],[category]])))</f>
        <v>Best Performance DESKTOP</v>
      </c>
      <c r="R145" s="8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t="s">
        <v>178</v>
      </c>
      <c r="B146" s="9">
        <v>376.99</v>
      </c>
      <c r="C146" s="2">
        <v>23908</v>
      </c>
      <c r="D146" s="2">
        <v>63.42</v>
      </c>
      <c r="E146" s="2">
        <v>3538</v>
      </c>
      <c r="F146" s="2">
        <v>9.39</v>
      </c>
      <c r="G146" s="2">
        <v>80</v>
      </c>
      <c r="H146" s="2">
        <v>298.85000000000002</v>
      </c>
      <c r="I146" s="2">
        <v>8</v>
      </c>
      <c r="J146" s="10">
        <v>2021</v>
      </c>
      <c r="K146" s="8" t="s">
        <v>155</v>
      </c>
      <c r="L146" s="8" t="s">
        <v>71</v>
      </c>
      <c r="M146" s="2">
        <f>RANK(Table1[[#This Row],[powerPerf]],Table1[powerPerf])</f>
        <v>154</v>
      </c>
      <c r="N146" s="2">
        <f>RANK(Table1[[#This Row],[cpuValue]],Table1[cpuValue])</f>
        <v>282</v>
      </c>
      <c r="O146" s="8" t="str">
        <f>LOOKUP(Table1[[#This Row],[Rank based on power]],$S$5:$S$9,$T$5:$T$9)</f>
        <v>Best performance</v>
      </c>
      <c r="P146" s="2">
        <f ca="1">YEAR($T$2)-Table1[[#This Row],[testDate]]</f>
        <v>1</v>
      </c>
      <c r="Q146" s="8" t="str">
        <f>CONCATENATE(PROPER(Table1[[#This Row],[Performace remark based on performance]])," ",UPPER(TRIM(Table1[[#This Row],[category]])))</f>
        <v>Best Performance DESKTOP, SERVER</v>
      </c>
      <c r="R146" s="8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t="s">
        <v>179</v>
      </c>
      <c r="B147" s="9">
        <v>623</v>
      </c>
      <c r="C147" s="2">
        <v>23859</v>
      </c>
      <c r="D147" s="2">
        <v>38.299999999999997</v>
      </c>
      <c r="E147" s="2">
        <v>3375</v>
      </c>
      <c r="F147" s="2">
        <v>5.42</v>
      </c>
      <c r="G147" s="2">
        <v>45</v>
      </c>
      <c r="H147" s="2">
        <v>530.19000000000005</v>
      </c>
      <c r="I147" s="2">
        <v>8</v>
      </c>
      <c r="J147" s="10">
        <v>2021</v>
      </c>
      <c r="K147" s="8" t="s">
        <v>180</v>
      </c>
      <c r="L147" s="8" t="s">
        <v>181</v>
      </c>
      <c r="M147" s="2">
        <f>RANK(Table1[[#This Row],[powerPerf]],Table1[powerPerf])</f>
        <v>26</v>
      </c>
      <c r="N147" s="2">
        <f>RANK(Table1[[#This Row],[cpuValue]],Table1[cpuValue])</f>
        <v>623</v>
      </c>
      <c r="O147" s="8" t="str">
        <f>LOOKUP(Table1[[#This Row],[Rank based on power]],$S$5:$S$9,$T$5:$T$9)</f>
        <v>Best performance</v>
      </c>
      <c r="P147" s="2">
        <f ca="1">YEAR($T$2)-Table1[[#This Row],[testDate]]</f>
        <v>1</v>
      </c>
      <c r="Q147" s="8" t="str">
        <f>CONCATENATE(PROPER(Table1[[#This Row],[Performace remark based on performance]])," ",UPPER(TRIM(Table1[[#This Row],[category]])))</f>
        <v>Best Performance LAPTOP, SERVER</v>
      </c>
      <c r="R147" s="8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t="s">
        <v>182</v>
      </c>
      <c r="B148" s="9">
        <v>391.65</v>
      </c>
      <c r="C148" s="2">
        <v>23815</v>
      </c>
      <c r="D148" s="2">
        <v>60.81</v>
      </c>
      <c r="E148" s="2">
        <v>2845</v>
      </c>
      <c r="F148" s="2">
        <v>7.26</v>
      </c>
      <c r="G148" s="2">
        <v>105</v>
      </c>
      <c r="H148" s="2">
        <v>226.81</v>
      </c>
      <c r="I148" s="2">
        <v>8</v>
      </c>
      <c r="J148" s="10">
        <v>2020</v>
      </c>
      <c r="K148" s="8" t="s">
        <v>48</v>
      </c>
      <c r="L148" s="8" t="s">
        <v>13</v>
      </c>
      <c r="M148" s="2">
        <f>RANK(Table1[[#This Row],[powerPerf]],Table1[powerPerf])</f>
        <v>257</v>
      </c>
      <c r="N148" s="2">
        <f>RANK(Table1[[#This Row],[cpuValue]],Table1[cpuValue])</f>
        <v>318</v>
      </c>
      <c r="O148" s="8" t="str">
        <f>LOOKUP(Table1[[#This Row],[Rank based on power]],$S$5:$S$9,$T$5:$T$9)</f>
        <v>Best performance</v>
      </c>
      <c r="P148" s="2">
        <f ca="1">YEAR($T$2)-Table1[[#This Row],[testDate]]</f>
        <v>2</v>
      </c>
      <c r="Q148" s="8" t="str">
        <f>CONCATENATE(PROPER(Table1[[#This Row],[Performace remark based on performance]])," ",UPPER(TRIM(Table1[[#This Row],[category]])))</f>
        <v>Best Performance DESKTOP</v>
      </c>
      <c r="R148" s="8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t="s">
        <v>183</v>
      </c>
      <c r="B149" s="9">
        <v>379.99</v>
      </c>
      <c r="C149" s="2">
        <v>23814</v>
      </c>
      <c r="D149" s="2">
        <v>62.67</v>
      </c>
      <c r="E149" s="2">
        <v>3528</v>
      </c>
      <c r="F149" s="2">
        <v>9.2799999999999994</v>
      </c>
      <c r="G149" s="2">
        <v>65</v>
      </c>
      <c r="H149" s="2">
        <v>366.37</v>
      </c>
      <c r="I149" s="2">
        <v>8</v>
      </c>
      <c r="J149" s="10">
        <v>2021</v>
      </c>
      <c r="K149" s="8" t="s">
        <v>155</v>
      </c>
      <c r="L149" s="8" t="s">
        <v>13</v>
      </c>
      <c r="M149" s="2">
        <f>RANK(Table1[[#This Row],[powerPerf]],Table1[powerPerf])</f>
        <v>87</v>
      </c>
      <c r="N149" s="2">
        <f>RANK(Table1[[#This Row],[cpuValue]],Table1[cpuValue])</f>
        <v>296</v>
      </c>
      <c r="O149" s="8" t="str">
        <f>LOOKUP(Table1[[#This Row],[Rank based on power]],$S$5:$S$9,$T$5:$T$9)</f>
        <v>Best performance</v>
      </c>
      <c r="P149" s="2">
        <f ca="1">YEAR($T$2)-Table1[[#This Row],[testDate]]</f>
        <v>1</v>
      </c>
      <c r="Q149" s="8" t="str">
        <f>CONCATENATE(PROPER(Table1[[#This Row],[Performace remark based on performance]])," ",UPPER(TRIM(Table1[[#This Row],[category]])))</f>
        <v>Best Performance DESKTOP</v>
      </c>
      <c r="R149" s="8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t="s">
        <v>184</v>
      </c>
      <c r="B150" s="9">
        <v>389.97</v>
      </c>
      <c r="C150" s="2">
        <v>23768</v>
      </c>
      <c r="D150" s="2">
        <v>60.95</v>
      </c>
      <c r="E150" s="2">
        <v>3167</v>
      </c>
      <c r="F150" s="2">
        <v>8.1199999999999992</v>
      </c>
      <c r="G150" s="2">
        <v>125</v>
      </c>
      <c r="H150" s="2">
        <v>190.14</v>
      </c>
      <c r="I150" s="2">
        <v>10</v>
      </c>
      <c r="J150" s="10">
        <v>2020</v>
      </c>
      <c r="K150" s="8" t="s">
        <v>155</v>
      </c>
      <c r="L150" s="8" t="s">
        <v>13</v>
      </c>
      <c r="M150" s="2">
        <f>RANK(Table1[[#This Row],[powerPerf]],Table1[powerPerf])</f>
        <v>344</v>
      </c>
      <c r="N150" s="2">
        <f>RANK(Table1[[#This Row],[cpuValue]],Table1[cpuValue])</f>
        <v>315</v>
      </c>
      <c r="O150" s="8" t="str">
        <f>LOOKUP(Table1[[#This Row],[Rank based on power]],$S$5:$S$9,$T$5:$T$9)</f>
        <v>Best performance</v>
      </c>
      <c r="P150" s="2">
        <f ca="1">YEAR($T$2)-Table1[[#This Row],[testDate]]</f>
        <v>2</v>
      </c>
      <c r="Q150" s="8" t="str">
        <f>CONCATENATE(PROPER(Table1[[#This Row],[Performace remark based on performance]])," ",UPPER(TRIM(Table1[[#This Row],[category]])))</f>
        <v>Best Performance DESKTOP</v>
      </c>
      <c r="R150" s="8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t="s">
        <v>185</v>
      </c>
      <c r="B151" s="9">
        <v>583</v>
      </c>
      <c r="C151" s="2">
        <v>23629</v>
      </c>
      <c r="D151" s="2">
        <v>40.53</v>
      </c>
      <c r="E151" s="2">
        <v>3312</v>
      </c>
      <c r="F151" s="2">
        <v>5.68</v>
      </c>
      <c r="G151" s="2">
        <v>45</v>
      </c>
      <c r="H151" s="2">
        <v>525.09</v>
      </c>
      <c r="I151" s="2">
        <v>8</v>
      </c>
      <c r="J151" s="10">
        <v>2021</v>
      </c>
      <c r="K151" s="8" t="s">
        <v>180</v>
      </c>
      <c r="L151" s="8" t="s">
        <v>118</v>
      </c>
      <c r="M151" s="2">
        <f>RANK(Table1[[#This Row],[powerPerf]],Table1[powerPerf])</f>
        <v>28</v>
      </c>
      <c r="N151" s="2">
        <f>RANK(Table1[[#This Row],[cpuValue]],Table1[cpuValue])</f>
        <v>580</v>
      </c>
      <c r="O151" s="8" t="str">
        <f>LOOKUP(Table1[[#This Row],[Rank based on power]],$S$5:$S$9,$T$5:$T$9)</f>
        <v>Best performance</v>
      </c>
      <c r="P151" s="2">
        <f ca="1">YEAR($T$2)-Table1[[#This Row],[testDate]]</f>
        <v>1</v>
      </c>
      <c r="Q151" s="8" t="str">
        <f>CONCATENATE(PROPER(Table1[[#This Row],[Performace remark based on performance]])," ",UPPER(TRIM(Table1[[#This Row],[category]])))</f>
        <v>Best Performance LAPTOP</v>
      </c>
      <c r="R151" s="8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t="s">
        <v>186</v>
      </c>
      <c r="B152" s="9">
        <v>608.77</v>
      </c>
      <c r="C152" s="2">
        <v>23589</v>
      </c>
      <c r="D152" s="2">
        <v>38.75</v>
      </c>
      <c r="E152" s="2">
        <v>2200</v>
      </c>
      <c r="F152" s="2">
        <v>3.61</v>
      </c>
      <c r="G152" s="2">
        <v>120</v>
      </c>
      <c r="H152" s="2">
        <v>196.57</v>
      </c>
      <c r="I152" s="2">
        <v>12</v>
      </c>
      <c r="J152" s="10">
        <v>2021</v>
      </c>
      <c r="K152" s="8" t="s">
        <v>31</v>
      </c>
      <c r="L152" s="8" t="s">
        <v>16</v>
      </c>
      <c r="M152" s="2">
        <f>RANK(Table1[[#This Row],[powerPerf]],Table1[powerPerf])</f>
        <v>322</v>
      </c>
      <c r="N152" s="2">
        <f>RANK(Table1[[#This Row],[cpuValue]],Table1[cpuValue])</f>
        <v>613</v>
      </c>
      <c r="O152" s="8" t="str">
        <f>LOOKUP(Table1[[#This Row],[Rank based on power]],$S$5:$S$9,$T$5:$T$9)</f>
        <v>Best performance</v>
      </c>
      <c r="P152" s="2">
        <f ca="1">YEAR($T$2)-Table1[[#This Row],[testDate]]</f>
        <v>1</v>
      </c>
      <c r="Q152" s="8" t="str">
        <f>CONCATENATE(PROPER(Table1[[#This Row],[Performace remark based on performance]])," ",UPPER(TRIM(Table1[[#This Row],[category]])))</f>
        <v>Best Performance SERVER</v>
      </c>
      <c r="R152" s="8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t="s">
        <v>187</v>
      </c>
      <c r="B153" s="9">
        <v>883.99</v>
      </c>
      <c r="C153" s="2">
        <v>23566</v>
      </c>
      <c r="D153" s="2">
        <v>26.66</v>
      </c>
      <c r="E153" s="2">
        <v>1821</v>
      </c>
      <c r="F153" s="2">
        <v>2.06</v>
      </c>
      <c r="G153" s="2">
        <v>155</v>
      </c>
      <c r="H153" s="2">
        <v>152.04</v>
      </c>
      <c r="I153" s="2">
        <v>16</v>
      </c>
      <c r="J153" s="10">
        <v>2019</v>
      </c>
      <c r="K153" s="8" t="s">
        <v>15</v>
      </c>
      <c r="L153" s="8" t="s">
        <v>16</v>
      </c>
      <c r="M153" s="2">
        <f>RANK(Table1[[#This Row],[powerPerf]],Table1[powerPerf])</f>
        <v>497</v>
      </c>
      <c r="N153" s="2">
        <f>RANK(Table1[[#This Row],[cpuValue]],Table1[cpuValue])</f>
        <v>943</v>
      </c>
      <c r="O153" s="8" t="str">
        <f>LOOKUP(Table1[[#This Row],[Rank based on power]],$S$5:$S$9,$T$5:$T$9)</f>
        <v>High performance</v>
      </c>
      <c r="P153" s="2">
        <f ca="1">YEAR($T$2)-Table1[[#This Row],[testDate]]</f>
        <v>3</v>
      </c>
      <c r="Q153" s="8" t="str">
        <f>CONCATENATE(PROPER(Table1[[#This Row],[Performace remark based on performance]])," ",UPPER(TRIM(Table1[[#This Row],[category]])))</f>
        <v>High Performance SERVER</v>
      </c>
      <c r="R153" s="8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t="s">
        <v>188</v>
      </c>
      <c r="B154" s="9">
        <v>2498</v>
      </c>
      <c r="C154" s="2">
        <v>23556</v>
      </c>
      <c r="D154" s="2">
        <v>9.43</v>
      </c>
      <c r="E154" s="2">
        <v>2209</v>
      </c>
      <c r="F154" s="2">
        <v>0.88</v>
      </c>
      <c r="G154" s="2">
        <v>145</v>
      </c>
      <c r="H154" s="2">
        <v>162.44999999999999</v>
      </c>
      <c r="I154" s="2">
        <v>18</v>
      </c>
      <c r="J154" s="10">
        <v>2015</v>
      </c>
      <c r="K154" s="8" t="s">
        <v>189</v>
      </c>
      <c r="L154" s="8" t="s">
        <v>16</v>
      </c>
      <c r="M154" s="2">
        <f>RANK(Table1[[#This Row],[powerPerf]],Table1[powerPerf])</f>
        <v>449</v>
      </c>
      <c r="N154" s="2">
        <f>RANK(Table1[[#This Row],[cpuValue]],Table1[cpuValue])</f>
        <v>1607</v>
      </c>
      <c r="O154" s="8" t="str">
        <f>LOOKUP(Table1[[#This Row],[Rank based on power]],$S$5:$S$9,$T$5:$T$9)</f>
        <v>High performance</v>
      </c>
      <c r="P154" s="2">
        <f ca="1">YEAR($T$2)-Table1[[#This Row],[testDate]]</f>
        <v>7</v>
      </c>
      <c r="Q154" s="8" t="str">
        <f>CONCATENATE(PROPER(Table1[[#This Row],[Performace remark based on performance]])," ",UPPER(TRIM(Table1[[#This Row],[category]])))</f>
        <v>High Performance SERVER</v>
      </c>
      <c r="R154" s="8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t="s">
        <v>190</v>
      </c>
      <c r="B155" s="9">
        <v>311</v>
      </c>
      <c r="C155" s="2">
        <v>23530</v>
      </c>
      <c r="D155" s="2">
        <v>75.66</v>
      </c>
      <c r="E155" s="2">
        <v>3678</v>
      </c>
      <c r="F155" s="2">
        <v>11.83</v>
      </c>
      <c r="G155" s="2">
        <v>45</v>
      </c>
      <c r="H155" s="2">
        <v>522.9</v>
      </c>
      <c r="I155" s="2">
        <v>4</v>
      </c>
      <c r="J155" s="10">
        <v>2022</v>
      </c>
      <c r="K155" s="8" t="s">
        <v>117</v>
      </c>
      <c r="L155" s="8" t="s">
        <v>118</v>
      </c>
      <c r="M155" s="2">
        <f>RANK(Table1[[#This Row],[powerPerf]],Table1[powerPerf])</f>
        <v>30</v>
      </c>
      <c r="N155" s="2">
        <f>RANK(Table1[[#This Row],[cpuValue]],Table1[cpuValue])</f>
        <v>193</v>
      </c>
      <c r="O155" s="8" t="str">
        <f>LOOKUP(Table1[[#This Row],[Rank based on power]],$S$5:$S$9,$T$5:$T$9)</f>
        <v>Best performance</v>
      </c>
      <c r="P155" s="2">
        <f ca="1">YEAR($T$2)-Table1[[#This Row],[testDate]]</f>
        <v>0</v>
      </c>
      <c r="Q155" s="8" t="str">
        <f>CONCATENATE(PROPER(Table1[[#This Row],[Performace remark based on performance]])," ",UPPER(TRIM(Table1[[#This Row],[category]])))</f>
        <v>Best Performance LAPTOP</v>
      </c>
      <c r="R155" s="8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t="s">
        <v>191</v>
      </c>
      <c r="B156" s="9">
        <v>469.99</v>
      </c>
      <c r="C156" s="2">
        <v>23515</v>
      </c>
      <c r="D156" s="2">
        <v>50.03</v>
      </c>
      <c r="E156" s="2">
        <v>3358</v>
      </c>
      <c r="F156" s="2">
        <v>7.14</v>
      </c>
      <c r="G156" s="2">
        <v>80</v>
      </c>
      <c r="H156" s="2">
        <v>293.94</v>
      </c>
      <c r="I156" s="2">
        <v>8</v>
      </c>
      <c r="J156" s="10">
        <v>2021</v>
      </c>
      <c r="K156" s="8" t="s">
        <v>155</v>
      </c>
      <c r="L156" s="8" t="s">
        <v>16</v>
      </c>
      <c r="M156" s="2">
        <f>RANK(Table1[[#This Row],[powerPerf]],Table1[powerPerf])</f>
        <v>160</v>
      </c>
      <c r="N156" s="2">
        <f>RANK(Table1[[#This Row],[cpuValue]],Table1[cpuValue])</f>
        <v>428</v>
      </c>
      <c r="O156" s="8" t="str">
        <f>LOOKUP(Table1[[#This Row],[Rank based on power]],$S$5:$S$9,$T$5:$T$9)</f>
        <v>Best performance</v>
      </c>
      <c r="P156" s="2">
        <f ca="1">YEAR($T$2)-Table1[[#This Row],[testDate]]</f>
        <v>1</v>
      </c>
      <c r="Q156" s="8" t="str">
        <f>CONCATENATE(PROPER(Table1[[#This Row],[Performace remark based on performance]])," ",UPPER(TRIM(Table1[[#This Row],[category]])))</f>
        <v>Best Performance SERVER</v>
      </c>
      <c r="R156" s="8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t="s">
        <v>192</v>
      </c>
      <c r="B157" s="9">
        <v>2702</v>
      </c>
      <c r="C157" s="2">
        <v>23512</v>
      </c>
      <c r="D157" s="2">
        <v>8.6999999999999993</v>
      </c>
      <c r="E157" s="2">
        <v>1951</v>
      </c>
      <c r="F157" s="2">
        <v>0.72</v>
      </c>
      <c r="G157" s="2">
        <v>200</v>
      </c>
      <c r="H157" s="2">
        <v>117.56</v>
      </c>
      <c r="I157" s="2">
        <v>20</v>
      </c>
      <c r="J157" s="10">
        <v>2016</v>
      </c>
      <c r="K157" s="8" t="s">
        <v>161</v>
      </c>
      <c r="L157" s="8" t="s">
        <v>16</v>
      </c>
      <c r="M157" s="2">
        <f>RANK(Table1[[#This Row],[powerPerf]],Table1[powerPerf])</f>
        <v>673</v>
      </c>
      <c r="N157" s="2">
        <f>RANK(Table1[[#This Row],[cpuValue]],Table1[cpuValue])</f>
        <v>1652</v>
      </c>
      <c r="O157" s="8" t="str">
        <f>LOOKUP(Table1[[#This Row],[Rank based on power]],$S$5:$S$9,$T$5:$T$9)</f>
        <v>High performance</v>
      </c>
      <c r="P157" s="2">
        <f ca="1">YEAR($T$2)-Table1[[#This Row],[testDate]]</f>
        <v>6</v>
      </c>
      <c r="Q157" s="8" t="str">
        <f>CONCATENATE(PROPER(Table1[[#This Row],[Performace remark based on performance]])," ",UPPER(TRIM(Table1[[#This Row],[category]])))</f>
        <v>High Performance SERVER</v>
      </c>
      <c r="R157" s="8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t="s">
        <v>193</v>
      </c>
      <c r="B158" s="9">
        <v>339.99</v>
      </c>
      <c r="C158" s="2">
        <v>23508</v>
      </c>
      <c r="D158" s="2">
        <v>69.14</v>
      </c>
      <c r="E158" s="2">
        <v>3141</v>
      </c>
      <c r="F158" s="2">
        <v>9.24</v>
      </c>
      <c r="G158" s="2">
        <v>125</v>
      </c>
      <c r="H158" s="2">
        <v>188.06</v>
      </c>
      <c r="I158" s="2">
        <v>10</v>
      </c>
      <c r="J158" s="10">
        <v>2020</v>
      </c>
      <c r="K158" s="8" t="s">
        <v>155</v>
      </c>
      <c r="L158" s="8" t="s">
        <v>13</v>
      </c>
      <c r="M158" s="2">
        <f>RANK(Table1[[#This Row],[powerPerf]],Table1[powerPerf])</f>
        <v>352</v>
      </c>
      <c r="N158" s="2">
        <f>RANK(Table1[[#This Row],[cpuValue]],Table1[cpuValue])</f>
        <v>232</v>
      </c>
      <c r="O158" s="8" t="str">
        <f>LOOKUP(Table1[[#This Row],[Rank based on power]],$S$5:$S$9,$T$5:$T$9)</f>
        <v>Best performance</v>
      </c>
      <c r="P158" s="2">
        <f ca="1">YEAR($T$2)-Table1[[#This Row],[testDate]]</f>
        <v>2</v>
      </c>
      <c r="Q158" s="8" t="str">
        <f>CONCATENATE(PROPER(Table1[[#This Row],[Performace remark based on performance]])," ",UPPER(TRIM(Table1[[#This Row],[category]])))</f>
        <v>Best Performance DESKTOP</v>
      </c>
      <c r="R158" s="8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t="s">
        <v>194</v>
      </c>
      <c r="B159" s="9">
        <v>539</v>
      </c>
      <c r="C159" s="2">
        <v>23501</v>
      </c>
      <c r="D159" s="2">
        <v>43.6</v>
      </c>
      <c r="E159" s="2">
        <v>3323</v>
      </c>
      <c r="F159" s="2">
        <v>6.16</v>
      </c>
      <c r="G159" s="2">
        <v>95</v>
      </c>
      <c r="H159" s="2">
        <v>247.37</v>
      </c>
      <c r="I159" s="2">
        <v>8</v>
      </c>
      <c r="J159" s="10">
        <v>2021</v>
      </c>
      <c r="K159" s="8" t="s">
        <v>155</v>
      </c>
      <c r="L159" s="8" t="s">
        <v>16</v>
      </c>
      <c r="M159" s="2">
        <f>RANK(Table1[[#This Row],[powerPerf]],Table1[powerPerf])</f>
        <v>219</v>
      </c>
      <c r="N159" s="2">
        <f>RANK(Table1[[#This Row],[cpuValue]],Table1[cpuValue])</f>
        <v>531</v>
      </c>
      <c r="O159" s="8" t="str">
        <f>LOOKUP(Table1[[#This Row],[Rank based on power]],$S$5:$S$9,$T$5:$T$9)</f>
        <v>Best performance</v>
      </c>
      <c r="P159" s="2">
        <f ca="1">YEAR($T$2)-Table1[[#This Row],[testDate]]</f>
        <v>1</v>
      </c>
      <c r="Q159" s="8" t="str">
        <f>CONCATENATE(PROPER(Table1[[#This Row],[Performace remark based on performance]])," ",UPPER(TRIM(Table1[[#This Row],[category]])))</f>
        <v>Best Performance SERVER</v>
      </c>
      <c r="R159" s="8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t="s">
        <v>195</v>
      </c>
      <c r="B160" s="9">
        <v>3062</v>
      </c>
      <c r="C160" s="2">
        <v>23432</v>
      </c>
      <c r="D160" s="2">
        <v>7.65</v>
      </c>
      <c r="E160" s="2">
        <v>2493</v>
      </c>
      <c r="F160" s="2">
        <v>0.81</v>
      </c>
      <c r="G160" s="2">
        <v>165</v>
      </c>
      <c r="H160" s="2">
        <v>142.01</v>
      </c>
      <c r="I160" s="2">
        <v>12</v>
      </c>
      <c r="J160" s="10">
        <v>2018</v>
      </c>
      <c r="K160" s="8" t="s">
        <v>66</v>
      </c>
      <c r="L160" s="8" t="s">
        <v>16</v>
      </c>
      <c r="M160" s="2">
        <f>RANK(Table1[[#This Row],[powerPerf]],Table1[powerPerf])</f>
        <v>550</v>
      </c>
      <c r="N160" s="2">
        <f>RANK(Table1[[#This Row],[cpuValue]],Table1[cpuValue])</f>
        <v>1704</v>
      </c>
      <c r="O160" s="8" t="str">
        <f>LOOKUP(Table1[[#This Row],[Rank based on power]],$S$5:$S$9,$T$5:$T$9)</f>
        <v>High performance</v>
      </c>
      <c r="P160" s="2">
        <f ca="1">YEAR($T$2)-Table1[[#This Row],[testDate]]</f>
        <v>4</v>
      </c>
      <c r="Q160" s="8" t="str">
        <f>CONCATENATE(PROPER(Table1[[#This Row],[Performace remark based on performance]])," ",UPPER(TRIM(Table1[[#This Row],[category]])))</f>
        <v>High Performance SERVER</v>
      </c>
      <c r="R160" s="8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t="s">
        <v>196</v>
      </c>
      <c r="B161" s="9">
        <v>375</v>
      </c>
      <c r="C161" s="2">
        <v>23292</v>
      </c>
      <c r="D161" s="2">
        <v>62.11</v>
      </c>
      <c r="E161" s="2">
        <v>2467</v>
      </c>
      <c r="F161" s="2">
        <v>6.58</v>
      </c>
      <c r="G161" s="2">
        <v>140</v>
      </c>
      <c r="H161" s="2">
        <v>166.37</v>
      </c>
      <c r="I161" s="2">
        <v>12</v>
      </c>
      <c r="J161" s="10">
        <v>2017</v>
      </c>
      <c r="K161" s="8" t="s">
        <v>94</v>
      </c>
      <c r="L161" s="8" t="s">
        <v>13</v>
      </c>
      <c r="M161" s="2">
        <f>RANK(Table1[[#This Row],[powerPerf]],Table1[powerPerf])</f>
        <v>437</v>
      </c>
      <c r="N161" s="2">
        <f>RANK(Table1[[#This Row],[cpuValue]],Table1[cpuValue])</f>
        <v>303</v>
      </c>
      <c r="O161" s="8" t="str">
        <f>LOOKUP(Table1[[#This Row],[Rank based on power]],$S$5:$S$9,$T$5:$T$9)</f>
        <v>High performance</v>
      </c>
      <c r="P161" s="2">
        <f ca="1">YEAR($T$2)-Table1[[#This Row],[testDate]]</f>
        <v>5</v>
      </c>
      <c r="Q161" s="8" t="str">
        <f>CONCATENATE(PROPER(Table1[[#This Row],[Performace remark based on performance]])," ",UPPER(TRIM(Table1[[#This Row],[category]])))</f>
        <v>High Performance DESKTOP</v>
      </c>
      <c r="R161" s="8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t="s">
        <v>197</v>
      </c>
      <c r="B162" s="9">
        <v>248.59</v>
      </c>
      <c r="C162" s="2">
        <v>23275</v>
      </c>
      <c r="D162" s="2">
        <v>93.63</v>
      </c>
      <c r="E162" s="2">
        <v>2735</v>
      </c>
      <c r="F162" s="2">
        <v>11</v>
      </c>
      <c r="G162" s="2">
        <v>105</v>
      </c>
      <c r="H162" s="2">
        <v>221.67</v>
      </c>
      <c r="I162" s="2">
        <v>8</v>
      </c>
      <c r="J162" s="10">
        <v>2019</v>
      </c>
      <c r="K162" s="8" t="s">
        <v>48</v>
      </c>
      <c r="L162" s="8" t="s">
        <v>13</v>
      </c>
      <c r="M162" s="2">
        <f>RANK(Table1[[#This Row],[powerPerf]],Table1[powerPerf])</f>
        <v>268</v>
      </c>
      <c r="N162" s="2">
        <f>RANK(Table1[[#This Row],[cpuValue]],Table1[cpuValue])</f>
        <v>122</v>
      </c>
      <c r="O162" s="8" t="str">
        <f>LOOKUP(Table1[[#This Row],[Rank based on power]],$S$5:$S$9,$T$5:$T$9)</f>
        <v>Best performance</v>
      </c>
      <c r="P162" s="2">
        <f ca="1">YEAR($T$2)-Table1[[#This Row],[testDate]]</f>
        <v>3</v>
      </c>
      <c r="Q162" s="8" t="str">
        <f>CONCATENATE(PROPER(Table1[[#This Row],[Performace remark based on performance]])," ",UPPER(TRIM(Table1[[#This Row],[category]])))</f>
        <v>Best Performance DESKTOP</v>
      </c>
      <c r="R162" s="8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t="s">
        <v>198</v>
      </c>
      <c r="B163" s="9">
        <v>395</v>
      </c>
      <c r="C163" s="2">
        <v>23215</v>
      </c>
      <c r="D163" s="2">
        <v>58.77</v>
      </c>
      <c r="E163" s="2">
        <v>2481</v>
      </c>
      <c r="F163" s="2">
        <v>6.28</v>
      </c>
      <c r="G163" s="2">
        <v>140</v>
      </c>
      <c r="H163" s="2">
        <v>165.82</v>
      </c>
      <c r="I163" s="2">
        <v>14</v>
      </c>
      <c r="J163" s="10">
        <v>2019</v>
      </c>
      <c r="K163" s="8" t="s">
        <v>94</v>
      </c>
      <c r="L163" s="8" t="s">
        <v>16</v>
      </c>
      <c r="M163" s="2">
        <f>RANK(Table1[[#This Row],[powerPerf]],Table1[powerPerf])</f>
        <v>438</v>
      </c>
      <c r="N163" s="2">
        <f>RANK(Table1[[#This Row],[cpuValue]],Table1[cpuValue])</f>
        <v>340</v>
      </c>
      <c r="O163" s="8" t="str">
        <f>LOOKUP(Table1[[#This Row],[Rank based on power]],$S$5:$S$9,$T$5:$T$9)</f>
        <v>High performance</v>
      </c>
      <c r="P163" s="2">
        <f ca="1">YEAR($T$2)-Table1[[#This Row],[testDate]]</f>
        <v>3</v>
      </c>
      <c r="Q163" s="8" t="str">
        <f>CONCATENATE(PROPER(Table1[[#This Row],[Performace remark based on performance]])," ",UPPER(TRIM(Table1[[#This Row],[category]])))</f>
        <v>High Performance SERVER</v>
      </c>
      <c r="R163" s="8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t="s">
        <v>199</v>
      </c>
      <c r="B164" s="9">
        <v>2793.95</v>
      </c>
      <c r="C164" s="2">
        <v>23207</v>
      </c>
      <c r="D164" s="2">
        <v>8.31</v>
      </c>
      <c r="E164" s="2">
        <v>2248</v>
      </c>
      <c r="F164" s="2">
        <v>0.8</v>
      </c>
      <c r="G164" s="2">
        <v>145</v>
      </c>
      <c r="H164" s="2">
        <v>160.05000000000001</v>
      </c>
      <c r="I164" s="2">
        <v>22</v>
      </c>
      <c r="J164" s="10">
        <v>2016</v>
      </c>
      <c r="K164" s="8" t="s">
        <v>161</v>
      </c>
      <c r="L164" s="8" t="s">
        <v>16</v>
      </c>
      <c r="M164" s="2">
        <f>RANK(Table1[[#This Row],[powerPerf]],Table1[powerPerf])</f>
        <v>460</v>
      </c>
      <c r="N164" s="2">
        <f>RANK(Table1[[#This Row],[cpuValue]],Table1[cpuValue])</f>
        <v>1676</v>
      </c>
      <c r="O164" s="8" t="str">
        <f>LOOKUP(Table1[[#This Row],[Rank based on power]],$S$5:$S$9,$T$5:$T$9)</f>
        <v>High performance</v>
      </c>
      <c r="P164" s="2">
        <f ca="1">YEAR($T$2)-Table1[[#This Row],[testDate]]</f>
        <v>6</v>
      </c>
      <c r="Q164" s="8" t="str">
        <f>CONCATENATE(PROPER(Table1[[#This Row],[Performace remark based on performance]])," ",UPPER(TRIM(Table1[[#This Row],[category]])))</f>
        <v>High Performance SERVER</v>
      </c>
      <c r="R164" s="8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t="s">
        <v>200</v>
      </c>
      <c r="B165" s="9">
        <v>2793.7</v>
      </c>
      <c r="C165" s="2">
        <v>23179</v>
      </c>
      <c r="D165" s="2">
        <v>8.3000000000000007</v>
      </c>
      <c r="E165" s="2">
        <v>2048</v>
      </c>
      <c r="F165" s="2">
        <v>0.73</v>
      </c>
      <c r="G165" s="2">
        <v>165</v>
      </c>
      <c r="H165" s="2">
        <v>140.47999999999999</v>
      </c>
      <c r="I165" s="2">
        <v>28</v>
      </c>
      <c r="J165" s="10">
        <v>2019</v>
      </c>
      <c r="K165" s="8" t="s">
        <v>66</v>
      </c>
      <c r="L165" s="8" t="s">
        <v>16</v>
      </c>
      <c r="M165" s="2">
        <f>RANK(Table1[[#This Row],[powerPerf]],Table1[powerPerf])</f>
        <v>554</v>
      </c>
      <c r="N165" s="2">
        <f>RANK(Table1[[#This Row],[cpuValue]],Table1[cpuValue])</f>
        <v>1677</v>
      </c>
      <c r="O165" s="8" t="str">
        <f>LOOKUP(Table1[[#This Row],[Rank based on power]],$S$5:$S$9,$T$5:$T$9)</f>
        <v>High performance</v>
      </c>
      <c r="P165" s="2">
        <f ca="1">YEAR($T$2)-Table1[[#This Row],[testDate]]</f>
        <v>3</v>
      </c>
      <c r="Q165" s="8" t="str">
        <f>CONCATENATE(PROPER(Table1[[#This Row],[Performace remark based on performance]])," ",UPPER(TRIM(Table1[[#This Row],[category]])))</f>
        <v>High Performance SERVER</v>
      </c>
      <c r="R165" s="8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t="s">
        <v>201</v>
      </c>
      <c r="B166" s="9">
        <v>347.88</v>
      </c>
      <c r="C166" s="2">
        <v>23117</v>
      </c>
      <c r="D166" s="2">
        <v>66.45</v>
      </c>
      <c r="E166" s="2">
        <v>3443</v>
      </c>
      <c r="F166" s="2">
        <v>9.9</v>
      </c>
      <c r="G166" s="2">
        <v>65</v>
      </c>
      <c r="H166" s="2">
        <v>355.65</v>
      </c>
      <c r="I166" s="2">
        <v>8</v>
      </c>
      <c r="J166" s="10">
        <v>2021</v>
      </c>
      <c r="K166" s="8" t="s">
        <v>155</v>
      </c>
      <c r="L166" s="8" t="s">
        <v>13</v>
      </c>
      <c r="M166" s="2">
        <f>RANK(Table1[[#This Row],[powerPerf]],Table1[powerPerf])</f>
        <v>98</v>
      </c>
      <c r="N166" s="2">
        <f>RANK(Table1[[#This Row],[cpuValue]],Table1[cpuValue])</f>
        <v>258</v>
      </c>
      <c r="O166" s="8" t="str">
        <f>LOOKUP(Table1[[#This Row],[Rank based on power]],$S$5:$S$9,$T$5:$T$9)</f>
        <v>Best performance</v>
      </c>
      <c r="P166" s="2">
        <f ca="1">YEAR($T$2)-Table1[[#This Row],[testDate]]</f>
        <v>1</v>
      </c>
      <c r="Q166" s="8" t="str">
        <f>CONCATENATE(PROPER(Table1[[#This Row],[Performace remark based on performance]])," ",UPPER(TRIM(Table1[[#This Row],[category]])))</f>
        <v>Best Performance DESKTOP</v>
      </c>
      <c r="R166" s="8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t="s">
        <v>202</v>
      </c>
      <c r="B167" s="9">
        <v>408.44</v>
      </c>
      <c r="C167" s="2">
        <v>23055</v>
      </c>
      <c r="D167" s="2">
        <v>56.45</v>
      </c>
      <c r="E167" s="2">
        <v>3091</v>
      </c>
      <c r="F167" s="2">
        <v>7.57</v>
      </c>
      <c r="G167" s="2">
        <v>125</v>
      </c>
      <c r="H167" s="2">
        <v>184.44</v>
      </c>
      <c r="I167" s="2">
        <v>10</v>
      </c>
      <c r="J167" s="10">
        <v>2020</v>
      </c>
      <c r="K167" s="8" t="s">
        <v>155</v>
      </c>
      <c r="L167" s="8" t="s">
        <v>13</v>
      </c>
      <c r="M167" s="2">
        <f>RANK(Table1[[#This Row],[powerPerf]],Table1[powerPerf])</f>
        <v>360</v>
      </c>
      <c r="N167" s="2">
        <f>RANK(Table1[[#This Row],[cpuValue]],Table1[cpuValue])</f>
        <v>355</v>
      </c>
      <c r="O167" s="8" t="str">
        <f>LOOKUP(Table1[[#This Row],[Rank based on power]],$S$5:$S$9,$T$5:$T$9)</f>
        <v>Best performance</v>
      </c>
      <c r="P167" s="2">
        <f ca="1">YEAR($T$2)-Table1[[#This Row],[testDate]]</f>
        <v>2</v>
      </c>
      <c r="Q167" s="8" t="str">
        <f>CONCATENATE(PROPER(Table1[[#This Row],[Performace remark based on performance]])," ",UPPER(TRIM(Table1[[#This Row],[category]])))</f>
        <v>Best Performance DESKTOP</v>
      </c>
      <c r="R167" s="8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t="s">
        <v>203</v>
      </c>
      <c r="B168" s="9">
        <v>997.98</v>
      </c>
      <c r="C168" s="2">
        <v>22997</v>
      </c>
      <c r="D168" s="2">
        <v>23.04</v>
      </c>
      <c r="E168" s="2">
        <v>3204</v>
      </c>
      <c r="F168" s="2">
        <v>3.21</v>
      </c>
      <c r="G168" s="2">
        <v>125</v>
      </c>
      <c r="H168" s="2">
        <v>183.97</v>
      </c>
      <c r="I168" s="2">
        <v>10</v>
      </c>
      <c r="J168" s="10">
        <v>2020</v>
      </c>
      <c r="K168" s="8" t="s">
        <v>155</v>
      </c>
      <c r="L168" s="8" t="s">
        <v>16</v>
      </c>
      <c r="M168" s="2">
        <f>RANK(Table1[[#This Row],[powerPerf]],Table1[powerPerf])</f>
        <v>361</v>
      </c>
      <c r="N168" s="2">
        <f>RANK(Table1[[#This Row],[cpuValue]],Table1[cpuValue])</f>
        <v>1063</v>
      </c>
      <c r="O168" s="8" t="str">
        <f>LOOKUP(Table1[[#This Row],[Rank based on power]],$S$5:$S$9,$T$5:$T$9)</f>
        <v>Best performance</v>
      </c>
      <c r="P168" s="2">
        <f ca="1">YEAR($T$2)-Table1[[#This Row],[testDate]]</f>
        <v>2</v>
      </c>
      <c r="Q168" s="8" t="str">
        <f>CONCATENATE(PROPER(Table1[[#This Row],[Performace remark based on performance]])," ",UPPER(TRIM(Table1[[#This Row],[category]])))</f>
        <v>Best Performance SERVER</v>
      </c>
      <c r="R168" s="8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t="s">
        <v>204</v>
      </c>
      <c r="B169" s="9">
        <v>299.99</v>
      </c>
      <c r="C169" s="2">
        <v>22903</v>
      </c>
      <c r="D169" s="2">
        <v>76.349999999999994</v>
      </c>
      <c r="E169" s="2">
        <v>2300</v>
      </c>
      <c r="F169" s="2">
        <v>7.67</v>
      </c>
      <c r="G169" s="2">
        <v>180</v>
      </c>
      <c r="H169" s="2">
        <v>127.24</v>
      </c>
      <c r="I169" s="2">
        <v>12</v>
      </c>
      <c r="J169" s="10">
        <v>2017</v>
      </c>
      <c r="K169" s="8" t="s">
        <v>102</v>
      </c>
      <c r="L169" s="8" t="s">
        <v>13</v>
      </c>
      <c r="M169" s="2">
        <f>RANK(Table1[[#This Row],[powerPerf]],Table1[powerPerf])</f>
        <v>619</v>
      </c>
      <c r="N169" s="2">
        <f>RANK(Table1[[#This Row],[cpuValue]],Table1[cpuValue])</f>
        <v>188</v>
      </c>
      <c r="O169" s="8" t="str">
        <f>LOOKUP(Table1[[#This Row],[Rank based on power]],$S$5:$S$9,$T$5:$T$9)</f>
        <v>High performance</v>
      </c>
      <c r="P169" s="2">
        <f ca="1">YEAR($T$2)-Table1[[#This Row],[testDate]]</f>
        <v>5</v>
      </c>
      <c r="Q169" s="8" t="str">
        <f>CONCATENATE(PROPER(Table1[[#This Row],[Performace remark based on performance]])," ",UPPER(TRIM(Table1[[#This Row],[category]])))</f>
        <v>High Performance DESKTOP</v>
      </c>
      <c r="R169" s="8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t="s">
        <v>205</v>
      </c>
      <c r="B170" s="9">
        <v>1662.95</v>
      </c>
      <c r="C170" s="2">
        <v>22851</v>
      </c>
      <c r="D170" s="2">
        <v>13.74</v>
      </c>
      <c r="E170" s="2">
        <v>2220</v>
      </c>
      <c r="F170" s="2">
        <v>1.33</v>
      </c>
      <c r="G170" s="2">
        <v>125</v>
      </c>
      <c r="H170" s="2">
        <v>182.81</v>
      </c>
      <c r="I170" s="2">
        <v>20</v>
      </c>
      <c r="J170" s="10">
        <v>2017</v>
      </c>
      <c r="K170" s="8" t="s">
        <v>66</v>
      </c>
      <c r="L170" s="8" t="s">
        <v>16</v>
      </c>
      <c r="M170" s="2">
        <f>RANK(Table1[[#This Row],[powerPerf]],Table1[powerPerf])</f>
        <v>368</v>
      </c>
      <c r="N170" s="2">
        <f>RANK(Table1[[#This Row],[cpuValue]],Table1[cpuValue])</f>
        <v>1414</v>
      </c>
      <c r="O170" s="8" t="str">
        <f>LOOKUP(Table1[[#This Row],[Rank based on power]],$S$5:$S$9,$T$5:$T$9)</f>
        <v>Best performance</v>
      </c>
      <c r="P170" s="2">
        <f ca="1">YEAR($T$2)-Table1[[#This Row],[testDate]]</f>
        <v>5</v>
      </c>
      <c r="Q170" s="8" t="str">
        <f>CONCATENATE(PROPER(Table1[[#This Row],[Performace remark based on performance]])," ",UPPER(TRIM(Table1[[#This Row],[category]])))</f>
        <v>Best Performance SERVER</v>
      </c>
      <c r="R170" s="8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t="s">
        <v>206</v>
      </c>
      <c r="B171" s="9">
        <v>329.99</v>
      </c>
      <c r="C171" s="2">
        <v>22800</v>
      </c>
      <c r="D171" s="2">
        <v>69.09</v>
      </c>
      <c r="E171" s="2">
        <v>2673</v>
      </c>
      <c r="F171" s="2">
        <v>8.1</v>
      </c>
      <c r="G171" s="2">
        <v>65</v>
      </c>
      <c r="H171" s="2">
        <v>350.76</v>
      </c>
      <c r="I171" s="2">
        <v>8</v>
      </c>
      <c r="J171" s="10">
        <v>2019</v>
      </c>
      <c r="K171" s="8" t="s">
        <v>48</v>
      </c>
      <c r="L171" s="8" t="s">
        <v>13</v>
      </c>
      <c r="M171" s="2">
        <f>RANK(Table1[[#This Row],[powerPerf]],Table1[powerPerf])</f>
        <v>100</v>
      </c>
      <c r="N171" s="2">
        <f>RANK(Table1[[#This Row],[cpuValue]],Table1[cpuValue])</f>
        <v>233</v>
      </c>
      <c r="O171" s="8" t="str">
        <f>LOOKUP(Table1[[#This Row],[Rank based on power]],$S$5:$S$9,$T$5:$T$9)</f>
        <v>Best performance</v>
      </c>
      <c r="P171" s="2">
        <f ca="1">YEAR($T$2)-Table1[[#This Row],[testDate]]</f>
        <v>3</v>
      </c>
      <c r="Q171" s="8" t="str">
        <f>CONCATENATE(PROPER(Table1[[#This Row],[Performace remark based on performance]])," ",UPPER(TRIM(Table1[[#This Row],[category]])))</f>
        <v>Best Performance DESKTOP</v>
      </c>
      <c r="R171" s="8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t="s">
        <v>207</v>
      </c>
      <c r="B172" s="9">
        <v>539</v>
      </c>
      <c r="C172" s="2">
        <v>22769</v>
      </c>
      <c r="D172" s="2">
        <v>42.24</v>
      </c>
      <c r="E172" s="2">
        <v>3303</v>
      </c>
      <c r="F172" s="2">
        <v>6.13</v>
      </c>
      <c r="G172" s="2">
        <v>65</v>
      </c>
      <c r="H172" s="2">
        <v>350.29</v>
      </c>
      <c r="I172" s="2">
        <v>8</v>
      </c>
      <c r="J172" s="10">
        <v>2021</v>
      </c>
      <c r="K172" s="8" t="s">
        <v>180</v>
      </c>
      <c r="L172" s="8" t="s">
        <v>13</v>
      </c>
      <c r="M172" s="2">
        <f>RANK(Table1[[#This Row],[powerPerf]],Table1[powerPerf])</f>
        <v>101</v>
      </c>
      <c r="N172" s="2">
        <f>RANK(Table1[[#This Row],[cpuValue]],Table1[cpuValue])</f>
        <v>556</v>
      </c>
      <c r="O172" s="8" t="str">
        <f>LOOKUP(Table1[[#This Row],[Rank based on power]],$S$5:$S$9,$T$5:$T$9)</f>
        <v>Best performance</v>
      </c>
      <c r="P172" s="2">
        <f ca="1">YEAR($T$2)-Table1[[#This Row],[testDate]]</f>
        <v>1</v>
      </c>
      <c r="Q172" s="8" t="str">
        <f>CONCATENATE(PROPER(Table1[[#This Row],[Performace remark based on performance]])," ",UPPER(TRIM(Table1[[#This Row],[category]])))</f>
        <v>Best Performance DESKTOP</v>
      </c>
      <c r="R172" s="8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t="s">
        <v>208</v>
      </c>
      <c r="B173" s="9">
        <v>1000</v>
      </c>
      <c r="C173" s="2">
        <v>22733</v>
      </c>
      <c r="D173" s="2">
        <v>22.73</v>
      </c>
      <c r="E173" s="2">
        <v>1840</v>
      </c>
      <c r="F173" s="2">
        <v>1.84</v>
      </c>
      <c r="G173" s="2">
        <v>140</v>
      </c>
      <c r="H173" s="2">
        <v>162.38</v>
      </c>
      <c r="I173" s="2">
        <v>18</v>
      </c>
      <c r="J173" s="10">
        <v>2017</v>
      </c>
      <c r="K173" s="8" t="s">
        <v>66</v>
      </c>
      <c r="L173" s="8" t="s">
        <v>16</v>
      </c>
      <c r="M173" s="2">
        <f>RANK(Table1[[#This Row],[powerPerf]],Table1[powerPerf])</f>
        <v>450</v>
      </c>
      <c r="N173" s="2">
        <f>RANK(Table1[[#This Row],[cpuValue]],Table1[cpuValue])</f>
        <v>1077</v>
      </c>
      <c r="O173" s="8" t="str">
        <f>LOOKUP(Table1[[#This Row],[Rank based on power]],$S$5:$S$9,$T$5:$T$9)</f>
        <v>High performance</v>
      </c>
      <c r="P173" s="2">
        <f ca="1">YEAR($T$2)-Table1[[#This Row],[testDate]]</f>
        <v>5</v>
      </c>
      <c r="Q173" s="8" t="str">
        <f>CONCATENATE(PROPER(Table1[[#This Row],[Performace remark based on performance]])," ",UPPER(TRIM(Table1[[#This Row],[category]])))</f>
        <v>High Performance SERVER</v>
      </c>
      <c r="R173" s="8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t="s">
        <v>209</v>
      </c>
      <c r="B174" s="9">
        <v>367.52</v>
      </c>
      <c r="C174" s="2">
        <v>22716</v>
      </c>
      <c r="D174" s="2">
        <v>61.81</v>
      </c>
      <c r="E174" s="2">
        <v>2680</v>
      </c>
      <c r="F174" s="2">
        <v>7.29</v>
      </c>
      <c r="G174" s="2">
        <v>65</v>
      </c>
      <c r="H174" s="2">
        <v>349.48</v>
      </c>
      <c r="I174" s="2">
        <v>8</v>
      </c>
      <c r="J174" s="10">
        <v>2019</v>
      </c>
      <c r="K174" s="8" t="s">
        <v>48</v>
      </c>
      <c r="L174" s="8" t="s">
        <v>13</v>
      </c>
      <c r="M174" s="2">
        <f>RANK(Table1[[#This Row],[powerPerf]],Table1[powerPerf])</f>
        <v>102</v>
      </c>
      <c r="N174" s="2">
        <f>RANK(Table1[[#This Row],[cpuValue]],Table1[cpuValue])</f>
        <v>304</v>
      </c>
      <c r="O174" s="8" t="str">
        <f>LOOKUP(Table1[[#This Row],[Rank based on power]],$S$5:$S$9,$T$5:$T$9)</f>
        <v>Best performance</v>
      </c>
      <c r="P174" s="2">
        <f ca="1">YEAR($T$2)-Table1[[#This Row],[testDate]]</f>
        <v>3</v>
      </c>
      <c r="Q174" s="8" t="str">
        <f>CONCATENATE(PROPER(Table1[[#This Row],[Performace remark based on performance]])," ",UPPER(TRIM(Table1[[#This Row],[category]])))</f>
        <v>Best Performance DESKTOP</v>
      </c>
      <c r="R174" s="8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t="s">
        <v>210</v>
      </c>
      <c r="B175" s="9">
        <v>339</v>
      </c>
      <c r="C175" s="2">
        <v>22688</v>
      </c>
      <c r="D175" s="2">
        <v>66.930000000000007</v>
      </c>
      <c r="E175" s="2">
        <v>3295</v>
      </c>
      <c r="F175" s="2">
        <v>9.7200000000000006</v>
      </c>
      <c r="G175" s="2">
        <v>35</v>
      </c>
      <c r="H175" s="2">
        <v>648.24</v>
      </c>
      <c r="I175" s="2">
        <v>8</v>
      </c>
      <c r="J175" s="10">
        <v>2022</v>
      </c>
      <c r="K175" s="8" t="s">
        <v>61</v>
      </c>
      <c r="L175" s="8" t="s">
        <v>13</v>
      </c>
      <c r="M175" s="2">
        <f>RANK(Table1[[#This Row],[powerPerf]],Table1[powerPerf])</f>
        <v>14</v>
      </c>
      <c r="N175" s="2">
        <f>RANK(Table1[[#This Row],[cpuValue]],Table1[cpuValue])</f>
        <v>253</v>
      </c>
      <c r="O175" s="8" t="str">
        <f>LOOKUP(Table1[[#This Row],[Rank based on power]],$S$5:$S$9,$T$5:$T$9)</f>
        <v>Best performance</v>
      </c>
      <c r="P175" s="2">
        <f ca="1">YEAR($T$2)-Table1[[#This Row],[testDate]]</f>
        <v>0</v>
      </c>
      <c r="Q175" s="8" t="str">
        <f>CONCATENATE(PROPER(Table1[[#This Row],[Performace remark based on performance]])," ",UPPER(TRIM(Table1[[#This Row],[category]])))</f>
        <v>Best Performance DESKTOP</v>
      </c>
      <c r="R175" s="8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t="s">
        <v>211</v>
      </c>
      <c r="B176" s="9">
        <v>560</v>
      </c>
      <c r="C176" s="2">
        <v>22683</v>
      </c>
      <c r="D176" s="2">
        <v>40.51</v>
      </c>
      <c r="E176" s="2">
        <v>2696</v>
      </c>
      <c r="F176" s="2">
        <v>4.8099999999999996</v>
      </c>
      <c r="G176" s="2">
        <v>165</v>
      </c>
      <c r="H176" s="2">
        <v>137.47</v>
      </c>
      <c r="I176" s="2">
        <v>10</v>
      </c>
      <c r="J176" s="10">
        <v>2019</v>
      </c>
      <c r="K176" s="8" t="s">
        <v>94</v>
      </c>
      <c r="L176" s="8" t="s">
        <v>13</v>
      </c>
      <c r="M176" s="2">
        <f>RANK(Table1[[#This Row],[powerPerf]],Table1[powerPerf])</f>
        <v>568</v>
      </c>
      <c r="N176" s="2">
        <f>RANK(Table1[[#This Row],[cpuValue]],Table1[cpuValue])</f>
        <v>582</v>
      </c>
      <c r="O176" s="8" t="str">
        <f>LOOKUP(Table1[[#This Row],[Rank based on power]],$S$5:$S$9,$T$5:$T$9)</f>
        <v>High performance</v>
      </c>
      <c r="P176" s="2">
        <f ca="1">YEAR($T$2)-Table1[[#This Row],[testDate]]</f>
        <v>3</v>
      </c>
      <c r="Q176" s="8" t="str">
        <f>CONCATENATE(PROPER(Table1[[#This Row],[Performace remark based on performance]])," ",UPPER(TRIM(Table1[[#This Row],[category]])))</f>
        <v>High Performance DESKTOP</v>
      </c>
      <c r="R176" s="8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t="s">
        <v>212</v>
      </c>
      <c r="B177" s="9">
        <v>556</v>
      </c>
      <c r="C177" s="2">
        <v>22570</v>
      </c>
      <c r="D177" s="2">
        <v>40.590000000000003</v>
      </c>
      <c r="E177" s="2">
        <v>3298</v>
      </c>
      <c r="F177" s="2">
        <v>5.93</v>
      </c>
      <c r="G177" s="2">
        <v>45</v>
      </c>
      <c r="H177" s="2">
        <v>501.56</v>
      </c>
      <c r="I177" s="2">
        <v>8</v>
      </c>
      <c r="J177" s="10">
        <v>2021</v>
      </c>
      <c r="K177" s="8" t="s">
        <v>180</v>
      </c>
      <c r="L177" s="8" t="s">
        <v>118</v>
      </c>
      <c r="M177" s="2">
        <f>RANK(Table1[[#This Row],[powerPerf]],Table1[powerPerf])</f>
        <v>36</v>
      </c>
      <c r="N177" s="2">
        <f>RANK(Table1[[#This Row],[cpuValue]],Table1[cpuValue])</f>
        <v>579</v>
      </c>
      <c r="O177" s="8" t="str">
        <f>LOOKUP(Table1[[#This Row],[Rank based on power]],$S$5:$S$9,$T$5:$T$9)</f>
        <v>Best performance</v>
      </c>
      <c r="P177" s="2">
        <f ca="1">YEAR($T$2)-Table1[[#This Row],[testDate]]</f>
        <v>1</v>
      </c>
      <c r="Q177" s="8" t="str">
        <f>CONCATENATE(PROPER(Table1[[#This Row],[Performace remark based on performance]])," ",UPPER(TRIM(Table1[[#This Row],[category]])))</f>
        <v>Best Performance LAPTOP</v>
      </c>
      <c r="R177" s="8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t="s">
        <v>214</v>
      </c>
      <c r="B178" s="9">
        <v>3167.14</v>
      </c>
      <c r="C178" s="2">
        <v>22291</v>
      </c>
      <c r="D178" s="2">
        <v>7.04</v>
      </c>
      <c r="E178" s="2">
        <v>2155</v>
      </c>
      <c r="F178" s="2">
        <v>0.68</v>
      </c>
      <c r="G178" s="2">
        <v>140</v>
      </c>
      <c r="H178" s="2">
        <v>159.22</v>
      </c>
      <c r="I178" s="2">
        <v>22</v>
      </c>
      <c r="J178" s="10">
        <v>2018</v>
      </c>
      <c r="K178" s="8" t="s">
        <v>66</v>
      </c>
      <c r="L178" s="8" t="s">
        <v>16</v>
      </c>
      <c r="M178" s="2">
        <f>RANK(Table1[[#This Row],[powerPerf]],Table1[powerPerf])</f>
        <v>463</v>
      </c>
      <c r="N178" s="2">
        <f>RANK(Table1[[#This Row],[cpuValue]],Table1[cpuValue])</f>
        <v>1728</v>
      </c>
      <c r="O178" s="8" t="str">
        <f>LOOKUP(Table1[[#This Row],[Rank based on power]],$S$5:$S$9,$T$5:$T$9)</f>
        <v>High performance</v>
      </c>
      <c r="P178" s="2">
        <f ca="1">YEAR($T$2)-Table1[[#This Row],[testDate]]</f>
        <v>4</v>
      </c>
      <c r="Q178" s="8" t="str">
        <f>CONCATENATE(PROPER(Table1[[#This Row],[Performace remark based on performance]])," ",UPPER(TRIM(Table1[[#This Row],[category]])))</f>
        <v>High Performance SERVER</v>
      </c>
      <c r="R178" s="8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t="s">
        <v>215</v>
      </c>
      <c r="B179" s="9">
        <v>2500</v>
      </c>
      <c r="C179" s="2">
        <v>22266</v>
      </c>
      <c r="D179" s="2">
        <v>8.91</v>
      </c>
      <c r="E179" s="2">
        <v>2224</v>
      </c>
      <c r="F179" s="2">
        <v>0.89</v>
      </c>
      <c r="G179" s="2">
        <v>150</v>
      </c>
      <c r="H179" s="2">
        <v>148.44</v>
      </c>
      <c r="I179" s="2">
        <v>12</v>
      </c>
      <c r="J179" s="10">
        <v>2017</v>
      </c>
      <c r="K179" s="8" t="s">
        <v>66</v>
      </c>
      <c r="L179" s="8" t="s">
        <v>16</v>
      </c>
      <c r="M179" s="2">
        <f>RANK(Table1[[#This Row],[powerPerf]],Table1[powerPerf])</f>
        <v>516</v>
      </c>
      <c r="N179" s="2">
        <f>RANK(Table1[[#This Row],[cpuValue]],Table1[cpuValue])</f>
        <v>1640</v>
      </c>
      <c r="O179" s="8" t="str">
        <f>LOOKUP(Table1[[#This Row],[Rank based on power]],$S$5:$S$9,$T$5:$T$9)</f>
        <v>High performance</v>
      </c>
      <c r="P179" s="2">
        <f ca="1">YEAR($T$2)-Table1[[#This Row],[testDate]]</f>
        <v>5</v>
      </c>
      <c r="Q179" s="8" t="str">
        <f>CONCATENATE(PROPER(Table1[[#This Row],[Performace remark based on performance]])," ",UPPER(TRIM(Table1[[#This Row],[category]])))</f>
        <v>High Performance SERVER</v>
      </c>
      <c r="R179" s="8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t="s">
        <v>216</v>
      </c>
      <c r="B180" s="9">
        <v>2570.41</v>
      </c>
      <c r="C180" s="2">
        <v>22160</v>
      </c>
      <c r="D180" s="2">
        <v>8.6199999999999992</v>
      </c>
      <c r="E180" s="2">
        <v>2592</v>
      </c>
      <c r="F180" s="2">
        <v>1.01</v>
      </c>
      <c r="G180" s="2">
        <v>165</v>
      </c>
      <c r="H180" s="2">
        <v>134.30000000000001</v>
      </c>
      <c r="I180" s="2">
        <v>8</v>
      </c>
      <c r="J180" s="10">
        <v>2021</v>
      </c>
      <c r="K180" s="8" t="s">
        <v>31</v>
      </c>
      <c r="L180" s="8" t="s">
        <v>16</v>
      </c>
      <c r="M180" s="2">
        <f>RANK(Table1[[#This Row],[powerPerf]],Table1[powerPerf])</f>
        <v>581</v>
      </c>
      <c r="N180" s="2">
        <f>RANK(Table1[[#This Row],[cpuValue]],Table1[cpuValue])</f>
        <v>1658</v>
      </c>
      <c r="O180" s="8" t="str">
        <f>LOOKUP(Table1[[#This Row],[Rank based on power]],$S$5:$S$9,$T$5:$T$9)</f>
        <v>High performance</v>
      </c>
      <c r="P180" s="2">
        <f ca="1">YEAR($T$2)-Table1[[#This Row],[testDate]]</f>
        <v>1</v>
      </c>
      <c r="Q180" s="8" t="str">
        <f>CONCATENATE(PROPER(Table1[[#This Row],[Performace remark based on performance]])," ",UPPER(TRIM(Table1[[#This Row],[category]])))</f>
        <v>High Performance SERVER</v>
      </c>
      <c r="R180" s="8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t="s">
        <v>217</v>
      </c>
      <c r="B181" s="9">
        <v>1405.64</v>
      </c>
      <c r="C181" s="2">
        <v>22117</v>
      </c>
      <c r="D181" s="2">
        <v>15.73</v>
      </c>
      <c r="E181" s="2">
        <v>2245</v>
      </c>
      <c r="F181" s="2">
        <v>1.6</v>
      </c>
      <c r="G181" s="2">
        <v>125</v>
      </c>
      <c r="H181" s="2">
        <v>176.94</v>
      </c>
      <c r="I181" s="2">
        <v>16</v>
      </c>
      <c r="J181" s="10">
        <v>2019</v>
      </c>
      <c r="K181" s="8" t="s">
        <v>66</v>
      </c>
      <c r="L181" s="8" t="s">
        <v>16</v>
      </c>
      <c r="M181" s="2">
        <f>RANK(Table1[[#This Row],[powerPerf]],Table1[powerPerf])</f>
        <v>391</v>
      </c>
      <c r="N181" s="2">
        <f>RANK(Table1[[#This Row],[cpuValue]],Table1[cpuValue])</f>
        <v>1326</v>
      </c>
      <c r="O181" s="8" t="str">
        <f>LOOKUP(Table1[[#This Row],[Rank based on power]],$S$5:$S$9,$T$5:$T$9)</f>
        <v>High performance</v>
      </c>
      <c r="P181" s="2">
        <f ca="1">YEAR($T$2)-Table1[[#This Row],[testDate]]</f>
        <v>3</v>
      </c>
      <c r="Q181" s="8" t="str">
        <f>CONCATENATE(PROPER(Table1[[#This Row],[Performace remark based on performance]])," ",UPPER(TRIM(Table1[[#This Row],[category]])))</f>
        <v>High Performance SERVER</v>
      </c>
      <c r="R181" s="8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t="s">
        <v>218</v>
      </c>
      <c r="B182" s="9">
        <v>216.99</v>
      </c>
      <c r="C182" s="2">
        <v>22088</v>
      </c>
      <c r="D182" s="2">
        <v>101.79</v>
      </c>
      <c r="E182" s="2">
        <v>3377</v>
      </c>
      <c r="F182" s="2">
        <v>15.56</v>
      </c>
      <c r="G182" s="2">
        <v>65</v>
      </c>
      <c r="H182" s="2">
        <v>339.82</v>
      </c>
      <c r="I182" s="2">
        <v>6</v>
      </c>
      <c r="J182" s="10">
        <v>2020</v>
      </c>
      <c r="K182" s="8" t="s">
        <v>48</v>
      </c>
      <c r="L182" s="8" t="s">
        <v>13</v>
      </c>
      <c r="M182" s="2">
        <f>RANK(Table1[[#This Row],[powerPerf]],Table1[powerPerf])</f>
        <v>111</v>
      </c>
      <c r="N182" s="2">
        <f>RANK(Table1[[#This Row],[cpuValue]],Table1[cpuValue])</f>
        <v>90</v>
      </c>
      <c r="O182" s="8" t="str">
        <f>LOOKUP(Table1[[#This Row],[Rank based on power]],$S$5:$S$9,$T$5:$T$9)</f>
        <v>Best performance</v>
      </c>
      <c r="P182" s="2">
        <f ca="1">YEAR($T$2)-Table1[[#This Row],[testDate]]</f>
        <v>2</v>
      </c>
      <c r="Q182" s="8" t="str">
        <f>CONCATENATE(PROPER(Table1[[#This Row],[Performace remark based on performance]])," ",UPPER(TRIM(Table1[[#This Row],[category]])))</f>
        <v>Best Performance DESKTOP</v>
      </c>
      <c r="R182" s="8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t="s">
        <v>219</v>
      </c>
      <c r="B183" s="9">
        <v>500</v>
      </c>
      <c r="C183" s="2">
        <v>22066</v>
      </c>
      <c r="D183" s="2">
        <v>44.13</v>
      </c>
      <c r="E183" s="2">
        <v>2914</v>
      </c>
      <c r="F183" s="2">
        <v>5.83</v>
      </c>
      <c r="G183" s="2">
        <v>95</v>
      </c>
      <c r="H183" s="2">
        <v>232.27</v>
      </c>
      <c r="I183" s="2">
        <v>10</v>
      </c>
      <c r="J183" s="10">
        <v>2021</v>
      </c>
      <c r="K183" s="8" t="s">
        <v>155</v>
      </c>
      <c r="L183" s="8" t="s">
        <v>16</v>
      </c>
      <c r="M183" s="2">
        <f>RANK(Table1[[#This Row],[powerPerf]],Table1[powerPerf])</f>
        <v>248</v>
      </c>
      <c r="N183" s="2">
        <f>RANK(Table1[[#This Row],[cpuValue]],Table1[cpuValue])</f>
        <v>517</v>
      </c>
      <c r="O183" s="8" t="str">
        <f>LOOKUP(Table1[[#This Row],[Rank based on power]],$S$5:$S$9,$T$5:$T$9)</f>
        <v>Best performance</v>
      </c>
      <c r="P183" s="2">
        <f ca="1">YEAR($T$2)-Table1[[#This Row],[testDate]]</f>
        <v>1</v>
      </c>
      <c r="Q183" s="8" t="str">
        <f>CONCATENATE(PROPER(Table1[[#This Row],[Performace remark based on performance]])," ",UPPER(TRIM(Table1[[#This Row],[category]])))</f>
        <v>Best Performance SERVER</v>
      </c>
      <c r="R183" s="8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t="s">
        <v>220</v>
      </c>
      <c r="B184" s="9">
        <v>778</v>
      </c>
      <c r="C184" s="2">
        <v>22042</v>
      </c>
      <c r="D184" s="2">
        <v>28.33</v>
      </c>
      <c r="E184" s="2">
        <v>2727</v>
      </c>
      <c r="F184" s="2">
        <v>3.5</v>
      </c>
      <c r="G184" s="2">
        <v>165</v>
      </c>
      <c r="H184" s="2">
        <v>133.59</v>
      </c>
      <c r="I184" s="2">
        <v>10</v>
      </c>
      <c r="J184" s="10">
        <v>2020</v>
      </c>
      <c r="K184" s="8" t="s">
        <v>94</v>
      </c>
      <c r="L184" s="8" t="s">
        <v>71</v>
      </c>
      <c r="M184" s="2">
        <f>RANK(Table1[[#This Row],[powerPerf]],Table1[powerPerf])</f>
        <v>586</v>
      </c>
      <c r="N184" s="2">
        <f>RANK(Table1[[#This Row],[cpuValue]],Table1[cpuValue])</f>
        <v>890</v>
      </c>
      <c r="O184" s="8" t="str">
        <f>LOOKUP(Table1[[#This Row],[Rank based on power]],$S$5:$S$9,$T$5:$T$9)</f>
        <v>High performance</v>
      </c>
      <c r="P184" s="2">
        <f ca="1">YEAR($T$2)-Table1[[#This Row],[testDate]]</f>
        <v>2</v>
      </c>
      <c r="Q184" s="8" t="str">
        <f>CONCATENATE(PROPER(Table1[[#This Row],[Performace remark based on performance]])," ",UPPER(TRIM(Table1[[#This Row],[category]])))</f>
        <v>High Performance DESKTOP, SERVER</v>
      </c>
      <c r="R184" s="8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t="s">
        <v>221</v>
      </c>
      <c r="B185" s="9">
        <v>2974.12</v>
      </c>
      <c r="C185" s="2">
        <v>22005</v>
      </c>
      <c r="D185" s="2">
        <v>7.4</v>
      </c>
      <c r="E185" s="2">
        <v>1736</v>
      </c>
      <c r="F185" s="2">
        <v>0.57999999999999996</v>
      </c>
      <c r="G185" s="2">
        <v>180</v>
      </c>
      <c r="H185" s="2">
        <v>122.25</v>
      </c>
      <c r="I185" s="2">
        <v>32</v>
      </c>
      <c r="J185" s="10">
        <v>2017</v>
      </c>
      <c r="K185" s="8" t="s">
        <v>15</v>
      </c>
      <c r="L185" s="8" t="s">
        <v>16</v>
      </c>
      <c r="M185" s="2">
        <f>RANK(Table1[[#This Row],[powerPerf]],Table1[powerPerf])</f>
        <v>654</v>
      </c>
      <c r="N185" s="2">
        <f>RANK(Table1[[#This Row],[cpuValue]],Table1[cpuValue])</f>
        <v>1713</v>
      </c>
      <c r="O185" s="8" t="str">
        <f>LOOKUP(Table1[[#This Row],[Rank based on power]],$S$5:$S$9,$T$5:$T$9)</f>
        <v>High performance</v>
      </c>
      <c r="P185" s="2">
        <f ca="1">YEAR($T$2)-Table1[[#This Row],[testDate]]</f>
        <v>5</v>
      </c>
      <c r="Q185" s="8" t="str">
        <f>CONCATENATE(PROPER(Table1[[#This Row],[Performace remark based on performance]])," ",UPPER(TRIM(Table1[[#This Row],[category]])))</f>
        <v>High Performance SERVER</v>
      </c>
      <c r="R185" s="8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t="s">
        <v>222</v>
      </c>
      <c r="B186" s="9">
        <v>654.99</v>
      </c>
      <c r="C186" s="2">
        <v>21868</v>
      </c>
      <c r="D186" s="2">
        <v>33.39</v>
      </c>
      <c r="E186" s="2">
        <v>2604</v>
      </c>
      <c r="F186" s="2">
        <v>3.98</v>
      </c>
      <c r="G186" s="2">
        <v>165</v>
      </c>
      <c r="H186" s="2">
        <v>132.54</v>
      </c>
      <c r="I186" s="2">
        <v>10</v>
      </c>
      <c r="J186" s="10">
        <v>2018</v>
      </c>
      <c r="K186" s="8" t="s">
        <v>94</v>
      </c>
      <c r="L186" s="8" t="s">
        <v>13</v>
      </c>
      <c r="M186" s="2">
        <f>RANK(Table1[[#This Row],[powerPerf]],Table1[powerPerf])</f>
        <v>594</v>
      </c>
      <c r="N186" s="2">
        <f>RANK(Table1[[#This Row],[cpuValue]],Table1[cpuValue])</f>
        <v>752</v>
      </c>
      <c r="O186" s="8" t="str">
        <f>LOOKUP(Table1[[#This Row],[Rank based on power]],$S$5:$S$9,$T$5:$T$9)</f>
        <v>High performance</v>
      </c>
      <c r="P186" s="2">
        <f ca="1">YEAR($T$2)-Table1[[#This Row],[testDate]]</f>
        <v>4</v>
      </c>
      <c r="Q186" s="8" t="str">
        <f>CONCATENATE(PROPER(Table1[[#This Row],[Performace remark based on performance]])," ",UPPER(TRIM(Table1[[#This Row],[category]])))</f>
        <v>High Performance DESKTOP</v>
      </c>
      <c r="R186" s="8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t="s">
        <v>223</v>
      </c>
      <c r="B187" s="9">
        <v>1988</v>
      </c>
      <c r="C187" s="2">
        <v>21803</v>
      </c>
      <c r="D187" s="2">
        <v>10.97</v>
      </c>
      <c r="E187" s="2">
        <v>1698</v>
      </c>
      <c r="F187" s="2">
        <v>0.85</v>
      </c>
      <c r="G187" s="2">
        <v>125</v>
      </c>
      <c r="H187" s="2">
        <v>174.43</v>
      </c>
      <c r="I187" s="2">
        <v>16</v>
      </c>
      <c r="J187" s="10">
        <v>2020</v>
      </c>
      <c r="K187" s="8" t="s">
        <v>66</v>
      </c>
      <c r="L187" s="8" t="s">
        <v>16</v>
      </c>
      <c r="M187" s="2">
        <f>RANK(Table1[[#This Row],[powerPerf]],Table1[powerPerf])</f>
        <v>400</v>
      </c>
      <c r="N187" s="2">
        <f>RANK(Table1[[#This Row],[cpuValue]],Table1[cpuValue])</f>
        <v>1530</v>
      </c>
      <c r="O187" s="8" t="str">
        <f>LOOKUP(Table1[[#This Row],[Rank based on power]],$S$5:$S$9,$T$5:$T$9)</f>
        <v>High performance</v>
      </c>
      <c r="P187" s="2">
        <f ca="1">YEAR($T$2)-Table1[[#This Row],[testDate]]</f>
        <v>2</v>
      </c>
      <c r="Q187" s="8" t="str">
        <f>CONCATENATE(PROPER(Table1[[#This Row],[Performace remark based on performance]])," ",UPPER(TRIM(Table1[[#This Row],[category]])))</f>
        <v>High Performance SERVER</v>
      </c>
      <c r="R187" s="8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t="s">
        <v>224</v>
      </c>
      <c r="B188" s="9">
        <v>908.7</v>
      </c>
      <c r="C188" s="2">
        <v>21755</v>
      </c>
      <c r="D188" s="2">
        <v>23.94</v>
      </c>
      <c r="E188" s="2">
        <v>2141</v>
      </c>
      <c r="F188" s="2">
        <v>2.36</v>
      </c>
      <c r="G188" s="2">
        <v>135</v>
      </c>
      <c r="H188" s="2">
        <v>161.15</v>
      </c>
      <c r="I188" s="2">
        <v>20</v>
      </c>
      <c r="J188" s="10">
        <v>2016</v>
      </c>
      <c r="K188" s="8" t="s">
        <v>161</v>
      </c>
      <c r="L188" s="8" t="s">
        <v>16</v>
      </c>
      <c r="M188" s="2">
        <f>RANK(Table1[[#This Row],[powerPerf]],Table1[powerPerf])</f>
        <v>456</v>
      </c>
      <c r="N188" s="2">
        <f>RANK(Table1[[#This Row],[cpuValue]],Table1[cpuValue])</f>
        <v>1029</v>
      </c>
      <c r="O188" s="8" t="str">
        <f>LOOKUP(Table1[[#This Row],[Rank based on power]],$S$5:$S$9,$T$5:$T$9)</f>
        <v>High performance</v>
      </c>
      <c r="P188" s="2">
        <f ca="1">YEAR($T$2)-Table1[[#This Row],[testDate]]</f>
        <v>6</v>
      </c>
      <c r="Q188" s="8" t="str">
        <f>CONCATENATE(PROPER(Table1[[#This Row],[Performace remark based on performance]])," ",UPPER(TRIM(Table1[[#This Row],[category]])))</f>
        <v>High Performance SERVER</v>
      </c>
      <c r="R188" s="8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t="s">
        <v>225</v>
      </c>
      <c r="B189" s="9">
        <v>874</v>
      </c>
      <c r="C189" s="2">
        <v>21545</v>
      </c>
      <c r="D189" s="2">
        <v>24.65</v>
      </c>
      <c r="E189" s="2">
        <v>1963</v>
      </c>
      <c r="F189" s="2">
        <v>2.25</v>
      </c>
      <c r="G189" s="2">
        <v>145</v>
      </c>
      <c r="H189" s="2">
        <v>148.59</v>
      </c>
      <c r="I189" s="2">
        <v>18</v>
      </c>
      <c r="J189" s="10">
        <v>2016</v>
      </c>
      <c r="K189" s="8" t="s">
        <v>161</v>
      </c>
      <c r="L189" s="8" t="s">
        <v>16</v>
      </c>
      <c r="M189" s="2">
        <f>RANK(Table1[[#This Row],[powerPerf]],Table1[powerPerf])</f>
        <v>515</v>
      </c>
      <c r="N189" s="2">
        <f>RANK(Table1[[#This Row],[cpuValue]],Table1[cpuValue])</f>
        <v>1009</v>
      </c>
      <c r="O189" s="8" t="str">
        <f>LOOKUP(Table1[[#This Row],[Rank based on power]],$S$5:$S$9,$T$5:$T$9)</f>
        <v>High performance</v>
      </c>
      <c r="P189" s="2">
        <f ca="1">YEAR($T$2)-Table1[[#This Row],[testDate]]</f>
        <v>6</v>
      </c>
      <c r="Q189" s="8" t="str">
        <f>CONCATENATE(PROPER(Table1[[#This Row],[Performace remark based on performance]])," ",UPPER(TRIM(Table1[[#This Row],[category]])))</f>
        <v>High Performance SERVER</v>
      </c>
      <c r="R189" s="8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t="s">
        <v>226</v>
      </c>
      <c r="B190" s="9">
        <v>289.99</v>
      </c>
      <c r="C190" s="2">
        <v>21447</v>
      </c>
      <c r="D190" s="2">
        <v>73.959999999999994</v>
      </c>
      <c r="E190" s="2">
        <v>3339</v>
      </c>
      <c r="F190" s="2">
        <v>11.51</v>
      </c>
      <c r="G190" s="2">
        <v>65</v>
      </c>
      <c r="H190" s="2">
        <v>329.95</v>
      </c>
      <c r="I190" s="2">
        <v>8</v>
      </c>
      <c r="J190" s="10">
        <v>2021</v>
      </c>
      <c r="K190" s="8" t="s">
        <v>155</v>
      </c>
      <c r="L190" s="8" t="s">
        <v>13</v>
      </c>
      <c r="M190" s="2">
        <f>RANK(Table1[[#This Row],[powerPerf]],Table1[powerPerf])</f>
        <v>117</v>
      </c>
      <c r="N190" s="2">
        <f>RANK(Table1[[#This Row],[cpuValue]],Table1[cpuValue])</f>
        <v>204</v>
      </c>
      <c r="O190" s="8" t="str">
        <f>LOOKUP(Table1[[#This Row],[Rank based on power]],$S$5:$S$9,$T$5:$T$9)</f>
        <v>Best performance</v>
      </c>
      <c r="P190" s="2">
        <f ca="1">YEAR($T$2)-Table1[[#This Row],[testDate]]</f>
        <v>1</v>
      </c>
      <c r="Q190" s="8" t="str">
        <f>CONCATENATE(PROPER(Table1[[#This Row],[Performace remark based on performance]])," ",UPPER(TRIM(Table1[[#This Row],[category]])))</f>
        <v>Best Performance DESKTOP</v>
      </c>
      <c r="R190" s="8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t="s">
        <v>227</v>
      </c>
      <c r="B191" s="9">
        <v>546</v>
      </c>
      <c r="C191" s="2">
        <v>21385</v>
      </c>
      <c r="D191" s="2">
        <v>39.17</v>
      </c>
      <c r="E191" s="2">
        <v>3202</v>
      </c>
      <c r="F191" s="2">
        <v>5.86</v>
      </c>
      <c r="G191" s="2">
        <v>45</v>
      </c>
      <c r="H191" s="2">
        <v>475.22</v>
      </c>
      <c r="I191" s="2">
        <v>8</v>
      </c>
      <c r="J191" s="10">
        <v>2021</v>
      </c>
      <c r="K191" s="8" t="s">
        <v>180</v>
      </c>
      <c r="L191" s="8" t="s">
        <v>118</v>
      </c>
      <c r="M191" s="2">
        <f>RANK(Table1[[#This Row],[powerPerf]],Table1[powerPerf])</f>
        <v>40</v>
      </c>
      <c r="N191" s="2">
        <f>RANK(Table1[[#This Row],[cpuValue]],Table1[cpuValue])</f>
        <v>602</v>
      </c>
      <c r="O191" s="8" t="str">
        <f>LOOKUP(Table1[[#This Row],[Rank based on power]],$S$5:$S$9,$T$5:$T$9)</f>
        <v>Best performance</v>
      </c>
      <c r="P191" s="2">
        <f ca="1">YEAR($T$2)-Table1[[#This Row],[testDate]]</f>
        <v>1</v>
      </c>
      <c r="Q191" s="8" t="str">
        <f>CONCATENATE(PROPER(Table1[[#This Row],[Performace remark based on performance]])," ",UPPER(TRIM(Table1[[#This Row],[category]])))</f>
        <v>Best Performance LAPTOP</v>
      </c>
      <c r="R191" s="8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t="s">
        <v>228</v>
      </c>
      <c r="B192" s="9">
        <v>238.97</v>
      </c>
      <c r="C192" s="2">
        <v>21368</v>
      </c>
      <c r="D192" s="2">
        <v>89.42</v>
      </c>
      <c r="E192" s="2">
        <v>3883</v>
      </c>
      <c r="F192" s="2">
        <v>16.25</v>
      </c>
      <c r="G192" s="2">
        <v>65</v>
      </c>
      <c r="H192" s="2">
        <v>328.73</v>
      </c>
      <c r="I192" s="2">
        <v>6</v>
      </c>
      <c r="J192" s="10">
        <v>2022</v>
      </c>
      <c r="K192" s="8" t="s">
        <v>53</v>
      </c>
      <c r="L192" s="8" t="s">
        <v>13</v>
      </c>
      <c r="M192" s="2">
        <f>RANK(Table1[[#This Row],[powerPerf]],Table1[powerPerf])</f>
        <v>119</v>
      </c>
      <c r="N192" s="2">
        <f>RANK(Table1[[#This Row],[cpuValue]],Table1[cpuValue])</f>
        <v>136</v>
      </c>
      <c r="O192" s="8" t="str">
        <f>LOOKUP(Table1[[#This Row],[Rank based on power]],$S$5:$S$9,$T$5:$T$9)</f>
        <v>Best performance</v>
      </c>
      <c r="P192" s="2">
        <f ca="1">YEAR($T$2)-Table1[[#This Row],[testDate]]</f>
        <v>0</v>
      </c>
      <c r="Q192" s="8" t="str">
        <f>CONCATENATE(PROPER(Table1[[#This Row],[Performace remark based on performance]])," ",UPPER(TRIM(Table1[[#This Row],[category]])))</f>
        <v>Best Performance DESKTOP</v>
      </c>
      <c r="R192" s="8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t="s">
        <v>229</v>
      </c>
      <c r="B193" s="9">
        <v>395</v>
      </c>
      <c r="C193" s="2">
        <v>21363</v>
      </c>
      <c r="D193" s="2">
        <v>54.08</v>
      </c>
      <c r="E193" s="2">
        <v>3134</v>
      </c>
      <c r="F193" s="2">
        <v>7.93</v>
      </c>
      <c r="G193" s="2">
        <v>45</v>
      </c>
      <c r="H193" s="2">
        <v>474.74</v>
      </c>
      <c r="I193" s="2">
        <v>8</v>
      </c>
      <c r="J193" s="10">
        <v>2021</v>
      </c>
      <c r="K193" s="8" t="s">
        <v>180</v>
      </c>
      <c r="L193" s="8" t="s">
        <v>118</v>
      </c>
      <c r="M193" s="2">
        <f>RANK(Table1[[#This Row],[powerPerf]],Table1[powerPerf])</f>
        <v>41</v>
      </c>
      <c r="N193" s="2">
        <f>RANK(Table1[[#This Row],[cpuValue]],Table1[cpuValue])</f>
        <v>383</v>
      </c>
      <c r="O193" s="8" t="str">
        <f>LOOKUP(Table1[[#This Row],[Rank based on power]],$S$5:$S$9,$T$5:$T$9)</f>
        <v>Best performance</v>
      </c>
      <c r="P193" s="2">
        <f ca="1">YEAR($T$2)-Table1[[#This Row],[testDate]]</f>
        <v>1</v>
      </c>
      <c r="Q193" s="8" t="str">
        <f>CONCATENATE(PROPER(Table1[[#This Row],[Performace remark based on performance]])," ",UPPER(TRIM(Table1[[#This Row],[category]])))</f>
        <v>Best Performance LAPTOP</v>
      </c>
      <c r="R193" s="8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t="s">
        <v>230</v>
      </c>
      <c r="B194" s="9">
        <v>189.99</v>
      </c>
      <c r="C194" s="2">
        <v>21350</v>
      </c>
      <c r="D194" s="2">
        <v>112.37</v>
      </c>
      <c r="E194" s="2">
        <v>3208</v>
      </c>
      <c r="F194" s="2">
        <v>16.88</v>
      </c>
      <c r="G194" s="2">
        <v>65</v>
      </c>
      <c r="H194" s="2">
        <v>328.46</v>
      </c>
      <c r="I194" s="2">
        <v>6</v>
      </c>
      <c r="J194" s="10">
        <v>2022</v>
      </c>
      <c r="K194" s="8" t="s">
        <v>48</v>
      </c>
      <c r="L194" s="8" t="s">
        <v>13</v>
      </c>
      <c r="M194" s="2">
        <f>RANK(Table1[[#This Row],[powerPerf]],Table1[powerPerf])</f>
        <v>120</v>
      </c>
      <c r="N194" s="2">
        <f>RANK(Table1[[#This Row],[cpuValue]],Table1[cpuValue])</f>
        <v>60</v>
      </c>
      <c r="O194" s="8" t="str">
        <f>LOOKUP(Table1[[#This Row],[Rank based on power]],$S$5:$S$9,$T$5:$T$9)</f>
        <v>Best performance</v>
      </c>
      <c r="P194" s="2">
        <f ca="1">YEAR($T$2)-Table1[[#This Row],[testDate]]</f>
        <v>0</v>
      </c>
      <c r="Q194" s="8" t="str">
        <f>CONCATENATE(PROPER(Table1[[#This Row],[Performace remark based on performance]])," ",UPPER(TRIM(Table1[[#This Row],[category]])))</f>
        <v>Best Performance DESKTOP</v>
      </c>
      <c r="R194" s="8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t="s">
        <v>231</v>
      </c>
      <c r="B195" s="9">
        <v>269.98</v>
      </c>
      <c r="C195" s="2">
        <v>21310</v>
      </c>
      <c r="D195" s="2">
        <v>78.930000000000007</v>
      </c>
      <c r="E195" s="2">
        <v>2594</v>
      </c>
      <c r="F195" s="2">
        <v>9.61</v>
      </c>
      <c r="G195" s="2">
        <v>140</v>
      </c>
      <c r="H195" s="2">
        <v>152.21</v>
      </c>
      <c r="I195" s="2">
        <v>10</v>
      </c>
      <c r="J195" s="10">
        <v>2017</v>
      </c>
      <c r="K195" s="8" t="s">
        <v>94</v>
      </c>
      <c r="L195" s="8" t="s">
        <v>13</v>
      </c>
      <c r="M195" s="2">
        <f>RANK(Table1[[#This Row],[powerPerf]],Table1[powerPerf])</f>
        <v>496</v>
      </c>
      <c r="N195" s="2">
        <f>RANK(Table1[[#This Row],[cpuValue]],Table1[cpuValue])</f>
        <v>180</v>
      </c>
      <c r="O195" s="8" t="str">
        <f>LOOKUP(Table1[[#This Row],[Rank based on power]],$S$5:$S$9,$T$5:$T$9)</f>
        <v>High performance</v>
      </c>
      <c r="P195" s="2">
        <f ca="1">YEAR($T$2)-Table1[[#This Row],[testDate]]</f>
        <v>5</v>
      </c>
      <c r="Q195" s="8" t="str">
        <f>CONCATENATE(PROPER(Table1[[#This Row],[Performace remark based on performance]])," ",UPPER(TRIM(Table1[[#This Row],[category]])))</f>
        <v>High Performance DESKTOP</v>
      </c>
      <c r="R195" s="8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t="s">
        <v>232</v>
      </c>
      <c r="B196" s="9">
        <v>1098.95</v>
      </c>
      <c r="C196" s="2">
        <v>21230</v>
      </c>
      <c r="D196" s="2">
        <v>19.32</v>
      </c>
      <c r="E196" s="2">
        <v>1613</v>
      </c>
      <c r="F196" s="2">
        <v>1.47</v>
      </c>
      <c r="G196" s="2">
        <v>155</v>
      </c>
      <c r="H196" s="2">
        <v>136.97</v>
      </c>
      <c r="I196" s="2">
        <v>16</v>
      </c>
      <c r="J196" s="10">
        <v>2017</v>
      </c>
      <c r="K196" s="8" t="s">
        <v>15</v>
      </c>
      <c r="L196" s="8" t="s">
        <v>16</v>
      </c>
      <c r="M196" s="2">
        <f>RANK(Table1[[#This Row],[powerPerf]],Table1[powerPerf])</f>
        <v>570</v>
      </c>
      <c r="N196" s="2">
        <f>RANK(Table1[[#This Row],[cpuValue]],Table1[cpuValue])</f>
        <v>1182</v>
      </c>
      <c r="O196" s="8" t="str">
        <f>LOOKUP(Table1[[#This Row],[Rank based on power]],$S$5:$S$9,$T$5:$T$9)</f>
        <v>High performance</v>
      </c>
      <c r="P196" s="2">
        <f ca="1">YEAR($T$2)-Table1[[#This Row],[testDate]]</f>
        <v>5</v>
      </c>
      <c r="Q196" s="8" t="str">
        <f>CONCATENATE(PROPER(Table1[[#This Row],[Performace remark based on performance]])," ",UPPER(TRIM(Table1[[#This Row],[category]])))</f>
        <v>High Performance SERVER</v>
      </c>
      <c r="R196" s="8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t="s">
        <v>233</v>
      </c>
      <c r="B197" s="9">
        <v>1267.68</v>
      </c>
      <c r="C197" s="2">
        <v>21225</v>
      </c>
      <c r="D197" s="2">
        <v>16.739999999999998</v>
      </c>
      <c r="E197" s="2">
        <v>2524</v>
      </c>
      <c r="F197" s="2">
        <v>1.99</v>
      </c>
      <c r="G197" s="2">
        <v>140</v>
      </c>
      <c r="H197" s="2">
        <v>151.61000000000001</v>
      </c>
      <c r="I197" s="2">
        <v>8</v>
      </c>
      <c r="J197" s="10">
        <v>2021</v>
      </c>
      <c r="K197" s="8" t="s">
        <v>31</v>
      </c>
      <c r="L197" s="8" t="s">
        <v>16</v>
      </c>
      <c r="M197" s="2">
        <f>RANK(Table1[[#This Row],[powerPerf]],Table1[powerPerf])</f>
        <v>501</v>
      </c>
      <c r="N197" s="2">
        <f>RANK(Table1[[#This Row],[cpuValue]],Table1[cpuValue])</f>
        <v>1284</v>
      </c>
      <c r="O197" s="8" t="str">
        <f>LOOKUP(Table1[[#This Row],[Rank based on power]],$S$5:$S$9,$T$5:$T$9)</f>
        <v>High performance</v>
      </c>
      <c r="P197" s="2">
        <f ca="1">YEAR($T$2)-Table1[[#This Row],[testDate]]</f>
        <v>1</v>
      </c>
      <c r="Q197" s="8" t="str">
        <f>CONCATENATE(PROPER(Table1[[#This Row],[Performace remark based on performance]])," ",UPPER(TRIM(Table1[[#This Row],[category]])))</f>
        <v>High Performance SERVER</v>
      </c>
      <c r="R197" s="8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t="s">
        <v>234</v>
      </c>
      <c r="B198" s="9">
        <v>395</v>
      </c>
      <c r="C198" s="2">
        <v>21212</v>
      </c>
      <c r="D198" s="2">
        <v>53.7</v>
      </c>
      <c r="E198" s="2">
        <v>3219</v>
      </c>
      <c r="F198" s="2">
        <v>8.15</v>
      </c>
      <c r="G198" s="2">
        <v>45</v>
      </c>
      <c r="H198" s="2">
        <v>471.38</v>
      </c>
      <c r="I198" s="2">
        <v>8</v>
      </c>
      <c r="J198" s="10">
        <v>2021</v>
      </c>
      <c r="K198" s="8" t="s">
        <v>180</v>
      </c>
      <c r="L198" s="8" t="s">
        <v>118</v>
      </c>
      <c r="M198" s="2">
        <f>RANK(Table1[[#This Row],[powerPerf]],Table1[powerPerf])</f>
        <v>43</v>
      </c>
      <c r="N198" s="2">
        <f>RANK(Table1[[#This Row],[cpuValue]],Table1[cpuValue])</f>
        <v>387</v>
      </c>
      <c r="O198" s="8" t="str">
        <f>LOOKUP(Table1[[#This Row],[Rank based on power]],$S$5:$S$9,$T$5:$T$9)</f>
        <v>Best performance</v>
      </c>
      <c r="P198" s="2">
        <f ca="1">YEAR($T$2)-Table1[[#This Row],[testDate]]</f>
        <v>1</v>
      </c>
      <c r="Q198" s="8" t="str">
        <f>CONCATENATE(PROPER(Table1[[#This Row],[Performace remark based on performance]])," ",UPPER(TRIM(Table1[[#This Row],[category]])))</f>
        <v>Best Performance LAPTOP</v>
      </c>
      <c r="R198" s="8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t="s">
        <v>235</v>
      </c>
      <c r="B199" s="9">
        <v>1530.39</v>
      </c>
      <c r="C199" s="2">
        <v>21198</v>
      </c>
      <c r="D199" s="2">
        <v>13.85</v>
      </c>
      <c r="E199" s="2">
        <v>2637</v>
      </c>
      <c r="F199" s="2">
        <v>1.72</v>
      </c>
      <c r="G199" s="2">
        <v>140</v>
      </c>
      <c r="H199" s="2">
        <v>151.41</v>
      </c>
      <c r="I199" s="2">
        <v>10</v>
      </c>
      <c r="J199" s="10">
        <v>2018</v>
      </c>
      <c r="K199" s="8" t="s">
        <v>94</v>
      </c>
      <c r="L199" s="8" t="s">
        <v>16</v>
      </c>
      <c r="M199" s="2">
        <f>RANK(Table1[[#This Row],[powerPerf]],Table1[powerPerf])</f>
        <v>503</v>
      </c>
      <c r="N199" s="2">
        <f>RANK(Table1[[#This Row],[cpuValue]],Table1[cpuValue])</f>
        <v>1408</v>
      </c>
      <c r="O199" s="8" t="str">
        <f>LOOKUP(Table1[[#This Row],[Rank based on power]],$S$5:$S$9,$T$5:$T$9)</f>
        <v>High performance</v>
      </c>
      <c r="P199" s="2">
        <f ca="1">YEAR($T$2)-Table1[[#This Row],[testDate]]</f>
        <v>4</v>
      </c>
      <c r="Q199" s="8" t="str">
        <f>CONCATENATE(PROPER(Table1[[#This Row],[Performace remark based on performance]])," ",UPPER(TRIM(Table1[[#This Row],[category]])))</f>
        <v>High Performance SERVER</v>
      </c>
      <c r="R199" s="8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t="s">
        <v>236</v>
      </c>
      <c r="B200" s="9">
        <v>2139.9499999999998</v>
      </c>
      <c r="C200" s="2">
        <v>21042</v>
      </c>
      <c r="D200" s="2">
        <v>9.83</v>
      </c>
      <c r="E200" s="2">
        <v>2180</v>
      </c>
      <c r="F200" s="2">
        <v>1.02</v>
      </c>
      <c r="G200" s="2">
        <v>140</v>
      </c>
      <c r="H200" s="2">
        <v>150.30000000000001</v>
      </c>
      <c r="I200" s="2">
        <v>14</v>
      </c>
      <c r="J200" s="10">
        <v>2018</v>
      </c>
      <c r="K200" s="8" t="s">
        <v>66</v>
      </c>
      <c r="L200" s="8" t="s">
        <v>16</v>
      </c>
      <c r="M200" s="2">
        <f>RANK(Table1[[#This Row],[powerPerf]],Table1[powerPerf])</f>
        <v>506</v>
      </c>
      <c r="N200" s="2">
        <f>RANK(Table1[[#This Row],[cpuValue]],Table1[cpuValue])</f>
        <v>1589</v>
      </c>
      <c r="O200" s="8" t="str">
        <f>LOOKUP(Table1[[#This Row],[Rank based on power]],$S$5:$S$9,$T$5:$T$9)</f>
        <v>High performance</v>
      </c>
      <c r="P200" s="2">
        <f ca="1">YEAR($T$2)-Table1[[#This Row],[testDate]]</f>
        <v>4</v>
      </c>
      <c r="Q200" s="8" t="str">
        <f>CONCATENATE(PROPER(Table1[[#This Row],[Performace remark based on performance]])," ",UPPER(TRIM(Table1[[#This Row],[category]])))</f>
        <v>High Performance SERVER</v>
      </c>
      <c r="R200" s="8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t="s">
        <v>237</v>
      </c>
      <c r="B201" s="9">
        <v>668.18</v>
      </c>
      <c r="C201" s="2">
        <v>20973</v>
      </c>
      <c r="D201" s="2">
        <v>31.39</v>
      </c>
      <c r="E201" s="2">
        <v>2288</v>
      </c>
      <c r="F201" s="2">
        <v>3.42</v>
      </c>
      <c r="G201" s="2">
        <v>105</v>
      </c>
      <c r="H201" s="2">
        <v>199.74</v>
      </c>
      <c r="I201" s="2">
        <v>10</v>
      </c>
      <c r="J201" s="10">
        <v>2021</v>
      </c>
      <c r="K201" s="8" t="s">
        <v>31</v>
      </c>
      <c r="L201" s="8" t="s">
        <v>16</v>
      </c>
      <c r="M201" s="2">
        <f>RANK(Table1[[#This Row],[powerPerf]],Table1[powerPerf])</f>
        <v>311</v>
      </c>
      <c r="N201" s="2">
        <f>RANK(Table1[[#This Row],[cpuValue]],Table1[cpuValue])</f>
        <v>805</v>
      </c>
      <c r="O201" s="8" t="str">
        <f>LOOKUP(Table1[[#This Row],[Rank based on power]],$S$5:$S$9,$T$5:$T$9)</f>
        <v>Best performance</v>
      </c>
      <c r="P201" s="2">
        <f ca="1">YEAR($T$2)-Table1[[#This Row],[testDate]]</f>
        <v>1</v>
      </c>
      <c r="Q201" s="8" t="str">
        <f>CONCATENATE(PROPER(Table1[[#This Row],[Performace remark based on performance]])," ",UPPER(TRIM(Table1[[#This Row],[category]])))</f>
        <v>Best Performance SERVER</v>
      </c>
      <c r="R201" s="8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t="s">
        <v>238</v>
      </c>
      <c r="B202" s="9">
        <v>350</v>
      </c>
      <c r="C202" s="2">
        <v>20881</v>
      </c>
      <c r="D202" s="2">
        <v>59.66</v>
      </c>
      <c r="E202" s="2">
        <v>3070</v>
      </c>
      <c r="F202" s="2">
        <v>8.77</v>
      </c>
      <c r="G202" s="2">
        <v>65</v>
      </c>
      <c r="H202" s="2">
        <v>321.25</v>
      </c>
      <c r="I202" s="2">
        <v>10</v>
      </c>
      <c r="J202" s="10">
        <v>2020</v>
      </c>
      <c r="K202" s="8" t="s">
        <v>155</v>
      </c>
      <c r="L202" s="8" t="s">
        <v>13</v>
      </c>
      <c r="M202" s="2">
        <f>RANK(Table1[[#This Row],[powerPerf]],Table1[powerPerf])</f>
        <v>124</v>
      </c>
      <c r="N202" s="2">
        <f>RANK(Table1[[#This Row],[cpuValue]],Table1[cpuValue])</f>
        <v>328</v>
      </c>
      <c r="O202" s="8" t="str">
        <f>LOOKUP(Table1[[#This Row],[Rank based on power]],$S$5:$S$9,$T$5:$T$9)</f>
        <v>Best performance</v>
      </c>
      <c r="P202" s="2">
        <f ca="1">YEAR($T$2)-Table1[[#This Row],[testDate]]</f>
        <v>2</v>
      </c>
      <c r="Q202" s="8" t="str">
        <f>CONCATENATE(PROPER(Table1[[#This Row],[Performace remark based on performance]])," ",UPPER(TRIM(Table1[[#This Row],[category]])))</f>
        <v>Best Performance DESKTOP</v>
      </c>
      <c r="R202" s="8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t="s">
        <v>239</v>
      </c>
      <c r="B203" s="9">
        <v>571.95000000000005</v>
      </c>
      <c r="C203" s="2">
        <v>20827</v>
      </c>
      <c r="D203" s="2">
        <v>36.409999999999997</v>
      </c>
      <c r="E203" s="2">
        <v>2026</v>
      </c>
      <c r="F203" s="2">
        <v>3.54</v>
      </c>
      <c r="G203" s="2">
        <v>155</v>
      </c>
      <c r="H203" s="2">
        <v>134.37</v>
      </c>
      <c r="I203" s="2">
        <v>8</v>
      </c>
      <c r="J203" s="10">
        <v>2019</v>
      </c>
      <c r="K203" s="8" t="s">
        <v>15</v>
      </c>
      <c r="L203" s="8" t="s">
        <v>16</v>
      </c>
      <c r="M203" s="2">
        <f>RANK(Table1[[#This Row],[powerPerf]],Table1[powerPerf])</f>
        <v>579</v>
      </c>
      <c r="N203" s="2">
        <f>RANK(Table1[[#This Row],[cpuValue]],Table1[cpuValue])</f>
        <v>663</v>
      </c>
      <c r="O203" s="8" t="str">
        <f>LOOKUP(Table1[[#This Row],[Rank based on power]],$S$5:$S$9,$T$5:$T$9)</f>
        <v>High performance</v>
      </c>
      <c r="P203" s="2">
        <f ca="1">YEAR($T$2)-Table1[[#This Row],[testDate]]</f>
        <v>3</v>
      </c>
      <c r="Q203" s="8" t="str">
        <f>CONCATENATE(PROPER(Table1[[#This Row],[Performace remark based on performance]])," ",UPPER(TRIM(Table1[[#This Row],[category]])))</f>
        <v>High Performance SERVER</v>
      </c>
      <c r="R203" s="8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t="s">
        <v>240</v>
      </c>
      <c r="B204" s="9">
        <v>1770</v>
      </c>
      <c r="C204" s="2">
        <v>20721</v>
      </c>
      <c r="D204" s="2">
        <v>11.71</v>
      </c>
      <c r="E204" s="2">
        <v>1880</v>
      </c>
      <c r="F204" s="2">
        <v>1.06</v>
      </c>
      <c r="G204" s="2">
        <v>125</v>
      </c>
      <c r="H204" s="2">
        <v>165.77</v>
      </c>
      <c r="I204" s="2">
        <v>16</v>
      </c>
      <c r="J204" s="10">
        <v>2017</v>
      </c>
      <c r="K204" s="8" t="s">
        <v>66</v>
      </c>
      <c r="L204" s="8" t="s">
        <v>16</v>
      </c>
      <c r="M204" s="2">
        <f>RANK(Table1[[#This Row],[powerPerf]],Table1[powerPerf])</f>
        <v>439</v>
      </c>
      <c r="N204" s="2">
        <f>RANK(Table1[[#This Row],[cpuValue]],Table1[cpuValue])</f>
        <v>1498</v>
      </c>
      <c r="O204" s="8" t="str">
        <f>LOOKUP(Table1[[#This Row],[Rank based on power]],$S$5:$S$9,$T$5:$T$9)</f>
        <v>High performance</v>
      </c>
      <c r="P204" s="2">
        <f ca="1">YEAR($T$2)-Table1[[#This Row],[testDate]]</f>
        <v>5</v>
      </c>
      <c r="Q204" s="8" t="str">
        <f>CONCATENATE(PROPER(Table1[[#This Row],[Performace remark based on performance]])," ",UPPER(TRIM(Table1[[#This Row],[category]])))</f>
        <v>High Performance SERVER</v>
      </c>
      <c r="R204" s="8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t="s">
        <v>241</v>
      </c>
      <c r="B205" s="9">
        <v>444</v>
      </c>
      <c r="C205" s="2">
        <v>20658</v>
      </c>
      <c r="D205" s="2">
        <v>46.53</v>
      </c>
      <c r="E205" s="2">
        <v>2969</v>
      </c>
      <c r="F205" s="2">
        <v>6.69</v>
      </c>
      <c r="G205" s="2">
        <v>65</v>
      </c>
      <c r="H205" s="2">
        <v>317.82</v>
      </c>
      <c r="I205" s="2">
        <v>10</v>
      </c>
      <c r="J205" s="10">
        <v>2021</v>
      </c>
      <c r="K205" s="8" t="s">
        <v>155</v>
      </c>
      <c r="L205" s="8" t="s">
        <v>242</v>
      </c>
      <c r="M205" s="2">
        <f>RANK(Table1[[#This Row],[powerPerf]],Table1[powerPerf])</f>
        <v>126</v>
      </c>
      <c r="N205" s="2">
        <f>RANK(Table1[[#This Row],[cpuValue]],Table1[cpuValue])</f>
        <v>477</v>
      </c>
      <c r="O205" s="8" t="str">
        <f>LOOKUP(Table1[[#This Row],[Rank based on power]],$S$5:$S$9,$T$5:$T$9)</f>
        <v>Best performance</v>
      </c>
      <c r="P205" s="2">
        <f ca="1">YEAR($T$2)-Table1[[#This Row],[testDate]]</f>
        <v>1</v>
      </c>
      <c r="Q205" s="8" t="str">
        <f>CONCATENATE(PROPER(Table1[[#This Row],[Performace remark based on performance]])," ",UPPER(TRIM(Table1[[#This Row],[category]])))</f>
        <v>Best Performance DESKTOP, MOBILE/EMBEDDED</v>
      </c>
      <c r="R205" s="8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t="s">
        <v>243</v>
      </c>
      <c r="B206" s="9">
        <v>316.99</v>
      </c>
      <c r="C206" s="2">
        <v>20588</v>
      </c>
      <c r="D206" s="2">
        <v>64.95</v>
      </c>
      <c r="E206" s="2">
        <v>3146</v>
      </c>
      <c r="F206" s="2">
        <v>9.92</v>
      </c>
      <c r="G206" s="2">
        <v>95</v>
      </c>
      <c r="H206" s="2">
        <v>216.72</v>
      </c>
      <c r="I206" s="2">
        <v>8</v>
      </c>
      <c r="J206" s="10">
        <v>2021</v>
      </c>
      <c r="K206" s="8" t="s">
        <v>155</v>
      </c>
      <c r="L206" s="8" t="s">
        <v>13</v>
      </c>
      <c r="M206" s="2">
        <f>RANK(Table1[[#This Row],[powerPerf]],Table1[powerPerf])</f>
        <v>274</v>
      </c>
      <c r="N206" s="2">
        <f>RANK(Table1[[#This Row],[cpuValue]],Table1[cpuValue])</f>
        <v>269</v>
      </c>
      <c r="O206" s="8" t="str">
        <f>LOOKUP(Table1[[#This Row],[Rank based on power]],$S$5:$S$9,$T$5:$T$9)</f>
        <v>Best performance</v>
      </c>
      <c r="P206" s="2">
        <f ca="1">YEAR($T$2)-Table1[[#This Row],[testDate]]</f>
        <v>1</v>
      </c>
      <c r="Q206" s="8" t="str">
        <f>CONCATENATE(PROPER(Table1[[#This Row],[Performace remark based on performance]])," ",UPPER(TRIM(Table1[[#This Row],[category]])))</f>
        <v>Best Performance DESKTOP</v>
      </c>
      <c r="R206" s="8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t="s">
        <v>244</v>
      </c>
      <c r="B207" s="9">
        <v>299.99</v>
      </c>
      <c r="C207" s="2">
        <v>20570</v>
      </c>
      <c r="D207" s="2">
        <v>68.569999999999993</v>
      </c>
      <c r="E207" s="2">
        <v>2710</v>
      </c>
      <c r="F207" s="2">
        <v>9.0299999999999994</v>
      </c>
      <c r="G207" s="2">
        <v>65</v>
      </c>
      <c r="H207" s="2">
        <v>316.45999999999998</v>
      </c>
      <c r="I207" s="2">
        <v>8</v>
      </c>
      <c r="J207" s="10">
        <v>2020</v>
      </c>
      <c r="K207" s="8" t="s">
        <v>48</v>
      </c>
      <c r="L207" s="8" t="s">
        <v>13</v>
      </c>
      <c r="M207" s="2">
        <f>RANK(Table1[[#This Row],[powerPerf]],Table1[powerPerf])</f>
        <v>127</v>
      </c>
      <c r="N207" s="2">
        <f>RANK(Table1[[#This Row],[cpuValue]],Table1[cpuValue])</f>
        <v>238</v>
      </c>
      <c r="O207" s="8" t="str">
        <f>LOOKUP(Table1[[#This Row],[Rank based on power]],$S$5:$S$9,$T$5:$T$9)</f>
        <v>Best performance</v>
      </c>
      <c r="P207" s="2">
        <f ca="1">YEAR($T$2)-Table1[[#This Row],[testDate]]</f>
        <v>2</v>
      </c>
      <c r="Q207" s="8" t="str">
        <f>CONCATENATE(PROPER(Table1[[#This Row],[Performace remark based on performance]])," ",UPPER(TRIM(Table1[[#This Row],[category]])))</f>
        <v>Best Performance DESKTOP</v>
      </c>
      <c r="R207" s="8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t="s">
        <v>245</v>
      </c>
      <c r="B208" s="9">
        <v>619</v>
      </c>
      <c r="C208" s="2">
        <v>20533</v>
      </c>
      <c r="D208" s="2">
        <v>33.17</v>
      </c>
      <c r="E208" s="2">
        <v>3093</v>
      </c>
      <c r="F208" s="2">
        <v>5</v>
      </c>
      <c r="G208" s="2">
        <v>80</v>
      </c>
      <c r="H208" s="2">
        <v>256.66000000000003</v>
      </c>
      <c r="I208" s="2">
        <v>10</v>
      </c>
      <c r="J208" s="10">
        <v>2020</v>
      </c>
      <c r="K208" s="8" t="s">
        <v>155</v>
      </c>
      <c r="L208" s="8" t="s">
        <v>16</v>
      </c>
      <c r="M208" s="2">
        <f>RANK(Table1[[#This Row],[powerPerf]],Table1[powerPerf])</f>
        <v>206</v>
      </c>
      <c r="N208" s="2">
        <f>RANK(Table1[[#This Row],[cpuValue]],Table1[cpuValue])</f>
        <v>761</v>
      </c>
      <c r="O208" s="8" t="str">
        <f>LOOKUP(Table1[[#This Row],[Rank based on power]],$S$5:$S$9,$T$5:$T$9)</f>
        <v>Best performance</v>
      </c>
      <c r="P208" s="2">
        <f ca="1">YEAR($T$2)-Table1[[#This Row],[testDate]]</f>
        <v>2</v>
      </c>
      <c r="Q208" s="8" t="str">
        <f>CONCATENATE(PROPER(Table1[[#This Row],[Performace remark based on performance]])," ",UPPER(TRIM(Table1[[#This Row],[category]])))</f>
        <v>Best Performance SERVER</v>
      </c>
      <c r="R208" s="8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t="s">
        <v>246</v>
      </c>
      <c r="B209" s="9">
        <v>2015.12</v>
      </c>
      <c r="C209" s="2">
        <v>20471</v>
      </c>
      <c r="D209" s="2">
        <v>10.16</v>
      </c>
      <c r="E209" s="2">
        <v>1975</v>
      </c>
      <c r="F209" s="2">
        <v>0.98</v>
      </c>
      <c r="G209" s="2">
        <v>180</v>
      </c>
      <c r="H209" s="2">
        <v>113.73</v>
      </c>
      <c r="I209" s="2">
        <v>24</v>
      </c>
      <c r="J209" s="10">
        <v>2018</v>
      </c>
      <c r="K209" s="8" t="s">
        <v>15</v>
      </c>
      <c r="L209" s="8" t="s">
        <v>16</v>
      </c>
      <c r="M209" s="2">
        <f>RANK(Table1[[#This Row],[powerPerf]],Table1[powerPerf])</f>
        <v>693</v>
      </c>
      <c r="N209" s="2">
        <f>RANK(Table1[[#This Row],[cpuValue]],Table1[cpuValue])</f>
        <v>1570</v>
      </c>
      <c r="O209" s="8" t="str">
        <f>LOOKUP(Table1[[#This Row],[Rank based on power]],$S$5:$S$9,$T$5:$T$9)</f>
        <v>High performance</v>
      </c>
      <c r="P209" s="2">
        <f ca="1">YEAR($T$2)-Table1[[#This Row],[testDate]]</f>
        <v>4</v>
      </c>
      <c r="Q209" s="8" t="str">
        <f>CONCATENATE(PROPER(Table1[[#This Row],[Performace remark based on performance]])," ",UPPER(TRIM(Table1[[#This Row],[category]])))</f>
        <v>High Performance SERVER</v>
      </c>
      <c r="R209" s="8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t="s">
        <v>247</v>
      </c>
      <c r="B210" s="9">
        <v>389.97</v>
      </c>
      <c r="C210" s="2">
        <v>20446</v>
      </c>
      <c r="D210" s="2">
        <v>52.43</v>
      </c>
      <c r="E210" s="2">
        <v>3057</v>
      </c>
      <c r="F210" s="2">
        <v>7.84</v>
      </c>
      <c r="G210" s="2">
        <v>65</v>
      </c>
      <c r="H210" s="2">
        <v>314.55</v>
      </c>
      <c r="I210" s="2">
        <v>10</v>
      </c>
      <c r="J210" s="10">
        <v>2020</v>
      </c>
      <c r="K210" s="8" t="s">
        <v>155</v>
      </c>
      <c r="L210" s="8" t="s">
        <v>13</v>
      </c>
      <c r="M210" s="2">
        <f>RANK(Table1[[#This Row],[powerPerf]],Table1[powerPerf])</f>
        <v>131</v>
      </c>
      <c r="N210" s="2">
        <f>RANK(Table1[[#This Row],[cpuValue]],Table1[cpuValue])</f>
        <v>401</v>
      </c>
      <c r="O210" s="8" t="str">
        <f>LOOKUP(Table1[[#This Row],[Rank based on power]],$S$5:$S$9,$T$5:$T$9)</f>
        <v>Best performance</v>
      </c>
      <c r="P210" s="2">
        <f ca="1">YEAR($T$2)-Table1[[#This Row],[testDate]]</f>
        <v>2</v>
      </c>
      <c r="Q210" s="8" t="str">
        <f>CONCATENATE(PROPER(Table1[[#This Row],[Performace remark based on performance]])," ",UPPER(TRIM(Table1[[#This Row],[category]])))</f>
        <v>Best Performance DESKTOP</v>
      </c>
      <c r="R210" s="8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t="s">
        <v>248</v>
      </c>
      <c r="B211" s="9">
        <v>2970</v>
      </c>
      <c r="C211" s="2">
        <v>20402</v>
      </c>
      <c r="D211" s="2">
        <v>6.87</v>
      </c>
      <c r="E211" s="2">
        <v>2752</v>
      </c>
      <c r="F211" s="2">
        <v>0.93</v>
      </c>
      <c r="G211" s="2">
        <v>150</v>
      </c>
      <c r="H211" s="2">
        <v>136.01</v>
      </c>
      <c r="I211" s="2">
        <v>8</v>
      </c>
      <c r="J211" s="10">
        <v>2019</v>
      </c>
      <c r="K211" s="8" t="s">
        <v>66</v>
      </c>
      <c r="L211" s="8" t="s">
        <v>16</v>
      </c>
      <c r="M211" s="2">
        <f>RANK(Table1[[#This Row],[powerPerf]],Table1[powerPerf])</f>
        <v>574</v>
      </c>
      <c r="N211" s="2">
        <f>RANK(Table1[[#This Row],[cpuValue]],Table1[cpuValue])</f>
        <v>1734</v>
      </c>
      <c r="O211" s="8" t="str">
        <f>LOOKUP(Table1[[#This Row],[Rank based on power]],$S$5:$S$9,$T$5:$T$9)</f>
        <v>High performance</v>
      </c>
      <c r="P211" s="2">
        <f ca="1">YEAR($T$2)-Table1[[#This Row],[testDate]]</f>
        <v>3</v>
      </c>
      <c r="Q211" s="8" t="str">
        <f>CONCATENATE(PROPER(Table1[[#This Row],[Performace remark based on performance]])," ",UPPER(TRIM(Table1[[#This Row],[category]])))</f>
        <v>High Performance SERVER</v>
      </c>
      <c r="R211" s="8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t="s">
        <v>249</v>
      </c>
      <c r="B212" s="9">
        <v>592.1</v>
      </c>
      <c r="C212" s="2">
        <v>20373</v>
      </c>
      <c r="D212" s="2">
        <v>34.409999999999997</v>
      </c>
      <c r="E212" s="2">
        <v>1948</v>
      </c>
      <c r="F212" s="2">
        <v>3.29</v>
      </c>
      <c r="G212" s="2">
        <v>120</v>
      </c>
      <c r="H212" s="2">
        <v>169.77</v>
      </c>
      <c r="I212" s="2">
        <v>18</v>
      </c>
      <c r="J212" s="10">
        <v>2016</v>
      </c>
      <c r="K212" s="8" t="s">
        <v>161</v>
      </c>
      <c r="L212" s="8" t="s">
        <v>16</v>
      </c>
      <c r="M212" s="2">
        <f>RANK(Table1[[#This Row],[powerPerf]],Table1[powerPerf])</f>
        <v>420</v>
      </c>
      <c r="N212" s="2">
        <f>RANK(Table1[[#This Row],[cpuValue]],Table1[cpuValue])</f>
        <v>719</v>
      </c>
      <c r="O212" s="8" t="str">
        <f>LOOKUP(Table1[[#This Row],[Rank based on power]],$S$5:$S$9,$T$5:$T$9)</f>
        <v>High performance</v>
      </c>
      <c r="P212" s="2">
        <f ca="1">YEAR($T$2)-Table1[[#This Row],[testDate]]</f>
        <v>6</v>
      </c>
      <c r="Q212" s="8" t="str">
        <f>CONCATENATE(PROPER(Table1[[#This Row],[Performace remark based on performance]])," ",UPPER(TRIM(Table1[[#This Row],[category]])))</f>
        <v>High Performance SERVER</v>
      </c>
      <c r="R212" s="8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t="s">
        <v>250</v>
      </c>
      <c r="B213" s="9">
        <v>202</v>
      </c>
      <c r="C213" s="2">
        <v>20309</v>
      </c>
      <c r="D213" s="2">
        <v>100.54</v>
      </c>
      <c r="E213" s="2">
        <v>3759</v>
      </c>
      <c r="F213" s="2">
        <v>18.61</v>
      </c>
      <c r="G213" s="2">
        <v>65</v>
      </c>
      <c r="H213" s="2">
        <v>312.45</v>
      </c>
      <c r="I213" s="2">
        <v>6</v>
      </c>
      <c r="J213" s="10">
        <v>2022</v>
      </c>
      <c r="K213" s="8" t="s">
        <v>53</v>
      </c>
      <c r="L213" s="8" t="s">
        <v>13</v>
      </c>
      <c r="M213" s="2">
        <f>RANK(Table1[[#This Row],[powerPerf]],Table1[powerPerf])</f>
        <v>133</v>
      </c>
      <c r="N213" s="2">
        <f>RANK(Table1[[#This Row],[cpuValue]],Table1[cpuValue])</f>
        <v>94</v>
      </c>
      <c r="O213" s="8" t="str">
        <f>LOOKUP(Table1[[#This Row],[Rank based on power]],$S$5:$S$9,$T$5:$T$9)</f>
        <v>Best performance</v>
      </c>
      <c r="P213" s="2">
        <f ca="1">YEAR($T$2)-Table1[[#This Row],[testDate]]</f>
        <v>0</v>
      </c>
      <c r="Q213" s="8" t="str">
        <f>CONCATENATE(PROPER(Table1[[#This Row],[Performace remark based on performance]])," ",UPPER(TRIM(Table1[[#This Row],[category]])))</f>
        <v>Best Performance DESKTOP</v>
      </c>
      <c r="R213" s="8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t="s">
        <v>251</v>
      </c>
      <c r="B214" s="9">
        <v>439</v>
      </c>
      <c r="C214" s="2">
        <v>20225</v>
      </c>
      <c r="D214" s="2">
        <v>46.07</v>
      </c>
      <c r="E214" s="2">
        <v>3419</v>
      </c>
      <c r="F214" s="2">
        <v>7.79</v>
      </c>
      <c r="G214" s="2">
        <v>35</v>
      </c>
      <c r="H214" s="2">
        <v>577.86</v>
      </c>
      <c r="I214" s="2">
        <v>8</v>
      </c>
      <c r="J214" s="10">
        <v>2021</v>
      </c>
      <c r="K214" s="8" t="s">
        <v>155</v>
      </c>
      <c r="L214" s="8" t="s">
        <v>13</v>
      </c>
      <c r="M214" s="2">
        <f>RANK(Table1[[#This Row],[powerPerf]],Table1[powerPerf])</f>
        <v>20</v>
      </c>
      <c r="N214" s="2">
        <f>RANK(Table1[[#This Row],[cpuValue]],Table1[cpuValue])</f>
        <v>487</v>
      </c>
      <c r="O214" s="8" t="str">
        <f>LOOKUP(Table1[[#This Row],[Rank based on power]],$S$5:$S$9,$T$5:$T$9)</f>
        <v>Best performance</v>
      </c>
      <c r="P214" s="2">
        <f ca="1">YEAR($T$2)-Table1[[#This Row],[testDate]]</f>
        <v>1</v>
      </c>
      <c r="Q214" s="8" t="str">
        <f>CONCATENATE(PROPER(Table1[[#This Row],[Performace remark based on performance]])," ",UPPER(TRIM(Table1[[#This Row],[category]])))</f>
        <v>Best Performance DESKTOP</v>
      </c>
      <c r="R214" s="8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t="s">
        <v>252</v>
      </c>
      <c r="B215" s="9">
        <v>319</v>
      </c>
      <c r="C215" s="2">
        <v>20138</v>
      </c>
      <c r="D215" s="2">
        <v>63.13</v>
      </c>
      <c r="E215" s="2">
        <v>2758</v>
      </c>
      <c r="F215" s="2">
        <v>8.65</v>
      </c>
      <c r="G215" s="2">
        <v>65</v>
      </c>
      <c r="H215" s="2">
        <v>309.82</v>
      </c>
      <c r="I215" s="2">
        <v>8</v>
      </c>
      <c r="J215" s="10">
        <v>2020</v>
      </c>
      <c r="K215" s="8" t="s">
        <v>48</v>
      </c>
      <c r="L215" s="8" t="s">
        <v>13</v>
      </c>
      <c r="M215" s="2">
        <f>RANK(Table1[[#This Row],[powerPerf]],Table1[powerPerf])</f>
        <v>138</v>
      </c>
      <c r="N215" s="2">
        <f>RANK(Table1[[#This Row],[cpuValue]],Table1[cpuValue])</f>
        <v>287</v>
      </c>
      <c r="O215" s="8" t="str">
        <f>LOOKUP(Table1[[#This Row],[Rank based on power]],$S$5:$S$9,$T$5:$T$9)</f>
        <v>Best performance</v>
      </c>
      <c r="P215" s="2">
        <f ca="1">YEAR($T$2)-Table1[[#This Row],[testDate]]</f>
        <v>2</v>
      </c>
      <c r="Q215" s="8" t="str">
        <f>CONCATENATE(PROPER(Table1[[#This Row],[Performace remark based on performance]])," ",UPPER(TRIM(Table1[[#This Row],[category]])))</f>
        <v>Best Performance DESKTOP</v>
      </c>
      <c r="R215" s="8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t="s">
        <v>253</v>
      </c>
      <c r="B216" s="9">
        <v>542.53</v>
      </c>
      <c r="C216" s="2">
        <v>20138</v>
      </c>
      <c r="D216" s="2">
        <v>37.119999999999997</v>
      </c>
      <c r="E216" s="2">
        <v>1916</v>
      </c>
      <c r="F216" s="2">
        <v>3.53</v>
      </c>
      <c r="G216" s="2">
        <v>145</v>
      </c>
      <c r="H216" s="2">
        <v>138.88</v>
      </c>
      <c r="I216" s="2">
        <v>18</v>
      </c>
      <c r="J216" s="10">
        <v>2014</v>
      </c>
      <c r="K216" s="8" t="s">
        <v>189</v>
      </c>
      <c r="L216" s="8" t="s">
        <v>16</v>
      </c>
      <c r="M216" s="2">
        <f>RANK(Table1[[#This Row],[powerPerf]],Table1[powerPerf])</f>
        <v>562</v>
      </c>
      <c r="N216" s="2">
        <f>RANK(Table1[[#This Row],[cpuValue]],Table1[cpuValue])</f>
        <v>647</v>
      </c>
      <c r="O216" s="8" t="str">
        <f>LOOKUP(Table1[[#This Row],[Rank based on power]],$S$5:$S$9,$T$5:$T$9)</f>
        <v>High performance</v>
      </c>
      <c r="P216" s="2">
        <f ca="1">YEAR($T$2)-Table1[[#This Row],[testDate]]</f>
        <v>8</v>
      </c>
      <c r="Q216" s="8" t="str">
        <f>CONCATENATE(PROPER(Table1[[#This Row],[Performace remark based on performance]])," ",UPPER(TRIM(Table1[[#This Row],[category]])))</f>
        <v>High Performance SERVER</v>
      </c>
      <c r="R216" s="8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t="s">
        <v>254</v>
      </c>
      <c r="B217" s="9">
        <v>498.31</v>
      </c>
      <c r="C217" s="2">
        <v>20094</v>
      </c>
      <c r="D217" s="2">
        <v>40.32</v>
      </c>
      <c r="E217" s="2">
        <v>1971</v>
      </c>
      <c r="F217" s="2">
        <v>3.96</v>
      </c>
      <c r="G217" s="2">
        <v>135</v>
      </c>
      <c r="H217" s="2">
        <v>148.85</v>
      </c>
      <c r="I217" s="2">
        <v>14</v>
      </c>
      <c r="J217" s="10">
        <v>2016</v>
      </c>
      <c r="K217" s="8" t="s">
        <v>161</v>
      </c>
      <c r="L217" s="8" t="s">
        <v>16</v>
      </c>
      <c r="M217" s="2">
        <f>RANK(Table1[[#This Row],[powerPerf]],Table1[powerPerf])</f>
        <v>514</v>
      </c>
      <c r="N217" s="2">
        <f>RANK(Table1[[#This Row],[cpuValue]],Table1[cpuValue])</f>
        <v>585</v>
      </c>
      <c r="O217" s="8" t="str">
        <f>LOOKUP(Table1[[#This Row],[Rank based on power]],$S$5:$S$9,$T$5:$T$9)</f>
        <v>High performance</v>
      </c>
      <c r="P217" s="2">
        <f ca="1">YEAR($T$2)-Table1[[#This Row],[testDate]]</f>
        <v>6</v>
      </c>
      <c r="Q217" s="8" t="str">
        <f>CONCATENATE(PROPER(Table1[[#This Row],[Performace remark based on performance]])," ",UPPER(TRIM(Table1[[#This Row],[category]])))</f>
        <v>High Performance SERVER</v>
      </c>
      <c r="R217" s="8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t="s">
        <v>255</v>
      </c>
      <c r="B218" s="9">
        <v>159</v>
      </c>
      <c r="C218" s="2">
        <v>19949</v>
      </c>
      <c r="D218" s="2">
        <v>125.46</v>
      </c>
      <c r="E218" s="2">
        <v>3096</v>
      </c>
      <c r="F218" s="2">
        <v>19.47</v>
      </c>
      <c r="G218" s="2">
        <v>65</v>
      </c>
      <c r="H218" s="2">
        <v>306.89999999999998</v>
      </c>
      <c r="I218" s="2">
        <v>6</v>
      </c>
      <c r="J218" s="10">
        <v>2022</v>
      </c>
      <c r="K218" s="8" t="s">
        <v>48</v>
      </c>
      <c r="L218" s="8" t="s">
        <v>13</v>
      </c>
      <c r="M218" s="2">
        <f>RANK(Table1[[#This Row],[powerPerf]],Table1[powerPerf])</f>
        <v>142</v>
      </c>
      <c r="N218" s="2">
        <f>RANK(Table1[[#This Row],[cpuValue]],Table1[cpuValue])</f>
        <v>36</v>
      </c>
      <c r="O218" s="8" t="str">
        <f>LOOKUP(Table1[[#This Row],[Rank based on power]],$S$5:$S$9,$T$5:$T$9)</f>
        <v>Best performance</v>
      </c>
      <c r="P218" s="2">
        <f ca="1">YEAR($T$2)-Table1[[#This Row],[testDate]]</f>
        <v>0</v>
      </c>
      <c r="Q218" s="8" t="str">
        <f>CONCATENATE(PROPER(Table1[[#This Row],[Performace remark based on performance]])," ",UPPER(TRIM(Table1[[#This Row],[category]])))</f>
        <v>Best Performance DESKTOP</v>
      </c>
      <c r="R218" s="8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t="s">
        <v>256</v>
      </c>
      <c r="B219" s="9">
        <v>325.99</v>
      </c>
      <c r="C219" s="2">
        <v>19935</v>
      </c>
      <c r="D219" s="2">
        <v>61.15</v>
      </c>
      <c r="E219" s="2">
        <v>3512</v>
      </c>
      <c r="F219" s="2">
        <v>10.77</v>
      </c>
      <c r="G219" s="2">
        <v>65</v>
      </c>
      <c r="H219" s="2">
        <v>306.69</v>
      </c>
      <c r="I219" s="2">
        <v>6</v>
      </c>
      <c r="J219" s="10">
        <v>2021</v>
      </c>
      <c r="K219" s="8" t="s">
        <v>155</v>
      </c>
      <c r="L219" s="8" t="s">
        <v>16</v>
      </c>
      <c r="M219" s="2">
        <f>RANK(Table1[[#This Row],[powerPerf]],Table1[powerPerf])</f>
        <v>144</v>
      </c>
      <c r="N219" s="2">
        <f>RANK(Table1[[#This Row],[cpuValue]],Table1[cpuValue])</f>
        <v>313</v>
      </c>
      <c r="O219" s="8" t="str">
        <f>LOOKUP(Table1[[#This Row],[Rank based on power]],$S$5:$S$9,$T$5:$T$9)</f>
        <v>Best performance</v>
      </c>
      <c r="P219" s="2">
        <f ca="1">YEAR($T$2)-Table1[[#This Row],[testDate]]</f>
        <v>1</v>
      </c>
      <c r="Q219" s="8" t="str">
        <f>CONCATENATE(PROPER(Table1[[#This Row],[Performace remark based on performance]])," ",UPPER(TRIM(Table1[[#This Row],[category]])))</f>
        <v>Best Performance SERVER</v>
      </c>
      <c r="R219" s="8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t="s">
        <v>257</v>
      </c>
      <c r="B220" s="9">
        <v>179.97</v>
      </c>
      <c r="C220" s="2">
        <v>19830</v>
      </c>
      <c r="D220" s="2">
        <v>110.19</v>
      </c>
      <c r="E220" s="2">
        <v>3187</v>
      </c>
      <c r="F220" s="2">
        <v>17.71</v>
      </c>
      <c r="G220" s="2">
        <v>65</v>
      </c>
      <c r="H220" s="2">
        <v>305.08</v>
      </c>
      <c r="I220" s="2">
        <v>6</v>
      </c>
      <c r="J220" s="10">
        <v>2021</v>
      </c>
      <c r="K220" s="8" t="s">
        <v>48</v>
      </c>
      <c r="L220" s="8" t="s">
        <v>13</v>
      </c>
      <c r="M220" s="2">
        <f>RANK(Table1[[#This Row],[powerPerf]],Table1[powerPerf])</f>
        <v>147</v>
      </c>
      <c r="N220" s="2">
        <f>RANK(Table1[[#This Row],[cpuValue]],Table1[cpuValue])</f>
        <v>66</v>
      </c>
      <c r="O220" s="8" t="str">
        <f>LOOKUP(Table1[[#This Row],[Rank based on power]],$S$5:$S$9,$T$5:$T$9)</f>
        <v>Best performance</v>
      </c>
      <c r="P220" s="2">
        <f ca="1">YEAR($T$2)-Table1[[#This Row],[testDate]]</f>
        <v>1</v>
      </c>
      <c r="Q220" s="8" t="str">
        <f>CONCATENATE(PROPER(Table1[[#This Row],[Performace remark based on performance]])," ",UPPER(TRIM(Table1[[#This Row],[category]])))</f>
        <v>Best Performance DESKTOP</v>
      </c>
      <c r="R220" s="8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t="s">
        <v>258</v>
      </c>
      <c r="B221" s="9">
        <v>311</v>
      </c>
      <c r="C221" s="2">
        <v>19820</v>
      </c>
      <c r="D221" s="2">
        <v>63.73</v>
      </c>
      <c r="E221" s="2">
        <v>3628</v>
      </c>
      <c r="F221" s="2">
        <v>11.66</v>
      </c>
      <c r="G221" s="2">
        <v>45</v>
      </c>
      <c r="H221" s="2">
        <v>440.44</v>
      </c>
      <c r="I221" s="2">
        <v>4</v>
      </c>
      <c r="J221" s="10">
        <v>2022</v>
      </c>
      <c r="K221" s="8" t="s">
        <v>117</v>
      </c>
      <c r="L221" s="8" t="s">
        <v>118</v>
      </c>
      <c r="M221" s="2">
        <f>RANK(Table1[[#This Row],[powerPerf]],Table1[powerPerf])</f>
        <v>53</v>
      </c>
      <c r="N221" s="2">
        <f>RANK(Table1[[#This Row],[cpuValue]],Table1[cpuValue])</f>
        <v>279</v>
      </c>
      <c r="O221" s="8" t="str">
        <f>LOOKUP(Table1[[#This Row],[Rank based on power]],$S$5:$S$9,$T$5:$T$9)</f>
        <v>Best performance</v>
      </c>
      <c r="P221" s="2">
        <f ca="1">YEAR($T$2)-Table1[[#This Row],[testDate]]</f>
        <v>0</v>
      </c>
      <c r="Q221" s="8" t="str">
        <f>CONCATENATE(PROPER(Table1[[#This Row],[Performace remark based on performance]])," ",UPPER(TRIM(Table1[[#This Row],[category]])))</f>
        <v>Best Performance LAPTOP</v>
      </c>
      <c r="R221" s="8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t="s">
        <v>259</v>
      </c>
      <c r="B222" s="9">
        <v>1769.98</v>
      </c>
      <c r="C222" s="2">
        <v>19810</v>
      </c>
      <c r="D222" s="2">
        <v>11.19</v>
      </c>
      <c r="E222" s="2">
        <v>2104</v>
      </c>
      <c r="F222" s="2">
        <v>1.19</v>
      </c>
      <c r="G222" s="2">
        <v>125</v>
      </c>
      <c r="H222" s="2">
        <v>158.47999999999999</v>
      </c>
      <c r="I222" s="2">
        <v>12</v>
      </c>
      <c r="J222" s="10">
        <v>2020</v>
      </c>
      <c r="K222" s="8" t="s">
        <v>66</v>
      </c>
      <c r="L222" s="8" t="s">
        <v>16</v>
      </c>
      <c r="M222" s="2">
        <f>RANK(Table1[[#This Row],[powerPerf]],Table1[powerPerf])</f>
        <v>468</v>
      </c>
      <c r="N222" s="2">
        <f>RANK(Table1[[#This Row],[cpuValue]],Table1[cpuValue])</f>
        <v>1522</v>
      </c>
      <c r="O222" s="8" t="str">
        <f>LOOKUP(Table1[[#This Row],[Rank based on power]],$S$5:$S$9,$T$5:$T$9)</f>
        <v>High performance</v>
      </c>
      <c r="P222" s="2">
        <f ca="1">YEAR($T$2)-Table1[[#This Row],[testDate]]</f>
        <v>2</v>
      </c>
      <c r="Q222" s="8" t="str">
        <f>CONCATENATE(PROPER(Table1[[#This Row],[Performace remark based on performance]])," ",UPPER(TRIM(Table1[[#This Row],[category]])))</f>
        <v>High Performance SERVER</v>
      </c>
      <c r="R222" s="8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t="s">
        <v>260</v>
      </c>
      <c r="B223" s="9">
        <v>3405.95</v>
      </c>
      <c r="C223" s="2">
        <v>19794</v>
      </c>
      <c r="D223" s="2">
        <v>5.81</v>
      </c>
      <c r="E223" s="2">
        <v>1990</v>
      </c>
      <c r="F223" s="2">
        <v>0.57999999999999996</v>
      </c>
      <c r="G223" s="2">
        <v>135</v>
      </c>
      <c r="H223" s="2">
        <v>146.62</v>
      </c>
      <c r="I223" s="2">
        <v>16</v>
      </c>
      <c r="J223" s="10">
        <v>2014</v>
      </c>
      <c r="K223" s="8" t="s">
        <v>189</v>
      </c>
      <c r="L223" s="8" t="s">
        <v>16</v>
      </c>
      <c r="M223" s="2">
        <f>RANK(Table1[[#This Row],[powerPerf]],Table1[powerPerf])</f>
        <v>531</v>
      </c>
      <c r="N223" s="2">
        <f>RANK(Table1[[#This Row],[cpuValue]],Table1[cpuValue])</f>
        <v>1782</v>
      </c>
      <c r="O223" s="8" t="str">
        <f>LOOKUP(Table1[[#This Row],[Rank based on power]],$S$5:$S$9,$T$5:$T$9)</f>
        <v>High performance</v>
      </c>
      <c r="P223" s="2">
        <f ca="1">YEAR($T$2)-Table1[[#This Row],[testDate]]</f>
        <v>8</v>
      </c>
      <c r="Q223" s="8" t="str">
        <f>CONCATENATE(PROPER(Table1[[#This Row],[Performace remark based on performance]])," ",UPPER(TRIM(Table1[[#This Row],[category]])))</f>
        <v>High Performance SERVER</v>
      </c>
      <c r="R223" s="8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t="s">
        <v>261</v>
      </c>
      <c r="B224" s="9">
        <v>209.99</v>
      </c>
      <c r="C224" s="2">
        <v>19781</v>
      </c>
      <c r="D224" s="2">
        <v>94.2</v>
      </c>
      <c r="E224" s="2">
        <v>3374</v>
      </c>
      <c r="F224" s="2">
        <v>16.07</v>
      </c>
      <c r="G224" s="2">
        <v>125</v>
      </c>
      <c r="H224" s="2">
        <v>158.25</v>
      </c>
      <c r="I224" s="2">
        <v>6</v>
      </c>
      <c r="J224" s="10">
        <v>2021</v>
      </c>
      <c r="K224" s="8" t="s">
        <v>155</v>
      </c>
      <c r="L224" s="8" t="s">
        <v>13</v>
      </c>
      <c r="M224" s="2">
        <f>RANK(Table1[[#This Row],[powerPerf]],Table1[powerPerf])</f>
        <v>469</v>
      </c>
      <c r="N224" s="2">
        <f>RANK(Table1[[#This Row],[cpuValue]],Table1[cpuValue])</f>
        <v>121</v>
      </c>
      <c r="O224" s="8" t="str">
        <f>LOOKUP(Table1[[#This Row],[Rank based on power]],$S$5:$S$9,$T$5:$T$9)</f>
        <v>High performance</v>
      </c>
      <c r="P224" s="2">
        <f ca="1">YEAR($T$2)-Table1[[#This Row],[testDate]]</f>
        <v>1</v>
      </c>
      <c r="Q224" s="8" t="str">
        <f>CONCATENATE(PROPER(Table1[[#This Row],[Performace remark based on performance]])," ",UPPER(TRIM(Table1[[#This Row],[category]])))</f>
        <v>High Performance DESKTOP</v>
      </c>
      <c r="R224" s="8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t="s">
        <v>262</v>
      </c>
      <c r="B225" s="9">
        <v>232.49</v>
      </c>
      <c r="C225" s="2">
        <v>19742</v>
      </c>
      <c r="D225" s="2">
        <v>84.91</v>
      </c>
      <c r="E225" s="2">
        <v>3359</v>
      </c>
      <c r="F225" s="2">
        <v>14.45</v>
      </c>
      <c r="G225" s="2">
        <v>125</v>
      </c>
      <c r="H225" s="2">
        <v>157.93</v>
      </c>
      <c r="I225" s="2">
        <v>6</v>
      </c>
      <c r="J225" s="10">
        <v>2021</v>
      </c>
      <c r="K225" s="8" t="s">
        <v>155</v>
      </c>
      <c r="L225" s="8" t="s">
        <v>13</v>
      </c>
      <c r="M225" s="2">
        <f>RANK(Table1[[#This Row],[powerPerf]],Table1[powerPerf])</f>
        <v>472</v>
      </c>
      <c r="N225" s="2">
        <f>RANK(Table1[[#This Row],[cpuValue]],Table1[cpuValue])</f>
        <v>156</v>
      </c>
      <c r="O225" s="8" t="str">
        <f>LOOKUP(Table1[[#This Row],[Rank based on power]],$S$5:$S$9,$T$5:$T$9)</f>
        <v>High performance</v>
      </c>
      <c r="P225" s="2">
        <f ca="1">YEAR($T$2)-Table1[[#This Row],[testDate]]</f>
        <v>1</v>
      </c>
      <c r="Q225" s="8" t="str">
        <f>CONCATENATE(PROPER(Table1[[#This Row],[Performace remark based on performance]])," ",UPPER(TRIM(Table1[[#This Row],[category]])))</f>
        <v>High Performance DESKTOP</v>
      </c>
      <c r="R225" s="8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t="s">
        <v>263</v>
      </c>
      <c r="B226" s="9">
        <v>174.98</v>
      </c>
      <c r="C226" s="2">
        <v>19659</v>
      </c>
      <c r="D226" s="2">
        <v>112.35</v>
      </c>
      <c r="E226" s="2">
        <v>3567</v>
      </c>
      <c r="F226" s="2">
        <v>20.39</v>
      </c>
      <c r="G226" s="2">
        <v>65</v>
      </c>
      <c r="H226" s="2">
        <v>302.44</v>
      </c>
      <c r="I226" s="2">
        <v>6</v>
      </c>
      <c r="J226" s="10">
        <v>2022</v>
      </c>
      <c r="K226" s="8" t="s">
        <v>61</v>
      </c>
      <c r="L226" s="8" t="s">
        <v>13</v>
      </c>
      <c r="M226" s="2">
        <f>RANK(Table1[[#This Row],[powerPerf]],Table1[powerPerf])</f>
        <v>150</v>
      </c>
      <c r="N226" s="2">
        <f>RANK(Table1[[#This Row],[cpuValue]],Table1[cpuValue])</f>
        <v>61</v>
      </c>
      <c r="O226" s="8" t="str">
        <f>LOOKUP(Table1[[#This Row],[Rank based on power]],$S$5:$S$9,$T$5:$T$9)</f>
        <v>Best performance</v>
      </c>
      <c r="P226" s="2">
        <f ca="1">YEAR($T$2)-Table1[[#This Row],[testDate]]</f>
        <v>0</v>
      </c>
      <c r="Q226" s="8" t="str">
        <f>CONCATENATE(PROPER(Table1[[#This Row],[Performace remark based on performance]])," ",UPPER(TRIM(Table1[[#This Row],[category]])))</f>
        <v>Best Performance DESKTOP</v>
      </c>
      <c r="R226" s="8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t="s">
        <v>264</v>
      </c>
      <c r="B227" s="9">
        <v>192</v>
      </c>
      <c r="C227" s="2">
        <v>19571</v>
      </c>
      <c r="D227" s="2">
        <v>101.93</v>
      </c>
      <c r="E227" s="2">
        <v>3532</v>
      </c>
      <c r="F227" s="2">
        <v>18.399999999999999</v>
      </c>
      <c r="G227" s="2">
        <v>65</v>
      </c>
      <c r="H227" s="2">
        <v>301.08999999999997</v>
      </c>
      <c r="I227" s="2">
        <v>6</v>
      </c>
      <c r="J227" s="10">
        <v>2022</v>
      </c>
      <c r="K227" s="8" t="s">
        <v>53</v>
      </c>
      <c r="L227" s="8" t="s">
        <v>13</v>
      </c>
      <c r="M227" s="2">
        <f>RANK(Table1[[#This Row],[powerPerf]],Table1[powerPerf])</f>
        <v>152</v>
      </c>
      <c r="N227" s="2">
        <f>RANK(Table1[[#This Row],[cpuValue]],Table1[cpuValue])</f>
        <v>89</v>
      </c>
      <c r="O227" s="8" t="str">
        <f>LOOKUP(Table1[[#This Row],[Rank based on power]],$S$5:$S$9,$T$5:$T$9)</f>
        <v>Best performance</v>
      </c>
      <c r="P227" s="2">
        <f ca="1">YEAR($T$2)-Table1[[#This Row],[testDate]]</f>
        <v>0</v>
      </c>
      <c r="Q227" s="8" t="str">
        <f>CONCATENATE(PROPER(Table1[[#This Row],[Performace remark based on performance]])," ",UPPER(TRIM(Table1[[#This Row],[category]])))</f>
        <v>Best Performance DESKTOP</v>
      </c>
      <c r="R227" s="8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t="s">
        <v>265</v>
      </c>
      <c r="B228" s="9">
        <v>381.22</v>
      </c>
      <c r="C228" s="2">
        <v>19550</v>
      </c>
      <c r="D228" s="2">
        <v>51.28</v>
      </c>
      <c r="E228" s="2">
        <v>1992</v>
      </c>
      <c r="F228" s="2">
        <v>5.23</v>
      </c>
      <c r="G228" s="2">
        <v>120</v>
      </c>
      <c r="H228" s="2">
        <v>162.91999999999999</v>
      </c>
      <c r="I228" s="2">
        <v>8</v>
      </c>
      <c r="J228" s="10">
        <v>2021</v>
      </c>
      <c r="K228" s="8" t="s">
        <v>15</v>
      </c>
      <c r="L228" s="8" t="s">
        <v>16</v>
      </c>
      <c r="M228" s="2">
        <f>RANK(Table1[[#This Row],[powerPerf]],Table1[powerPerf])</f>
        <v>448</v>
      </c>
      <c r="N228" s="2">
        <f>RANK(Table1[[#This Row],[cpuValue]],Table1[cpuValue])</f>
        <v>417</v>
      </c>
      <c r="O228" s="8" t="str">
        <f>LOOKUP(Table1[[#This Row],[Rank based on power]],$S$5:$S$9,$T$5:$T$9)</f>
        <v>High performance</v>
      </c>
      <c r="P228" s="2">
        <f ca="1">YEAR($T$2)-Table1[[#This Row],[testDate]]</f>
        <v>1</v>
      </c>
      <c r="Q228" s="8" t="str">
        <f>CONCATENATE(PROPER(Table1[[#This Row],[Performace remark based on performance]])," ",UPPER(TRIM(Table1[[#This Row],[category]])))</f>
        <v>High Performance SERVER</v>
      </c>
      <c r="R228" s="8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t="s">
        <v>266</v>
      </c>
      <c r="B229" s="9">
        <v>898.3</v>
      </c>
      <c r="C229" s="2">
        <v>19518</v>
      </c>
      <c r="D229" s="2">
        <v>21.73</v>
      </c>
      <c r="E229" s="2">
        <v>3039</v>
      </c>
      <c r="F229" s="2">
        <v>3.38</v>
      </c>
      <c r="G229" s="2">
        <v>127</v>
      </c>
      <c r="H229" s="2">
        <v>153.69</v>
      </c>
      <c r="I229" s="2">
        <v>8</v>
      </c>
      <c r="J229" s="10">
        <v>2019</v>
      </c>
      <c r="K229" s="8" t="s">
        <v>267</v>
      </c>
      <c r="L229" s="8" t="s">
        <v>13</v>
      </c>
      <c r="M229" s="2">
        <f>RANK(Table1[[#This Row],[powerPerf]],Table1[powerPerf])</f>
        <v>487</v>
      </c>
      <c r="N229" s="2">
        <f>RANK(Table1[[#This Row],[cpuValue]],Table1[cpuValue])</f>
        <v>1109</v>
      </c>
      <c r="O229" s="8" t="str">
        <f>LOOKUP(Table1[[#This Row],[Rank based on power]],$S$5:$S$9,$T$5:$T$9)</f>
        <v>High performance</v>
      </c>
      <c r="P229" s="2">
        <f ca="1">YEAR($T$2)-Table1[[#This Row],[testDate]]</f>
        <v>3</v>
      </c>
      <c r="Q229" s="8" t="str">
        <f>CONCATENATE(PROPER(Table1[[#This Row],[Performace remark based on performance]])," ",UPPER(TRIM(Table1[[#This Row],[category]])))</f>
        <v>High Performance DESKTOP</v>
      </c>
      <c r="R229" s="8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t="s">
        <v>268</v>
      </c>
      <c r="B230" s="9">
        <v>1096.6600000000001</v>
      </c>
      <c r="C230" s="2">
        <v>19451</v>
      </c>
      <c r="D230" s="2">
        <v>17.739999999999998</v>
      </c>
      <c r="E230" s="2">
        <v>1775</v>
      </c>
      <c r="F230" s="2">
        <v>1.62</v>
      </c>
      <c r="G230" s="2">
        <v>100</v>
      </c>
      <c r="H230" s="2">
        <v>194.51</v>
      </c>
      <c r="I230" s="2">
        <v>16</v>
      </c>
      <c r="J230" s="10">
        <v>2019</v>
      </c>
      <c r="K230" s="8" t="s">
        <v>66</v>
      </c>
      <c r="L230" s="8" t="s">
        <v>16</v>
      </c>
      <c r="M230" s="2">
        <f>RANK(Table1[[#This Row],[powerPerf]],Table1[powerPerf])</f>
        <v>327</v>
      </c>
      <c r="N230" s="2">
        <f>RANK(Table1[[#This Row],[cpuValue]],Table1[cpuValue])</f>
        <v>1247</v>
      </c>
      <c r="O230" s="8" t="str">
        <f>LOOKUP(Table1[[#This Row],[Rank based on power]],$S$5:$S$9,$T$5:$T$9)</f>
        <v>Best performance</v>
      </c>
      <c r="P230" s="2">
        <f ca="1">YEAR($T$2)-Table1[[#This Row],[testDate]]</f>
        <v>3</v>
      </c>
      <c r="Q230" s="8" t="str">
        <f>CONCATENATE(PROPER(Table1[[#This Row],[Performace remark based on performance]])," ",UPPER(TRIM(Table1[[#This Row],[category]])))</f>
        <v>Best Performance SERVER</v>
      </c>
      <c r="R230" s="8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t="s">
        <v>269</v>
      </c>
      <c r="B231" s="9">
        <v>999.9</v>
      </c>
      <c r="C231" s="2">
        <v>19446</v>
      </c>
      <c r="D231" s="2">
        <v>19.45</v>
      </c>
      <c r="E231" s="2">
        <v>2763</v>
      </c>
      <c r="F231" s="2">
        <v>2.76</v>
      </c>
      <c r="G231" s="2">
        <v>155</v>
      </c>
      <c r="H231" s="2">
        <v>125.46</v>
      </c>
      <c r="I231" s="2">
        <v>8</v>
      </c>
      <c r="J231" s="10">
        <v>2020</v>
      </c>
      <c r="K231" s="8" t="s">
        <v>94</v>
      </c>
      <c r="L231" s="8" t="s">
        <v>16</v>
      </c>
      <c r="M231" s="2">
        <f>RANK(Table1[[#This Row],[powerPerf]],Table1[powerPerf])</f>
        <v>629</v>
      </c>
      <c r="N231" s="2">
        <f>RANK(Table1[[#This Row],[cpuValue]],Table1[cpuValue])</f>
        <v>1175</v>
      </c>
      <c r="O231" s="8" t="str">
        <f>LOOKUP(Table1[[#This Row],[Rank based on power]],$S$5:$S$9,$T$5:$T$9)</f>
        <v>High performance</v>
      </c>
      <c r="P231" s="2">
        <f ca="1">YEAR($T$2)-Table1[[#This Row],[testDate]]</f>
        <v>2</v>
      </c>
      <c r="Q231" s="8" t="str">
        <f>CONCATENATE(PROPER(Table1[[#This Row],[Performace remark based on performance]])," ",UPPER(TRIM(Table1[[#This Row],[category]])))</f>
        <v>High Performance SERVER</v>
      </c>
      <c r="R231" s="8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t="s">
        <v>270</v>
      </c>
      <c r="B232" s="9">
        <v>328.98</v>
      </c>
      <c r="C232" s="2">
        <v>19277</v>
      </c>
      <c r="D232" s="2">
        <v>58.6</v>
      </c>
      <c r="E232" s="2">
        <v>3074</v>
      </c>
      <c r="F232" s="2">
        <v>9.34</v>
      </c>
      <c r="G232" s="2">
        <v>125</v>
      </c>
      <c r="H232" s="2">
        <v>154.22</v>
      </c>
      <c r="I232" s="2">
        <v>8</v>
      </c>
      <c r="J232" s="10">
        <v>2020</v>
      </c>
      <c r="K232" s="8" t="s">
        <v>155</v>
      </c>
      <c r="L232" s="8" t="s">
        <v>13</v>
      </c>
      <c r="M232" s="2">
        <f>RANK(Table1[[#This Row],[powerPerf]],Table1[powerPerf])</f>
        <v>484</v>
      </c>
      <c r="N232" s="2">
        <f>RANK(Table1[[#This Row],[cpuValue]],Table1[cpuValue])</f>
        <v>342</v>
      </c>
      <c r="O232" s="8" t="str">
        <f>LOOKUP(Table1[[#This Row],[Rank based on power]],$S$5:$S$9,$T$5:$T$9)</f>
        <v>High performance</v>
      </c>
      <c r="P232" s="2">
        <f ca="1">YEAR($T$2)-Table1[[#This Row],[testDate]]</f>
        <v>2</v>
      </c>
      <c r="Q232" s="8" t="str">
        <f>CONCATENATE(PROPER(Table1[[#This Row],[Performace remark based on performance]])," ",UPPER(TRIM(Table1[[#This Row],[category]])))</f>
        <v>High Performance DESKTOP</v>
      </c>
      <c r="R232" s="8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t="s">
        <v>271</v>
      </c>
      <c r="B233" s="9">
        <v>428</v>
      </c>
      <c r="C233" s="2">
        <v>19245</v>
      </c>
      <c r="D233" s="2">
        <v>44.96</v>
      </c>
      <c r="E233" s="2">
        <v>3074</v>
      </c>
      <c r="F233" s="2">
        <v>7.18</v>
      </c>
      <c r="G233" s="2">
        <v>95</v>
      </c>
      <c r="H233" s="2">
        <v>202.58</v>
      </c>
      <c r="I233" s="2">
        <v>8</v>
      </c>
      <c r="J233" s="10">
        <v>2020</v>
      </c>
      <c r="K233" s="8" t="s">
        <v>155</v>
      </c>
      <c r="L233" s="8" t="s">
        <v>16</v>
      </c>
      <c r="M233" s="2">
        <f>RANK(Table1[[#This Row],[powerPerf]],Table1[powerPerf])</f>
        <v>302</v>
      </c>
      <c r="N233" s="2">
        <f>RANK(Table1[[#This Row],[cpuValue]],Table1[cpuValue])</f>
        <v>502</v>
      </c>
      <c r="O233" s="8" t="str">
        <f>LOOKUP(Table1[[#This Row],[Rank based on power]],$S$5:$S$9,$T$5:$T$9)</f>
        <v>Best performance</v>
      </c>
      <c r="P233" s="2">
        <f ca="1">YEAR($T$2)-Table1[[#This Row],[testDate]]</f>
        <v>2</v>
      </c>
      <c r="Q233" s="8" t="str">
        <f>CONCATENATE(PROPER(Table1[[#This Row],[Performace remark based on performance]])," ",UPPER(TRIM(Table1[[#This Row],[category]])))</f>
        <v>Best Performance SERVER</v>
      </c>
      <c r="R233" s="8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t="s">
        <v>272</v>
      </c>
      <c r="B234" s="9">
        <v>200.19</v>
      </c>
      <c r="C234" s="2">
        <v>19238</v>
      </c>
      <c r="D234" s="2">
        <v>96.1</v>
      </c>
      <c r="E234" s="2">
        <v>2009</v>
      </c>
      <c r="F234" s="2">
        <v>10.039999999999999</v>
      </c>
      <c r="G234" s="2">
        <v>145</v>
      </c>
      <c r="H234" s="2">
        <v>132.66999999999999</v>
      </c>
      <c r="I234" s="2">
        <v>14</v>
      </c>
      <c r="J234" s="10">
        <v>2014</v>
      </c>
      <c r="K234" s="8" t="s">
        <v>189</v>
      </c>
      <c r="L234" s="8" t="s">
        <v>16</v>
      </c>
      <c r="M234" s="2">
        <f>RANK(Table1[[#This Row],[powerPerf]],Table1[powerPerf])</f>
        <v>592</v>
      </c>
      <c r="N234" s="2">
        <f>RANK(Table1[[#This Row],[cpuValue]],Table1[cpuValue])</f>
        <v>108</v>
      </c>
      <c r="O234" s="8" t="str">
        <f>LOOKUP(Table1[[#This Row],[Rank based on power]],$S$5:$S$9,$T$5:$T$9)</f>
        <v>High performance</v>
      </c>
      <c r="P234" s="2">
        <f ca="1">YEAR($T$2)-Table1[[#This Row],[testDate]]</f>
        <v>8</v>
      </c>
      <c r="Q234" s="8" t="str">
        <f>CONCATENATE(PROPER(Table1[[#This Row],[Performace remark based on performance]])," ",UPPER(TRIM(Table1[[#This Row],[category]])))</f>
        <v>High Performance SERVER</v>
      </c>
      <c r="R234" s="8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t="s">
        <v>273</v>
      </c>
      <c r="B235" s="9">
        <v>1160</v>
      </c>
      <c r="C235" s="2">
        <v>19223</v>
      </c>
      <c r="D235" s="2">
        <v>16.57</v>
      </c>
      <c r="E235" s="2">
        <v>2019</v>
      </c>
      <c r="F235" s="2">
        <v>1.74</v>
      </c>
      <c r="G235" s="2">
        <v>125</v>
      </c>
      <c r="H235" s="2">
        <v>153.78</v>
      </c>
      <c r="I235" s="2">
        <v>12</v>
      </c>
      <c r="J235" s="10">
        <v>2018</v>
      </c>
      <c r="K235" s="8" t="s">
        <v>66</v>
      </c>
      <c r="L235" s="8" t="s">
        <v>16</v>
      </c>
      <c r="M235" s="2">
        <f>RANK(Table1[[#This Row],[powerPerf]],Table1[powerPerf])</f>
        <v>486</v>
      </c>
      <c r="N235" s="2">
        <f>RANK(Table1[[#This Row],[cpuValue]],Table1[cpuValue])</f>
        <v>1292</v>
      </c>
      <c r="O235" s="8" t="str">
        <f>LOOKUP(Table1[[#This Row],[Rank based on power]],$S$5:$S$9,$T$5:$T$9)</f>
        <v>High performance</v>
      </c>
      <c r="P235" s="2">
        <f ca="1">YEAR($T$2)-Table1[[#This Row],[testDate]]</f>
        <v>4</v>
      </c>
      <c r="Q235" s="8" t="str">
        <f>CONCATENATE(PROPER(Table1[[#This Row],[Performace remark based on performance]])," ",UPPER(TRIM(Table1[[#This Row],[category]])))</f>
        <v>High Performance SERVER</v>
      </c>
      <c r="R235" s="8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t="s">
        <v>274</v>
      </c>
      <c r="B236" s="9">
        <v>309.99</v>
      </c>
      <c r="C236" s="2">
        <v>19143</v>
      </c>
      <c r="D236" s="2">
        <v>61.75</v>
      </c>
      <c r="E236" s="2">
        <v>3056</v>
      </c>
      <c r="F236" s="2">
        <v>9.86</v>
      </c>
      <c r="G236" s="2">
        <v>125</v>
      </c>
      <c r="H236" s="2">
        <v>153.13999999999999</v>
      </c>
      <c r="I236" s="2">
        <v>8</v>
      </c>
      <c r="J236" s="10">
        <v>2020</v>
      </c>
      <c r="K236" s="8" t="s">
        <v>155</v>
      </c>
      <c r="L236" s="8" t="s">
        <v>13</v>
      </c>
      <c r="M236" s="2">
        <f>RANK(Table1[[#This Row],[powerPerf]],Table1[powerPerf])</f>
        <v>493</v>
      </c>
      <c r="N236" s="2">
        <f>RANK(Table1[[#This Row],[cpuValue]],Table1[cpuValue])</f>
        <v>305</v>
      </c>
      <c r="O236" s="8" t="str">
        <f>LOOKUP(Table1[[#This Row],[Rank based on power]],$S$5:$S$9,$T$5:$T$9)</f>
        <v>High performance</v>
      </c>
      <c r="P236" s="2">
        <f ca="1">YEAR($T$2)-Table1[[#This Row],[testDate]]</f>
        <v>2</v>
      </c>
      <c r="Q236" s="8" t="str">
        <f>CONCATENATE(PROPER(Table1[[#This Row],[Performace remark based on performance]])," ",UPPER(TRIM(Table1[[#This Row],[category]])))</f>
        <v>High Performance DESKTOP</v>
      </c>
      <c r="R236" s="8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t="s">
        <v>275</v>
      </c>
      <c r="B237" s="9">
        <v>457</v>
      </c>
      <c r="C237" s="2">
        <v>19052</v>
      </c>
      <c r="D237" s="2">
        <v>41.69</v>
      </c>
      <c r="E237" s="2">
        <v>3604</v>
      </c>
      <c r="F237" s="2">
        <v>7.89</v>
      </c>
      <c r="G237" s="2">
        <v>45</v>
      </c>
      <c r="H237" s="2">
        <v>423.37</v>
      </c>
      <c r="I237" s="2">
        <v>6</v>
      </c>
      <c r="J237" s="10">
        <v>2022</v>
      </c>
      <c r="K237" s="8" t="s">
        <v>117</v>
      </c>
      <c r="L237" s="8" t="s">
        <v>118</v>
      </c>
      <c r="M237" s="2">
        <f>RANK(Table1[[#This Row],[powerPerf]],Table1[powerPerf])</f>
        <v>64</v>
      </c>
      <c r="N237" s="2">
        <f>RANK(Table1[[#This Row],[cpuValue]],Table1[cpuValue])</f>
        <v>562</v>
      </c>
      <c r="O237" s="8" t="str">
        <f>LOOKUP(Table1[[#This Row],[Rank based on power]],$S$5:$S$9,$T$5:$T$9)</f>
        <v>Best performance</v>
      </c>
      <c r="P237" s="2">
        <f ca="1">YEAR($T$2)-Table1[[#This Row],[testDate]]</f>
        <v>0</v>
      </c>
      <c r="Q237" s="8" t="str">
        <f>CONCATENATE(PROPER(Table1[[#This Row],[Performace remark based on performance]])," ",UPPER(TRIM(Table1[[#This Row],[category]])))</f>
        <v>Best Performance LAPTOP</v>
      </c>
      <c r="R237" s="8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t="s">
        <v>276</v>
      </c>
      <c r="B238" s="9">
        <v>677.5</v>
      </c>
      <c r="C238" s="2">
        <v>19010</v>
      </c>
      <c r="D238" s="2">
        <v>28.06</v>
      </c>
      <c r="E238" s="2">
        <v>2494</v>
      </c>
      <c r="F238" s="2">
        <v>3.68</v>
      </c>
      <c r="G238" s="2">
        <v>105</v>
      </c>
      <c r="H238" s="2">
        <v>181.05</v>
      </c>
      <c r="I238" s="2">
        <v>8</v>
      </c>
      <c r="J238" s="10">
        <v>2021</v>
      </c>
      <c r="K238" s="8" t="s">
        <v>31</v>
      </c>
      <c r="L238" s="8" t="s">
        <v>16</v>
      </c>
      <c r="M238" s="2">
        <f>RANK(Table1[[#This Row],[powerPerf]],Table1[powerPerf])</f>
        <v>379</v>
      </c>
      <c r="N238" s="2">
        <f>RANK(Table1[[#This Row],[cpuValue]],Table1[cpuValue])</f>
        <v>900</v>
      </c>
      <c r="O238" s="8" t="str">
        <f>LOOKUP(Table1[[#This Row],[Rank based on power]],$S$5:$S$9,$T$5:$T$9)</f>
        <v>Best performance</v>
      </c>
      <c r="P238" s="2">
        <f ca="1">YEAR($T$2)-Table1[[#This Row],[testDate]]</f>
        <v>1</v>
      </c>
      <c r="Q238" s="8" t="str">
        <f>CONCATENATE(PROPER(Table1[[#This Row],[Performace remark based on performance]])," ",UPPER(TRIM(Table1[[#This Row],[category]])))</f>
        <v>Best Performance SERVER</v>
      </c>
      <c r="R238" s="8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t="s">
        <v>277</v>
      </c>
      <c r="B239" s="9">
        <v>279.99</v>
      </c>
      <c r="C239" s="2">
        <v>18940</v>
      </c>
      <c r="D239" s="2">
        <v>67.650000000000006</v>
      </c>
      <c r="E239" s="2">
        <v>3511</v>
      </c>
      <c r="F239" s="2">
        <v>12.54</v>
      </c>
      <c r="G239" s="2">
        <v>80</v>
      </c>
      <c r="H239" s="2">
        <v>236.75</v>
      </c>
      <c r="I239" s="2">
        <v>6</v>
      </c>
      <c r="J239" s="10">
        <v>2021</v>
      </c>
      <c r="K239" s="8" t="s">
        <v>155</v>
      </c>
      <c r="L239" s="8" t="s">
        <v>16</v>
      </c>
      <c r="M239" s="2">
        <f>RANK(Table1[[#This Row],[powerPerf]],Table1[powerPerf])</f>
        <v>236</v>
      </c>
      <c r="N239" s="2">
        <f>RANK(Table1[[#This Row],[cpuValue]],Table1[cpuValue])</f>
        <v>246</v>
      </c>
      <c r="O239" s="8" t="str">
        <f>LOOKUP(Table1[[#This Row],[Rank based on power]],$S$5:$S$9,$T$5:$T$9)</f>
        <v>Best performance</v>
      </c>
      <c r="P239" s="2">
        <f ca="1">YEAR($T$2)-Table1[[#This Row],[testDate]]</f>
        <v>1</v>
      </c>
      <c r="Q239" s="8" t="str">
        <f>CONCATENATE(PROPER(Table1[[#This Row],[Performace remark based on performance]])," ",UPPER(TRIM(Table1[[#This Row],[category]])))</f>
        <v>Best Performance SERVER</v>
      </c>
      <c r="R239" s="8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t="s">
        <v>278</v>
      </c>
      <c r="B240" s="9">
        <v>450</v>
      </c>
      <c r="C240" s="2">
        <v>18857</v>
      </c>
      <c r="D240" s="2">
        <v>41.91</v>
      </c>
      <c r="E240" s="2">
        <v>3319</v>
      </c>
      <c r="F240" s="2">
        <v>7.38</v>
      </c>
      <c r="G240" s="2">
        <v>45</v>
      </c>
      <c r="H240" s="2">
        <v>419.05</v>
      </c>
      <c r="I240" s="2">
        <v>6</v>
      </c>
      <c r="J240" s="10">
        <v>2021</v>
      </c>
      <c r="K240" s="8" t="s">
        <v>180</v>
      </c>
      <c r="L240" s="8" t="s">
        <v>181</v>
      </c>
      <c r="M240" s="2">
        <f>RANK(Table1[[#This Row],[powerPerf]],Table1[powerPerf])</f>
        <v>65</v>
      </c>
      <c r="N240" s="2">
        <f>RANK(Table1[[#This Row],[cpuValue]],Table1[cpuValue])</f>
        <v>558</v>
      </c>
      <c r="O240" s="8" t="str">
        <f>LOOKUP(Table1[[#This Row],[Rank based on power]],$S$5:$S$9,$T$5:$T$9)</f>
        <v>Best performance</v>
      </c>
      <c r="P240" s="2">
        <f ca="1">YEAR($T$2)-Table1[[#This Row],[testDate]]</f>
        <v>1</v>
      </c>
      <c r="Q240" s="8" t="str">
        <f>CONCATENATE(PROPER(Table1[[#This Row],[Performace remark based on performance]])," ",UPPER(TRIM(Table1[[#This Row],[category]])))</f>
        <v>Best Performance LAPTOP, SERVER</v>
      </c>
      <c r="R240" s="8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t="s">
        <v>279</v>
      </c>
      <c r="B241" s="9">
        <v>707.81</v>
      </c>
      <c r="C241" s="2">
        <v>18846</v>
      </c>
      <c r="D241" s="2">
        <v>26.63</v>
      </c>
      <c r="E241" s="2">
        <v>2023</v>
      </c>
      <c r="F241" s="2">
        <v>2.86</v>
      </c>
      <c r="G241" s="2">
        <v>100</v>
      </c>
      <c r="H241" s="2">
        <v>188.46</v>
      </c>
      <c r="I241" s="2">
        <v>12</v>
      </c>
      <c r="J241" s="10">
        <v>2020</v>
      </c>
      <c r="K241" s="8" t="s">
        <v>66</v>
      </c>
      <c r="L241" s="8" t="s">
        <v>16</v>
      </c>
      <c r="M241" s="2">
        <f>RANK(Table1[[#This Row],[powerPerf]],Table1[powerPerf])</f>
        <v>347</v>
      </c>
      <c r="N241" s="2">
        <f>RANK(Table1[[#This Row],[cpuValue]],Table1[cpuValue])</f>
        <v>946</v>
      </c>
      <c r="O241" s="8" t="str">
        <f>LOOKUP(Table1[[#This Row],[Rank based on power]],$S$5:$S$9,$T$5:$T$9)</f>
        <v>Best performance</v>
      </c>
      <c r="P241" s="2">
        <f ca="1">YEAR($T$2)-Table1[[#This Row],[testDate]]</f>
        <v>2</v>
      </c>
      <c r="Q241" s="8" t="str">
        <f>CONCATENATE(PROPER(Table1[[#This Row],[Performace remark based on performance]])," ",UPPER(TRIM(Table1[[#This Row],[category]])))</f>
        <v>Best Performance SERVER</v>
      </c>
      <c r="R241" s="8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t="s">
        <v>280</v>
      </c>
      <c r="B242" s="9">
        <v>327.52</v>
      </c>
      <c r="C242" s="2">
        <v>18780</v>
      </c>
      <c r="D242" s="2">
        <v>57.34</v>
      </c>
      <c r="E242" s="2">
        <v>2794</v>
      </c>
      <c r="F242" s="2">
        <v>8.5299999999999994</v>
      </c>
      <c r="G242" s="2">
        <v>95</v>
      </c>
      <c r="H242" s="2">
        <v>197.69</v>
      </c>
      <c r="I242" s="2">
        <v>6</v>
      </c>
      <c r="J242" s="10">
        <v>2020</v>
      </c>
      <c r="K242" s="8" t="s">
        <v>48</v>
      </c>
      <c r="L242" s="8" t="s">
        <v>13</v>
      </c>
      <c r="M242" s="2">
        <f>RANK(Table1[[#This Row],[powerPerf]],Table1[powerPerf])</f>
        <v>317</v>
      </c>
      <c r="N242" s="2">
        <f>RANK(Table1[[#This Row],[cpuValue]],Table1[cpuValue])</f>
        <v>351</v>
      </c>
      <c r="O242" s="8" t="str">
        <f>LOOKUP(Table1[[#This Row],[Rank based on power]],$S$5:$S$9,$T$5:$T$9)</f>
        <v>Best performance</v>
      </c>
      <c r="P242" s="2">
        <f ca="1">YEAR($T$2)-Table1[[#This Row],[testDate]]</f>
        <v>2</v>
      </c>
      <c r="Q242" s="8" t="str">
        <f>CONCATENATE(PROPER(Table1[[#This Row],[Performace remark based on performance]])," ",UPPER(TRIM(Table1[[#This Row],[category]])))</f>
        <v>Best Performance DESKTOP</v>
      </c>
      <c r="R242" s="8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t="s">
        <v>281</v>
      </c>
      <c r="B243" s="9">
        <v>333</v>
      </c>
      <c r="C243" s="2">
        <v>18757</v>
      </c>
      <c r="D243" s="2">
        <v>56.33</v>
      </c>
      <c r="E243" s="2">
        <v>3507</v>
      </c>
      <c r="F243" s="2">
        <v>10.53</v>
      </c>
      <c r="G243" s="2">
        <v>80</v>
      </c>
      <c r="H243" s="2">
        <v>234.47</v>
      </c>
      <c r="I243" s="2">
        <v>6</v>
      </c>
      <c r="J243" s="10">
        <v>2022</v>
      </c>
      <c r="K243" s="8" t="s">
        <v>155</v>
      </c>
      <c r="L243" s="8" t="s">
        <v>16</v>
      </c>
      <c r="M243" s="2">
        <f>RANK(Table1[[#This Row],[powerPerf]],Table1[powerPerf])</f>
        <v>242</v>
      </c>
      <c r="N243" s="2">
        <f>RANK(Table1[[#This Row],[cpuValue]],Table1[cpuValue])</f>
        <v>358</v>
      </c>
      <c r="O243" s="8" t="str">
        <f>LOOKUP(Table1[[#This Row],[Rank based on power]],$S$5:$S$9,$T$5:$T$9)</f>
        <v>Best performance</v>
      </c>
      <c r="P243" s="2">
        <f ca="1">YEAR($T$2)-Table1[[#This Row],[testDate]]</f>
        <v>0</v>
      </c>
      <c r="Q243" s="8" t="str">
        <f>CONCATENATE(PROPER(Table1[[#This Row],[Performace remark based on performance]])," ",UPPER(TRIM(Table1[[#This Row],[category]])))</f>
        <v>Best Performance SERVER</v>
      </c>
      <c r="R243" s="8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t="s">
        <v>282</v>
      </c>
      <c r="B244" s="9">
        <v>622</v>
      </c>
      <c r="C244" s="2">
        <v>18716</v>
      </c>
      <c r="D244" s="2">
        <v>30.09</v>
      </c>
      <c r="E244" s="2">
        <v>2960</v>
      </c>
      <c r="F244" s="2">
        <v>4.76</v>
      </c>
      <c r="G244" s="2">
        <v>95</v>
      </c>
      <c r="H244" s="2">
        <v>197.02</v>
      </c>
      <c r="I244" s="2">
        <v>8</v>
      </c>
      <c r="J244" s="10">
        <v>2018</v>
      </c>
      <c r="K244" s="8" t="s">
        <v>267</v>
      </c>
      <c r="L244" s="8" t="s">
        <v>13</v>
      </c>
      <c r="M244" s="2">
        <f>RANK(Table1[[#This Row],[powerPerf]],Table1[powerPerf])</f>
        <v>320</v>
      </c>
      <c r="N244" s="2">
        <f>RANK(Table1[[#This Row],[cpuValue]],Table1[cpuValue])</f>
        <v>840</v>
      </c>
      <c r="O244" s="8" t="str">
        <f>LOOKUP(Table1[[#This Row],[Rank based on power]],$S$5:$S$9,$T$5:$T$9)</f>
        <v>Best performance</v>
      </c>
      <c r="P244" s="2">
        <f ca="1">YEAR($T$2)-Table1[[#This Row],[testDate]]</f>
        <v>4</v>
      </c>
      <c r="Q244" s="8" t="str">
        <f>CONCATENATE(PROPER(Table1[[#This Row],[Performace remark based on performance]])," ",UPPER(TRIM(Table1[[#This Row],[category]])))</f>
        <v>Best Performance DESKTOP</v>
      </c>
      <c r="R244" s="8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t="s">
        <v>283</v>
      </c>
      <c r="B245" s="9">
        <v>502.13</v>
      </c>
      <c r="C245" s="2">
        <v>18691</v>
      </c>
      <c r="D245" s="2">
        <v>37.22</v>
      </c>
      <c r="E245" s="2">
        <v>2968</v>
      </c>
      <c r="F245" s="2">
        <v>5.91</v>
      </c>
      <c r="G245" s="2">
        <v>95</v>
      </c>
      <c r="H245" s="2">
        <v>196.75</v>
      </c>
      <c r="I245" s="2">
        <v>8</v>
      </c>
      <c r="J245" s="10">
        <v>2019</v>
      </c>
      <c r="K245" s="8" t="s">
        <v>267</v>
      </c>
      <c r="L245" s="8" t="s">
        <v>13</v>
      </c>
      <c r="M245" s="2">
        <f>RANK(Table1[[#This Row],[powerPerf]],Table1[powerPerf])</f>
        <v>321</v>
      </c>
      <c r="N245" s="2">
        <f>RANK(Table1[[#This Row],[cpuValue]],Table1[cpuValue])</f>
        <v>644</v>
      </c>
      <c r="O245" s="8" t="str">
        <f>LOOKUP(Table1[[#This Row],[Rank based on power]],$S$5:$S$9,$T$5:$T$9)</f>
        <v>Best performance</v>
      </c>
      <c r="P245" s="2">
        <f ca="1">YEAR($T$2)-Table1[[#This Row],[testDate]]</f>
        <v>3</v>
      </c>
      <c r="Q245" s="8" t="str">
        <f>CONCATENATE(PROPER(Table1[[#This Row],[Performace remark based on performance]])," ",UPPER(TRIM(Table1[[#This Row],[category]])))</f>
        <v>Best Performance DESKTOP</v>
      </c>
      <c r="R245" s="8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t="s">
        <v>284</v>
      </c>
      <c r="B246" s="9">
        <v>2097</v>
      </c>
      <c r="C246" s="2">
        <v>18656</v>
      </c>
      <c r="D246" s="2">
        <v>8.9</v>
      </c>
      <c r="E246" s="2">
        <v>2523</v>
      </c>
      <c r="F246" s="2">
        <v>1.2</v>
      </c>
      <c r="G246" s="2">
        <v>150</v>
      </c>
      <c r="H246" s="2">
        <v>124.38</v>
      </c>
      <c r="I246" s="2">
        <v>8</v>
      </c>
      <c r="J246" s="10">
        <v>2017</v>
      </c>
      <c r="K246" s="8" t="s">
        <v>66</v>
      </c>
      <c r="L246" s="8" t="s">
        <v>16</v>
      </c>
      <c r="M246" s="2">
        <f>RANK(Table1[[#This Row],[powerPerf]],Table1[powerPerf])</f>
        <v>633</v>
      </c>
      <c r="N246" s="2">
        <f>RANK(Table1[[#This Row],[cpuValue]],Table1[cpuValue])</f>
        <v>1641</v>
      </c>
      <c r="O246" s="8" t="str">
        <f>LOOKUP(Table1[[#This Row],[Rank based on power]],$S$5:$S$9,$T$5:$T$9)</f>
        <v>High performance</v>
      </c>
      <c r="P246" s="2">
        <f ca="1">YEAR($T$2)-Table1[[#This Row],[testDate]]</f>
        <v>5</v>
      </c>
      <c r="Q246" s="8" t="str">
        <f>CONCATENATE(PROPER(Table1[[#This Row],[Performace remark based on performance]])," ",UPPER(TRIM(Table1[[#This Row],[category]])))</f>
        <v>High Performance SERVER</v>
      </c>
      <c r="R246" s="8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t="s">
        <v>285</v>
      </c>
      <c r="B247" s="9">
        <v>367</v>
      </c>
      <c r="C247" s="2">
        <v>18635</v>
      </c>
      <c r="D247" s="2">
        <v>50.78</v>
      </c>
      <c r="E247" s="2">
        <v>2990</v>
      </c>
      <c r="F247" s="2">
        <v>8.15</v>
      </c>
      <c r="G247" s="2">
        <v>80</v>
      </c>
      <c r="H247" s="2">
        <v>232.94</v>
      </c>
      <c r="I247" s="2">
        <v>8</v>
      </c>
      <c r="J247" s="10">
        <v>2022</v>
      </c>
      <c r="K247" s="8" t="s">
        <v>155</v>
      </c>
      <c r="L247" s="8" t="s">
        <v>286</v>
      </c>
      <c r="M247" s="2">
        <f>RANK(Table1[[#This Row],[powerPerf]],Table1[powerPerf])</f>
        <v>246</v>
      </c>
      <c r="N247" s="2">
        <f>RANK(Table1[[#This Row],[cpuValue]],Table1[cpuValue])</f>
        <v>421</v>
      </c>
      <c r="O247" s="8" t="str">
        <f>LOOKUP(Table1[[#This Row],[Rank based on power]],$S$5:$S$9,$T$5:$T$9)</f>
        <v>Best performance</v>
      </c>
      <c r="P247" s="2">
        <f ca="1">YEAR($T$2)-Table1[[#This Row],[testDate]]</f>
        <v>0</v>
      </c>
      <c r="Q247" s="8" t="str">
        <f>CONCATENATE(PROPER(Table1[[#This Row],[Performace remark based on performance]])," ",UPPER(TRIM(Table1[[#This Row],[category]])))</f>
        <v>Best Performance SERVER, MOBILE/EMBEDDED</v>
      </c>
      <c r="R247" s="8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t="s">
        <v>287</v>
      </c>
      <c r="B248" s="9">
        <v>494</v>
      </c>
      <c r="C248" s="2">
        <v>18409</v>
      </c>
      <c r="D248" s="2">
        <v>37.270000000000003</v>
      </c>
      <c r="E248" s="2">
        <v>2974</v>
      </c>
      <c r="F248" s="2">
        <v>6.02</v>
      </c>
      <c r="G248" s="2">
        <v>35</v>
      </c>
      <c r="H248" s="2">
        <v>525.98</v>
      </c>
      <c r="I248" s="2">
        <v>10</v>
      </c>
      <c r="J248" s="10">
        <v>2021</v>
      </c>
      <c r="K248" s="8" t="s">
        <v>155</v>
      </c>
      <c r="L248" s="8" t="s">
        <v>16</v>
      </c>
      <c r="M248" s="2">
        <f>RANK(Table1[[#This Row],[powerPerf]],Table1[powerPerf])</f>
        <v>27</v>
      </c>
      <c r="N248" s="2">
        <f>RANK(Table1[[#This Row],[cpuValue]],Table1[cpuValue])</f>
        <v>642</v>
      </c>
      <c r="O248" s="8" t="str">
        <f>LOOKUP(Table1[[#This Row],[Rank based on power]],$S$5:$S$9,$T$5:$T$9)</f>
        <v>Best performance</v>
      </c>
      <c r="P248" s="2">
        <f ca="1">YEAR($T$2)-Table1[[#This Row],[testDate]]</f>
        <v>1</v>
      </c>
      <c r="Q248" s="8" t="str">
        <f>CONCATENATE(PROPER(Table1[[#This Row],[Performace remark based on performance]])," ",UPPER(TRIM(Table1[[#This Row],[category]])))</f>
        <v>Best Performance SERVER</v>
      </c>
      <c r="R248" s="8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t="s">
        <v>288</v>
      </c>
      <c r="B249" s="9">
        <v>1764</v>
      </c>
      <c r="C249" s="2">
        <v>18385</v>
      </c>
      <c r="D249" s="2">
        <v>10.42</v>
      </c>
      <c r="E249" s="2">
        <v>1728</v>
      </c>
      <c r="F249" s="2">
        <v>0.98</v>
      </c>
      <c r="G249" s="2">
        <v>100</v>
      </c>
      <c r="H249" s="2">
        <v>183.85</v>
      </c>
      <c r="I249" s="2">
        <v>16</v>
      </c>
      <c r="J249" s="10">
        <v>2018</v>
      </c>
      <c r="K249" s="8" t="s">
        <v>289</v>
      </c>
      <c r="L249" s="8" t="s">
        <v>16</v>
      </c>
      <c r="M249" s="2">
        <f>RANK(Table1[[#This Row],[powerPerf]],Table1[powerPerf])</f>
        <v>363</v>
      </c>
      <c r="N249" s="2">
        <f>RANK(Table1[[#This Row],[cpuValue]],Table1[cpuValue])</f>
        <v>1558</v>
      </c>
      <c r="O249" s="8" t="str">
        <f>LOOKUP(Table1[[#This Row],[Rank based on power]],$S$5:$S$9,$T$5:$T$9)</f>
        <v>Best performance</v>
      </c>
      <c r="P249" s="2">
        <f ca="1">YEAR($T$2)-Table1[[#This Row],[testDate]]</f>
        <v>4</v>
      </c>
      <c r="Q249" s="8" t="str">
        <f>CONCATENATE(PROPER(Table1[[#This Row],[Performace remark based on performance]])," ",UPPER(TRIM(Table1[[#This Row],[category]])))</f>
        <v>Best Performance SERVER</v>
      </c>
      <c r="R249" s="8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t="s">
        <v>290</v>
      </c>
      <c r="B250" s="9">
        <v>216.41</v>
      </c>
      <c r="C250" s="2">
        <v>18318</v>
      </c>
      <c r="D250" s="2">
        <v>84.64</v>
      </c>
      <c r="E250" s="2">
        <v>3302</v>
      </c>
      <c r="F250" s="2">
        <v>15.26</v>
      </c>
      <c r="G250" s="2">
        <v>65</v>
      </c>
      <c r="H250" s="2">
        <v>281.81</v>
      </c>
      <c r="I250" s="2">
        <v>6</v>
      </c>
      <c r="J250" s="10">
        <v>2021</v>
      </c>
      <c r="K250" s="8" t="s">
        <v>155</v>
      </c>
      <c r="L250" s="8" t="s">
        <v>13</v>
      </c>
      <c r="M250" s="2">
        <f>RANK(Table1[[#This Row],[powerPerf]],Table1[powerPerf])</f>
        <v>174</v>
      </c>
      <c r="N250" s="2">
        <f>RANK(Table1[[#This Row],[cpuValue]],Table1[cpuValue])</f>
        <v>157</v>
      </c>
      <c r="O250" s="8" t="str">
        <f>LOOKUP(Table1[[#This Row],[Rank based on power]],$S$5:$S$9,$T$5:$T$9)</f>
        <v>Best performance</v>
      </c>
      <c r="P250" s="2">
        <f ca="1">YEAR($T$2)-Table1[[#This Row],[testDate]]</f>
        <v>1</v>
      </c>
      <c r="Q250" s="8" t="str">
        <f>CONCATENATE(PROPER(Table1[[#This Row],[Performace remark based on performance]])," ",UPPER(TRIM(Table1[[#This Row],[category]])))</f>
        <v>Best Performance DESKTOP</v>
      </c>
      <c r="R250" s="8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t="s">
        <v>291</v>
      </c>
      <c r="B251" s="9">
        <v>685</v>
      </c>
      <c r="C251" s="2">
        <v>18288</v>
      </c>
      <c r="D251" s="2">
        <v>26.7</v>
      </c>
      <c r="E251" s="2">
        <v>2406</v>
      </c>
      <c r="F251" s="2">
        <v>3.51</v>
      </c>
      <c r="G251" s="2">
        <v>165</v>
      </c>
      <c r="H251" s="2">
        <v>110.84</v>
      </c>
      <c r="I251" s="2">
        <v>10</v>
      </c>
      <c r="J251" s="10">
        <v>2018</v>
      </c>
      <c r="K251" s="8" t="s">
        <v>94</v>
      </c>
      <c r="L251" s="8" t="s">
        <v>13</v>
      </c>
      <c r="M251" s="2">
        <f>RANK(Table1[[#This Row],[powerPerf]],Table1[powerPerf])</f>
        <v>704</v>
      </c>
      <c r="N251" s="2">
        <f>RANK(Table1[[#This Row],[cpuValue]],Table1[cpuValue])</f>
        <v>940</v>
      </c>
      <c r="O251" s="8" t="str">
        <f>LOOKUP(Table1[[#This Row],[Rank based on power]],$S$5:$S$9,$T$5:$T$9)</f>
        <v>High performance</v>
      </c>
      <c r="P251" s="2">
        <f ca="1">YEAR($T$2)-Table1[[#This Row],[testDate]]</f>
        <v>4</v>
      </c>
      <c r="Q251" s="8" t="str">
        <f>CONCATENATE(PROPER(Table1[[#This Row],[Performace remark based on performance]])," ",UPPER(TRIM(Table1[[#This Row],[category]])))</f>
        <v>High Performance DESKTOP</v>
      </c>
      <c r="R251" s="8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t="s">
        <v>292</v>
      </c>
      <c r="B252" s="9">
        <v>209.99</v>
      </c>
      <c r="C252" s="2">
        <v>18285</v>
      </c>
      <c r="D252" s="2">
        <v>87.08</v>
      </c>
      <c r="E252" s="2">
        <v>2670</v>
      </c>
      <c r="F252" s="2">
        <v>12.71</v>
      </c>
      <c r="G252" s="2">
        <v>95</v>
      </c>
      <c r="H252" s="2">
        <v>192.47</v>
      </c>
      <c r="I252" s="2">
        <v>6</v>
      </c>
      <c r="J252" s="10">
        <v>2019</v>
      </c>
      <c r="K252" s="8" t="s">
        <v>48</v>
      </c>
      <c r="L252" s="8" t="s">
        <v>13</v>
      </c>
      <c r="M252" s="2">
        <f>RANK(Table1[[#This Row],[powerPerf]],Table1[powerPerf])</f>
        <v>335</v>
      </c>
      <c r="N252" s="2">
        <f>RANK(Table1[[#This Row],[cpuValue]],Table1[cpuValue])</f>
        <v>148</v>
      </c>
      <c r="O252" s="8" t="str">
        <f>LOOKUP(Table1[[#This Row],[Rank based on power]],$S$5:$S$9,$T$5:$T$9)</f>
        <v>Best performance</v>
      </c>
      <c r="P252" s="2">
        <f ca="1">YEAR($T$2)-Table1[[#This Row],[testDate]]</f>
        <v>3</v>
      </c>
      <c r="Q252" s="8" t="str">
        <f>CONCATENATE(PROPER(Table1[[#This Row],[Performace remark based on performance]])," ",UPPER(TRIM(Table1[[#This Row],[category]])))</f>
        <v>Best Performance DESKTOP</v>
      </c>
      <c r="R252" s="8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t="s">
        <v>293</v>
      </c>
      <c r="B253" s="9">
        <v>386</v>
      </c>
      <c r="C253" s="2">
        <v>18248</v>
      </c>
      <c r="D253" s="2">
        <v>47.28</v>
      </c>
      <c r="E253" s="2">
        <v>3258</v>
      </c>
      <c r="F253" s="2">
        <v>8.44</v>
      </c>
      <c r="G253" s="2">
        <v>65</v>
      </c>
      <c r="H253" s="2">
        <v>280.74</v>
      </c>
      <c r="I253" s="2">
        <v>8</v>
      </c>
      <c r="J253" s="10">
        <v>2022</v>
      </c>
      <c r="K253" s="8" t="s">
        <v>155</v>
      </c>
      <c r="L253" s="8" t="s">
        <v>16</v>
      </c>
      <c r="M253" s="2">
        <f>RANK(Table1[[#This Row],[powerPerf]],Table1[powerPerf])</f>
        <v>175</v>
      </c>
      <c r="N253" s="2">
        <f>RANK(Table1[[#This Row],[cpuValue]],Table1[cpuValue])</f>
        <v>461</v>
      </c>
      <c r="O253" s="8" t="str">
        <f>LOOKUP(Table1[[#This Row],[Rank based on power]],$S$5:$S$9,$T$5:$T$9)</f>
        <v>Best performance</v>
      </c>
      <c r="P253" s="2">
        <f ca="1">YEAR($T$2)-Table1[[#This Row],[testDate]]</f>
        <v>0</v>
      </c>
      <c r="Q253" s="8" t="str">
        <f>CONCATENATE(PROPER(Table1[[#This Row],[Performace remark based on performance]])," ",UPPER(TRIM(Table1[[#This Row],[category]])))</f>
        <v>Best Performance SERVER</v>
      </c>
      <c r="R253" s="8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t="s">
        <v>294</v>
      </c>
      <c r="B254" s="9">
        <v>133</v>
      </c>
      <c r="C254" s="2">
        <v>18244</v>
      </c>
      <c r="D254" s="2">
        <v>137.16999999999999</v>
      </c>
      <c r="E254" s="2">
        <v>1612</v>
      </c>
      <c r="F254" s="2">
        <v>12.12</v>
      </c>
      <c r="G254" s="2">
        <v>150</v>
      </c>
      <c r="H254" s="2">
        <v>121.63</v>
      </c>
      <c r="I254" s="2">
        <v>18</v>
      </c>
      <c r="J254" s="10">
        <v>2016</v>
      </c>
      <c r="K254" s="8" t="s">
        <v>295</v>
      </c>
      <c r="L254" s="8" t="s">
        <v>16</v>
      </c>
      <c r="M254" s="2">
        <f>RANK(Table1[[#This Row],[powerPerf]],Table1[powerPerf])</f>
        <v>657</v>
      </c>
      <c r="N254" s="2">
        <f>RANK(Table1[[#This Row],[cpuValue]],Table1[cpuValue])</f>
        <v>31</v>
      </c>
      <c r="O254" s="8" t="str">
        <f>LOOKUP(Table1[[#This Row],[Rank based on power]],$S$5:$S$9,$T$5:$T$9)</f>
        <v>High performance</v>
      </c>
      <c r="P254" s="2">
        <f ca="1">YEAR($T$2)-Table1[[#This Row],[testDate]]</f>
        <v>6</v>
      </c>
      <c r="Q254" s="8" t="str">
        <f>CONCATENATE(PROPER(Table1[[#This Row],[Performace remark based on performance]])," ",UPPER(TRIM(Table1[[#This Row],[category]])))</f>
        <v>High Performance SERVER</v>
      </c>
      <c r="R254" s="8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t="s">
        <v>296</v>
      </c>
      <c r="B255" s="9">
        <v>650</v>
      </c>
      <c r="C255" s="2">
        <v>18240</v>
      </c>
      <c r="D255" s="2">
        <v>28.06</v>
      </c>
      <c r="E255" s="2">
        <v>2595</v>
      </c>
      <c r="F255" s="2">
        <v>3.99</v>
      </c>
      <c r="G255" s="2">
        <v>165</v>
      </c>
      <c r="H255" s="2">
        <v>110.54</v>
      </c>
      <c r="I255" s="2">
        <v>8</v>
      </c>
      <c r="J255" s="10">
        <v>2018</v>
      </c>
      <c r="K255" s="8" t="s">
        <v>94</v>
      </c>
      <c r="L255" s="8" t="s">
        <v>13</v>
      </c>
      <c r="M255" s="2">
        <f>RANK(Table1[[#This Row],[powerPerf]],Table1[powerPerf])</f>
        <v>707</v>
      </c>
      <c r="N255" s="2">
        <f>RANK(Table1[[#This Row],[cpuValue]],Table1[cpuValue])</f>
        <v>900</v>
      </c>
      <c r="O255" s="8" t="str">
        <f>LOOKUP(Table1[[#This Row],[Rank based on power]],$S$5:$S$9,$T$5:$T$9)</f>
        <v>High performance</v>
      </c>
      <c r="P255" s="2">
        <f ca="1">YEAR($T$2)-Table1[[#This Row],[testDate]]</f>
        <v>4</v>
      </c>
      <c r="Q255" s="8" t="str">
        <f>CONCATENATE(PROPER(Table1[[#This Row],[Performace remark based on performance]])," ",UPPER(TRIM(Table1[[#This Row],[category]])))</f>
        <v>High Performance DESKTOP</v>
      </c>
      <c r="R255" s="8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t="s">
        <v>297</v>
      </c>
      <c r="B256" s="9">
        <v>1224.67</v>
      </c>
      <c r="C256" s="2">
        <v>18225</v>
      </c>
      <c r="D256" s="2">
        <v>14.88</v>
      </c>
      <c r="E256" s="2">
        <v>2625</v>
      </c>
      <c r="F256" s="2">
        <v>2.14</v>
      </c>
      <c r="G256" s="2">
        <v>140</v>
      </c>
      <c r="H256" s="2">
        <v>130.18</v>
      </c>
      <c r="I256" s="2">
        <v>8</v>
      </c>
      <c r="J256" s="10">
        <v>2017</v>
      </c>
      <c r="K256" s="8" t="s">
        <v>94</v>
      </c>
      <c r="L256" s="8" t="s">
        <v>16</v>
      </c>
      <c r="M256" s="2">
        <f>RANK(Table1[[#This Row],[powerPerf]],Table1[powerPerf])</f>
        <v>600</v>
      </c>
      <c r="N256" s="2">
        <f>RANK(Table1[[#This Row],[cpuValue]],Table1[cpuValue])</f>
        <v>1357</v>
      </c>
      <c r="O256" s="8" t="str">
        <f>LOOKUP(Table1[[#This Row],[Rank based on power]],$S$5:$S$9,$T$5:$T$9)</f>
        <v>High performance</v>
      </c>
      <c r="P256" s="2">
        <f ca="1">YEAR($T$2)-Table1[[#This Row],[testDate]]</f>
        <v>5</v>
      </c>
      <c r="Q256" s="8" t="str">
        <f>CONCATENATE(PROPER(Table1[[#This Row],[Performace remark based on performance]])," ",UPPER(TRIM(Table1[[#This Row],[category]])))</f>
        <v>High Performance SERVER</v>
      </c>
      <c r="R256" s="8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t="s">
        <v>298</v>
      </c>
      <c r="B257" s="9">
        <v>362</v>
      </c>
      <c r="C257" s="2">
        <v>18093</v>
      </c>
      <c r="D257" s="2">
        <v>49.98</v>
      </c>
      <c r="E257" s="2">
        <v>3060</v>
      </c>
      <c r="F257" s="2">
        <v>8.4499999999999993</v>
      </c>
      <c r="G257" s="2">
        <v>80</v>
      </c>
      <c r="H257" s="2">
        <v>226.17</v>
      </c>
      <c r="I257" s="2">
        <v>8</v>
      </c>
      <c r="J257" s="10">
        <v>2020</v>
      </c>
      <c r="K257" s="8" t="s">
        <v>155</v>
      </c>
      <c r="L257" s="8" t="s">
        <v>16</v>
      </c>
      <c r="M257" s="2">
        <f>RANK(Table1[[#This Row],[powerPerf]],Table1[powerPerf])</f>
        <v>259</v>
      </c>
      <c r="N257" s="2">
        <f>RANK(Table1[[#This Row],[cpuValue]],Table1[cpuValue])</f>
        <v>430</v>
      </c>
      <c r="O257" s="8" t="str">
        <f>LOOKUP(Table1[[#This Row],[Rank based on power]],$S$5:$S$9,$T$5:$T$9)</f>
        <v>Best performance</v>
      </c>
      <c r="P257" s="2">
        <f ca="1">YEAR($T$2)-Table1[[#This Row],[testDate]]</f>
        <v>2</v>
      </c>
      <c r="Q257" s="8" t="str">
        <f>CONCATENATE(PROPER(Table1[[#This Row],[Performace remark based on performance]])," ",UPPER(TRIM(Table1[[#This Row],[category]])))</f>
        <v>Best Performance SERVER</v>
      </c>
      <c r="R257" s="8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t="s">
        <v>299</v>
      </c>
      <c r="B258" s="9">
        <v>1989</v>
      </c>
      <c r="C258" s="2">
        <v>18070</v>
      </c>
      <c r="D258" s="2">
        <v>9.08</v>
      </c>
      <c r="E258" s="2">
        <v>1425</v>
      </c>
      <c r="F258" s="2">
        <v>0.72</v>
      </c>
      <c r="G258" s="2">
        <v>110</v>
      </c>
      <c r="H258" s="2">
        <v>164.27</v>
      </c>
      <c r="I258" s="2">
        <v>16</v>
      </c>
      <c r="J258" s="10">
        <v>2020</v>
      </c>
      <c r="K258" s="8" t="s">
        <v>289</v>
      </c>
      <c r="L258" s="8" t="s">
        <v>16</v>
      </c>
      <c r="M258" s="2">
        <f>RANK(Table1[[#This Row],[powerPerf]],Table1[powerPerf])</f>
        <v>444</v>
      </c>
      <c r="N258" s="2">
        <f>RANK(Table1[[#This Row],[cpuValue]],Table1[cpuValue])</f>
        <v>1629</v>
      </c>
      <c r="O258" s="8" t="str">
        <f>LOOKUP(Table1[[#This Row],[Rank based on power]],$S$5:$S$9,$T$5:$T$9)</f>
        <v>High performance</v>
      </c>
      <c r="P258" s="2">
        <f ca="1">YEAR($T$2)-Table1[[#This Row],[testDate]]</f>
        <v>2</v>
      </c>
      <c r="Q258" s="8" t="str">
        <f>CONCATENATE(PROPER(Table1[[#This Row],[Performace remark based on performance]])," ",UPPER(TRIM(Table1[[#This Row],[category]])))</f>
        <v>High Performance SERVER</v>
      </c>
      <c r="R258" s="8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t="s">
        <v>301</v>
      </c>
      <c r="B259" s="9">
        <v>444</v>
      </c>
      <c r="C259" s="2">
        <v>17888</v>
      </c>
      <c r="D259" s="2">
        <v>40.29</v>
      </c>
      <c r="E259" s="2">
        <v>2684</v>
      </c>
      <c r="F259" s="2">
        <v>6.05</v>
      </c>
      <c r="G259" s="2">
        <v>35</v>
      </c>
      <c r="H259" s="2">
        <v>511.09</v>
      </c>
      <c r="I259" s="2">
        <v>10</v>
      </c>
      <c r="J259" s="10">
        <v>2021</v>
      </c>
      <c r="K259" s="8" t="s">
        <v>155</v>
      </c>
      <c r="L259" s="8" t="s">
        <v>300</v>
      </c>
      <c r="M259" s="2">
        <f>RANK(Table1[[#This Row],[powerPerf]],Table1[powerPerf])</f>
        <v>34</v>
      </c>
      <c r="N259" s="2">
        <f>RANK(Table1[[#This Row],[cpuValue]],Table1[cpuValue])</f>
        <v>586</v>
      </c>
      <c r="O259" s="8" t="str">
        <f>LOOKUP(Table1[[#This Row],[Rank based on power]],$S$5:$S$9,$T$5:$T$9)</f>
        <v>Best performance</v>
      </c>
      <c r="P259" s="2">
        <f ca="1">YEAR($T$2)-Table1[[#This Row],[testDate]]</f>
        <v>1</v>
      </c>
      <c r="Q259" s="8" t="str">
        <f>CONCATENATE(PROPER(Table1[[#This Row],[Performace remark based on performance]])," ",UPPER(TRIM(Table1[[#This Row],[category]])))</f>
        <v>Best Performance MOBILE/EMBEDDED</v>
      </c>
      <c r="R259" s="8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t="s">
        <v>302</v>
      </c>
      <c r="B260" s="9">
        <v>153.49</v>
      </c>
      <c r="C260" s="2">
        <v>17822</v>
      </c>
      <c r="D260" s="2">
        <v>116.11</v>
      </c>
      <c r="E260" s="2">
        <v>2576</v>
      </c>
      <c r="F260" s="2">
        <v>16.78</v>
      </c>
      <c r="G260" s="2">
        <v>65</v>
      </c>
      <c r="H260" s="2">
        <v>274.18</v>
      </c>
      <c r="I260" s="2">
        <v>6</v>
      </c>
      <c r="J260" s="10">
        <v>2019</v>
      </c>
      <c r="K260" s="8" t="s">
        <v>48</v>
      </c>
      <c r="L260" s="8" t="s">
        <v>13</v>
      </c>
      <c r="M260" s="2">
        <f>RANK(Table1[[#This Row],[powerPerf]],Table1[powerPerf])</f>
        <v>178</v>
      </c>
      <c r="N260" s="2">
        <f>RANK(Table1[[#This Row],[cpuValue]],Table1[cpuValue])</f>
        <v>51</v>
      </c>
      <c r="O260" s="8" t="str">
        <f>LOOKUP(Table1[[#This Row],[Rank based on power]],$S$5:$S$9,$T$5:$T$9)</f>
        <v>Best performance</v>
      </c>
      <c r="P260" s="2">
        <f ca="1">YEAR($T$2)-Table1[[#This Row],[testDate]]</f>
        <v>3</v>
      </c>
      <c r="Q260" s="8" t="str">
        <f>CONCATENATE(PROPER(Table1[[#This Row],[Performace remark based on performance]])," ",UPPER(TRIM(Table1[[#This Row],[category]])))</f>
        <v>Best Performance DESKTOP</v>
      </c>
      <c r="R260" s="8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t="s">
        <v>303</v>
      </c>
      <c r="B261" s="9">
        <v>975.1</v>
      </c>
      <c r="C261" s="2">
        <v>17757</v>
      </c>
      <c r="D261" s="2">
        <v>18.21</v>
      </c>
      <c r="E261" s="2">
        <v>2065</v>
      </c>
      <c r="F261" s="2">
        <v>2.12</v>
      </c>
      <c r="G261" s="2">
        <v>160</v>
      </c>
      <c r="H261" s="2">
        <v>110.98</v>
      </c>
      <c r="I261" s="2">
        <v>12</v>
      </c>
      <c r="J261" s="10">
        <v>2016</v>
      </c>
      <c r="K261" s="8" t="s">
        <v>161</v>
      </c>
      <c r="L261" s="8" t="s">
        <v>16</v>
      </c>
      <c r="M261" s="2">
        <f>RANK(Table1[[#This Row],[powerPerf]],Table1[powerPerf])</f>
        <v>703</v>
      </c>
      <c r="N261" s="2">
        <f>RANK(Table1[[#This Row],[cpuValue]],Table1[cpuValue])</f>
        <v>1233</v>
      </c>
      <c r="O261" s="8" t="str">
        <f>LOOKUP(Table1[[#This Row],[Rank based on power]],$S$5:$S$9,$T$5:$T$9)</f>
        <v>High performance</v>
      </c>
      <c r="P261" s="2">
        <f ca="1">YEAR($T$2)-Table1[[#This Row],[testDate]]</f>
        <v>6</v>
      </c>
      <c r="Q261" s="8" t="str">
        <f>CONCATENATE(PROPER(Table1[[#This Row],[Performace remark based on performance]])," ",UPPER(TRIM(Table1[[#This Row],[category]])))</f>
        <v>High Performance SERVER</v>
      </c>
      <c r="R261" s="8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t="s">
        <v>304</v>
      </c>
      <c r="B262" s="9">
        <v>402.19</v>
      </c>
      <c r="C262" s="2">
        <v>17737</v>
      </c>
      <c r="D262" s="2">
        <v>44.1</v>
      </c>
      <c r="E262" s="2">
        <v>1949</v>
      </c>
      <c r="F262" s="2">
        <v>4.8499999999999996</v>
      </c>
      <c r="G262" s="2">
        <v>120</v>
      </c>
      <c r="H262" s="2">
        <v>147.81</v>
      </c>
      <c r="I262" s="2">
        <v>14</v>
      </c>
      <c r="J262" s="10">
        <v>2016</v>
      </c>
      <c r="K262" s="8" t="s">
        <v>161</v>
      </c>
      <c r="L262" s="8" t="s">
        <v>16</v>
      </c>
      <c r="M262" s="2">
        <f>RANK(Table1[[#This Row],[powerPerf]],Table1[powerPerf])</f>
        <v>522</v>
      </c>
      <c r="N262" s="2">
        <f>RANK(Table1[[#This Row],[cpuValue]],Table1[cpuValue])</f>
        <v>520</v>
      </c>
      <c r="O262" s="8" t="str">
        <f>LOOKUP(Table1[[#This Row],[Rank based on power]],$S$5:$S$9,$T$5:$T$9)</f>
        <v>High performance</v>
      </c>
      <c r="P262" s="2">
        <f ca="1">YEAR($T$2)-Table1[[#This Row],[testDate]]</f>
        <v>6</v>
      </c>
      <c r="Q262" s="8" t="str">
        <f>CONCATENATE(PROPER(Table1[[#This Row],[Performace remark based on performance]])," ",UPPER(TRIM(Table1[[#This Row],[category]])))</f>
        <v>High Performance SERVER</v>
      </c>
      <c r="R262" s="8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t="s">
        <v>305</v>
      </c>
      <c r="B263" s="9">
        <v>202</v>
      </c>
      <c r="C263" s="2">
        <v>17728</v>
      </c>
      <c r="D263" s="2">
        <v>87.76</v>
      </c>
      <c r="E263" s="2">
        <v>3618</v>
      </c>
      <c r="F263" s="2">
        <v>17.91</v>
      </c>
      <c r="G263" s="2">
        <v>35</v>
      </c>
      <c r="H263" s="2">
        <v>506.53</v>
      </c>
      <c r="I263" s="2">
        <v>6</v>
      </c>
      <c r="J263" s="10">
        <v>2022</v>
      </c>
      <c r="K263" s="8" t="s">
        <v>61</v>
      </c>
      <c r="L263" s="8" t="s">
        <v>13</v>
      </c>
      <c r="M263" s="2">
        <f>RANK(Table1[[#This Row],[powerPerf]],Table1[powerPerf])</f>
        <v>35</v>
      </c>
      <c r="N263" s="2">
        <f>RANK(Table1[[#This Row],[cpuValue]],Table1[cpuValue])</f>
        <v>143</v>
      </c>
      <c r="O263" s="8" t="str">
        <f>LOOKUP(Table1[[#This Row],[Rank based on power]],$S$5:$S$9,$T$5:$T$9)</f>
        <v>Best performance</v>
      </c>
      <c r="P263" s="2">
        <f ca="1">YEAR($T$2)-Table1[[#This Row],[testDate]]</f>
        <v>0</v>
      </c>
      <c r="Q263" s="8" t="str">
        <f>CONCATENATE(PROPER(Table1[[#This Row],[Performace remark based on performance]])," ",UPPER(TRIM(Table1[[#This Row],[category]])))</f>
        <v>Best Performance DESKTOP</v>
      </c>
      <c r="R263" s="8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t="s">
        <v>306</v>
      </c>
      <c r="B264" s="9">
        <v>494</v>
      </c>
      <c r="C264" s="2">
        <v>17706</v>
      </c>
      <c r="D264" s="2">
        <v>35.840000000000003</v>
      </c>
      <c r="E264" s="2">
        <v>2951</v>
      </c>
      <c r="F264" s="2">
        <v>5.97</v>
      </c>
      <c r="G264" s="2">
        <v>80</v>
      </c>
      <c r="H264" s="2">
        <v>221.33</v>
      </c>
      <c r="I264" s="2">
        <v>8</v>
      </c>
      <c r="J264" s="10">
        <v>2019</v>
      </c>
      <c r="K264" s="8" t="s">
        <v>267</v>
      </c>
      <c r="L264" s="8" t="s">
        <v>16</v>
      </c>
      <c r="M264" s="2">
        <f>RANK(Table1[[#This Row],[powerPerf]],Table1[powerPerf])</f>
        <v>269</v>
      </c>
      <c r="N264" s="2">
        <f>RANK(Table1[[#This Row],[cpuValue]],Table1[cpuValue])</f>
        <v>685</v>
      </c>
      <c r="O264" s="8" t="str">
        <f>LOOKUP(Table1[[#This Row],[Rank based on power]],$S$5:$S$9,$T$5:$T$9)</f>
        <v>Best performance</v>
      </c>
      <c r="P264" s="2">
        <f ca="1">YEAR($T$2)-Table1[[#This Row],[testDate]]</f>
        <v>3</v>
      </c>
      <c r="Q264" s="8" t="str">
        <f>CONCATENATE(PROPER(Table1[[#This Row],[Performace remark based on performance]])," ",UPPER(TRIM(Table1[[#This Row],[category]])))</f>
        <v>Best Performance SERVER</v>
      </c>
      <c r="R264" s="8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t="s">
        <v>307</v>
      </c>
      <c r="B265" s="9">
        <v>1561</v>
      </c>
      <c r="C265" s="2">
        <v>17686</v>
      </c>
      <c r="D265" s="2">
        <v>11.33</v>
      </c>
      <c r="E265" s="2">
        <v>1847</v>
      </c>
      <c r="F265" s="2">
        <v>1.18</v>
      </c>
      <c r="G265" s="2">
        <v>105</v>
      </c>
      <c r="H265" s="2">
        <v>168.43</v>
      </c>
      <c r="I265" s="2">
        <v>14</v>
      </c>
      <c r="J265" s="10">
        <v>2017</v>
      </c>
      <c r="K265" s="8" t="s">
        <v>66</v>
      </c>
      <c r="L265" s="8" t="s">
        <v>16</v>
      </c>
      <c r="M265" s="2">
        <f>RANK(Table1[[#This Row],[powerPerf]],Table1[powerPerf])</f>
        <v>423</v>
      </c>
      <c r="N265" s="2">
        <f>RANK(Table1[[#This Row],[cpuValue]],Table1[cpuValue])</f>
        <v>1513</v>
      </c>
      <c r="O265" s="8" t="str">
        <f>LOOKUP(Table1[[#This Row],[Rank based on power]],$S$5:$S$9,$T$5:$T$9)</f>
        <v>High performance</v>
      </c>
      <c r="P265" s="2">
        <f ca="1">YEAR($T$2)-Table1[[#This Row],[testDate]]</f>
        <v>5</v>
      </c>
      <c r="Q265" s="8" t="str">
        <f>CONCATENATE(PROPER(Table1[[#This Row],[Performace remark based on performance]])," ",UPPER(TRIM(Table1[[#This Row],[category]])))</f>
        <v>High Performance SERVER</v>
      </c>
      <c r="R265" s="8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t="s">
        <v>308</v>
      </c>
      <c r="B266" s="9">
        <v>197.19</v>
      </c>
      <c r="C266" s="2">
        <v>17626</v>
      </c>
      <c r="D266" s="2">
        <v>89.38</v>
      </c>
      <c r="E266" s="2">
        <v>3153</v>
      </c>
      <c r="F266" s="2">
        <v>15.99</v>
      </c>
      <c r="G266" s="2">
        <v>65</v>
      </c>
      <c r="H266" s="2">
        <v>271.17</v>
      </c>
      <c r="I266" s="2">
        <v>6</v>
      </c>
      <c r="J266" s="10">
        <v>2021</v>
      </c>
      <c r="K266" s="8" t="s">
        <v>155</v>
      </c>
      <c r="L266" s="8" t="s">
        <v>13</v>
      </c>
      <c r="M266" s="2">
        <f>RANK(Table1[[#This Row],[powerPerf]],Table1[powerPerf])</f>
        <v>181</v>
      </c>
      <c r="N266" s="2">
        <f>RANK(Table1[[#This Row],[cpuValue]],Table1[cpuValue])</f>
        <v>137</v>
      </c>
      <c r="O266" s="8" t="str">
        <f>LOOKUP(Table1[[#This Row],[Rank based on power]],$S$5:$S$9,$T$5:$T$9)</f>
        <v>Best performance</v>
      </c>
      <c r="P266" s="2">
        <f ca="1">YEAR($T$2)-Table1[[#This Row],[testDate]]</f>
        <v>1</v>
      </c>
      <c r="Q266" s="8" t="str">
        <f>CONCATENATE(PROPER(Table1[[#This Row],[Performace remark based on performance]])," ",UPPER(TRIM(Table1[[#This Row],[category]])))</f>
        <v>Best Performance DESKTOP</v>
      </c>
      <c r="R266" s="8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t="s">
        <v>309</v>
      </c>
      <c r="B267" s="9">
        <v>212.98</v>
      </c>
      <c r="C267" s="2">
        <v>17578</v>
      </c>
      <c r="D267" s="2">
        <v>82.54</v>
      </c>
      <c r="E267" s="2">
        <v>2436</v>
      </c>
      <c r="F267" s="2">
        <v>11.44</v>
      </c>
      <c r="G267" s="2">
        <v>105</v>
      </c>
      <c r="H267" s="2">
        <v>167.41</v>
      </c>
      <c r="I267" s="2">
        <v>8</v>
      </c>
      <c r="J267" s="10">
        <v>2018</v>
      </c>
      <c r="K267" s="8" t="s">
        <v>48</v>
      </c>
      <c r="L267" s="8" t="s">
        <v>13</v>
      </c>
      <c r="M267" s="2">
        <f>RANK(Table1[[#This Row],[powerPerf]],Table1[powerPerf])</f>
        <v>427</v>
      </c>
      <c r="N267" s="2">
        <f>RANK(Table1[[#This Row],[cpuValue]],Table1[cpuValue])</f>
        <v>167</v>
      </c>
      <c r="O267" s="8" t="str">
        <f>LOOKUP(Table1[[#This Row],[Rank based on power]],$S$5:$S$9,$T$5:$T$9)</f>
        <v>High performance</v>
      </c>
      <c r="P267" s="2">
        <f ca="1">YEAR($T$2)-Table1[[#This Row],[testDate]]</f>
        <v>4</v>
      </c>
      <c r="Q267" s="8" t="str">
        <f>CONCATENATE(PROPER(Table1[[#This Row],[Performace remark based on performance]])," ",UPPER(TRIM(Table1[[#This Row],[category]])))</f>
        <v>High Performance DESKTOP</v>
      </c>
      <c r="R267" s="8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t="s">
        <v>310</v>
      </c>
      <c r="B268" s="9">
        <v>1727</v>
      </c>
      <c r="C268" s="2">
        <v>17540</v>
      </c>
      <c r="D268" s="2">
        <v>10.16</v>
      </c>
      <c r="E268" s="2">
        <v>1827</v>
      </c>
      <c r="F268" s="2">
        <v>1.06</v>
      </c>
      <c r="G268" s="2">
        <v>105</v>
      </c>
      <c r="H268" s="2">
        <v>167.04</v>
      </c>
      <c r="I268" s="2">
        <v>14</v>
      </c>
      <c r="J268" s="10">
        <v>2018</v>
      </c>
      <c r="K268" s="8" t="s">
        <v>66</v>
      </c>
      <c r="L268" s="8" t="s">
        <v>16</v>
      </c>
      <c r="M268" s="2">
        <f>RANK(Table1[[#This Row],[powerPerf]],Table1[powerPerf])</f>
        <v>430</v>
      </c>
      <c r="N268" s="2">
        <f>RANK(Table1[[#This Row],[cpuValue]],Table1[cpuValue])</f>
        <v>1570</v>
      </c>
      <c r="O268" s="8" t="str">
        <f>LOOKUP(Table1[[#This Row],[Rank based on power]],$S$5:$S$9,$T$5:$T$9)</f>
        <v>High performance</v>
      </c>
      <c r="P268" s="2">
        <f ca="1">YEAR($T$2)-Table1[[#This Row],[testDate]]</f>
        <v>4</v>
      </c>
      <c r="Q268" s="8" t="str">
        <f>CONCATENATE(PROPER(Table1[[#This Row],[Performace remark based on performance]])," ",UPPER(TRIM(Table1[[#This Row],[category]])))</f>
        <v>High Performance SERVER</v>
      </c>
      <c r="R268" s="8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t="s">
        <v>311</v>
      </c>
      <c r="B269" s="9">
        <v>1950</v>
      </c>
      <c r="C269" s="2">
        <v>17533</v>
      </c>
      <c r="D269" s="2">
        <v>8.99</v>
      </c>
      <c r="E269" s="2">
        <v>1909</v>
      </c>
      <c r="F269" s="2">
        <v>0.98</v>
      </c>
      <c r="G269" s="2">
        <v>135</v>
      </c>
      <c r="H269" s="2">
        <v>129.87</v>
      </c>
      <c r="I269" s="2">
        <v>20</v>
      </c>
      <c r="J269" s="10">
        <v>2016</v>
      </c>
      <c r="K269" s="8" t="s">
        <v>161</v>
      </c>
      <c r="L269" s="8" t="s">
        <v>16</v>
      </c>
      <c r="M269" s="2">
        <f>RANK(Table1[[#This Row],[powerPerf]],Table1[powerPerf])</f>
        <v>603</v>
      </c>
      <c r="N269" s="2">
        <f>RANK(Table1[[#This Row],[cpuValue]],Table1[cpuValue])</f>
        <v>1634</v>
      </c>
      <c r="O269" s="8" t="str">
        <f>LOOKUP(Table1[[#This Row],[Rank based on power]],$S$5:$S$9,$T$5:$T$9)</f>
        <v>High performance</v>
      </c>
      <c r="P269" s="2">
        <f ca="1">YEAR($T$2)-Table1[[#This Row],[testDate]]</f>
        <v>6</v>
      </c>
      <c r="Q269" s="8" t="str">
        <f>CONCATENATE(PROPER(Table1[[#This Row],[Performace remark based on performance]])," ",UPPER(TRIM(Table1[[#This Row],[category]])))</f>
        <v>High Performance SERVER</v>
      </c>
      <c r="R269" s="8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t="s">
        <v>312</v>
      </c>
      <c r="B270" s="9">
        <v>820.55</v>
      </c>
      <c r="C270" s="2">
        <v>17456</v>
      </c>
      <c r="D270" s="2">
        <v>21.27</v>
      </c>
      <c r="E270" s="2">
        <v>2503</v>
      </c>
      <c r="F270" s="2">
        <v>3.05</v>
      </c>
      <c r="G270" s="2">
        <v>160</v>
      </c>
      <c r="H270" s="2">
        <v>109.1</v>
      </c>
      <c r="I270" s="2">
        <v>8</v>
      </c>
      <c r="J270" s="10">
        <v>2020</v>
      </c>
      <c r="K270" s="8" t="s">
        <v>66</v>
      </c>
      <c r="L270" s="8" t="s">
        <v>16</v>
      </c>
      <c r="M270" s="2">
        <f>RANK(Table1[[#This Row],[powerPerf]],Table1[powerPerf])</f>
        <v>714</v>
      </c>
      <c r="N270" s="2">
        <f>RANK(Table1[[#This Row],[cpuValue]],Table1[cpuValue])</f>
        <v>1124</v>
      </c>
      <c r="O270" s="8" t="str">
        <f>LOOKUP(Table1[[#This Row],[Rank based on power]],$S$5:$S$9,$T$5:$T$9)</f>
        <v>High performance</v>
      </c>
      <c r="P270" s="2">
        <f ca="1">YEAR($T$2)-Table1[[#This Row],[testDate]]</f>
        <v>2</v>
      </c>
      <c r="Q270" s="8" t="str">
        <f>CONCATENATE(PROPER(Table1[[#This Row],[Performace remark based on performance]])," ",UPPER(TRIM(Table1[[#This Row],[category]])))</f>
        <v>High Performance SERVER</v>
      </c>
      <c r="R270" s="8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t="s">
        <v>313</v>
      </c>
      <c r="B271" s="9">
        <v>5400</v>
      </c>
      <c r="C271" s="2">
        <v>17430</v>
      </c>
      <c r="D271" s="2">
        <v>3.23</v>
      </c>
      <c r="E271" s="2">
        <v>1474</v>
      </c>
      <c r="F271" s="2">
        <v>0.27</v>
      </c>
      <c r="G271" s="2">
        <v>135</v>
      </c>
      <c r="H271" s="2">
        <v>129.11000000000001</v>
      </c>
      <c r="I271" s="2">
        <v>18</v>
      </c>
      <c r="J271" s="10">
        <v>2015</v>
      </c>
      <c r="K271" s="8" t="s">
        <v>161</v>
      </c>
      <c r="L271" s="8" t="s">
        <v>16</v>
      </c>
      <c r="M271" s="2">
        <f>RANK(Table1[[#This Row],[powerPerf]],Table1[powerPerf])</f>
        <v>608</v>
      </c>
      <c r="N271" s="2">
        <f>RANK(Table1[[#This Row],[cpuValue]],Table1[cpuValue])</f>
        <v>1870</v>
      </c>
      <c r="O271" s="8" t="str">
        <f>LOOKUP(Table1[[#This Row],[Rank based on power]],$S$5:$S$9,$T$5:$T$9)</f>
        <v>High performance</v>
      </c>
      <c r="P271" s="2">
        <f ca="1">YEAR($T$2)-Table1[[#This Row],[testDate]]</f>
        <v>7</v>
      </c>
      <c r="Q271" s="8" t="str">
        <f>CONCATENATE(PROPER(Table1[[#This Row],[Performace remark based on performance]])," ",UPPER(TRIM(Table1[[#This Row],[category]])))</f>
        <v>High Performance SERVER</v>
      </c>
      <c r="R271" s="8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t="s">
        <v>314</v>
      </c>
      <c r="B272" s="9">
        <v>421</v>
      </c>
      <c r="C272" s="2">
        <v>17388</v>
      </c>
      <c r="D272" s="2">
        <v>41.3</v>
      </c>
      <c r="E272" s="2">
        <v>1633</v>
      </c>
      <c r="F272" s="2">
        <v>3.88</v>
      </c>
      <c r="G272" s="2">
        <v>120</v>
      </c>
      <c r="H272" s="2">
        <v>144.9</v>
      </c>
      <c r="I272" s="2">
        <v>16</v>
      </c>
      <c r="J272" s="10">
        <v>2016</v>
      </c>
      <c r="K272" s="8" t="s">
        <v>161</v>
      </c>
      <c r="L272" s="8" t="s">
        <v>16</v>
      </c>
      <c r="M272" s="2">
        <f>RANK(Table1[[#This Row],[powerPerf]],Table1[powerPerf])</f>
        <v>540</v>
      </c>
      <c r="N272" s="2">
        <f>RANK(Table1[[#This Row],[cpuValue]],Table1[cpuValue])</f>
        <v>568</v>
      </c>
      <c r="O272" s="8" t="str">
        <f>LOOKUP(Table1[[#This Row],[Rank based on power]],$S$5:$S$9,$T$5:$T$9)</f>
        <v>High performance</v>
      </c>
      <c r="P272" s="2">
        <f ca="1">YEAR($T$2)-Table1[[#This Row],[testDate]]</f>
        <v>6</v>
      </c>
      <c r="Q272" s="8" t="str">
        <f>CONCATENATE(PROPER(Table1[[#This Row],[Performace remark based on performance]])," ",UPPER(TRIM(Table1[[#This Row],[category]])))</f>
        <v>High Performance SERVER</v>
      </c>
      <c r="R272" s="8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t="s">
        <v>315</v>
      </c>
      <c r="B273" s="9">
        <v>539</v>
      </c>
      <c r="C273" s="2">
        <v>17313</v>
      </c>
      <c r="D273" s="2">
        <v>32.119999999999997</v>
      </c>
      <c r="E273" s="2">
        <v>2927</v>
      </c>
      <c r="F273" s="2">
        <v>5.43</v>
      </c>
      <c r="G273" s="2">
        <v>95</v>
      </c>
      <c r="H273" s="2">
        <v>182.24</v>
      </c>
      <c r="I273" s="2">
        <v>8</v>
      </c>
      <c r="J273" s="10">
        <v>2019</v>
      </c>
      <c r="K273" s="8" t="s">
        <v>267</v>
      </c>
      <c r="L273" s="8" t="s">
        <v>16</v>
      </c>
      <c r="M273" s="2">
        <f>RANK(Table1[[#This Row],[powerPerf]],Table1[powerPerf])</f>
        <v>371</v>
      </c>
      <c r="N273" s="2">
        <f>RANK(Table1[[#This Row],[cpuValue]],Table1[cpuValue])</f>
        <v>789</v>
      </c>
      <c r="O273" s="8" t="str">
        <f>LOOKUP(Table1[[#This Row],[Rank based on power]],$S$5:$S$9,$T$5:$T$9)</f>
        <v>Best performance</v>
      </c>
      <c r="P273" s="2">
        <f ca="1">YEAR($T$2)-Table1[[#This Row],[testDate]]</f>
        <v>3</v>
      </c>
      <c r="Q273" s="8" t="str">
        <f>CONCATENATE(PROPER(Table1[[#This Row],[Performace remark based on performance]])," ",UPPER(TRIM(Table1[[#This Row],[category]])))</f>
        <v>Best Performance SERVER</v>
      </c>
      <c r="R273" s="8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t="s">
        <v>316</v>
      </c>
      <c r="B274" s="9">
        <v>709</v>
      </c>
      <c r="C274" s="2">
        <v>17283</v>
      </c>
      <c r="D274" s="2">
        <v>24.38</v>
      </c>
      <c r="E274" s="2">
        <v>2539</v>
      </c>
      <c r="F274" s="2">
        <v>3.58</v>
      </c>
      <c r="G274" s="2">
        <v>140</v>
      </c>
      <c r="H274" s="2">
        <v>123.45</v>
      </c>
      <c r="I274" s="2">
        <v>8</v>
      </c>
      <c r="J274" s="10">
        <v>2017</v>
      </c>
      <c r="K274" s="8" t="s">
        <v>94</v>
      </c>
      <c r="L274" s="8" t="s">
        <v>13</v>
      </c>
      <c r="M274" s="2">
        <f>RANK(Table1[[#This Row],[powerPerf]],Table1[powerPerf])</f>
        <v>641</v>
      </c>
      <c r="N274" s="2">
        <f>RANK(Table1[[#This Row],[cpuValue]],Table1[cpuValue])</f>
        <v>1016</v>
      </c>
      <c r="O274" s="8" t="str">
        <f>LOOKUP(Table1[[#This Row],[Rank based on power]],$S$5:$S$9,$T$5:$T$9)</f>
        <v>High performance</v>
      </c>
      <c r="P274" s="2">
        <f ca="1">YEAR($T$2)-Table1[[#This Row],[testDate]]</f>
        <v>5</v>
      </c>
      <c r="Q274" s="8" t="str">
        <f>CONCATENATE(PROPER(Table1[[#This Row],[Performace remark based on performance]])," ",UPPER(TRIM(Table1[[#This Row],[category]])))</f>
        <v>High Performance DESKTOP</v>
      </c>
      <c r="R274" s="8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t="s">
        <v>317</v>
      </c>
      <c r="B275" s="9">
        <v>149.99</v>
      </c>
      <c r="C275" s="2">
        <v>17213</v>
      </c>
      <c r="D275" s="2">
        <v>114.76</v>
      </c>
      <c r="E275" s="2">
        <v>3023</v>
      </c>
      <c r="F275" s="2">
        <v>20.149999999999999</v>
      </c>
      <c r="G275" s="2">
        <v>65</v>
      </c>
      <c r="H275" s="2">
        <v>264.82</v>
      </c>
      <c r="I275" s="2">
        <v>6</v>
      </c>
      <c r="J275" s="10">
        <v>2021</v>
      </c>
      <c r="K275" s="8" t="s">
        <v>155</v>
      </c>
      <c r="L275" s="8" t="s">
        <v>13</v>
      </c>
      <c r="M275" s="2">
        <f>RANK(Table1[[#This Row],[powerPerf]],Table1[powerPerf])</f>
        <v>187</v>
      </c>
      <c r="N275" s="2">
        <f>RANK(Table1[[#This Row],[cpuValue]],Table1[cpuValue])</f>
        <v>53</v>
      </c>
      <c r="O275" s="8" t="str">
        <f>LOOKUP(Table1[[#This Row],[Rank based on power]],$S$5:$S$9,$T$5:$T$9)</f>
        <v>Best performance</v>
      </c>
      <c r="P275" s="2">
        <f ca="1">YEAR($T$2)-Table1[[#This Row],[testDate]]</f>
        <v>1</v>
      </c>
      <c r="Q275" s="8" t="str">
        <f>CONCATENATE(PROPER(Table1[[#This Row],[Performace remark based on performance]])," ",UPPER(TRIM(Table1[[#This Row],[category]])))</f>
        <v>Best Performance DESKTOP</v>
      </c>
      <c r="R275" s="8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t="s">
        <v>318</v>
      </c>
      <c r="B276" s="9">
        <v>377.32</v>
      </c>
      <c r="C276" s="2">
        <v>17142</v>
      </c>
      <c r="D276" s="2">
        <v>45.43</v>
      </c>
      <c r="E276" s="2">
        <v>2334</v>
      </c>
      <c r="F276" s="2">
        <v>6.19</v>
      </c>
      <c r="G276" s="2">
        <v>140</v>
      </c>
      <c r="H276" s="2">
        <v>122.44</v>
      </c>
      <c r="I276" s="2">
        <v>10</v>
      </c>
      <c r="J276" s="10">
        <v>2016</v>
      </c>
      <c r="K276" s="8" t="s">
        <v>189</v>
      </c>
      <c r="L276" s="8" t="s">
        <v>13</v>
      </c>
      <c r="M276" s="2">
        <f>RANK(Table1[[#This Row],[powerPerf]],Table1[powerPerf])</f>
        <v>650</v>
      </c>
      <c r="N276" s="2">
        <f>RANK(Table1[[#This Row],[cpuValue]],Table1[cpuValue])</f>
        <v>498</v>
      </c>
      <c r="O276" s="8" t="str">
        <f>LOOKUP(Table1[[#This Row],[Rank based on power]],$S$5:$S$9,$T$5:$T$9)</f>
        <v>High performance</v>
      </c>
      <c r="P276" s="2">
        <f ca="1">YEAR($T$2)-Table1[[#This Row],[testDate]]</f>
        <v>6</v>
      </c>
      <c r="Q276" s="8" t="str">
        <f>CONCATENATE(PROPER(Table1[[#This Row],[Performace remark based on performance]])," ",UPPER(TRIM(Table1[[#This Row],[category]])))</f>
        <v>High Performance DESKTOP</v>
      </c>
      <c r="R276" s="8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t="s">
        <v>319</v>
      </c>
      <c r="B277" s="9">
        <v>174.21</v>
      </c>
      <c r="C277" s="2">
        <v>17132</v>
      </c>
      <c r="D277" s="2">
        <v>98.34</v>
      </c>
      <c r="E277" s="2">
        <v>3048</v>
      </c>
      <c r="F277" s="2">
        <v>17.5</v>
      </c>
      <c r="G277" s="2">
        <v>65</v>
      </c>
      <c r="H277" s="2">
        <v>263.57</v>
      </c>
      <c r="I277" s="2">
        <v>6</v>
      </c>
      <c r="J277" s="10">
        <v>2021</v>
      </c>
      <c r="K277" s="8" t="s">
        <v>155</v>
      </c>
      <c r="L277" s="8" t="s">
        <v>13</v>
      </c>
      <c r="M277" s="2">
        <f>RANK(Table1[[#This Row],[powerPerf]],Table1[powerPerf])</f>
        <v>190</v>
      </c>
      <c r="N277" s="2">
        <f>RANK(Table1[[#This Row],[cpuValue]],Table1[cpuValue])</f>
        <v>102</v>
      </c>
      <c r="O277" s="8" t="str">
        <f>LOOKUP(Table1[[#This Row],[Rank based on power]],$S$5:$S$9,$T$5:$T$9)</f>
        <v>Best performance</v>
      </c>
      <c r="P277" s="2">
        <f ca="1">YEAR($T$2)-Table1[[#This Row],[testDate]]</f>
        <v>1</v>
      </c>
      <c r="Q277" s="8" t="str">
        <f>CONCATENATE(PROPER(Table1[[#This Row],[Performace remark based on performance]])," ",UPPER(TRIM(Table1[[#This Row],[category]])))</f>
        <v>Best Performance DESKTOP</v>
      </c>
      <c r="R277" s="8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t="s">
        <v>320</v>
      </c>
      <c r="B278" s="9">
        <v>330</v>
      </c>
      <c r="C278" s="2">
        <v>17020</v>
      </c>
      <c r="D278" s="2">
        <v>51.58</v>
      </c>
      <c r="E278" s="2">
        <v>2845</v>
      </c>
      <c r="F278" s="2">
        <v>8.6199999999999992</v>
      </c>
      <c r="G278" s="2">
        <v>65</v>
      </c>
      <c r="H278" s="2">
        <v>261.85000000000002</v>
      </c>
      <c r="I278" s="2">
        <v>8</v>
      </c>
      <c r="J278" s="10">
        <v>2021</v>
      </c>
      <c r="K278" s="8" t="s">
        <v>155</v>
      </c>
      <c r="L278" s="8" t="s">
        <v>321</v>
      </c>
      <c r="M278" s="2">
        <f>RANK(Table1[[#This Row],[powerPerf]],Table1[powerPerf])</f>
        <v>194</v>
      </c>
      <c r="N278" s="2">
        <f>RANK(Table1[[#This Row],[cpuValue]],Table1[cpuValue])</f>
        <v>412</v>
      </c>
      <c r="O278" s="8" t="str">
        <f>LOOKUP(Table1[[#This Row],[Rank based on power]],$S$5:$S$9,$T$5:$T$9)</f>
        <v>Best performance</v>
      </c>
      <c r="P278" s="2">
        <f ca="1">YEAR($T$2)-Table1[[#This Row],[testDate]]</f>
        <v>1</v>
      </c>
      <c r="Q278" s="8" t="str">
        <f>CONCATENATE(PROPER(Table1[[#This Row],[Performace remark based on performance]])," ",UPPER(TRIM(Table1[[#This Row],[category]])))</f>
        <v>Best Performance LAPTOP, MOBILE/EMBEDDED</v>
      </c>
      <c r="R278" s="8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t="s">
        <v>322</v>
      </c>
      <c r="B279" s="9">
        <v>390.27</v>
      </c>
      <c r="C279" s="2">
        <v>17017</v>
      </c>
      <c r="D279" s="2">
        <v>43.6</v>
      </c>
      <c r="E279" s="2">
        <v>1549</v>
      </c>
      <c r="F279" s="2">
        <v>3.97</v>
      </c>
      <c r="G279" s="2">
        <v>120</v>
      </c>
      <c r="H279" s="2">
        <v>141.81</v>
      </c>
      <c r="I279" s="2">
        <v>8</v>
      </c>
      <c r="J279" s="10">
        <v>2020</v>
      </c>
      <c r="K279" s="8" t="s">
        <v>15</v>
      </c>
      <c r="L279" s="8" t="s">
        <v>16</v>
      </c>
      <c r="M279" s="2">
        <f>RANK(Table1[[#This Row],[powerPerf]],Table1[powerPerf])</f>
        <v>552</v>
      </c>
      <c r="N279" s="2">
        <f>RANK(Table1[[#This Row],[cpuValue]],Table1[cpuValue])</f>
        <v>531</v>
      </c>
      <c r="O279" s="8" t="str">
        <f>LOOKUP(Table1[[#This Row],[Rank based on power]],$S$5:$S$9,$T$5:$T$9)</f>
        <v>High performance</v>
      </c>
      <c r="P279" s="2">
        <f ca="1">YEAR($T$2)-Table1[[#This Row],[testDate]]</f>
        <v>2</v>
      </c>
      <c r="Q279" s="8" t="str">
        <f>CONCATENATE(PROPER(Table1[[#This Row],[Performace remark based on performance]])," ",UPPER(TRIM(Table1[[#This Row],[category]])))</f>
        <v>High Performance SERVER</v>
      </c>
      <c r="R279" s="8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t="s">
        <v>323</v>
      </c>
      <c r="B280" s="9">
        <v>249.99</v>
      </c>
      <c r="C280" s="2">
        <v>16973</v>
      </c>
      <c r="D280" s="2">
        <v>67.89</v>
      </c>
      <c r="E280" s="2">
        <v>2919</v>
      </c>
      <c r="F280" s="2">
        <v>11.67</v>
      </c>
      <c r="G280" s="2">
        <v>65</v>
      </c>
      <c r="H280" s="2">
        <v>261.12</v>
      </c>
      <c r="I280" s="2">
        <v>8</v>
      </c>
      <c r="J280" s="10">
        <v>2020</v>
      </c>
      <c r="K280" s="8" t="s">
        <v>155</v>
      </c>
      <c r="L280" s="8" t="s">
        <v>13</v>
      </c>
      <c r="M280" s="2">
        <f>RANK(Table1[[#This Row],[powerPerf]],Table1[powerPerf])</f>
        <v>196</v>
      </c>
      <c r="N280" s="2">
        <f>RANK(Table1[[#This Row],[cpuValue]],Table1[cpuValue])</f>
        <v>243</v>
      </c>
      <c r="O280" s="8" t="str">
        <f>LOOKUP(Table1[[#This Row],[Rank based on power]],$S$5:$S$9,$T$5:$T$9)</f>
        <v>Best performance</v>
      </c>
      <c r="P280" s="2">
        <f ca="1">YEAR($T$2)-Table1[[#This Row],[testDate]]</f>
        <v>2</v>
      </c>
      <c r="Q280" s="8" t="str">
        <f>CONCATENATE(PROPER(Table1[[#This Row],[Performace remark based on performance]])," ",UPPER(TRIM(Table1[[#This Row],[category]])))</f>
        <v>Best Performance DESKTOP</v>
      </c>
      <c r="R280" s="8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t="s">
        <v>324</v>
      </c>
      <c r="B281" s="9">
        <v>249.99</v>
      </c>
      <c r="C281" s="2">
        <v>16955</v>
      </c>
      <c r="D281" s="2">
        <v>67.819999999999993</v>
      </c>
      <c r="E281" s="2">
        <v>2343</v>
      </c>
      <c r="F281" s="2">
        <v>9.3699999999999992</v>
      </c>
      <c r="G281" s="2">
        <v>180</v>
      </c>
      <c r="H281" s="2">
        <v>94.19</v>
      </c>
      <c r="I281" s="2">
        <v>8</v>
      </c>
      <c r="J281" s="10">
        <v>2017</v>
      </c>
      <c r="K281" s="8" t="s">
        <v>102</v>
      </c>
      <c r="L281" s="8" t="s">
        <v>13</v>
      </c>
      <c r="M281" s="2">
        <f>RANK(Table1[[#This Row],[powerPerf]],Table1[powerPerf])</f>
        <v>787</v>
      </c>
      <c r="N281" s="2">
        <f>RANK(Table1[[#This Row],[cpuValue]],Table1[cpuValue])</f>
        <v>244</v>
      </c>
      <c r="O281" s="8" t="str">
        <f>LOOKUP(Table1[[#This Row],[Rank based on power]],$S$5:$S$9,$T$5:$T$9)</f>
        <v>Average performance</v>
      </c>
      <c r="P281" s="2">
        <f ca="1">YEAR($T$2)-Table1[[#This Row],[testDate]]</f>
        <v>5</v>
      </c>
      <c r="Q281" s="8" t="str">
        <f>CONCATENATE(PROPER(Table1[[#This Row],[Performace remark based on performance]])," ",UPPER(TRIM(Table1[[#This Row],[category]])))</f>
        <v>Average Performance DESKTOP</v>
      </c>
      <c r="R281" s="8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t="s">
        <v>325</v>
      </c>
      <c r="B282" s="9">
        <v>268.99</v>
      </c>
      <c r="C282" s="2">
        <v>16946</v>
      </c>
      <c r="D282" s="2">
        <v>63</v>
      </c>
      <c r="E282" s="2">
        <v>2922</v>
      </c>
      <c r="F282" s="2">
        <v>10.86</v>
      </c>
      <c r="G282" s="2">
        <v>65</v>
      </c>
      <c r="H282" s="2">
        <v>260.70999999999998</v>
      </c>
      <c r="I282" s="2">
        <v>8</v>
      </c>
      <c r="J282" s="10">
        <v>2020</v>
      </c>
      <c r="K282" s="8" t="s">
        <v>155</v>
      </c>
      <c r="L282" s="8" t="s">
        <v>13</v>
      </c>
      <c r="M282" s="2">
        <f>RANK(Table1[[#This Row],[powerPerf]],Table1[powerPerf])</f>
        <v>198</v>
      </c>
      <c r="N282" s="2">
        <f>RANK(Table1[[#This Row],[cpuValue]],Table1[cpuValue])</f>
        <v>293</v>
      </c>
      <c r="O282" s="8" t="str">
        <f>LOOKUP(Table1[[#This Row],[Rank based on power]],$S$5:$S$9,$T$5:$T$9)</f>
        <v>Best performance</v>
      </c>
      <c r="P282" s="2">
        <f ca="1">YEAR($T$2)-Table1[[#This Row],[testDate]]</f>
        <v>2</v>
      </c>
      <c r="Q282" s="8" t="str">
        <f>CONCATENATE(PROPER(Table1[[#This Row],[Performace remark based on performance]])," ",UPPER(TRIM(Table1[[#This Row],[category]])))</f>
        <v>Best Performance DESKTOP</v>
      </c>
      <c r="R282" s="8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t="s">
        <v>326</v>
      </c>
      <c r="B283" s="9">
        <v>458.99</v>
      </c>
      <c r="C283" s="2">
        <v>16873</v>
      </c>
      <c r="D283" s="2">
        <v>36.76</v>
      </c>
      <c r="E283" s="2">
        <v>2863</v>
      </c>
      <c r="F283" s="2">
        <v>6.24</v>
      </c>
      <c r="G283" s="2">
        <v>65</v>
      </c>
      <c r="H283" s="2">
        <v>259.58</v>
      </c>
      <c r="I283" s="2">
        <v>8</v>
      </c>
      <c r="J283" s="10">
        <v>2019</v>
      </c>
      <c r="K283" s="8" t="s">
        <v>267</v>
      </c>
      <c r="L283" s="8" t="s">
        <v>13</v>
      </c>
      <c r="M283" s="2">
        <f>RANK(Table1[[#This Row],[powerPerf]],Table1[powerPerf])</f>
        <v>200</v>
      </c>
      <c r="N283" s="2">
        <f>RANK(Table1[[#This Row],[cpuValue]],Table1[cpuValue])</f>
        <v>653</v>
      </c>
      <c r="O283" s="8" t="str">
        <f>LOOKUP(Table1[[#This Row],[Rank based on power]],$S$5:$S$9,$T$5:$T$9)</f>
        <v>Best performance</v>
      </c>
      <c r="P283" s="2">
        <f ca="1">YEAR($T$2)-Table1[[#This Row],[testDate]]</f>
        <v>3</v>
      </c>
      <c r="Q283" s="8" t="str">
        <f>CONCATENATE(PROPER(Table1[[#This Row],[Performace remark based on performance]])," ",UPPER(TRIM(Table1[[#This Row],[category]])))</f>
        <v>Best Performance DESKTOP</v>
      </c>
      <c r="R283" s="8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t="s">
        <v>327</v>
      </c>
      <c r="B284" s="9">
        <v>141.75</v>
      </c>
      <c r="C284" s="2">
        <v>16698</v>
      </c>
      <c r="D284" s="2">
        <v>117.8</v>
      </c>
      <c r="E284" s="2">
        <v>2605</v>
      </c>
      <c r="F284" s="2">
        <v>18.38</v>
      </c>
      <c r="G284" s="2">
        <v>65</v>
      </c>
      <c r="H284" s="2">
        <v>256.89</v>
      </c>
      <c r="I284" s="2">
        <v>6</v>
      </c>
      <c r="J284" s="10">
        <v>2022</v>
      </c>
      <c r="K284" s="8" t="s">
        <v>48</v>
      </c>
      <c r="L284" s="8" t="s">
        <v>13</v>
      </c>
      <c r="M284" s="2">
        <f>RANK(Table1[[#This Row],[powerPerf]],Table1[powerPerf])</f>
        <v>204</v>
      </c>
      <c r="N284" s="2">
        <f>RANK(Table1[[#This Row],[cpuValue]],Table1[cpuValue])</f>
        <v>46</v>
      </c>
      <c r="O284" s="8" t="str">
        <f>LOOKUP(Table1[[#This Row],[Rank based on power]],$S$5:$S$9,$T$5:$T$9)</f>
        <v>Best performance</v>
      </c>
      <c r="P284" s="2">
        <f ca="1">YEAR($T$2)-Table1[[#This Row],[testDate]]</f>
        <v>0</v>
      </c>
      <c r="Q284" s="8" t="str">
        <f>CONCATENATE(PROPER(Table1[[#This Row],[Performace remark based on performance]])," ",UPPER(TRIM(Table1[[#This Row],[category]])))</f>
        <v>Best Performance DESKTOP</v>
      </c>
      <c r="R284" s="8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t="s">
        <v>328</v>
      </c>
      <c r="B285" s="9">
        <v>1699.99</v>
      </c>
      <c r="C285" s="2">
        <v>16518</v>
      </c>
      <c r="D285" s="2">
        <v>9.7200000000000006</v>
      </c>
      <c r="E285" s="2">
        <v>2240</v>
      </c>
      <c r="F285" s="2">
        <v>1.32</v>
      </c>
      <c r="G285" s="2">
        <v>130</v>
      </c>
      <c r="H285" s="2">
        <v>127.06</v>
      </c>
      <c r="I285" s="2">
        <v>8</v>
      </c>
      <c r="J285" s="10">
        <v>2017</v>
      </c>
      <c r="K285" s="8" t="s">
        <v>66</v>
      </c>
      <c r="L285" s="8" t="s">
        <v>16</v>
      </c>
      <c r="M285" s="2">
        <f>RANK(Table1[[#This Row],[powerPerf]],Table1[powerPerf])</f>
        <v>621</v>
      </c>
      <c r="N285" s="2">
        <f>RANK(Table1[[#This Row],[cpuValue]],Table1[cpuValue])</f>
        <v>1592</v>
      </c>
      <c r="O285" s="8" t="str">
        <f>LOOKUP(Table1[[#This Row],[Rank based on power]],$S$5:$S$9,$T$5:$T$9)</f>
        <v>High performance</v>
      </c>
      <c r="P285" s="2">
        <f ca="1">YEAR($T$2)-Table1[[#This Row],[testDate]]</f>
        <v>5</v>
      </c>
      <c r="Q285" s="8" t="str">
        <f>CONCATENATE(PROPER(Table1[[#This Row],[Performace remark based on performance]])," ",UPPER(TRIM(Table1[[#This Row],[category]])))</f>
        <v>High Performance SERVER</v>
      </c>
      <c r="R285" s="8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t="s">
        <v>329</v>
      </c>
      <c r="B286" s="9">
        <v>250</v>
      </c>
      <c r="C286" s="2">
        <v>16458</v>
      </c>
      <c r="D286" s="2">
        <v>65.83</v>
      </c>
      <c r="E286" s="2">
        <v>3148</v>
      </c>
      <c r="F286" s="2">
        <v>12.59</v>
      </c>
      <c r="G286" s="2">
        <v>45</v>
      </c>
      <c r="H286" s="2">
        <v>365.74</v>
      </c>
      <c r="I286" s="2">
        <v>6</v>
      </c>
      <c r="J286" s="10">
        <v>2021</v>
      </c>
      <c r="K286" s="8" t="s">
        <v>180</v>
      </c>
      <c r="L286" s="8" t="s">
        <v>118</v>
      </c>
      <c r="M286" s="2">
        <f>RANK(Table1[[#This Row],[powerPerf]],Table1[powerPerf])</f>
        <v>88</v>
      </c>
      <c r="N286" s="2">
        <f>RANK(Table1[[#This Row],[cpuValue]],Table1[cpuValue])</f>
        <v>260</v>
      </c>
      <c r="O286" s="8" t="str">
        <f>LOOKUP(Table1[[#This Row],[Rank based on power]],$S$5:$S$9,$T$5:$T$9)</f>
        <v>Best performance</v>
      </c>
      <c r="P286" s="2">
        <f ca="1">YEAR($T$2)-Table1[[#This Row],[testDate]]</f>
        <v>1</v>
      </c>
      <c r="Q286" s="8" t="str">
        <f>CONCATENATE(PROPER(Table1[[#This Row],[Performace remark based on performance]])," ",UPPER(TRIM(Table1[[#This Row],[category]])))</f>
        <v>Best Performance LAPTOP</v>
      </c>
      <c r="R286" s="8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t="s">
        <v>330</v>
      </c>
      <c r="B287" s="9">
        <v>235.19</v>
      </c>
      <c r="C287" s="2">
        <v>16444</v>
      </c>
      <c r="D287" s="2">
        <v>69.92</v>
      </c>
      <c r="E287" s="2">
        <v>1903</v>
      </c>
      <c r="F287" s="2">
        <v>8.09</v>
      </c>
      <c r="G287" s="2">
        <v>135</v>
      </c>
      <c r="H287" s="2">
        <v>121.8</v>
      </c>
      <c r="I287" s="2">
        <v>12</v>
      </c>
      <c r="J287" s="10">
        <v>2014</v>
      </c>
      <c r="K287" s="8" t="s">
        <v>189</v>
      </c>
      <c r="L287" s="8" t="s">
        <v>16</v>
      </c>
      <c r="M287" s="2">
        <f>RANK(Table1[[#This Row],[powerPerf]],Table1[powerPerf])</f>
        <v>655</v>
      </c>
      <c r="N287" s="2">
        <f>RANK(Table1[[#This Row],[cpuValue]],Table1[cpuValue])</f>
        <v>226</v>
      </c>
      <c r="O287" s="8" t="str">
        <f>LOOKUP(Table1[[#This Row],[Rank based on power]],$S$5:$S$9,$T$5:$T$9)</f>
        <v>High performance</v>
      </c>
      <c r="P287" s="2">
        <f ca="1">YEAR($T$2)-Table1[[#This Row],[testDate]]</f>
        <v>8</v>
      </c>
      <c r="Q287" s="8" t="str">
        <f>CONCATENATE(PROPER(Table1[[#This Row],[Performace remark based on performance]])," ",UPPER(TRIM(Table1[[#This Row],[category]])))</f>
        <v>High Performance SERVER</v>
      </c>
      <c r="R287" s="8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t="s">
        <v>331</v>
      </c>
      <c r="B288" s="9">
        <v>257.36</v>
      </c>
      <c r="C288" s="2">
        <v>16428</v>
      </c>
      <c r="D288" s="2">
        <v>63.83</v>
      </c>
      <c r="E288" s="2">
        <v>2664</v>
      </c>
      <c r="F288" s="2">
        <v>10.35</v>
      </c>
      <c r="G288" s="2">
        <v>65</v>
      </c>
      <c r="H288" s="2">
        <v>252.73</v>
      </c>
      <c r="I288" s="2">
        <v>6</v>
      </c>
      <c r="J288" s="10">
        <v>2020</v>
      </c>
      <c r="K288" s="8" t="s">
        <v>48</v>
      </c>
      <c r="L288" s="8" t="s">
        <v>13</v>
      </c>
      <c r="M288" s="2">
        <f>RANK(Table1[[#This Row],[powerPerf]],Table1[powerPerf])</f>
        <v>212</v>
      </c>
      <c r="N288" s="2">
        <f>RANK(Table1[[#This Row],[cpuValue]],Table1[cpuValue])</f>
        <v>278</v>
      </c>
      <c r="O288" s="8" t="str">
        <f>LOOKUP(Table1[[#This Row],[Rank based on power]],$S$5:$S$9,$T$5:$T$9)</f>
        <v>Best performance</v>
      </c>
      <c r="P288" s="2">
        <f ca="1">YEAR($T$2)-Table1[[#This Row],[testDate]]</f>
        <v>2</v>
      </c>
      <c r="Q288" s="8" t="str">
        <f>CONCATENATE(PROPER(Table1[[#This Row],[Performace remark based on performance]])," ",UPPER(TRIM(Table1[[#This Row],[category]])))</f>
        <v>Best Performance DESKTOP</v>
      </c>
      <c r="R288" s="8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t="s">
        <v>332</v>
      </c>
      <c r="B289" s="9">
        <v>395</v>
      </c>
      <c r="C289" s="2">
        <v>16403</v>
      </c>
      <c r="D289" s="2">
        <v>41.53</v>
      </c>
      <c r="E289" s="2">
        <v>3185</v>
      </c>
      <c r="F289" s="2">
        <v>8.06</v>
      </c>
      <c r="G289" s="2">
        <v>45</v>
      </c>
      <c r="H289" s="2">
        <v>364.51</v>
      </c>
      <c r="I289" s="2">
        <v>6</v>
      </c>
      <c r="J289" s="10">
        <v>2021</v>
      </c>
      <c r="K289" s="8" t="s">
        <v>180</v>
      </c>
      <c r="L289" s="8" t="s">
        <v>118</v>
      </c>
      <c r="M289" s="2">
        <f>RANK(Table1[[#This Row],[powerPerf]],Table1[powerPerf])</f>
        <v>90</v>
      </c>
      <c r="N289" s="2">
        <f>RANK(Table1[[#This Row],[cpuValue]],Table1[cpuValue])</f>
        <v>563</v>
      </c>
      <c r="O289" s="8" t="str">
        <f>LOOKUP(Table1[[#This Row],[Rank based on power]],$S$5:$S$9,$T$5:$T$9)</f>
        <v>Best performance</v>
      </c>
      <c r="P289" s="2">
        <f ca="1">YEAR($T$2)-Table1[[#This Row],[testDate]]</f>
        <v>1</v>
      </c>
      <c r="Q289" s="8" t="str">
        <f>CONCATENATE(PROPER(Table1[[#This Row],[Performace remark based on performance]])," ",UPPER(TRIM(Table1[[#This Row],[category]])))</f>
        <v>Best Performance LAPTOP</v>
      </c>
      <c r="R289" s="8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t="s">
        <v>333</v>
      </c>
      <c r="B290" s="9">
        <v>330</v>
      </c>
      <c r="C290" s="2">
        <v>16332</v>
      </c>
      <c r="D290" s="2">
        <v>49.49</v>
      </c>
      <c r="E290" s="2">
        <v>2772</v>
      </c>
      <c r="F290" s="2">
        <v>8.4</v>
      </c>
      <c r="G290" s="2">
        <v>35</v>
      </c>
      <c r="H290" s="2">
        <v>466.63</v>
      </c>
      <c r="I290" s="2">
        <v>8</v>
      </c>
      <c r="J290" s="10">
        <v>2021</v>
      </c>
      <c r="K290" s="8" t="s">
        <v>155</v>
      </c>
      <c r="L290" s="8" t="s">
        <v>118</v>
      </c>
      <c r="M290" s="2">
        <f>RANK(Table1[[#This Row],[powerPerf]],Table1[powerPerf])</f>
        <v>46</v>
      </c>
      <c r="N290" s="2">
        <f>RANK(Table1[[#This Row],[cpuValue]],Table1[cpuValue])</f>
        <v>433</v>
      </c>
      <c r="O290" s="8" t="str">
        <f>LOOKUP(Table1[[#This Row],[Rank based on power]],$S$5:$S$9,$T$5:$T$9)</f>
        <v>Best performance</v>
      </c>
      <c r="P290" s="2">
        <f ca="1">YEAR($T$2)-Table1[[#This Row],[testDate]]</f>
        <v>1</v>
      </c>
      <c r="Q290" s="8" t="str">
        <f>CONCATENATE(PROPER(Table1[[#This Row],[Performace remark based on performance]])," ",UPPER(TRIM(Table1[[#This Row],[category]])))</f>
        <v>Best Performance LAPTOP</v>
      </c>
      <c r="R290" s="8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t="s">
        <v>334</v>
      </c>
      <c r="B291" s="9">
        <v>178.03</v>
      </c>
      <c r="C291" s="2">
        <v>16306</v>
      </c>
      <c r="D291" s="2">
        <v>91.59</v>
      </c>
      <c r="E291" s="2">
        <v>2186</v>
      </c>
      <c r="F291" s="2">
        <v>12.28</v>
      </c>
      <c r="G291" s="2">
        <v>95</v>
      </c>
      <c r="H291" s="2">
        <v>171.64</v>
      </c>
      <c r="I291" s="2">
        <v>8</v>
      </c>
      <c r="J291" s="10">
        <v>2017</v>
      </c>
      <c r="K291" s="8" t="s">
        <v>48</v>
      </c>
      <c r="L291" s="8" t="s">
        <v>13</v>
      </c>
      <c r="M291" s="2">
        <f>RANK(Table1[[#This Row],[powerPerf]],Table1[powerPerf])</f>
        <v>409</v>
      </c>
      <c r="N291" s="2">
        <f>RANK(Table1[[#This Row],[cpuValue]],Table1[cpuValue])</f>
        <v>128</v>
      </c>
      <c r="O291" s="8" t="str">
        <f>LOOKUP(Table1[[#This Row],[Rank based on power]],$S$5:$S$9,$T$5:$T$9)</f>
        <v>High performance</v>
      </c>
      <c r="P291" s="2">
        <f ca="1">YEAR($T$2)-Table1[[#This Row],[testDate]]</f>
        <v>5</v>
      </c>
      <c r="Q291" s="8" t="str">
        <f>CONCATENATE(PROPER(Table1[[#This Row],[Performace remark based on performance]])," ",UPPER(TRIM(Table1[[#This Row],[category]])))</f>
        <v>High Performance DESKTOP</v>
      </c>
      <c r="R291" s="8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t="s">
        <v>335</v>
      </c>
      <c r="B292" s="9">
        <v>699</v>
      </c>
      <c r="C292" s="2">
        <v>16287</v>
      </c>
      <c r="D292" s="2">
        <v>23.3</v>
      </c>
      <c r="E292" s="2">
        <v>1746</v>
      </c>
      <c r="F292" s="2">
        <v>2.5</v>
      </c>
      <c r="G292" s="2">
        <v>105</v>
      </c>
      <c r="H292" s="2">
        <v>155.12</v>
      </c>
      <c r="I292" s="2">
        <v>12</v>
      </c>
      <c r="J292" s="10">
        <v>2017</v>
      </c>
      <c r="K292" s="8" t="s">
        <v>66</v>
      </c>
      <c r="L292" s="8" t="s">
        <v>16</v>
      </c>
      <c r="M292" s="2">
        <f>RANK(Table1[[#This Row],[powerPerf]],Table1[powerPerf])</f>
        <v>479</v>
      </c>
      <c r="N292" s="2">
        <f>RANK(Table1[[#This Row],[cpuValue]],Table1[cpuValue])</f>
        <v>1049</v>
      </c>
      <c r="O292" s="8" t="str">
        <f>LOOKUP(Table1[[#This Row],[Rank based on power]],$S$5:$S$9,$T$5:$T$9)</f>
        <v>High performance</v>
      </c>
      <c r="P292" s="2">
        <f ca="1">YEAR($T$2)-Table1[[#This Row],[testDate]]</f>
        <v>5</v>
      </c>
      <c r="Q292" s="8" t="str">
        <f>CONCATENATE(PROPER(Table1[[#This Row],[Performace remark based on performance]])," ",UPPER(TRIM(Table1[[#This Row],[category]])))</f>
        <v>High Performance SERVER</v>
      </c>
      <c r="R292" s="8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t="s">
        <v>336</v>
      </c>
      <c r="B293" s="9">
        <v>583</v>
      </c>
      <c r="C293" s="2">
        <v>16271</v>
      </c>
      <c r="D293" s="2">
        <v>27.91</v>
      </c>
      <c r="E293" s="2">
        <v>2869</v>
      </c>
      <c r="F293" s="2">
        <v>4.92</v>
      </c>
      <c r="G293" s="2">
        <v>45</v>
      </c>
      <c r="H293" s="2">
        <v>361.57</v>
      </c>
      <c r="I293" s="2">
        <v>8</v>
      </c>
      <c r="J293" s="10">
        <v>2020</v>
      </c>
      <c r="K293" s="8" t="s">
        <v>337</v>
      </c>
      <c r="L293" s="8" t="s">
        <v>118</v>
      </c>
      <c r="M293" s="2">
        <f>RANK(Table1[[#This Row],[powerPerf]],Table1[powerPerf])</f>
        <v>92</v>
      </c>
      <c r="N293" s="2">
        <f>RANK(Table1[[#This Row],[cpuValue]],Table1[cpuValue])</f>
        <v>906</v>
      </c>
      <c r="O293" s="8" t="str">
        <f>LOOKUP(Table1[[#This Row],[Rank based on power]],$S$5:$S$9,$T$5:$T$9)</f>
        <v>Best performance</v>
      </c>
      <c r="P293" s="2">
        <f ca="1">YEAR($T$2)-Table1[[#This Row],[testDate]]</f>
        <v>2</v>
      </c>
      <c r="Q293" s="8" t="str">
        <f>CONCATENATE(PROPER(Table1[[#This Row],[Performace remark based on performance]])," ",UPPER(TRIM(Table1[[#This Row],[category]])))</f>
        <v>Best Performance LAPTOP</v>
      </c>
      <c r="R293" s="8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t="s">
        <v>338</v>
      </c>
      <c r="B294" s="9">
        <v>250</v>
      </c>
      <c r="C294" s="2">
        <v>16073</v>
      </c>
      <c r="D294" s="2">
        <v>64.290000000000006</v>
      </c>
      <c r="E294" s="2">
        <v>3061</v>
      </c>
      <c r="F294" s="2">
        <v>12.24</v>
      </c>
      <c r="G294" s="2">
        <v>45</v>
      </c>
      <c r="H294" s="2">
        <v>357.17</v>
      </c>
      <c r="I294" s="2">
        <v>6</v>
      </c>
      <c r="J294" s="10">
        <v>2021</v>
      </c>
      <c r="K294" s="8" t="s">
        <v>180</v>
      </c>
      <c r="L294" s="8" t="s">
        <v>118</v>
      </c>
      <c r="M294" s="2">
        <f>RANK(Table1[[#This Row],[powerPerf]],Table1[powerPerf])</f>
        <v>95</v>
      </c>
      <c r="N294" s="2">
        <f>RANK(Table1[[#This Row],[cpuValue]],Table1[cpuValue])</f>
        <v>274</v>
      </c>
      <c r="O294" s="8" t="str">
        <f>LOOKUP(Table1[[#This Row],[Rank based on power]],$S$5:$S$9,$T$5:$T$9)</f>
        <v>Best performance</v>
      </c>
      <c r="P294" s="2">
        <f ca="1">YEAR($T$2)-Table1[[#This Row],[testDate]]</f>
        <v>1</v>
      </c>
      <c r="Q294" s="8" t="str">
        <f>CONCATENATE(PROPER(Table1[[#This Row],[Performace remark based on performance]])," ",UPPER(TRIM(Table1[[#This Row],[category]])))</f>
        <v>Best Performance LAPTOP</v>
      </c>
      <c r="R294" s="8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t="s">
        <v>339</v>
      </c>
      <c r="B295" s="9">
        <v>623</v>
      </c>
      <c r="C295" s="2">
        <v>16013</v>
      </c>
      <c r="D295" s="2">
        <v>25.7</v>
      </c>
      <c r="E295" s="2">
        <v>2768</v>
      </c>
      <c r="F295" s="2">
        <v>4.4400000000000004</v>
      </c>
      <c r="G295" s="2">
        <v>45</v>
      </c>
      <c r="H295" s="2">
        <v>355.84</v>
      </c>
      <c r="I295" s="2">
        <v>8</v>
      </c>
      <c r="J295" s="10">
        <v>2020</v>
      </c>
      <c r="K295" s="8" t="s">
        <v>337</v>
      </c>
      <c r="L295" s="8" t="s">
        <v>181</v>
      </c>
      <c r="M295" s="2">
        <f>RANK(Table1[[#This Row],[powerPerf]],Table1[powerPerf])</f>
        <v>97</v>
      </c>
      <c r="N295" s="2">
        <f>RANK(Table1[[#This Row],[cpuValue]],Table1[cpuValue])</f>
        <v>972</v>
      </c>
      <c r="O295" s="8" t="str">
        <f>LOOKUP(Table1[[#This Row],[Rank based on power]],$S$5:$S$9,$T$5:$T$9)</f>
        <v>Best performance</v>
      </c>
      <c r="P295" s="2">
        <f ca="1">YEAR($T$2)-Table1[[#This Row],[testDate]]</f>
        <v>2</v>
      </c>
      <c r="Q295" s="8" t="str">
        <f>CONCATENATE(PROPER(Table1[[#This Row],[Performace remark based on performance]])," ",UPPER(TRIM(Table1[[#This Row],[category]])))</f>
        <v>Best Performance LAPTOP, SERVER</v>
      </c>
      <c r="R295" s="8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t="s">
        <v>340</v>
      </c>
      <c r="B296" s="9">
        <v>304</v>
      </c>
      <c r="C296" s="2">
        <v>15900</v>
      </c>
      <c r="D296" s="2">
        <v>52.3</v>
      </c>
      <c r="E296" s="2">
        <v>3353</v>
      </c>
      <c r="F296" s="2">
        <v>11.03</v>
      </c>
      <c r="G296" s="2">
        <v>65</v>
      </c>
      <c r="H296" s="2">
        <v>244.61</v>
      </c>
      <c r="I296" s="2">
        <v>6</v>
      </c>
      <c r="J296" s="10">
        <v>2022</v>
      </c>
      <c r="K296" s="8" t="s">
        <v>155</v>
      </c>
      <c r="L296" s="8" t="s">
        <v>16</v>
      </c>
      <c r="M296" s="2">
        <f>RANK(Table1[[#This Row],[powerPerf]],Table1[powerPerf])</f>
        <v>222</v>
      </c>
      <c r="N296" s="2">
        <f>RANK(Table1[[#This Row],[cpuValue]],Table1[cpuValue])</f>
        <v>402</v>
      </c>
      <c r="O296" s="8" t="str">
        <f>LOOKUP(Table1[[#This Row],[Rank based on power]],$S$5:$S$9,$T$5:$T$9)</f>
        <v>Best performance</v>
      </c>
      <c r="P296" s="2">
        <f ca="1">YEAR($T$2)-Table1[[#This Row],[testDate]]</f>
        <v>0</v>
      </c>
      <c r="Q296" s="8" t="str">
        <f>CONCATENATE(PROPER(Table1[[#This Row],[Performace remark based on performance]])," ",UPPER(TRIM(Table1[[#This Row],[category]])))</f>
        <v>Best Performance SERVER</v>
      </c>
      <c r="R296" s="8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t="s">
        <v>341</v>
      </c>
      <c r="B297" s="9">
        <v>243.19</v>
      </c>
      <c r="C297" s="2">
        <v>15801</v>
      </c>
      <c r="D297" s="2">
        <v>64.97</v>
      </c>
      <c r="E297" s="2">
        <v>1739</v>
      </c>
      <c r="F297" s="2">
        <v>7.15</v>
      </c>
      <c r="G297" s="2">
        <v>120</v>
      </c>
      <c r="H297" s="2">
        <v>131.68</v>
      </c>
      <c r="I297" s="2">
        <v>14</v>
      </c>
      <c r="J297" s="10">
        <v>2014</v>
      </c>
      <c r="K297" s="8" t="s">
        <v>189</v>
      </c>
      <c r="L297" s="8" t="s">
        <v>16</v>
      </c>
      <c r="M297" s="2">
        <f>RANK(Table1[[#This Row],[powerPerf]],Table1[powerPerf])</f>
        <v>596</v>
      </c>
      <c r="N297" s="2">
        <f>RANK(Table1[[#This Row],[cpuValue]],Table1[cpuValue])</f>
        <v>268</v>
      </c>
      <c r="O297" s="8" t="str">
        <f>LOOKUP(Table1[[#This Row],[Rank based on power]],$S$5:$S$9,$T$5:$T$9)</f>
        <v>High performance</v>
      </c>
      <c r="P297" s="2">
        <f ca="1">YEAR($T$2)-Table1[[#This Row],[testDate]]</f>
        <v>8</v>
      </c>
      <c r="Q297" s="8" t="str">
        <f>CONCATENATE(PROPER(Table1[[#This Row],[Performace remark based on performance]])," ",UPPER(TRIM(Table1[[#This Row],[category]])))</f>
        <v>High Performance SERVER</v>
      </c>
      <c r="R297" s="8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t="s">
        <v>342</v>
      </c>
      <c r="B298" s="9">
        <v>761.7</v>
      </c>
      <c r="C298" s="2">
        <v>15772</v>
      </c>
      <c r="D298" s="2">
        <v>20.71</v>
      </c>
      <c r="E298" s="2">
        <v>1712</v>
      </c>
      <c r="F298" s="2">
        <v>2.25</v>
      </c>
      <c r="G298" s="2">
        <v>85</v>
      </c>
      <c r="H298" s="2">
        <v>185.55</v>
      </c>
      <c r="I298" s="2">
        <v>12</v>
      </c>
      <c r="J298" s="10">
        <v>2019</v>
      </c>
      <c r="K298" s="8" t="s">
        <v>66</v>
      </c>
      <c r="L298" s="8" t="s">
        <v>16</v>
      </c>
      <c r="M298" s="2">
        <f>RANK(Table1[[#This Row],[powerPerf]],Table1[powerPerf])</f>
        <v>358</v>
      </c>
      <c r="N298" s="2">
        <f>RANK(Table1[[#This Row],[cpuValue]],Table1[cpuValue])</f>
        <v>1140</v>
      </c>
      <c r="O298" s="8" t="str">
        <f>LOOKUP(Table1[[#This Row],[Rank based on power]],$S$5:$S$9,$T$5:$T$9)</f>
        <v>Best performance</v>
      </c>
      <c r="P298" s="2">
        <f ca="1">YEAR($T$2)-Table1[[#This Row],[testDate]]</f>
        <v>3</v>
      </c>
      <c r="Q298" s="8" t="str">
        <f>CONCATENATE(PROPER(Table1[[#This Row],[Performace remark based on performance]])," ",UPPER(TRIM(Table1[[#This Row],[category]])))</f>
        <v>Best Performance SERVER</v>
      </c>
      <c r="R298" s="8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t="s">
        <v>343</v>
      </c>
      <c r="B299" s="9">
        <v>556</v>
      </c>
      <c r="C299" s="2">
        <v>15679</v>
      </c>
      <c r="D299" s="2">
        <v>28.2</v>
      </c>
      <c r="E299" s="2">
        <v>2810</v>
      </c>
      <c r="F299" s="2">
        <v>5.05</v>
      </c>
      <c r="G299" s="2">
        <v>45</v>
      </c>
      <c r="H299" s="2">
        <v>348.42</v>
      </c>
      <c r="I299" s="2">
        <v>8</v>
      </c>
      <c r="J299" s="10">
        <v>2020</v>
      </c>
      <c r="K299" s="8" t="s">
        <v>337</v>
      </c>
      <c r="L299" s="8" t="s">
        <v>118</v>
      </c>
      <c r="M299" s="2">
        <f>RANK(Table1[[#This Row],[powerPerf]],Table1[powerPerf])</f>
        <v>103</v>
      </c>
      <c r="N299" s="2">
        <f>RANK(Table1[[#This Row],[cpuValue]],Table1[cpuValue])</f>
        <v>893</v>
      </c>
      <c r="O299" s="8" t="str">
        <f>LOOKUP(Table1[[#This Row],[Rank based on power]],$S$5:$S$9,$T$5:$T$9)</f>
        <v>Best performance</v>
      </c>
      <c r="P299" s="2">
        <f ca="1">YEAR($T$2)-Table1[[#This Row],[testDate]]</f>
        <v>2</v>
      </c>
      <c r="Q299" s="8" t="str">
        <f>CONCATENATE(PROPER(Table1[[#This Row],[Performace remark based on performance]])," ",UPPER(TRIM(Table1[[#This Row],[category]])))</f>
        <v>Best Performance LAPTOP</v>
      </c>
      <c r="R299" s="8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t="s">
        <v>344</v>
      </c>
      <c r="B300" s="9">
        <v>254.2</v>
      </c>
      <c r="C300" s="2">
        <v>15654</v>
      </c>
      <c r="D300" s="2">
        <v>61.58</v>
      </c>
      <c r="E300" s="2">
        <v>2197</v>
      </c>
      <c r="F300" s="2">
        <v>8.64</v>
      </c>
      <c r="G300" s="2">
        <v>65</v>
      </c>
      <c r="H300" s="2">
        <v>240.82</v>
      </c>
      <c r="I300" s="2">
        <v>8</v>
      </c>
      <c r="J300" s="10">
        <v>2018</v>
      </c>
      <c r="K300" s="8" t="s">
        <v>48</v>
      </c>
      <c r="L300" s="8" t="s">
        <v>13</v>
      </c>
      <c r="M300" s="2">
        <f>RANK(Table1[[#This Row],[powerPerf]],Table1[powerPerf])</f>
        <v>231</v>
      </c>
      <c r="N300" s="2">
        <f>RANK(Table1[[#This Row],[cpuValue]],Table1[cpuValue])</f>
        <v>309</v>
      </c>
      <c r="O300" s="8" t="str">
        <f>LOOKUP(Table1[[#This Row],[Rank based on power]],$S$5:$S$9,$T$5:$T$9)</f>
        <v>Best performance</v>
      </c>
      <c r="P300" s="2">
        <f ca="1">YEAR($T$2)-Table1[[#This Row],[testDate]]</f>
        <v>4</v>
      </c>
      <c r="Q300" s="8" t="str">
        <f>CONCATENATE(PROPER(Table1[[#This Row],[Performace remark based on performance]])," ",UPPER(TRIM(Table1[[#This Row],[category]])))</f>
        <v>Best Performance DESKTOP</v>
      </c>
      <c r="R300" s="8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t="s">
        <v>345</v>
      </c>
      <c r="B301" s="9">
        <v>142</v>
      </c>
      <c r="C301" s="2">
        <v>15522</v>
      </c>
      <c r="D301" s="2">
        <v>109.31</v>
      </c>
      <c r="E301" s="2">
        <v>1774</v>
      </c>
      <c r="F301" s="2">
        <v>12.49</v>
      </c>
      <c r="G301" s="2">
        <v>120</v>
      </c>
      <c r="H301" s="2">
        <v>129.35</v>
      </c>
      <c r="I301" s="2">
        <v>12</v>
      </c>
      <c r="J301" s="10">
        <v>2014</v>
      </c>
      <c r="K301" s="8" t="s">
        <v>189</v>
      </c>
      <c r="L301" s="8" t="s">
        <v>16</v>
      </c>
      <c r="M301" s="2">
        <f>RANK(Table1[[#This Row],[powerPerf]],Table1[powerPerf])</f>
        <v>606</v>
      </c>
      <c r="N301" s="2">
        <f>RANK(Table1[[#This Row],[cpuValue]],Table1[cpuValue])</f>
        <v>68</v>
      </c>
      <c r="O301" s="8" t="str">
        <f>LOOKUP(Table1[[#This Row],[Rank based on power]],$S$5:$S$9,$T$5:$T$9)</f>
        <v>High performance</v>
      </c>
      <c r="P301" s="2">
        <f ca="1">YEAR($T$2)-Table1[[#This Row],[testDate]]</f>
        <v>8</v>
      </c>
      <c r="Q301" s="8" t="str">
        <f>CONCATENATE(PROPER(Table1[[#This Row],[Performace remark based on performance]])," ",UPPER(TRIM(Table1[[#This Row],[category]])))</f>
        <v>High Performance SERVER</v>
      </c>
      <c r="R301" s="8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t="s">
        <v>346</v>
      </c>
      <c r="B302" s="9">
        <v>168.06</v>
      </c>
      <c r="C302" s="2">
        <v>15496</v>
      </c>
      <c r="D302" s="2">
        <v>92.21</v>
      </c>
      <c r="E302" s="2">
        <v>2074</v>
      </c>
      <c r="F302" s="2">
        <v>12.34</v>
      </c>
      <c r="G302" s="2">
        <v>95</v>
      </c>
      <c r="H302" s="2">
        <v>163.12</v>
      </c>
      <c r="I302" s="2">
        <v>8</v>
      </c>
      <c r="J302" s="10">
        <v>2017</v>
      </c>
      <c r="K302" s="8" t="s">
        <v>48</v>
      </c>
      <c r="L302" s="8" t="s">
        <v>13</v>
      </c>
      <c r="M302" s="2">
        <f>RANK(Table1[[#This Row],[powerPerf]],Table1[powerPerf])</f>
        <v>447</v>
      </c>
      <c r="N302" s="2">
        <f>RANK(Table1[[#This Row],[cpuValue]],Table1[cpuValue])</f>
        <v>125</v>
      </c>
      <c r="O302" s="8" t="str">
        <f>LOOKUP(Table1[[#This Row],[Rank based on power]],$S$5:$S$9,$T$5:$T$9)</f>
        <v>High performance</v>
      </c>
      <c r="P302" s="2">
        <f ca="1">YEAR($T$2)-Table1[[#This Row],[testDate]]</f>
        <v>5</v>
      </c>
      <c r="Q302" s="8" t="str">
        <f>CONCATENATE(PROPER(Table1[[#This Row],[Performace remark based on performance]])," ",UPPER(TRIM(Table1[[#This Row],[category]])))</f>
        <v>High Performance DESKTOP</v>
      </c>
      <c r="R302" s="8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t="s">
        <v>347</v>
      </c>
      <c r="B303" s="9">
        <v>1645</v>
      </c>
      <c r="C303" s="2">
        <v>15429</v>
      </c>
      <c r="D303" s="2">
        <v>9.3800000000000008</v>
      </c>
      <c r="E303" s="2">
        <v>2173</v>
      </c>
      <c r="F303" s="2">
        <v>1.32</v>
      </c>
      <c r="G303" s="2">
        <v>115</v>
      </c>
      <c r="H303" s="2">
        <v>134.16</v>
      </c>
      <c r="I303" s="2">
        <v>8</v>
      </c>
      <c r="J303" s="10">
        <v>2019</v>
      </c>
      <c r="K303" s="8" t="s">
        <v>66</v>
      </c>
      <c r="L303" s="8" t="s">
        <v>16</v>
      </c>
      <c r="M303" s="2">
        <f>RANK(Table1[[#This Row],[powerPerf]],Table1[powerPerf])</f>
        <v>583</v>
      </c>
      <c r="N303" s="2">
        <f>RANK(Table1[[#This Row],[cpuValue]],Table1[cpuValue])</f>
        <v>1609</v>
      </c>
      <c r="O303" s="8" t="str">
        <f>LOOKUP(Table1[[#This Row],[Rank based on power]],$S$5:$S$9,$T$5:$T$9)</f>
        <v>High performance</v>
      </c>
      <c r="P303" s="2">
        <f ca="1">YEAR($T$2)-Table1[[#This Row],[testDate]]</f>
        <v>3</v>
      </c>
      <c r="Q303" s="8" t="str">
        <f>CONCATENATE(PROPER(Table1[[#This Row],[Performace remark based on performance]])," ",UPPER(TRIM(Table1[[#This Row],[category]])))</f>
        <v>High Performance SERVER</v>
      </c>
      <c r="R303" s="8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t="s">
        <v>348</v>
      </c>
      <c r="B304" s="9">
        <v>450</v>
      </c>
      <c r="C304" s="2">
        <v>15426</v>
      </c>
      <c r="D304" s="2">
        <v>34.28</v>
      </c>
      <c r="E304" s="2">
        <v>2778</v>
      </c>
      <c r="F304" s="2">
        <v>6.17</v>
      </c>
      <c r="G304" s="2">
        <v>45</v>
      </c>
      <c r="H304" s="2">
        <v>342.79</v>
      </c>
      <c r="I304" s="2">
        <v>8</v>
      </c>
      <c r="J304" s="10">
        <v>2020</v>
      </c>
      <c r="K304" s="8" t="s">
        <v>337</v>
      </c>
      <c r="L304" s="8" t="s">
        <v>118</v>
      </c>
      <c r="M304" s="2">
        <f>RANK(Table1[[#This Row],[powerPerf]],Table1[powerPerf])</f>
        <v>108</v>
      </c>
      <c r="N304" s="2">
        <f>RANK(Table1[[#This Row],[cpuValue]],Table1[cpuValue])</f>
        <v>725</v>
      </c>
      <c r="O304" s="8" t="str">
        <f>LOOKUP(Table1[[#This Row],[Rank based on power]],$S$5:$S$9,$T$5:$T$9)</f>
        <v>Best performance</v>
      </c>
      <c r="P304" s="2">
        <f ca="1">YEAR($T$2)-Table1[[#This Row],[testDate]]</f>
        <v>2</v>
      </c>
      <c r="Q304" s="8" t="str">
        <f>CONCATENATE(PROPER(Table1[[#This Row],[Performace remark based on performance]])," ",UPPER(TRIM(Table1[[#This Row],[category]])))</f>
        <v>Best Performance LAPTOP</v>
      </c>
      <c r="R304" s="8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t="s">
        <v>349</v>
      </c>
      <c r="B305" s="9">
        <v>1384.95</v>
      </c>
      <c r="C305" s="2">
        <v>15420</v>
      </c>
      <c r="D305" s="2">
        <v>11.13</v>
      </c>
      <c r="E305" s="2">
        <v>1866</v>
      </c>
      <c r="F305" s="2">
        <v>1.35</v>
      </c>
      <c r="G305" s="2">
        <v>85</v>
      </c>
      <c r="H305" s="2">
        <v>181.42</v>
      </c>
      <c r="I305" s="2">
        <v>10</v>
      </c>
      <c r="J305" s="10">
        <v>2019</v>
      </c>
      <c r="K305" s="8" t="s">
        <v>66</v>
      </c>
      <c r="L305" s="8" t="s">
        <v>16</v>
      </c>
      <c r="M305" s="2">
        <f>RANK(Table1[[#This Row],[powerPerf]],Table1[powerPerf])</f>
        <v>376</v>
      </c>
      <c r="N305" s="2">
        <f>RANK(Table1[[#This Row],[cpuValue]],Table1[cpuValue])</f>
        <v>1523</v>
      </c>
      <c r="O305" s="8" t="str">
        <f>LOOKUP(Table1[[#This Row],[Rank based on power]],$S$5:$S$9,$T$5:$T$9)</f>
        <v>Best performance</v>
      </c>
      <c r="P305" s="2">
        <f ca="1">YEAR($T$2)-Table1[[#This Row],[testDate]]</f>
        <v>3</v>
      </c>
      <c r="Q305" s="8" t="str">
        <f>CONCATENATE(PROPER(Table1[[#This Row],[Performace remark based on performance]])," ",UPPER(TRIM(Table1[[#This Row],[category]])))</f>
        <v>Best Performance SERVER</v>
      </c>
      <c r="R305" s="8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t="s">
        <v>350</v>
      </c>
      <c r="B306" s="9">
        <v>5729</v>
      </c>
      <c r="C306" s="2">
        <v>15397</v>
      </c>
      <c r="D306" s="2">
        <v>2.69</v>
      </c>
      <c r="E306" s="2">
        <v>1461</v>
      </c>
      <c r="F306" s="2">
        <v>0.26</v>
      </c>
      <c r="G306" s="2">
        <v>135</v>
      </c>
      <c r="H306" s="2">
        <v>114.05</v>
      </c>
      <c r="I306" s="2">
        <v>16</v>
      </c>
      <c r="J306" s="10">
        <v>2018</v>
      </c>
      <c r="K306" s="8" t="s">
        <v>161</v>
      </c>
      <c r="L306" s="8" t="s">
        <v>16</v>
      </c>
      <c r="M306" s="2">
        <f>RANK(Table1[[#This Row],[powerPerf]],Table1[powerPerf])</f>
        <v>690</v>
      </c>
      <c r="N306" s="2">
        <f>RANK(Table1[[#This Row],[cpuValue]],Table1[cpuValue])</f>
        <v>1895</v>
      </c>
      <c r="O306" s="8" t="str">
        <f>LOOKUP(Table1[[#This Row],[Rank based on power]],$S$5:$S$9,$T$5:$T$9)</f>
        <v>High performance</v>
      </c>
      <c r="P306" s="2">
        <f ca="1">YEAR($T$2)-Table1[[#This Row],[testDate]]</f>
        <v>4</v>
      </c>
      <c r="Q306" s="8" t="str">
        <f>CONCATENATE(PROPER(Table1[[#This Row],[Performace remark based on performance]])," ",UPPER(TRIM(Table1[[#This Row],[category]])))</f>
        <v>High Performance SERVER</v>
      </c>
      <c r="R306" s="8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t="s">
        <v>351</v>
      </c>
      <c r="B307" s="9">
        <v>250</v>
      </c>
      <c r="C307" s="2">
        <v>15313</v>
      </c>
      <c r="D307" s="2">
        <v>61.25</v>
      </c>
      <c r="E307" s="2">
        <v>2969</v>
      </c>
      <c r="F307" s="2">
        <v>11.87</v>
      </c>
      <c r="G307" s="2">
        <v>45</v>
      </c>
      <c r="H307" s="2">
        <v>340.29</v>
      </c>
      <c r="I307" s="2">
        <v>6</v>
      </c>
      <c r="J307" s="10">
        <v>2021</v>
      </c>
      <c r="K307" s="8" t="s">
        <v>180</v>
      </c>
      <c r="L307" s="8" t="s">
        <v>118</v>
      </c>
      <c r="M307" s="2">
        <f>RANK(Table1[[#This Row],[powerPerf]],Table1[powerPerf])</f>
        <v>110</v>
      </c>
      <c r="N307" s="2">
        <f>RANK(Table1[[#This Row],[cpuValue]],Table1[cpuValue])</f>
        <v>310</v>
      </c>
      <c r="O307" s="8" t="str">
        <f>LOOKUP(Table1[[#This Row],[Rank based on power]],$S$5:$S$9,$T$5:$T$9)</f>
        <v>Best performance</v>
      </c>
      <c r="P307" s="2">
        <f ca="1">YEAR($T$2)-Table1[[#This Row],[testDate]]</f>
        <v>1</v>
      </c>
      <c r="Q307" s="8" t="str">
        <f>CONCATENATE(PROPER(Table1[[#This Row],[Performace remark based on performance]])," ",UPPER(TRIM(Table1[[#This Row],[category]])))</f>
        <v>Best Performance LAPTOP</v>
      </c>
      <c r="R307" s="8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t="s">
        <v>352</v>
      </c>
      <c r="B308" s="9">
        <v>323</v>
      </c>
      <c r="C308" s="2">
        <v>15271</v>
      </c>
      <c r="D308" s="2">
        <v>47.28</v>
      </c>
      <c r="E308" s="2">
        <v>2859</v>
      </c>
      <c r="F308" s="2">
        <v>8.85</v>
      </c>
      <c r="G308" s="2">
        <v>35</v>
      </c>
      <c r="H308" s="2">
        <v>436.3</v>
      </c>
      <c r="I308" s="2">
        <v>8</v>
      </c>
      <c r="J308" s="10">
        <v>2021</v>
      </c>
      <c r="K308" s="8" t="s">
        <v>155</v>
      </c>
      <c r="L308" s="8" t="s">
        <v>13</v>
      </c>
      <c r="M308" s="2">
        <f>RANK(Table1[[#This Row],[powerPerf]],Table1[powerPerf])</f>
        <v>55</v>
      </c>
      <c r="N308" s="2">
        <f>RANK(Table1[[#This Row],[cpuValue]],Table1[cpuValue])</f>
        <v>461</v>
      </c>
      <c r="O308" s="8" t="str">
        <f>LOOKUP(Table1[[#This Row],[Rank based on power]],$S$5:$S$9,$T$5:$T$9)</f>
        <v>Best performance</v>
      </c>
      <c r="P308" s="2">
        <f ca="1">YEAR($T$2)-Table1[[#This Row],[testDate]]</f>
        <v>1</v>
      </c>
      <c r="Q308" s="8" t="str">
        <f>CONCATENATE(PROPER(Table1[[#This Row],[Performace remark based on performance]])," ",UPPER(TRIM(Table1[[#This Row],[category]])))</f>
        <v>Best Performance DESKTOP</v>
      </c>
      <c r="R308" s="8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t="s">
        <v>353</v>
      </c>
      <c r="B309" s="9">
        <v>213</v>
      </c>
      <c r="C309" s="2">
        <v>15254</v>
      </c>
      <c r="D309" s="2">
        <v>71.61</v>
      </c>
      <c r="E309" s="2">
        <v>2884</v>
      </c>
      <c r="F309" s="2">
        <v>13.54</v>
      </c>
      <c r="G309" s="2">
        <v>35</v>
      </c>
      <c r="H309" s="2">
        <v>435.82</v>
      </c>
      <c r="I309" s="2">
        <v>6</v>
      </c>
      <c r="J309" s="10">
        <v>2021</v>
      </c>
      <c r="K309" s="8" t="s">
        <v>155</v>
      </c>
      <c r="L309" s="8" t="s">
        <v>13</v>
      </c>
      <c r="M309" s="2">
        <f>RANK(Table1[[#This Row],[powerPerf]],Table1[powerPerf])</f>
        <v>56</v>
      </c>
      <c r="N309" s="2">
        <f>RANK(Table1[[#This Row],[cpuValue]],Table1[cpuValue])</f>
        <v>217</v>
      </c>
      <c r="O309" s="8" t="str">
        <f>LOOKUP(Table1[[#This Row],[Rank based on power]],$S$5:$S$9,$T$5:$T$9)</f>
        <v>Best performance</v>
      </c>
      <c r="P309" s="2">
        <f ca="1">YEAR($T$2)-Table1[[#This Row],[testDate]]</f>
        <v>1</v>
      </c>
      <c r="Q309" s="8" t="str">
        <f>CONCATENATE(PROPER(Table1[[#This Row],[Performace remark based on performance]])," ",UPPER(TRIM(Table1[[#This Row],[category]])))</f>
        <v>Best Performance DESKTOP</v>
      </c>
      <c r="R309" s="8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t="s">
        <v>354</v>
      </c>
      <c r="B310" s="9">
        <v>494</v>
      </c>
      <c r="C310" s="2">
        <v>15252</v>
      </c>
      <c r="D310" s="2">
        <v>30.88</v>
      </c>
      <c r="E310" s="2">
        <v>2639</v>
      </c>
      <c r="F310" s="2">
        <v>5.34</v>
      </c>
      <c r="G310" s="2">
        <v>80</v>
      </c>
      <c r="H310" s="2">
        <v>190.66</v>
      </c>
      <c r="I310" s="2">
        <v>8</v>
      </c>
      <c r="J310" s="10">
        <v>2020</v>
      </c>
      <c r="K310" s="8" t="s">
        <v>267</v>
      </c>
      <c r="L310" s="8" t="s">
        <v>16</v>
      </c>
      <c r="M310" s="2">
        <f>RANK(Table1[[#This Row],[powerPerf]],Table1[powerPerf])</f>
        <v>341</v>
      </c>
      <c r="N310" s="2">
        <f>RANK(Table1[[#This Row],[cpuValue]],Table1[cpuValue])</f>
        <v>818</v>
      </c>
      <c r="O310" s="8" t="str">
        <f>LOOKUP(Table1[[#This Row],[Rank based on power]],$S$5:$S$9,$T$5:$T$9)</f>
        <v>Best performance</v>
      </c>
      <c r="P310" s="2">
        <f ca="1">YEAR($T$2)-Table1[[#This Row],[testDate]]</f>
        <v>2</v>
      </c>
      <c r="Q310" s="8" t="str">
        <f>CONCATENATE(PROPER(Table1[[#This Row],[Performace remark based on performance]])," ",UPPER(TRIM(Table1[[#This Row],[category]])))</f>
        <v>Best Performance SERVER</v>
      </c>
      <c r="R310" s="8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t="s">
        <v>355</v>
      </c>
      <c r="B311" s="9">
        <v>1373.18</v>
      </c>
      <c r="C311" s="2">
        <v>15249</v>
      </c>
      <c r="D311" s="2">
        <v>11.1</v>
      </c>
      <c r="E311" s="2">
        <v>2778</v>
      </c>
      <c r="F311" s="2">
        <v>2.02</v>
      </c>
      <c r="G311" s="2">
        <v>45</v>
      </c>
      <c r="H311" s="2">
        <v>338.87</v>
      </c>
      <c r="I311" s="2">
        <v>8</v>
      </c>
      <c r="J311" s="10">
        <v>2019</v>
      </c>
      <c r="K311" s="8" t="s">
        <v>337</v>
      </c>
      <c r="L311" s="8" t="s">
        <v>118</v>
      </c>
      <c r="M311" s="2">
        <f>RANK(Table1[[#This Row],[powerPerf]],Table1[powerPerf])</f>
        <v>114</v>
      </c>
      <c r="N311" s="2">
        <f>RANK(Table1[[#This Row],[cpuValue]],Table1[cpuValue])</f>
        <v>1525</v>
      </c>
      <c r="O311" s="8" t="str">
        <f>LOOKUP(Table1[[#This Row],[Rank based on power]],$S$5:$S$9,$T$5:$T$9)</f>
        <v>Best performance</v>
      </c>
      <c r="P311" s="2">
        <f ca="1">YEAR($T$2)-Table1[[#This Row],[testDate]]</f>
        <v>3</v>
      </c>
      <c r="Q311" s="8" t="str">
        <f>CONCATENATE(PROPER(Table1[[#This Row],[Performace remark based on performance]])," ",UPPER(TRIM(Table1[[#This Row],[category]])))</f>
        <v>Best Performance LAPTOP</v>
      </c>
      <c r="R311" s="8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t="s">
        <v>356</v>
      </c>
      <c r="B312" s="9">
        <v>768</v>
      </c>
      <c r="C312" s="2">
        <v>15248</v>
      </c>
      <c r="D312" s="2">
        <v>19.850000000000001</v>
      </c>
      <c r="E312" s="2">
        <v>1790</v>
      </c>
      <c r="F312" s="2">
        <v>2.33</v>
      </c>
      <c r="G312" s="2">
        <v>85</v>
      </c>
      <c r="H312" s="2">
        <v>179.39</v>
      </c>
      <c r="I312" s="2">
        <v>12</v>
      </c>
      <c r="J312" s="10">
        <v>2020</v>
      </c>
      <c r="K312" s="8" t="s">
        <v>66</v>
      </c>
      <c r="L312" s="8" t="s">
        <v>16</v>
      </c>
      <c r="M312" s="2">
        <f>RANK(Table1[[#This Row],[powerPerf]],Table1[powerPerf])</f>
        <v>383</v>
      </c>
      <c r="N312" s="2">
        <f>RANK(Table1[[#This Row],[cpuValue]],Table1[cpuValue])</f>
        <v>1160</v>
      </c>
      <c r="O312" s="8" t="str">
        <f>LOOKUP(Table1[[#This Row],[Rank based on power]],$S$5:$S$9,$T$5:$T$9)</f>
        <v>Best performance</v>
      </c>
      <c r="P312" s="2">
        <f ca="1">YEAR($T$2)-Table1[[#This Row],[testDate]]</f>
        <v>2</v>
      </c>
      <c r="Q312" s="8" t="str">
        <f>CONCATENATE(PROPER(Table1[[#This Row],[Performace remark based on performance]])," ",UPPER(TRIM(Table1[[#This Row],[category]])))</f>
        <v>Best Performance SERVER</v>
      </c>
      <c r="R312" s="8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t="s">
        <v>357</v>
      </c>
      <c r="B313" s="9">
        <v>1112</v>
      </c>
      <c r="C313" s="2">
        <v>15187</v>
      </c>
      <c r="D313" s="2">
        <v>13.66</v>
      </c>
      <c r="E313" s="2">
        <v>1781</v>
      </c>
      <c r="F313" s="2">
        <v>1.6</v>
      </c>
      <c r="G313" s="2">
        <v>85</v>
      </c>
      <c r="H313" s="2">
        <v>178.66</v>
      </c>
      <c r="I313" s="2">
        <v>12</v>
      </c>
      <c r="J313" s="10">
        <v>2021</v>
      </c>
      <c r="K313" s="8" t="s">
        <v>66</v>
      </c>
      <c r="L313" s="8" t="s">
        <v>16</v>
      </c>
      <c r="M313" s="2">
        <f>RANK(Table1[[#This Row],[powerPerf]],Table1[powerPerf])</f>
        <v>387</v>
      </c>
      <c r="N313" s="2">
        <f>RANK(Table1[[#This Row],[cpuValue]],Table1[cpuValue])</f>
        <v>1417</v>
      </c>
      <c r="O313" s="8" t="str">
        <f>LOOKUP(Table1[[#This Row],[Rank based on power]],$S$5:$S$9,$T$5:$T$9)</f>
        <v>Best performance</v>
      </c>
      <c r="P313" s="2">
        <f ca="1">YEAR($T$2)-Table1[[#This Row],[testDate]]</f>
        <v>1</v>
      </c>
      <c r="Q313" s="8" t="str">
        <f>CONCATENATE(PROPER(Table1[[#This Row],[Performace remark based on performance]])," ",UPPER(TRIM(Table1[[#This Row],[category]])))</f>
        <v>Best Performance SERVER</v>
      </c>
      <c r="R313" s="8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t="s">
        <v>358</v>
      </c>
      <c r="B314" s="9">
        <v>860</v>
      </c>
      <c r="C314" s="2">
        <v>15147</v>
      </c>
      <c r="D314" s="2">
        <v>17.61</v>
      </c>
      <c r="E314" s="2">
        <v>2349</v>
      </c>
      <c r="F314" s="2">
        <v>2.73</v>
      </c>
      <c r="G314" s="2">
        <v>130</v>
      </c>
      <c r="H314" s="2">
        <v>116.51</v>
      </c>
      <c r="I314" s="2">
        <v>8</v>
      </c>
      <c r="J314" s="10">
        <v>2020</v>
      </c>
      <c r="K314" s="8" t="s">
        <v>66</v>
      </c>
      <c r="L314" s="8" t="s">
        <v>16</v>
      </c>
      <c r="M314" s="2">
        <f>RANK(Table1[[#This Row],[powerPerf]],Table1[powerPerf])</f>
        <v>680</v>
      </c>
      <c r="N314" s="2">
        <f>RANK(Table1[[#This Row],[cpuValue]],Table1[cpuValue])</f>
        <v>1254</v>
      </c>
      <c r="O314" s="8" t="str">
        <f>LOOKUP(Table1[[#This Row],[Rank based on power]],$S$5:$S$9,$T$5:$T$9)</f>
        <v>High performance</v>
      </c>
      <c r="P314" s="2">
        <f ca="1">YEAR($T$2)-Table1[[#This Row],[testDate]]</f>
        <v>2</v>
      </c>
      <c r="Q314" s="8" t="str">
        <f>CONCATENATE(PROPER(Table1[[#This Row],[Performace remark based on performance]])," ",UPPER(TRIM(Table1[[#This Row],[category]])))</f>
        <v>High Performance SERVER</v>
      </c>
      <c r="R314" s="8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t="s">
        <v>359</v>
      </c>
      <c r="B315" s="9">
        <v>439</v>
      </c>
      <c r="C315" s="2">
        <v>15134</v>
      </c>
      <c r="D315" s="2">
        <v>34.47</v>
      </c>
      <c r="E315" s="2">
        <v>2523</v>
      </c>
      <c r="F315" s="2">
        <v>5.75</v>
      </c>
      <c r="G315" s="2">
        <v>35</v>
      </c>
      <c r="H315" s="2">
        <v>432.4</v>
      </c>
      <c r="I315" s="2">
        <v>10</v>
      </c>
      <c r="J315" s="10">
        <v>2020</v>
      </c>
      <c r="K315" s="8" t="s">
        <v>155</v>
      </c>
      <c r="L315" s="8" t="s">
        <v>13</v>
      </c>
      <c r="M315" s="2">
        <f>RANK(Table1[[#This Row],[powerPerf]],Table1[powerPerf])</f>
        <v>58</v>
      </c>
      <c r="N315" s="2">
        <f>RANK(Table1[[#This Row],[cpuValue]],Table1[cpuValue])</f>
        <v>717</v>
      </c>
      <c r="O315" s="8" t="str">
        <f>LOOKUP(Table1[[#This Row],[Rank based on power]],$S$5:$S$9,$T$5:$T$9)</f>
        <v>Best performance</v>
      </c>
      <c r="P315" s="2">
        <f ca="1">YEAR($T$2)-Table1[[#This Row],[testDate]]</f>
        <v>2</v>
      </c>
      <c r="Q315" s="8" t="str">
        <f>CONCATENATE(PROPER(Table1[[#This Row],[Performace remark based on performance]])," ",UPPER(TRIM(Table1[[#This Row],[category]])))</f>
        <v>Best Performance DESKTOP</v>
      </c>
      <c r="R315" s="8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t="s">
        <v>360</v>
      </c>
      <c r="B316" s="9">
        <v>1005</v>
      </c>
      <c r="C316" s="2">
        <v>15105</v>
      </c>
      <c r="D316" s="2">
        <v>15.03</v>
      </c>
      <c r="E316" s="2">
        <v>1751</v>
      </c>
      <c r="F316" s="2">
        <v>1.74</v>
      </c>
      <c r="G316" s="2">
        <v>85</v>
      </c>
      <c r="H316" s="2">
        <v>177.7</v>
      </c>
      <c r="I316" s="2">
        <v>12</v>
      </c>
      <c r="J316" s="10">
        <v>2020</v>
      </c>
      <c r="K316" s="8" t="s">
        <v>289</v>
      </c>
      <c r="L316" s="8" t="s">
        <v>16</v>
      </c>
      <c r="M316" s="2">
        <f>RANK(Table1[[#This Row],[powerPerf]],Table1[powerPerf])</f>
        <v>390</v>
      </c>
      <c r="N316" s="2">
        <f>RANK(Table1[[#This Row],[cpuValue]],Table1[cpuValue])</f>
        <v>1352</v>
      </c>
      <c r="O316" s="8" t="str">
        <f>LOOKUP(Table1[[#This Row],[Rank based on power]],$S$5:$S$9,$T$5:$T$9)</f>
        <v>High performance</v>
      </c>
      <c r="P316" s="2">
        <f ca="1">YEAR($T$2)-Table1[[#This Row],[testDate]]</f>
        <v>2</v>
      </c>
      <c r="Q316" s="8" t="str">
        <f>CONCATENATE(PROPER(Table1[[#This Row],[Performace remark based on performance]])," ",UPPER(TRIM(Table1[[#This Row],[category]])))</f>
        <v>High Performance SERVER</v>
      </c>
      <c r="R316" s="8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t="s">
        <v>361</v>
      </c>
      <c r="B317" s="9">
        <v>254.45</v>
      </c>
      <c r="C317" s="2">
        <v>15038</v>
      </c>
      <c r="D317" s="2">
        <v>59.1</v>
      </c>
      <c r="E317" s="2">
        <v>1897</v>
      </c>
      <c r="F317" s="2">
        <v>7.46</v>
      </c>
      <c r="G317" s="2">
        <v>105</v>
      </c>
      <c r="H317" s="2">
        <v>143.22</v>
      </c>
      <c r="I317" s="2">
        <v>14</v>
      </c>
      <c r="J317" s="10">
        <v>2016</v>
      </c>
      <c r="K317" s="8" t="s">
        <v>161</v>
      </c>
      <c r="L317" s="8" t="s">
        <v>16</v>
      </c>
      <c r="M317" s="2">
        <f>RANK(Table1[[#This Row],[powerPerf]],Table1[powerPerf])</f>
        <v>548</v>
      </c>
      <c r="N317" s="2">
        <f>RANK(Table1[[#This Row],[cpuValue]],Table1[cpuValue])</f>
        <v>334</v>
      </c>
      <c r="O317" s="8" t="str">
        <f>LOOKUP(Table1[[#This Row],[Rank based on power]],$S$5:$S$9,$T$5:$T$9)</f>
        <v>High performance</v>
      </c>
      <c r="P317" s="2">
        <f ca="1">YEAR($T$2)-Table1[[#This Row],[testDate]]</f>
        <v>6</v>
      </c>
      <c r="Q317" s="8" t="str">
        <f>CONCATENATE(PROPER(Table1[[#This Row],[Performace remark based on performance]])," ",UPPER(TRIM(Table1[[#This Row],[category]])))</f>
        <v>High Performance SERVER</v>
      </c>
      <c r="R317" s="8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t="s">
        <v>362</v>
      </c>
      <c r="B318" s="9">
        <v>519.99</v>
      </c>
      <c r="C318" s="2">
        <v>15030</v>
      </c>
      <c r="D318" s="2">
        <v>28.9</v>
      </c>
      <c r="E318" s="2">
        <v>1831</v>
      </c>
      <c r="F318" s="2">
        <v>3.52</v>
      </c>
      <c r="G318" s="2">
        <v>100</v>
      </c>
      <c r="H318" s="2">
        <v>150.30000000000001</v>
      </c>
      <c r="I318" s="2">
        <v>10</v>
      </c>
      <c r="J318" s="10">
        <v>2020</v>
      </c>
      <c r="K318" s="8" t="s">
        <v>66</v>
      </c>
      <c r="L318" s="8" t="s">
        <v>16</v>
      </c>
      <c r="M318" s="2">
        <f>RANK(Table1[[#This Row],[powerPerf]],Table1[powerPerf])</f>
        <v>506</v>
      </c>
      <c r="N318" s="2">
        <f>RANK(Table1[[#This Row],[cpuValue]],Table1[cpuValue])</f>
        <v>874</v>
      </c>
      <c r="O318" s="8" t="str">
        <f>LOOKUP(Table1[[#This Row],[Rank based on power]],$S$5:$S$9,$T$5:$T$9)</f>
        <v>High performance</v>
      </c>
      <c r="P318" s="2">
        <f ca="1">YEAR($T$2)-Table1[[#This Row],[testDate]]</f>
        <v>2</v>
      </c>
      <c r="Q318" s="8" t="str">
        <f>CONCATENATE(PROPER(Table1[[#This Row],[Performace remark based on performance]])," ",UPPER(TRIM(Table1[[#This Row],[category]])))</f>
        <v>High Performance SERVER</v>
      </c>
      <c r="R318" s="8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t="s">
        <v>363</v>
      </c>
      <c r="B319" s="9">
        <v>417</v>
      </c>
      <c r="C319" s="2">
        <v>15027</v>
      </c>
      <c r="D319" s="2">
        <v>36.04</v>
      </c>
      <c r="E319" s="2">
        <v>2726</v>
      </c>
      <c r="F319" s="2">
        <v>6.54</v>
      </c>
      <c r="G319" s="2">
        <v>45</v>
      </c>
      <c r="H319" s="2">
        <v>333.93</v>
      </c>
      <c r="I319" s="2">
        <v>8</v>
      </c>
      <c r="J319" s="10">
        <v>2020</v>
      </c>
      <c r="K319" s="8" t="s">
        <v>337</v>
      </c>
      <c r="L319" s="8" t="s">
        <v>118</v>
      </c>
      <c r="M319" s="2">
        <f>RANK(Table1[[#This Row],[powerPerf]],Table1[powerPerf])</f>
        <v>116</v>
      </c>
      <c r="N319" s="2">
        <f>RANK(Table1[[#This Row],[cpuValue]],Table1[cpuValue])</f>
        <v>679</v>
      </c>
      <c r="O319" s="8" t="str">
        <f>LOOKUP(Table1[[#This Row],[Rank based on power]],$S$5:$S$9,$T$5:$T$9)</f>
        <v>Best performance</v>
      </c>
      <c r="P319" s="2">
        <f ca="1">YEAR($T$2)-Table1[[#This Row],[testDate]]</f>
        <v>2</v>
      </c>
      <c r="Q319" s="8" t="str">
        <f>CONCATENATE(PROPER(Table1[[#This Row],[Performace remark based on performance]])," ",UPPER(TRIM(Table1[[#This Row],[category]])))</f>
        <v>Best Performance LAPTOP</v>
      </c>
      <c r="R319" s="8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t="s">
        <v>364</v>
      </c>
      <c r="B320" s="9">
        <v>1499.98</v>
      </c>
      <c r="C320" s="2">
        <v>14991</v>
      </c>
      <c r="D320" s="2">
        <v>9.99</v>
      </c>
      <c r="E320" s="2">
        <v>1363</v>
      </c>
      <c r="F320" s="2">
        <v>0.91</v>
      </c>
      <c r="G320" s="2">
        <v>155</v>
      </c>
      <c r="H320" s="2">
        <v>96.72</v>
      </c>
      <c r="I320" s="2">
        <v>16</v>
      </c>
      <c r="J320" s="10">
        <v>2019</v>
      </c>
      <c r="K320" s="8" t="s">
        <v>15</v>
      </c>
      <c r="L320" s="8" t="s">
        <v>16</v>
      </c>
      <c r="M320" s="2">
        <f>RANK(Table1[[#This Row],[powerPerf]],Table1[powerPerf])</f>
        <v>773</v>
      </c>
      <c r="N320" s="2">
        <f>RANK(Table1[[#This Row],[cpuValue]],Table1[cpuValue])</f>
        <v>1580</v>
      </c>
      <c r="O320" s="8" t="str">
        <f>LOOKUP(Table1[[#This Row],[Rank based on power]],$S$5:$S$9,$T$5:$T$9)</f>
        <v>High performance</v>
      </c>
      <c r="P320" s="2">
        <f ca="1">YEAR($T$2)-Table1[[#This Row],[testDate]]</f>
        <v>3</v>
      </c>
      <c r="Q320" s="8" t="str">
        <f>CONCATENATE(PROPER(Table1[[#This Row],[Performace remark based on performance]])," ",UPPER(TRIM(Table1[[#This Row],[category]])))</f>
        <v>High Performance SERVER</v>
      </c>
      <c r="R320" s="8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t="s">
        <v>365</v>
      </c>
      <c r="B321" s="9">
        <v>143</v>
      </c>
      <c r="C321" s="2">
        <v>14955</v>
      </c>
      <c r="D321" s="2">
        <v>104.58</v>
      </c>
      <c r="E321" s="2">
        <v>3673</v>
      </c>
      <c r="F321" s="2">
        <v>25.68</v>
      </c>
      <c r="G321" s="2">
        <v>60</v>
      </c>
      <c r="H321" s="2">
        <v>249.26</v>
      </c>
      <c r="I321" s="2">
        <v>4</v>
      </c>
      <c r="J321" s="10">
        <v>2022</v>
      </c>
      <c r="K321" s="8" t="s">
        <v>53</v>
      </c>
      <c r="L321" s="8" t="s">
        <v>13</v>
      </c>
      <c r="M321" s="2">
        <f>RANK(Table1[[#This Row],[powerPerf]],Table1[powerPerf])</f>
        <v>216</v>
      </c>
      <c r="N321" s="2">
        <f>RANK(Table1[[#This Row],[cpuValue]],Table1[cpuValue])</f>
        <v>80</v>
      </c>
      <c r="O321" s="8" t="str">
        <f>LOOKUP(Table1[[#This Row],[Rank based on power]],$S$5:$S$9,$T$5:$T$9)</f>
        <v>Best performance</v>
      </c>
      <c r="P321" s="2">
        <f ca="1">YEAR($T$2)-Table1[[#This Row],[testDate]]</f>
        <v>0</v>
      </c>
      <c r="Q321" s="8" t="str">
        <f>CONCATENATE(PROPER(Table1[[#This Row],[Performace remark based on performance]])," ",UPPER(TRIM(Table1[[#This Row],[category]])))</f>
        <v>Best Performance DESKTOP</v>
      </c>
      <c r="R321" s="8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t="s">
        <v>366</v>
      </c>
      <c r="B322" s="9">
        <v>1111</v>
      </c>
      <c r="C322" s="2">
        <v>14935</v>
      </c>
      <c r="D322" s="2">
        <v>13.44</v>
      </c>
      <c r="E322" s="2">
        <v>1671</v>
      </c>
      <c r="F322" s="2">
        <v>1.5</v>
      </c>
      <c r="G322" s="2">
        <v>120</v>
      </c>
      <c r="H322" s="2">
        <v>124.46</v>
      </c>
      <c r="I322" s="2">
        <v>8</v>
      </c>
      <c r="J322" s="10">
        <v>2018</v>
      </c>
      <c r="K322" s="8" t="s">
        <v>15</v>
      </c>
      <c r="L322" s="8" t="s">
        <v>16</v>
      </c>
      <c r="M322" s="2">
        <f>RANK(Table1[[#This Row],[powerPerf]],Table1[powerPerf])</f>
        <v>632</v>
      </c>
      <c r="N322" s="2">
        <f>RANK(Table1[[#This Row],[cpuValue]],Table1[cpuValue])</f>
        <v>1428</v>
      </c>
      <c r="O322" s="8" t="str">
        <f>LOOKUP(Table1[[#This Row],[Rank based on power]],$S$5:$S$9,$T$5:$T$9)</f>
        <v>High performance</v>
      </c>
      <c r="P322" s="2">
        <f ca="1">YEAR($T$2)-Table1[[#This Row],[testDate]]</f>
        <v>4</v>
      </c>
      <c r="Q322" s="8" t="str">
        <f>CONCATENATE(PROPER(Table1[[#This Row],[Performace remark based on performance]])," ",UPPER(TRIM(Table1[[#This Row],[category]])))</f>
        <v>High Performance SERVER</v>
      </c>
      <c r="R322" s="8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t="s">
        <v>367</v>
      </c>
      <c r="B323" s="9">
        <v>389.99</v>
      </c>
      <c r="C323" s="2">
        <v>14931</v>
      </c>
      <c r="D323" s="2">
        <v>38.29</v>
      </c>
      <c r="E323" s="2">
        <v>1709</v>
      </c>
      <c r="F323" s="2">
        <v>4.38</v>
      </c>
      <c r="G323" s="2">
        <v>85</v>
      </c>
      <c r="H323" s="2">
        <v>175.66</v>
      </c>
      <c r="I323" s="2">
        <v>12</v>
      </c>
      <c r="J323" s="10">
        <v>2018</v>
      </c>
      <c r="K323" s="8" t="s">
        <v>66</v>
      </c>
      <c r="L323" s="8" t="s">
        <v>16</v>
      </c>
      <c r="M323" s="2">
        <f>RANK(Table1[[#This Row],[powerPerf]],Table1[powerPerf])</f>
        <v>397</v>
      </c>
      <c r="N323" s="2">
        <f>RANK(Table1[[#This Row],[cpuValue]],Table1[cpuValue])</f>
        <v>625</v>
      </c>
      <c r="O323" s="8" t="str">
        <f>LOOKUP(Table1[[#This Row],[Rank based on power]],$S$5:$S$9,$T$5:$T$9)</f>
        <v>High performance</v>
      </c>
      <c r="P323" s="2">
        <f ca="1">YEAR($T$2)-Table1[[#This Row],[testDate]]</f>
        <v>4</v>
      </c>
      <c r="Q323" s="8" t="str">
        <f>CONCATENATE(PROPER(Table1[[#This Row],[Performace remark based on performance]])," ",UPPER(TRIM(Table1[[#This Row],[category]])))</f>
        <v>High Performance SERVER</v>
      </c>
      <c r="R323" s="8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t="s">
        <v>368</v>
      </c>
      <c r="B324" s="9">
        <v>596.66</v>
      </c>
      <c r="C324" s="2">
        <v>14924</v>
      </c>
      <c r="D324" s="2">
        <v>25.01</v>
      </c>
      <c r="E324" s="2">
        <v>2985</v>
      </c>
      <c r="F324" s="2">
        <v>5</v>
      </c>
      <c r="G324" s="2">
        <v>125</v>
      </c>
      <c r="H324" s="2">
        <v>119.39</v>
      </c>
      <c r="I324" s="2">
        <v>6</v>
      </c>
      <c r="J324" s="10">
        <v>2021</v>
      </c>
      <c r="K324" s="8" t="s">
        <v>155</v>
      </c>
      <c r="L324" s="8" t="s">
        <v>71</v>
      </c>
      <c r="M324" s="2">
        <f>RANK(Table1[[#This Row],[powerPerf]],Table1[powerPerf])</f>
        <v>662</v>
      </c>
      <c r="N324" s="2">
        <f>RANK(Table1[[#This Row],[cpuValue]],Table1[cpuValue])</f>
        <v>1003</v>
      </c>
      <c r="O324" s="8" t="str">
        <f>LOOKUP(Table1[[#This Row],[Rank based on power]],$S$5:$S$9,$T$5:$T$9)</f>
        <v>High performance</v>
      </c>
      <c r="P324" s="2">
        <f ca="1">YEAR($T$2)-Table1[[#This Row],[testDate]]</f>
        <v>1</v>
      </c>
      <c r="Q324" s="8" t="str">
        <f>CONCATENATE(PROPER(Table1[[#This Row],[Performace remark based on performance]])," ",UPPER(TRIM(Table1[[#This Row],[category]])))</f>
        <v>High Performance DESKTOP, SERVER</v>
      </c>
      <c r="R324" s="8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t="s">
        <v>369</v>
      </c>
      <c r="B325" s="9">
        <v>4938</v>
      </c>
      <c r="C325" s="2">
        <v>14917</v>
      </c>
      <c r="D325" s="2">
        <v>3.02</v>
      </c>
      <c r="E325" s="2">
        <v>1037</v>
      </c>
      <c r="F325" s="2">
        <v>0.21</v>
      </c>
      <c r="G325" s="2">
        <v>145</v>
      </c>
      <c r="H325" s="2">
        <v>102.87</v>
      </c>
      <c r="I325" s="2">
        <v>22</v>
      </c>
      <c r="J325" s="10">
        <v>2019</v>
      </c>
      <c r="K325" s="8" t="s">
        <v>161</v>
      </c>
      <c r="L325" s="8" t="s">
        <v>16</v>
      </c>
      <c r="M325" s="2">
        <f>RANK(Table1[[#This Row],[powerPerf]],Table1[powerPerf])</f>
        <v>746</v>
      </c>
      <c r="N325" s="2">
        <f>RANK(Table1[[#This Row],[cpuValue]],Table1[cpuValue])</f>
        <v>1878</v>
      </c>
      <c r="O325" s="8" t="str">
        <f>LOOKUP(Table1[[#This Row],[Rank based on power]],$S$5:$S$9,$T$5:$T$9)</f>
        <v>High performance</v>
      </c>
      <c r="P325" s="2">
        <f ca="1">YEAR($T$2)-Table1[[#This Row],[testDate]]</f>
        <v>3</v>
      </c>
      <c r="Q325" s="8" t="str">
        <f>CONCATENATE(PROPER(Table1[[#This Row],[Performace remark based on performance]])," ",UPPER(TRIM(Table1[[#This Row],[category]])))</f>
        <v>High Performance SERVER</v>
      </c>
      <c r="R325" s="8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t="s">
        <v>370</v>
      </c>
      <c r="B326" s="9">
        <v>1832</v>
      </c>
      <c r="C326" s="2">
        <v>14879</v>
      </c>
      <c r="D326" s="2">
        <v>8.1199999999999992</v>
      </c>
      <c r="E326" s="2">
        <v>1688</v>
      </c>
      <c r="F326" s="2">
        <v>0.92</v>
      </c>
      <c r="G326" s="2">
        <v>105</v>
      </c>
      <c r="H326" s="2">
        <v>141.71</v>
      </c>
      <c r="I326" s="2">
        <v>12</v>
      </c>
      <c r="J326" s="10">
        <v>2019</v>
      </c>
      <c r="K326" s="8" t="s">
        <v>161</v>
      </c>
      <c r="L326" s="8" t="s">
        <v>16</v>
      </c>
      <c r="M326" s="2">
        <f>RANK(Table1[[#This Row],[powerPerf]],Table1[powerPerf])</f>
        <v>553</v>
      </c>
      <c r="N326" s="2">
        <f>RANK(Table1[[#This Row],[cpuValue]],Table1[cpuValue])</f>
        <v>1687</v>
      </c>
      <c r="O326" s="8" t="str">
        <f>LOOKUP(Table1[[#This Row],[Rank based on power]],$S$5:$S$9,$T$5:$T$9)</f>
        <v>High performance</v>
      </c>
      <c r="P326" s="2">
        <f ca="1">YEAR($T$2)-Table1[[#This Row],[testDate]]</f>
        <v>3</v>
      </c>
      <c r="Q326" s="8" t="str">
        <f>CONCATENATE(PROPER(Table1[[#This Row],[Performace remark based on performance]])," ",UPPER(TRIM(Table1[[#This Row],[category]])))</f>
        <v>High Performance SERVER</v>
      </c>
      <c r="R326" s="8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t="s">
        <v>371</v>
      </c>
      <c r="B327" s="9">
        <v>1498.95</v>
      </c>
      <c r="C327" s="2">
        <v>14829</v>
      </c>
      <c r="D327" s="2">
        <v>9.89</v>
      </c>
      <c r="E327" s="2">
        <v>1571</v>
      </c>
      <c r="F327" s="2">
        <v>1.05</v>
      </c>
      <c r="G327" s="2">
        <v>120</v>
      </c>
      <c r="H327" s="2">
        <v>123.57</v>
      </c>
      <c r="I327" s="2">
        <v>14</v>
      </c>
      <c r="J327" s="10">
        <v>2015</v>
      </c>
      <c r="K327" s="8" t="s">
        <v>189</v>
      </c>
      <c r="L327" s="8" t="s">
        <v>16</v>
      </c>
      <c r="M327" s="2">
        <f>RANK(Table1[[#This Row],[powerPerf]],Table1[powerPerf])</f>
        <v>640</v>
      </c>
      <c r="N327" s="2">
        <f>RANK(Table1[[#This Row],[cpuValue]],Table1[cpuValue])</f>
        <v>1586</v>
      </c>
      <c r="O327" s="8" t="str">
        <f>LOOKUP(Table1[[#This Row],[Rank based on power]],$S$5:$S$9,$T$5:$T$9)</f>
        <v>High performance</v>
      </c>
      <c r="P327" s="2">
        <f ca="1">YEAR($T$2)-Table1[[#This Row],[testDate]]</f>
        <v>7</v>
      </c>
      <c r="Q327" s="8" t="str">
        <f>CONCATENATE(PROPER(Table1[[#This Row],[Performace remark based on performance]])," ",UPPER(TRIM(Table1[[#This Row],[category]])))</f>
        <v>High Performance SERVER</v>
      </c>
      <c r="R327" s="8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t="s">
        <v>372</v>
      </c>
      <c r="B328" s="9">
        <v>679.95</v>
      </c>
      <c r="C328" s="2">
        <v>14812</v>
      </c>
      <c r="D328" s="2">
        <v>21.78</v>
      </c>
      <c r="E328" s="2">
        <v>1897</v>
      </c>
      <c r="F328" s="2">
        <v>2.79</v>
      </c>
      <c r="G328" s="2">
        <v>160</v>
      </c>
      <c r="H328" s="2">
        <v>92.57</v>
      </c>
      <c r="I328" s="2">
        <v>10</v>
      </c>
      <c r="J328" s="10">
        <v>2014</v>
      </c>
      <c r="K328" s="8" t="s">
        <v>189</v>
      </c>
      <c r="L328" s="8" t="s">
        <v>16</v>
      </c>
      <c r="M328" s="2">
        <f>RANK(Table1[[#This Row],[powerPerf]],Table1[powerPerf])</f>
        <v>799</v>
      </c>
      <c r="N328" s="2">
        <f>RANK(Table1[[#This Row],[cpuValue]],Table1[cpuValue])</f>
        <v>1107</v>
      </c>
      <c r="O328" s="8" t="str">
        <f>LOOKUP(Table1[[#This Row],[Rank based on power]],$S$5:$S$9,$T$5:$T$9)</f>
        <v>Average performance</v>
      </c>
      <c r="P328" s="2">
        <f ca="1">YEAR($T$2)-Table1[[#This Row],[testDate]]</f>
        <v>8</v>
      </c>
      <c r="Q328" s="8" t="str">
        <f>CONCATENATE(PROPER(Table1[[#This Row],[Performace remark based on performance]])," ",UPPER(TRIM(Table1[[#This Row],[category]])))</f>
        <v>Average Performance SERVER</v>
      </c>
      <c r="R328" s="8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t="s">
        <v>373</v>
      </c>
      <c r="B329" s="9">
        <v>583</v>
      </c>
      <c r="C329" s="2">
        <v>14728</v>
      </c>
      <c r="D329" s="2">
        <v>25.26</v>
      </c>
      <c r="E329" s="2">
        <v>2620</v>
      </c>
      <c r="F329" s="2">
        <v>4.49</v>
      </c>
      <c r="G329" s="2">
        <v>45</v>
      </c>
      <c r="H329" s="2">
        <v>327.29000000000002</v>
      </c>
      <c r="I329" s="2">
        <v>8</v>
      </c>
      <c r="J329" s="10">
        <v>2019</v>
      </c>
      <c r="K329" s="8" t="s">
        <v>337</v>
      </c>
      <c r="L329" s="8" t="s">
        <v>118</v>
      </c>
      <c r="M329" s="2">
        <f>RANK(Table1[[#This Row],[powerPerf]],Table1[powerPerf])</f>
        <v>121</v>
      </c>
      <c r="N329" s="2">
        <f>RANK(Table1[[#This Row],[cpuValue]],Table1[cpuValue])</f>
        <v>994</v>
      </c>
      <c r="O329" s="8" t="str">
        <f>LOOKUP(Table1[[#This Row],[Rank based on power]],$S$5:$S$9,$T$5:$T$9)</f>
        <v>Best performance</v>
      </c>
      <c r="P329" s="2">
        <f ca="1">YEAR($T$2)-Table1[[#This Row],[testDate]]</f>
        <v>3</v>
      </c>
      <c r="Q329" s="8" t="str">
        <f>CONCATENATE(PROPER(Table1[[#This Row],[Performace remark based on performance]])," ",UPPER(TRIM(Table1[[#This Row],[category]])))</f>
        <v>Best Performance LAPTOP</v>
      </c>
      <c r="R329" s="8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t="s">
        <v>374</v>
      </c>
      <c r="B330" s="9">
        <v>170</v>
      </c>
      <c r="C330" s="2">
        <v>14682</v>
      </c>
      <c r="D330" s="2">
        <v>86.36</v>
      </c>
      <c r="E330" s="2">
        <v>1718</v>
      </c>
      <c r="F330" s="2">
        <v>10.1</v>
      </c>
      <c r="G330" s="2">
        <v>120</v>
      </c>
      <c r="H330" s="2">
        <v>122.35</v>
      </c>
      <c r="I330" s="2">
        <v>12</v>
      </c>
      <c r="J330" s="10">
        <v>2015</v>
      </c>
      <c r="K330" s="8" t="s">
        <v>189</v>
      </c>
      <c r="L330" s="8" t="s">
        <v>16</v>
      </c>
      <c r="M330" s="2">
        <f>RANK(Table1[[#This Row],[powerPerf]],Table1[powerPerf])</f>
        <v>651</v>
      </c>
      <c r="N330" s="2">
        <f>RANK(Table1[[#This Row],[cpuValue]],Table1[cpuValue])</f>
        <v>150</v>
      </c>
      <c r="O330" s="8" t="str">
        <f>LOOKUP(Table1[[#This Row],[Rank based on power]],$S$5:$S$9,$T$5:$T$9)</f>
        <v>High performance</v>
      </c>
      <c r="P330" s="2">
        <f ca="1">YEAR($T$2)-Table1[[#This Row],[testDate]]</f>
        <v>7</v>
      </c>
      <c r="Q330" s="8" t="str">
        <f>CONCATENATE(PROPER(Table1[[#This Row],[Performace remark based on performance]])," ",UPPER(TRIM(Table1[[#This Row],[category]])))</f>
        <v>High Performance SERVER</v>
      </c>
      <c r="R330" s="8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t="s">
        <v>375</v>
      </c>
      <c r="B331" s="9">
        <v>152.68</v>
      </c>
      <c r="C331" s="2">
        <v>14628</v>
      </c>
      <c r="D331" s="2">
        <v>95.81</v>
      </c>
      <c r="E331" s="2">
        <v>1985</v>
      </c>
      <c r="F331" s="2">
        <v>13</v>
      </c>
      <c r="G331" s="2">
        <v>65</v>
      </c>
      <c r="H331" s="2">
        <v>225.05</v>
      </c>
      <c r="I331" s="2">
        <v>8</v>
      </c>
      <c r="J331" s="10">
        <v>2017</v>
      </c>
      <c r="K331" s="8" t="s">
        <v>48</v>
      </c>
      <c r="L331" s="8" t="s">
        <v>13</v>
      </c>
      <c r="M331" s="2">
        <f>RANK(Table1[[#This Row],[powerPerf]],Table1[powerPerf])</f>
        <v>261</v>
      </c>
      <c r="N331" s="2">
        <f>RANK(Table1[[#This Row],[cpuValue]],Table1[cpuValue])</f>
        <v>111</v>
      </c>
      <c r="O331" s="8" t="str">
        <f>LOOKUP(Table1[[#This Row],[Rank based on power]],$S$5:$S$9,$T$5:$T$9)</f>
        <v>Best performance</v>
      </c>
      <c r="P331" s="2">
        <f ca="1">YEAR($T$2)-Table1[[#This Row],[testDate]]</f>
        <v>5</v>
      </c>
      <c r="Q331" s="8" t="str">
        <f>CONCATENATE(PROPER(Table1[[#This Row],[Performace remark based on performance]])," ",UPPER(TRIM(Table1[[#This Row],[category]])))</f>
        <v>Best Performance DESKTOP</v>
      </c>
      <c r="R331" s="8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t="s">
        <v>376</v>
      </c>
      <c r="B332" s="9">
        <v>184.98</v>
      </c>
      <c r="C332" s="2">
        <v>14575</v>
      </c>
      <c r="D332" s="2">
        <v>78.790000000000006</v>
      </c>
      <c r="E332" s="2">
        <v>2948</v>
      </c>
      <c r="F332" s="2">
        <v>15.94</v>
      </c>
      <c r="G332" s="2">
        <v>125</v>
      </c>
      <c r="H332" s="2">
        <v>116.6</v>
      </c>
      <c r="I332" s="2">
        <v>6</v>
      </c>
      <c r="J332" s="10">
        <v>2020</v>
      </c>
      <c r="K332" s="8" t="s">
        <v>155</v>
      </c>
      <c r="L332" s="8" t="s">
        <v>13</v>
      </c>
      <c r="M332" s="2">
        <f>RANK(Table1[[#This Row],[powerPerf]],Table1[powerPerf])</f>
        <v>679</v>
      </c>
      <c r="N332" s="2">
        <f>RANK(Table1[[#This Row],[cpuValue]],Table1[cpuValue])</f>
        <v>181</v>
      </c>
      <c r="O332" s="8" t="str">
        <f>LOOKUP(Table1[[#This Row],[Rank based on power]],$S$5:$S$9,$T$5:$T$9)</f>
        <v>High performance</v>
      </c>
      <c r="P332" s="2">
        <f ca="1">YEAR($T$2)-Table1[[#This Row],[testDate]]</f>
        <v>2</v>
      </c>
      <c r="Q332" s="8" t="str">
        <f>CONCATENATE(PROPER(Table1[[#This Row],[Performace remark based on performance]])," ",UPPER(TRIM(Table1[[#This Row],[category]])))</f>
        <v>High Performance DESKTOP</v>
      </c>
      <c r="R332" s="8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t="s">
        <v>377</v>
      </c>
      <c r="B333" s="9">
        <v>390.99</v>
      </c>
      <c r="C333" s="2">
        <v>14550</v>
      </c>
      <c r="D333" s="2">
        <v>37.21</v>
      </c>
      <c r="E333" s="2">
        <v>2899</v>
      </c>
      <c r="F333" s="2">
        <v>7.42</v>
      </c>
      <c r="G333" s="2">
        <v>95</v>
      </c>
      <c r="H333" s="2">
        <v>153.16</v>
      </c>
      <c r="I333" s="2">
        <v>8</v>
      </c>
      <c r="J333" s="10">
        <v>2018</v>
      </c>
      <c r="K333" s="8" t="s">
        <v>267</v>
      </c>
      <c r="L333" s="8" t="s">
        <v>13</v>
      </c>
      <c r="M333" s="2">
        <f>RANK(Table1[[#This Row],[powerPerf]],Table1[powerPerf])</f>
        <v>491</v>
      </c>
      <c r="N333" s="2">
        <f>RANK(Table1[[#This Row],[cpuValue]],Table1[cpuValue])</f>
        <v>645</v>
      </c>
      <c r="O333" s="8" t="str">
        <f>LOOKUP(Table1[[#This Row],[Rank based on power]],$S$5:$S$9,$T$5:$T$9)</f>
        <v>High performance</v>
      </c>
      <c r="P333" s="2">
        <f ca="1">YEAR($T$2)-Table1[[#This Row],[testDate]]</f>
        <v>4</v>
      </c>
      <c r="Q333" s="8" t="str">
        <f>CONCATENATE(PROPER(Table1[[#This Row],[Performace remark based on performance]])," ",UPPER(TRIM(Table1[[#This Row],[category]])))</f>
        <v>High Performance DESKTOP</v>
      </c>
      <c r="R333" s="8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t="s">
        <v>378</v>
      </c>
      <c r="B334" s="9">
        <v>549</v>
      </c>
      <c r="C334" s="2">
        <v>14550</v>
      </c>
      <c r="D334" s="2">
        <v>26.5</v>
      </c>
      <c r="E334" s="2">
        <v>2895</v>
      </c>
      <c r="F334" s="2">
        <v>5.27</v>
      </c>
      <c r="G334" s="2">
        <v>95</v>
      </c>
      <c r="H334" s="2">
        <v>153.16</v>
      </c>
      <c r="I334" s="2">
        <v>6</v>
      </c>
      <c r="J334" s="10">
        <v>2018</v>
      </c>
      <c r="K334" s="8" t="s">
        <v>267</v>
      </c>
      <c r="L334" s="8" t="s">
        <v>13</v>
      </c>
      <c r="M334" s="2">
        <f>RANK(Table1[[#This Row],[powerPerf]],Table1[powerPerf])</f>
        <v>491</v>
      </c>
      <c r="N334" s="2">
        <f>RANK(Table1[[#This Row],[cpuValue]],Table1[cpuValue])</f>
        <v>949</v>
      </c>
      <c r="O334" s="8" t="str">
        <f>LOOKUP(Table1[[#This Row],[Rank based on power]],$S$5:$S$9,$T$5:$T$9)</f>
        <v>High performance</v>
      </c>
      <c r="P334" s="2">
        <f ca="1">YEAR($T$2)-Table1[[#This Row],[testDate]]</f>
        <v>4</v>
      </c>
      <c r="Q334" s="8" t="str">
        <f>CONCATENATE(PROPER(Table1[[#This Row],[Performace remark based on performance]])," ",UPPER(TRIM(Table1[[#This Row],[category]])))</f>
        <v>High Performance DESKTOP</v>
      </c>
      <c r="R334" s="8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t="s">
        <v>379</v>
      </c>
      <c r="B335" s="9">
        <v>212.97</v>
      </c>
      <c r="C335" s="2">
        <v>14534</v>
      </c>
      <c r="D335" s="2">
        <v>68.239999999999995</v>
      </c>
      <c r="E335" s="2">
        <v>2936</v>
      </c>
      <c r="F335" s="2">
        <v>13.78</v>
      </c>
      <c r="G335" s="2">
        <v>125</v>
      </c>
      <c r="H335" s="2">
        <v>116.27</v>
      </c>
      <c r="I335" s="2">
        <v>6</v>
      </c>
      <c r="J335" s="10">
        <v>2020</v>
      </c>
      <c r="K335" s="8" t="s">
        <v>155</v>
      </c>
      <c r="L335" s="8" t="s">
        <v>13</v>
      </c>
      <c r="M335" s="2">
        <f>RANK(Table1[[#This Row],[powerPerf]],Table1[powerPerf])</f>
        <v>683</v>
      </c>
      <c r="N335" s="2">
        <f>RANK(Table1[[#This Row],[cpuValue]],Table1[cpuValue])</f>
        <v>240</v>
      </c>
      <c r="O335" s="8" t="str">
        <f>LOOKUP(Table1[[#This Row],[Rank based on power]],$S$5:$S$9,$T$5:$T$9)</f>
        <v>High performance</v>
      </c>
      <c r="P335" s="2">
        <f ca="1">YEAR($T$2)-Table1[[#This Row],[testDate]]</f>
        <v>2</v>
      </c>
      <c r="Q335" s="8" t="str">
        <f>CONCATENATE(PROPER(Table1[[#This Row],[Performace remark based on performance]])," ",UPPER(TRIM(Table1[[#This Row],[category]])))</f>
        <v>High Performance DESKTOP</v>
      </c>
      <c r="R335" s="8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t="s">
        <v>380</v>
      </c>
      <c r="B336" s="9">
        <v>122</v>
      </c>
      <c r="C336" s="2">
        <v>14503</v>
      </c>
      <c r="D336" s="2">
        <v>118.88</v>
      </c>
      <c r="E336" s="2">
        <v>3549</v>
      </c>
      <c r="F336" s="2">
        <v>29.09</v>
      </c>
      <c r="G336" s="2">
        <v>60</v>
      </c>
      <c r="H336" s="2">
        <v>241.72</v>
      </c>
      <c r="I336" s="2">
        <v>4</v>
      </c>
      <c r="J336" s="10">
        <v>2022</v>
      </c>
      <c r="K336" s="8" t="s">
        <v>53</v>
      </c>
      <c r="L336" s="8" t="s">
        <v>13</v>
      </c>
      <c r="M336" s="2">
        <f>RANK(Table1[[#This Row],[powerPerf]],Table1[powerPerf])</f>
        <v>229</v>
      </c>
      <c r="N336" s="2">
        <f>RANK(Table1[[#This Row],[cpuValue]],Table1[cpuValue])</f>
        <v>44</v>
      </c>
      <c r="O336" s="8" t="str">
        <f>LOOKUP(Table1[[#This Row],[Rank based on power]],$S$5:$S$9,$T$5:$T$9)</f>
        <v>Best performance</v>
      </c>
      <c r="P336" s="2">
        <f ca="1">YEAR($T$2)-Table1[[#This Row],[testDate]]</f>
        <v>0</v>
      </c>
      <c r="Q336" s="8" t="str">
        <f>CONCATENATE(PROPER(Table1[[#This Row],[Performace remark based on performance]])," ",UPPER(TRIM(Table1[[#This Row],[category]])))</f>
        <v>Best Performance DESKTOP</v>
      </c>
      <c r="R336" s="8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t="s">
        <v>381</v>
      </c>
      <c r="B337" s="9">
        <v>424.99</v>
      </c>
      <c r="C337" s="2">
        <v>14499</v>
      </c>
      <c r="D337" s="2">
        <v>34.119999999999997</v>
      </c>
      <c r="E337" s="2">
        <v>2920</v>
      </c>
      <c r="F337" s="2">
        <v>6.87</v>
      </c>
      <c r="G337" s="2">
        <v>95</v>
      </c>
      <c r="H337" s="2">
        <v>152.62</v>
      </c>
      <c r="I337" s="2">
        <v>8</v>
      </c>
      <c r="J337" s="10">
        <v>2019</v>
      </c>
      <c r="K337" s="8" t="s">
        <v>267</v>
      </c>
      <c r="L337" s="8" t="s">
        <v>13</v>
      </c>
      <c r="M337" s="2">
        <f>RANK(Table1[[#This Row],[powerPerf]],Table1[powerPerf])</f>
        <v>494</v>
      </c>
      <c r="N337" s="2">
        <f>RANK(Table1[[#This Row],[cpuValue]],Table1[cpuValue])</f>
        <v>730</v>
      </c>
      <c r="O337" s="8" t="str">
        <f>LOOKUP(Table1[[#This Row],[Rank based on power]],$S$5:$S$9,$T$5:$T$9)</f>
        <v>High performance</v>
      </c>
      <c r="P337" s="2">
        <f ca="1">YEAR($T$2)-Table1[[#This Row],[testDate]]</f>
        <v>3</v>
      </c>
      <c r="Q337" s="8" t="str">
        <f>CONCATENATE(PROPER(Table1[[#This Row],[Performace remark based on performance]])," ",UPPER(TRIM(Table1[[#This Row],[category]])))</f>
        <v>High Performance DESKTOP</v>
      </c>
      <c r="R337" s="8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t="s">
        <v>382</v>
      </c>
      <c r="B338" s="9">
        <v>107.99</v>
      </c>
      <c r="C338" s="2">
        <v>14490</v>
      </c>
      <c r="D338" s="2">
        <v>134.18</v>
      </c>
      <c r="E338" s="2">
        <v>3532</v>
      </c>
      <c r="F338" s="2">
        <v>32.71</v>
      </c>
      <c r="G338" s="2">
        <v>58</v>
      </c>
      <c r="H338" s="2">
        <v>249.83</v>
      </c>
      <c r="I338" s="2">
        <v>4</v>
      </c>
      <c r="J338" s="10">
        <v>2022</v>
      </c>
      <c r="K338" s="8" t="s">
        <v>61</v>
      </c>
      <c r="L338" s="8" t="s">
        <v>16</v>
      </c>
      <c r="M338" s="2">
        <f>RANK(Table1[[#This Row],[powerPerf]],Table1[powerPerf])</f>
        <v>215</v>
      </c>
      <c r="N338" s="2">
        <f>RANK(Table1[[#This Row],[cpuValue]],Table1[cpuValue])</f>
        <v>32</v>
      </c>
      <c r="O338" s="8" t="str">
        <f>LOOKUP(Table1[[#This Row],[Rank based on power]],$S$5:$S$9,$T$5:$T$9)</f>
        <v>Best performance</v>
      </c>
      <c r="P338" s="2">
        <f ca="1">YEAR($T$2)-Table1[[#This Row],[testDate]]</f>
        <v>0</v>
      </c>
      <c r="Q338" s="8" t="str">
        <f>CONCATENATE(PROPER(Table1[[#This Row],[Performace remark based on performance]])," ",UPPER(TRIM(Table1[[#This Row],[category]])))</f>
        <v>Best Performance SERVER</v>
      </c>
      <c r="R338" s="8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t="s">
        <v>383</v>
      </c>
      <c r="B339" s="9">
        <v>869.95</v>
      </c>
      <c r="C339" s="2">
        <v>14439</v>
      </c>
      <c r="D339" s="2">
        <v>16.600000000000001</v>
      </c>
      <c r="E339" s="2">
        <v>2060</v>
      </c>
      <c r="F339" s="2">
        <v>2.37</v>
      </c>
      <c r="G339" s="2">
        <v>85</v>
      </c>
      <c r="H339" s="2">
        <v>169.87</v>
      </c>
      <c r="I339" s="2">
        <v>8</v>
      </c>
      <c r="J339" s="10">
        <v>2019</v>
      </c>
      <c r="K339" s="8" t="s">
        <v>66</v>
      </c>
      <c r="L339" s="8" t="s">
        <v>16</v>
      </c>
      <c r="M339" s="2">
        <f>RANK(Table1[[#This Row],[powerPerf]],Table1[powerPerf])</f>
        <v>418</v>
      </c>
      <c r="N339" s="2">
        <f>RANK(Table1[[#This Row],[cpuValue]],Table1[cpuValue])</f>
        <v>1291</v>
      </c>
      <c r="O339" s="8" t="str">
        <f>LOOKUP(Table1[[#This Row],[Rank based on power]],$S$5:$S$9,$T$5:$T$9)</f>
        <v>High performance</v>
      </c>
      <c r="P339" s="2">
        <f ca="1">YEAR($T$2)-Table1[[#This Row],[testDate]]</f>
        <v>3</v>
      </c>
      <c r="Q339" s="8" t="str">
        <f>CONCATENATE(PROPER(Table1[[#This Row],[Performace remark based on performance]])," ",UPPER(TRIM(Table1[[#This Row],[category]])))</f>
        <v>High Performance SERVER</v>
      </c>
      <c r="R339" s="8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t="s">
        <v>384</v>
      </c>
      <c r="B340" s="9">
        <v>551.26</v>
      </c>
      <c r="C340" s="2">
        <v>14384</v>
      </c>
      <c r="D340" s="2">
        <v>26.09</v>
      </c>
      <c r="E340" s="2">
        <v>2846</v>
      </c>
      <c r="F340" s="2">
        <v>5.16</v>
      </c>
      <c r="G340" s="2">
        <v>95</v>
      </c>
      <c r="H340" s="2">
        <v>151.41</v>
      </c>
      <c r="I340" s="2">
        <v>6</v>
      </c>
      <c r="J340" s="10">
        <v>2019</v>
      </c>
      <c r="K340" s="8" t="s">
        <v>267</v>
      </c>
      <c r="L340" s="8" t="s">
        <v>16</v>
      </c>
      <c r="M340" s="2">
        <f>RANK(Table1[[#This Row],[powerPerf]],Table1[powerPerf])</f>
        <v>503</v>
      </c>
      <c r="N340" s="2">
        <f>RANK(Table1[[#This Row],[cpuValue]],Table1[cpuValue])</f>
        <v>960</v>
      </c>
      <c r="O340" s="8" t="str">
        <f>LOOKUP(Table1[[#This Row],[Rank based on power]],$S$5:$S$9,$T$5:$T$9)</f>
        <v>High performance</v>
      </c>
      <c r="P340" s="2">
        <f ca="1">YEAR($T$2)-Table1[[#This Row],[testDate]]</f>
        <v>3</v>
      </c>
      <c r="Q340" s="8" t="str">
        <f>CONCATENATE(PROPER(Table1[[#This Row],[Performace remark based on performance]])," ",UPPER(TRIM(Table1[[#This Row],[category]])))</f>
        <v>High Performance SERVER</v>
      </c>
      <c r="R340" s="8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t="s">
        <v>385</v>
      </c>
      <c r="B341" s="9">
        <v>582.99</v>
      </c>
      <c r="C341" s="2">
        <v>14332</v>
      </c>
      <c r="D341" s="2">
        <v>24.58</v>
      </c>
      <c r="E341" s="2">
        <v>2662</v>
      </c>
      <c r="F341" s="2">
        <v>4.57</v>
      </c>
      <c r="G341" s="2">
        <v>130</v>
      </c>
      <c r="H341" s="2">
        <v>110.25</v>
      </c>
      <c r="I341" s="2">
        <v>6</v>
      </c>
      <c r="J341" s="10">
        <v>2020</v>
      </c>
      <c r="K341" s="8" t="s">
        <v>94</v>
      </c>
      <c r="L341" s="8" t="s">
        <v>16</v>
      </c>
      <c r="M341" s="2">
        <f>RANK(Table1[[#This Row],[powerPerf]],Table1[powerPerf])</f>
        <v>708</v>
      </c>
      <c r="N341" s="2">
        <f>RANK(Table1[[#This Row],[cpuValue]],Table1[cpuValue])</f>
        <v>1011</v>
      </c>
      <c r="O341" s="8" t="str">
        <f>LOOKUP(Table1[[#This Row],[Rank based on power]],$S$5:$S$9,$T$5:$T$9)</f>
        <v>High performance</v>
      </c>
      <c r="P341" s="2">
        <f ca="1">YEAR($T$2)-Table1[[#This Row],[testDate]]</f>
        <v>2</v>
      </c>
      <c r="Q341" s="8" t="str">
        <f>CONCATENATE(PROPER(Table1[[#This Row],[Performace remark based on performance]])," ",UPPER(TRIM(Table1[[#This Row],[category]])))</f>
        <v>High Performance SERVER</v>
      </c>
      <c r="R341" s="8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t="s">
        <v>386</v>
      </c>
      <c r="B342" s="9">
        <v>327.31</v>
      </c>
      <c r="C342" s="2">
        <v>14307</v>
      </c>
      <c r="D342" s="2">
        <v>43.71</v>
      </c>
      <c r="E342" s="2">
        <v>2851</v>
      </c>
      <c r="F342" s="2">
        <v>8.7100000000000009</v>
      </c>
      <c r="G342" s="2">
        <v>80</v>
      </c>
      <c r="H342" s="2">
        <v>178.84</v>
      </c>
      <c r="I342" s="2">
        <v>6</v>
      </c>
      <c r="J342" s="10">
        <v>2019</v>
      </c>
      <c r="K342" s="8" t="s">
        <v>267</v>
      </c>
      <c r="L342" s="8" t="s">
        <v>16</v>
      </c>
      <c r="M342" s="2">
        <f>RANK(Table1[[#This Row],[powerPerf]],Table1[powerPerf])</f>
        <v>386</v>
      </c>
      <c r="N342" s="2">
        <f>RANK(Table1[[#This Row],[cpuValue]],Table1[cpuValue])</f>
        <v>527</v>
      </c>
      <c r="O342" s="8" t="str">
        <f>LOOKUP(Table1[[#This Row],[Rank based on power]],$S$5:$S$9,$T$5:$T$9)</f>
        <v>Best performance</v>
      </c>
      <c r="P342" s="2">
        <f ca="1">YEAR($T$2)-Table1[[#This Row],[testDate]]</f>
        <v>3</v>
      </c>
      <c r="Q342" s="8" t="str">
        <f>CONCATENATE(PROPER(Table1[[#This Row],[Performace remark based on performance]])," ",UPPER(TRIM(Table1[[#This Row],[category]])))</f>
        <v>Best Performance SERVER</v>
      </c>
      <c r="R342" s="8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t="s">
        <v>387</v>
      </c>
      <c r="B343" s="9">
        <v>384.95</v>
      </c>
      <c r="C343" s="2">
        <v>14291</v>
      </c>
      <c r="D343" s="2">
        <v>37.130000000000003</v>
      </c>
      <c r="E343" s="2">
        <v>2361</v>
      </c>
      <c r="F343" s="2">
        <v>6.13</v>
      </c>
      <c r="G343" s="2">
        <v>140</v>
      </c>
      <c r="H343" s="2">
        <v>102.08</v>
      </c>
      <c r="I343" s="2">
        <v>8</v>
      </c>
      <c r="J343" s="10">
        <v>2016</v>
      </c>
      <c r="K343" s="8" t="s">
        <v>161</v>
      </c>
      <c r="L343" s="8" t="s">
        <v>13</v>
      </c>
      <c r="M343" s="2">
        <f>RANK(Table1[[#This Row],[powerPerf]],Table1[powerPerf])</f>
        <v>750</v>
      </c>
      <c r="N343" s="2">
        <f>RANK(Table1[[#This Row],[cpuValue]],Table1[cpuValue])</f>
        <v>646</v>
      </c>
      <c r="O343" s="8" t="str">
        <f>LOOKUP(Table1[[#This Row],[Rank based on power]],$S$5:$S$9,$T$5:$T$9)</f>
        <v>High performance</v>
      </c>
      <c r="P343" s="2">
        <f ca="1">YEAR($T$2)-Table1[[#This Row],[testDate]]</f>
        <v>6</v>
      </c>
      <c r="Q343" s="8" t="str">
        <f>CONCATENATE(PROPER(Table1[[#This Row],[Performace remark based on performance]])," ",UPPER(TRIM(Table1[[#This Row],[category]])))</f>
        <v>High Performance DESKTOP</v>
      </c>
      <c r="R343" s="8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t="s">
        <v>388</v>
      </c>
      <c r="B344" s="9">
        <v>449</v>
      </c>
      <c r="C344" s="2">
        <v>14285</v>
      </c>
      <c r="D344" s="2">
        <v>31.82</v>
      </c>
      <c r="E344" s="2">
        <v>1858</v>
      </c>
      <c r="F344" s="2">
        <v>4.1399999999999997</v>
      </c>
      <c r="G344" s="2">
        <v>85</v>
      </c>
      <c r="H344" s="2">
        <v>168.06</v>
      </c>
      <c r="I344" s="2">
        <v>10</v>
      </c>
      <c r="J344" s="10">
        <v>2019</v>
      </c>
      <c r="K344" s="8" t="s">
        <v>66</v>
      </c>
      <c r="L344" s="8" t="s">
        <v>16</v>
      </c>
      <c r="M344" s="2">
        <f>RANK(Table1[[#This Row],[powerPerf]],Table1[powerPerf])</f>
        <v>425</v>
      </c>
      <c r="N344" s="2">
        <f>RANK(Table1[[#This Row],[cpuValue]],Table1[cpuValue])</f>
        <v>791</v>
      </c>
      <c r="O344" s="8" t="str">
        <f>LOOKUP(Table1[[#This Row],[Rank based on power]],$S$5:$S$9,$T$5:$T$9)</f>
        <v>High performance</v>
      </c>
      <c r="P344" s="2">
        <f ca="1">YEAR($T$2)-Table1[[#This Row],[testDate]]</f>
        <v>3</v>
      </c>
      <c r="Q344" s="8" t="str">
        <f>CONCATENATE(PROPER(Table1[[#This Row],[Performace remark based on performance]])," ",UPPER(TRIM(Table1[[#This Row],[category]])))</f>
        <v>High Performance SERVER</v>
      </c>
      <c r="R344" s="8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t="s">
        <v>389</v>
      </c>
      <c r="B345" s="9">
        <v>1719</v>
      </c>
      <c r="C345" s="2">
        <v>14273</v>
      </c>
      <c r="D345" s="2">
        <v>8.3000000000000007</v>
      </c>
      <c r="E345" s="2">
        <v>2247</v>
      </c>
      <c r="F345" s="2">
        <v>1.31</v>
      </c>
      <c r="G345" s="2">
        <v>115</v>
      </c>
      <c r="H345" s="2">
        <v>124.11</v>
      </c>
      <c r="I345" s="2">
        <v>6</v>
      </c>
      <c r="J345" s="10">
        <v>2017</v>
      </c>
      <c r="K345" s="8" t="s">
        <v>66</v>
      </c>
      <c r="L345" s="8" t="s">
        <v>16</v>
      </c>
      <c r="M345" s="2">
        <f>RANK(Table1[[#This Row],[powerPerf]],Table1[powerPerf])</f>
        <v>635</v>
      </c>
      <c r="N345" s="2">
        <f>RANK(Table1[[#This Row],[cpuValue]],Table1[cpuValue])</f>
        <v>1677</v>
      </c>
      <c r="O345" s="8" t="str">
        <f>LOOKUP(Table1[[#This Row],[Rank based on power]],$S$5:$S$9,$T$5:$T$9)</f>
        <v>High performance</v>
      </c>
      <c r="P345" s="2">
        <f ca="1">YEAR($T$2)-Table1[[#This Row],[testDate]]</f>
        <v>5</v>
      </c>
      <c r="Q345" s="8" t="str">
        <f>CONCATENATE(PROPER(Table1[[#This Row],[Performace remark based on performance]])," ",UPPER(TRIM(Table1[[#This Row],[category]])))</f>
        <v>High Performance SERVER</v>
      </c>
      <c r="R345" s="8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t="s">
        <v>390</v>
      </c>
      <c r="B346" s="9">
        <v>4800</v>
      </c>
      <c r="C346" s="2">
        <v>14256</v>
      </c>
      <c r="D346" s="2">
        <v>2.97</v>
      </c>
      <c r="E346" s="2">
        <v>1558</v>
      </c>
      <c r="F346" s="2">
        <v>0.32</v>
      </c>
      <c r="G346" s="2">
        <v>120</v>
      </c>
      <c r="H346" s="2">
        <v>118.8</v>
      </c>
      <c r="I346" s="2">
        <v>14</v>
      </c>
      <c r="J346" s="10">
        <v>2017</v>
      </c>
      <c r="K346" s="8" t="s">
        <v>161</v>
      </c>
      <c r="L346" s="8" t="s">
        <v>16</v>
      </c>
      <c r="M346" s="2">
        <f>RANK(Table1[[#This Row],[powerPerf]],Table1[powerPerf])</f>
        <v>664</v>
      </c>
      <c r="N346" s="2">
        <f>RANK(Table1[[#This Row],[cpuValue]],Table1[cpuValue])</f>
        <v>1882</v>
      </c>
      <c r="O346" s="8" t="str">
        <f>LOOKUP(Table1[[#This Row],[Rank based on power]],$S$5:$S$9,$T$5:$T$9)</f>
        <v>High performance</v>
      </c>
      <c r="P346" s="2">
        <f ca="1">YEAR($T$2)-Table1[[#This Row],[testDate]]</f>
        <v>5</v>
      </c>
      <c r="Q346" s="8" t="str">
        <f>CONCATENATE(PROPER(Table1[[#This Row],[Performace remark based on performance]])," ",UPPER(TRIM(Table1[[#This Row],[category]])))</f>
        <v>High Performance SERVER</v>
      </c>
      <c r="R346" s="8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t="s">
        <v>391</v>
      </c>
      <c r="B347" s="9">
        <v>162.5</v>
      </c>
      <c r="C347" s="2">
        <v>14218</v>
      </c>
      <c r="D347" s="2">
        <v>87.49</v>
      </c>
      <c r="E347" s="2">
        <v>1811</v>
      </c>
      <c r="F347" s="2">
        <v>11.14</v>
      </c>
      <c r="G347" s="2">
        <v>130</v>
      </c>
      <c r="H347" s="2">
        <v>109.37</v>
      </c>
      <c r="I347" s="2">
        <v>12</v>
      </c>
      <c r="J347" s="10">
        <v>2013</v>
      </c>
      <c r="K347" s="8" t="s">
        <v>392</v>
      </c>
      <c r="L347" s="8" t="s">
        <v>16</v>
      </c>
      <c r="M347" s="2">
        <f>RANK(Table1[[#This Row],[powerPerf]],Table1[powerPerf])</f>
        <v>712</v>
      </c>
      <c r="N347" s="2">
        <f>RANK(Table1[[#This Row],[cpuValue]],Table1[cpuValue])</f>
        <v>145</v>
      </c>
      <c r="O347" s="8" t="str">
        <f>LOOKUP(Table1[[#This Row],[Rank based on power]],$S$5:$S$9,$T$5:$T$9)</f>
        <v>High performance</v>
      </c>
      <c r="P347" s="2">
        <f ca="1">YEAR($T$2)-Table1[[#This Row],[testDate]]</f>
        <v>9</v>
      </c>
      <c r="Q347" s="8" t="str">
        <f>CONCATENATE(PROPER(Table1[[#This Row],[Performace remark based on performance]])," ",UPPER(TRIM(Table1[[#This Row],[category]])))</f>
        <v>High Performance SERVER</v>
      </c>
      <c r="R347" s="8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t="s">
        <v>394</v>
      </c>
      <c r="B348" s="9">
        <v>4719</v>
      </c>
      <c r="C348" s="2">
        <v>14120</v>
      </c>
      <c r="D348" s="2">
        <v>2.99</v>
      </c>
      <c r="E348" s="2">
        <v>2348</v>
      </c>
      <c r="F348" s="2">
        <v>0.5</v>
      </c>
      <c r="G348" s="2">
        <v>140</v>
      </c>
      <c r="H348" s="2">
        <v>100.86</v>
      </c>
      <c r="I348" s="2">
        <v>8</v>
      </c>
      <c r="J348" s="10">
        <v>2016</v>
      </c>
      <c r="K348" s="8" t="s">
        <v>161</v>
      </c>
      <c r="L348" s="8" t="s">
        <v>16</v>
      </c>
      <c r="M348" s="2">
        <f>RANK(Table1[[#This Row],[powerPerf]],Table1[powerPerf])</f>
        <v>757</v>
      </c>
      <c r="N348" s="2">
        <f>RANK(Table1[[#This Row],[cpuValue]],Table1[cpuValue])</f>
        <v>1881</v>
      </c>
      <c r="O348" s="8" t="str">
        <f>LOOKUP(Table1[[#This Row],[Rank based on power]],$S$5:$S$9,$T$5:$T$9)</f>
        <v>High performance</v>
      </c>
      <c r="P348" s="2">
        <f ca="1">YEAR($T$2)-Table1[[#This Row],[testDate]]</f>
        <v>6</v>
      </c>
      <c r="Q348" s="8" t="str">
        <f>CONCATENATE(PROPER(Table1[[#This Row],[Performace remark based on performance]])," ",UPPER(TRIM(Table1[[#This Row],[category]])))</f>
        <v>High Performance SERVER</v>
      </c>
      <c r="R348" s="8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t="s">
        <v>395</v>
      </c>
      <c r="B349" s="9">
        <v>700</v>
      </c>
      <c r="C349" s="2">
        <v>14112</v>
      </c>
      <c r="D349" s="2">
        <v>20.16</v>
      </c>
      <c r="E349" s="2">
        <v>1723</v>
      </c>
      <c r="F349" s="2">
        <v>2.46</v>
      </c>
      <c r="G349" s="2">
        <v>110</v>
      </c>
      <c r="H349" s="2">
        <v>128.29</v>
      </c>
      <c r="I349" s="2">
        <v>12</v>
      </c>
      <c r="J349" s="10">
        <v>2015</v>
      </c>
      <c r="K349" s="8" t="s">
        <v>189</v>
      </c>
      <c r="L349" s="8" t="s">
        <v>16</v>
      </c>
      <c r="M349" s="2">
        <f>RANK(Table1[[#This Row],[powerPerf]],Table1[powerPerf])</f>
        <v>614</v>
      </c>
      <c r="N349" s="2">
        <f>RANK(Table1[[#This Row],[cpuValue]],Table1[cpuValue])</f>
        <v>1154</v>
      </c>
      <c r="O349" s="8" t="str">
        <f>LOOKUP(Table1[[#This Row],[Rank based on power]],$S$5:$S$9,$T$5:$T$9)</f>
        <v>High performance</v>
      </c>
      <c r="P349" s="2">
        <f ca="1">YEAR($T$2)-Table1[[#This Row],[testDate]]</f>
        <v>7</v>
      </c>
      <c r="Q349" s="8" t="str">
        <f>CONCATENATE(PROPER(Table1[[#This Row],[Performace remark based on performance]])," ",UPPER(TRIM(Table1[[#This Row],[category]])))</f>
        <v>High Performance SERVER</v>
      </c>
      <c r="R349" s="8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t="s">
        <v>396</v>
      </c>
      <c r="B350" s="9">
        <v>1007.7</v>
      </c>
      <c r="C350" s="2">
        <v>14109</v>
      </c>
      <c r="D350" s="2">
        <v>14</v>
      </c>
      <c r="E350" s="2">
        <v>2592</v>
      </c>
      <c r="F350" s="2">
        <v>2.57</v>
      </c>
      <c r="G350" s="2">
        <v>140</v>
      </c>
      <c r="H350" s="2">
        <v>100.78</v>
      </c>
      <c r="I350" s="2">
        <v>6</v>
      </c>
      <c r="J350" s="10">
        <v>2017</v>
      </c>
      <c r="K350" s="8" t="s">
        <v>94</v>
      </c>
      <c r="L350" s="8" t="s">
        <v>16</v>
      </c>
      <c r="M350" s="2">
        <f>RANK(Table1[[#This Row],[powerPerf]],Table1[powerPerf])</f>
        <v>759</v>
      </c>
      <c r="N350" s="2">
        <f>RANK(Table1[[#This Row],[cpuValue]],Table1[cpuValue])</f>
        <v>1398</v>
      </c>
      <c r="O350" s="8" t="str">
        <f>LOOKUP(Table1[[#This Row],[Rank based on power]],$S$5:$S$9,$T$5:$T$9)</f>
        <v>High performance</v>
      </c>
      <c r="P350" s="2">
        <f ca="1">YEAR($T$2)-Table1[[#This Row],[testDate]]</f>
        <v>5</v>
      </c>
      <c r="Q350" s="8" t="str">
        <f>CONCATENATE(PROPER(Table1[[#This Row],[Performace remark based on performance]])," ",UPPER(TRIM(Table1[[#This Row],[category]])))</f>
        <v>High Performance SERVER</v>
      </c>
      <c r="R350" s="8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t="s">
        <v>397</v>
      </c>
      <c r="B351" s="9">
        <v>357</v>
      </c>
      <c r="C351" s="2">
        <v>14086</v>
      </c>
      <c r="D351" s="2">
        <v>39.46</v>
      </c>
      <c r="E351" s="2">
        <v>3445</v>
      </c>
      <c r="F351" s="2">
        <v>9.65</v>
      </c>
      <c r="G351" s="2">
        <v>80</v>
      </c>
      <c r="H351" s="2">
        <v>176.07</v>
      </c>
      <c r="I351" s="2">
        <v>4</v>
      </c>
      <c r="J351" s="10">
        <v>2022</v>
      </c>
      <c r="K351" s="8" t="s">
        <v>155</v>
      </c>
      <c r="L351" s="8" t="s">
        <v>16</v>
      </c>
      <c r="M351" s="2">
        <f>RANK(Table1[[#This Row],[powerPerf]],Table1[powerPerf])</f>
        <v>393</v>
      </c>
      <c r="N351" s="2">
        <f>RANK(Table1[[#This Row],[cpuValue]],Table1[cpuValue])</f>
        <v>596</v>
      </c>
      <c r="O351" s="8" t="str">
        <f>LOOKUP(Table1[[#This Row],[Rank based on power]],$S$5:$S$9,$T$5:$T$9)</f>
        <v>High performance</v>
      </c>
      <c r="P351" s="2">
        <f ca="1">YEAR($T$2)-Table1[[#This Row],[testDate]]</f>
        <v>0</v>
      </c>
      <c r="Q351" s="8" t="str">
        <f>CONCATENATE(PROPER(Table1[[#This Row],[Performace remark based on performance]])," ",UPPER(TRIM(Table1[[#This Row],[category]])))</f>
        <v>High Performance SERVER</v>
      </c>
      <c r="R351" s="8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t="s">
        <v>398</v>
      </c>
      <c r="B352" s="9">
        <v>154.38999999999999</v>
      </c>
      <c r="C352" s="2">
        <v>14053</v>
      </c>
      <c r="D352" s="2">
        <v>91.02</v>
      </c>
      <c r="E352" s="2">
        <v>2406</v>
      </c>
      <c r="F352" s="2">
        <v>15.58</v>
      </c>
      <c r="G352" s="2">
        <v>95</v>
      </c>
      <c r="H352" s="2">
        <v>147.91999999999999</v>
      </c>
      <c r="I352" s="2">
        <v>6</v>
      </c>
      <c r="J352" s="10">
        <v>2018</v>
      </c>
      <c r="K352" s="8" t="s">
        <v>48</v>
      </c>
      <c r="L352" s="8" t="s">
        <v>13</v>
      </c>
      <c r="M352" s="2">
        <f>RANK(Table1[[#This Row],[powerPerf]],Table1[powerPerf])</f>
        <v>520</v>
      </c>
      <c r="N352" s="2">
        <f>RANK(Table1[[#This Row],[cpuValue]],Table1[cpuValue])</f>
        <v>132</v>
      </c>
      <c r="O352" s="8" t="str">
        <f>LOOKUP(Table1[[#This Row],[Rank based on power]],$S$5:$S$9,$T$5:$T$9)</f>
        <v>High performance</v>
      </c>
      <c r="P352" s="2">
        <f ca="1">YEAR($T$2)-Table1[[#This Row],[testDate]]</f>
        <v>4</v>
      </c>
      <c r="Q352" s="8" t="str">
        <f>CONCATENATE(PROPER(Table1[[#This Row],[Performace remark based on performance]])," ",UPPER(TRIM(Table1[[#This Row],[category]])))</f>
        <v>High Performance DESKTOP</v>
      </c>
      <c r="R352" s="8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t="s">
        <v>399</v>
      </c>
      <c r="B353" s="9">
        <v>311</v>
      </c>
      <c r="C353" s="2">
        <v>14050</v>
      </c>
      <c r="D353" s="2">
        <v>45.18</v>
      </c>
      <c r="E353" s="2">
        <v>2825</v>
      </c>
      <c r="F353" s="2">
        <v>9.08</v>
      </c>
      <c r="G353" s="2">
        <v>80</v>
      </c>
      <c r="H353" s="2">
        <v>175.62</v>
      </c>
      <c r="I353" s="2">
        <v>6</v>
      </c>
      <c r="J353" s="10">
        <v>2019</v>
      </c>
      <c r="K353" s="8" t="s">
        <v>267</v>
      </c>
      <c r="L353" s="8" t="s">
        <v>16</v>
      </c>
      <c r="M353" s="2">
        <f>RANK(Table1[[#This Row],[powerPerf]],Table1[powerPerf])</f>
        <v>398</v>
      </c>
      <c r="N353" s="2">
        <f>RANK(Table1[[#This Row],[cpuValue]],Table1[cpuValue])</f>
        <v>501</v>
      </c>
      <c r="O353" s="8" t="str">
        <f>LOOKUP(Table1[[#This Row],[Rank based on power]],$S$5:$S$9,$T$5:$T$9)</f>
        <v>High performance</v>
      </c>
      <c r="P353" s="2">
        <f ca="1">YEAR($T$2)-Table1[[#This Row],[testDate]]</f>
        <v>3</v>
      </c>
      <c r="Q353" s="8" t="str">
        <f>CONCATENATE(PROPER(Table1[[#This Row],[Performace remark based on performance]])," ",UPPER(TRIM(Table1[[#This Row],[category]])))</f>
        <v>High Performance SERVER</v>
      </c>
      <c r="R353" s="8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t="s">
        <v>400</v>
      </c>
      <c r="B354" s="9">
        <v>556</v>
      </c>
      <c r="C354" s="2">
        <v>13979</v>
      </c>
      <c r="D354" s="2">
        <v>25.14</v>
      </c>
      <c r="E354" s="2">
        <v>2555</v>
      </c>
      <c r="F354" s="2">
        <v>4.59</v>
      </c>
      <c r="G354" s="2">
        <v>45</v>
      </c>
      <c r="H354" s="2">
        <v>310.64</v>
      </c>
      <c r="I354" s="2">
        <v>8</v>
      </c>
      <c r="J354" s="10">
        <v>2019</v>
      </c>
      <c r="K354" s="8" t="s">
        <v>337</v>
      </c>
      <c r="L354" s="8" t="s">
        <v>118</v>
      </c>
      <c r="M354" s="2">
        <f>RANK(Table1[[#This Row],[powerPerf]],Table1[powerPerf])</f>
        <v>137</v>
      </c>
      <c r="N354" s="2">
        <f>RANK(Table1[[#This Row],[cpuValue]],Table1[cpuValue])</f>
        <v>998</v>
      </c>
      <c r="O354" s="8" t="str">
        <f>LOOKUP(Table1[[#This Row],[Rank based on power]],$S$5:$S$9,$T$5:$T$9)</f>
        <v>Best performance</v>
      </c>
      <c r="P354" s="2">
        <f ca="1">YEAR($T$2)-Table1[[#This Row],[testDate]]</f>
        <v>3</v>
      </c>
      <c r="Q354" s="8" t="str">
        <f>CONCATENATE(PROPER(Table1[[#This Row],[Performace remark based on performance]])," ",UPPER(TRIM(Table1[[#This Row],[category]])))</f>
        <v>Best Performance LAPTOP</v>
      </c>
      <c r="R354" s="8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t="s">
        <v>401</v>
      </c>
      <c r="B355" s="9">
        <v>315</v>
      </c>
      <c r="C355" s="2">
        <v>13965</v>
      </c>
      <c r="D355" s="2">
        <v>44.33</v>
      </c>
      <c r="E355" s="2">
        <v>1872</v>
      </c>
      <c r="F355" s="2">
        <v>5.94</v>
      </c>
      <c r="G355" s="2">
        <v>50</v>
      </c>
      <c r="H355" s="2">
        <v>279.3</v>
      </c>
      <c r="I355" s="2">
        <v>8</v>
      </c>
      <c r="J355" s="10">
        <v>2019</v>
      </c>
      <c r="K355" s="8" t="s">
        <v>402</v>
      </c>
      <c r="L355" s="8" t="s">
        <v>16</v>
      </c>
      <c r="M355" s="2">
        <f>RANK(Table1[[#This Row],[powerPerf]],Table1[powerPerf])</f>
        <v>176</v>
      </c>
      <c r="N355" s="2">
        <f>RANK(Table1[[#This Row],[cpuValue]],Table1[cpuValue])</f>
        <v>514</v>
      </c>
      <c r="O355" s="8" t="str">
        <f>LOOKUP(Table1[[#This Row],[Rank based on power]],$S$5:$S$9,$T$5:$T$9)</f>
        <v>Best performance</v>
      </c>
      <c r="P355" s="2">
        <f ca="1">YEAR($T$2)-Table1[[#This Row],[testDate]]</f>
        <v>3</v>
      </c>
      <c r="Q355" s="8" t="str">
        <f>CONCATENATE(PROPER(Table1[[#This Row],[Performace remark based on performance]])," ",UPPER(TRIM(Table1[[#This Row],[category]])))</f>
        <v>Best Performance SERVER</v>
      </c>
      <c r="R355" s="8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t="s">
        <v>403</v>
      </c>
      <c r="B356" s="9">
        <v>439</v>
      </c>
      <c r="C356" s="2">
        <v>13947</v>
      </c>
      <c r="D356" s="2">
        <v>31.77</v>
      </c>
      <c r="E356" s="2">
        <v>2505</v>
      </c>
      <c r="F356" s="2">
        <v>5.71</v>
      </c>
      <c r="G356" s="2">
        <v>35</v>
      </c>
      <c r="H356" s="2">
        <v>398.49</v>
      </c>
      <c r="I356" s="2">
        <v>8</v>
      </c>
      <c r="J356" s="10">
        <v>2019</v>
      </c>
      <c r="K356" s="8" t="s">
        <v>267</v>
      </c>
      <c r="L356" s="8" t="s">
        <v>13</v>
      </c>
      <c r="M356" s="2">
        <f>RANK(Table1[[#This Row],[powerPerf]],Table1[powerPerf])</f>
        <v>73</v>
      </c>
      <c r="N356" s="2">
        <f>RANK(Table1[[#This Row],[cpuValue]],Table1[cpuValue])</f>
        <v>792</v>
      </c>
      <c r="O356" s="8" t="str">
        <f>LOOKUP(Table1[[#This Row],[Rank based on power]],$S$5:$S$9,$T$5:$T$9)</f>
        <v>Best performance</v>
      </c>
      <c r="P356" s="2">
        <f ca="1">YEAR($T$2)-Table1[[#This Row],[testDate]]</f>
        <v>3</v>
      </c>
      <c r="Q356" s="8" t="str">
        <f>CONCATENATE(PROPER(Table1[[#This Row],[Performace remark based on performance]])," ",UPPER(TRIM(Table1[[#This Row],[category]])))</f>
        <v>Best Performance DESKTOP</v>
      </c>
      <c r="R356" s="8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t="s">
        <v>404</v>
      </c>
      <c r="B357" s="9">
        <v>219.99</v>
      </c>
      <c r="C357" s="2">
        <v>13928</v>
      </c>
      <c r="D357" s="2">
        <v>63.31</v>
      </c>
      <c r="E357" s="2">
        <v>2911</v>
      </c>
      <c r="F357" s="2">
        <v>13.23</v>
      </c>
      <c r="G357" s="2">
        <v>65</v>
      </c>
      <c r="H357" s="2">
        <v>214.27</v>
      </c>
      <c r="I357" s="2">
        <v>6</v>
      </c>
      <c r="J357" s="10">
        <v>2020</v>
      </c>
      <c r="K357" s="8" t="s">
        <v>155</v>
      </c>
      <c r="L357" s="8" t="s">
        <v>13</v>
      </c>
      <c r="M357" s="2">
        <f>RANK(Table1[[#This Row],[powerPerf]],Table1[powerPerf])</f>
        <v>279</v>
      </c>
      <c r="N357" s="2">
        <f>RANK(Table1[[#This Row],[cpuValue]],Table1[cpuValue])</f>
        <v>284</v>
      </c>
      <c r="O357" s="8" t="str">
        <f>LOOKUP(Table1[[#This Row],[Rank based on power]],$S$5:$S$9,$T$5:$T$9)</f>
        <v>Best performance</v>
      </c>
      <c r="P357" s="2">
        <f ca="1">YEAR($T$2)-Table1[[#This Row],[testDate]]</f>
        <v>2</v>
      </c>
      <c r="Q357" s="8" t="str">
        <f>CONCATENATE(PROPER(Table1[[#This Row],[Performace remark based on performance]])," ",UPPER(TRIM(Table1[[#This Row],[category]])))</f>
        <v>Best Performance DESKTOP</v>
      </c>
      <c r="R357" s="8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t="s">
        <v>405</v>
      </c>
      <c r="B358" s="9">
        <v>63.99</v>
      </c>
      <c r="C358" s="2">
        <v>13917</v>
      </c>
      <c r="D358" s="2">
        <v>217.48</v>
      </c>
      <c r="E358" s="2">
        <v>1695</v>
      </c>
      <c r="F358" s="2">
        <v>26.5</v>
      </c>
      <c r="G358" s="2">
        <v>120</v>
      </c>
      <c r="H358" s="2">
        <v>115.97</v>
      </c>
      <c r="I358" s="2">
        <v>12</v>
      </c>
      <c r="J358" s="10">
        <v>2014</v>
      </c>
      <c r="K358" s="8" t="s">
        <v>189</v>
      </c>
      <c r="L358" s="8" t="s">
        <v>16</v>
      </c>
      <c r="M358" s="2">
        <f>RANK(Table1[[#This Row],[powerPerf]],Table1[powerPerf])</f>
        <v>685</v>
      </c>
      <c r="N358" s="2">
        <f>RANK(Table1[[#This Row],[cpuValue]],Table1[cpuValue])</f>
        <v>12</v>
      </c>
      <c r="O358" s="8" t="str">
        <f>LOOKUP(Table1[[#This Row],[Rank based on power]],$S$5:$S$9,$T$5:$T$9)</f>
        <v>High performance</v>
      </c>
      <c r="P358" s="2">
        <f ca="1">YEAR($T$2)-Table1[[#This Row],[testDate]]</f>
        <v>8</v>
      </c>
      <c r="Q358" s="8" t="str">
        <f>CONCATENATE(PROPER(Table1[[#This Row],[Performace remark based on performance]])," ",UPPER(TRIM(Table1[[#This Row],[category]])))</f>
        <v>High Performance SERVER</v>
      </c>
      <c r="R358" s="8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t="s">
        <v>406</v>
      </c>
      <c r="B359" s="9">
        <v>542.78</v>
      </c>
      <c r="C359" s="2">
        <v>13909</v>
      </c>
      <c r="D359" s="2">
        <v>25.63</v>
      </c>
      <c r="E359" s="2">
        <v>2780</v>
      </c>
      <c r="F359" s="2">
        <v>5.12</v>
      </c>
      <c r="G359" s="2">
        <v>95</v>
      </c>
      <c r="H359" s="2">
        <v>146.41</v>
      </c>
      <c r="I359" s="2">
        <v>6</v>
      </c>
      <c r="J359" s="10">
        <v>2018</v>
      </c>
      <c r="K359" s="8" t="s">
        <v>267</v>
      </c>
      <c r="L359" s="8" t="s">
        <v>16</v>
      </c>
      <c r="M359" s="2">
        <f>RANK(Table1[[#This Row],[powerPerf]],Table1[powerPerf])</f>
        <v>532</v>
      </c>
      <c r="N359" s="2">
        <f>RANK(Table1[[#This Row],[cpuValue]],Table1[cpuValue])</f>
        <v>980</v>
      </c>
      <c r="O359" s="8" t="str">
        <f>LOOKUP(Table1[[#This Row],[Rank based on power]],$S$5:$S$9,$T$5:$T$9)</f>
        <v>High performance</v>
      </c>
      <c r="P359" s="2">
        <f ca="1">YEAR($T$2)-Table1[[#This Row],[testDate]]</f>
        <v>4</v>
      </c>
      <c r="Q359" s="8" t="str">
        <f>CONCATENATE(PROPER(Table1[[#This Row],[Performace remark based on performance]])," ",UPPER(TRIM(Table1[[#This Row],[category]])))</f>
        <v>High Performance SERVER</v>
      </c>
      <c r="R359" s="8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t="s">
        <v>407</v>
      </c>
      <c r="B360" s="9">
        <v>309</v>
      </c>
      <c r="C360" s="2">
        <v>13850</v>
      </c>
      <c r="D360" s="2">
        <v>44.82</v>
      </c>
      <c r="E360" s="2">
        <v>2764</v>
      </c>
      <c r="F360" s="2">
        <v>8.9499999999999993</v>
      </c>
      <c r="G360" s="2">
        <v>95</v>
      </c>
      <c r="H360" s="2">
        <v>145.79</v>
      </c>
      <c r="I360" s="2">
        <v>6</v>
      </c>
      <c r="J360" s="10">
        <v>2017</v>
      </c>
      <c r="K360" s="8" t="s">
        <v>267</v>
      </c>
      <c r="L360" s="8" t="s">
        <v>13</v>
      </c>
      <c r="M360" s="2">
        <f>RANK(Table1[[#This Row],[powerPerf]],Table1[powerPerf])</f>
        <v>536</v>
      </c>
      <c r="N360" s="2">
        <f>RANK(Table1[[#This Row],[cpuValue]],Table1[cpuValue])</f>
        <v>505</v>
      </c>
      <c r="O360" s="8" t="str">
        <f>LOOKUP(Table1[[#This Row],[Rank based on power]],$S$5:$S$9,$T$5:$T$9)</f>
        <v>High performance</v>
      </c>
      <c r="P360" s="2">
        <f ca="1">YEAR($T$2)-Table1[[#This Row],[testDate]]</f>
        <v>5</v>
      </c>
      <c r="Q360" s="8" t="str">
        <f>CONCATENATE(PROPER(Table1[[#This Row],[Performace remark based on performance]])," ",UPPER(TRIM(Table1[[#This Row],[category]])))</f>
        <v>High Performance DESKTOP</v>
      </c>
      <c r="R360" s="8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t="s">
        <v>408</v>
      </c>
      <c r="B361" s="9">
        <v>357.5</v>
      </c>
      <c r="C361" s="2">
        <v>13846</v>
      </c>
      <c r="D361" s="2">
        <v>38.729999999999997</v>
      </c>
      <c r="E361" s="2">
        <v>2158</v>
      </c>
      <c r="F361" s="2">
        <v>6.04</v>
      </c>
      <c r="G361" s="2">
        <v>135</v>
      </c>
      <c r="H361" s="2">
        <v>102.57</v>
      </c>
      <c r="I361" s="2">
        <v>8</v>
      </c>
      <c r="J361" s="10">
        <v>2016</v>
      </c>
      <c r="K361" s="8" t="s">
        <v>161</v>
      </c>
      <c r="L361" s="8" t="s">
        <v>16</v>
      </c>
      <c r="M361" s="2">
        <f>RANK(Table1[[#This Row],[powerPerf]],Table1[powerPerf])</f>
        <v>748</v>
      </c>
      <c r="N361" s="2">
        <f>RANK(Table1[[#This Row],[cpuValue]],Table1[cpuValue])</f>
        <v>614</v>
      </c>
      <c r="O361" s="8" t="str">
        <f>LOOKUP(Table1[[#This Row],[Rank based on power]],$S$5:$S$9,$T$5:$T$9)</f>
        <v>High performance</v>
      </c>
      <c r="P361" s="2">
        <f ca="1">YEAR($T$2)-Table1[[#This Row],[testDate]]</f>
        <v>6</v>
      </c>
      <c r="Q361" s="8" t="str">
        <f>CONCATENATE(PROPER(Table1[[#This Row],[Performace remark based on performance]])," ",UPPER(TRIM(Table1[[#This Row],[category]])))</f>
        <v>High Performance SERVER</v>
      </c>
      <c r="R361" s="8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t="s">
        <v>409</v>
      </c>
      <c r="B362" s="9">
        <v>192</v>
      </c>
      <c r="C362" s="2">
        <v>13820</v>
      </c>
      <c r="D362" s="2">
        <v>71.98</v>
      </c>
      <c r="E362" s="2">
        <v>2571</v>
      </c>
      <c r="F362" s="2">
        <v>13.39</v>
      </c>
      <c r="G362" s="2">
        <v>35</v>
      </c>
      <c r="H362" s="2">
        <v>394.85</v>
      </c>
      <c r="I362" s="2">
        <v>6</v>
      </c>
      <c r="J362" s="10">
        <v>2021</v>
      </c>
      <c r="K362" s="8" t="s">
        <v>155</v>
      </c>
      <c r="L362" s="8" t="s">
        <v>13</v>
      </c>
      <c r="M362" s="2">
        <f>RANK(Table1[[#This Row],[powerPerf]],Table1[powerPerf])</f>
        <v>74</v>
      </c>
      <c r="N362" s="2">
        <f>RANK(Table1[[#This Row],[cpuValue]],Table1[cpuValue])</f>
        <v>214</v>
      </c>
      <c r="O362" s="8" t="str">
        <f>LOOKUP(Table1[[#This Row],[Rank based on power]],$S$5:$S$9,$T$5:$T$9)</f>
        <v>Best performance</v>
      </c>
      <c r="P362" s="2">
        <f ca="1">YEAR($T$2)-Table1[[#This Row],[testDate]]</f>
        <v>1</v>
      </c>
      <c r="Q362" s="8" t="str">
        <f>CONCATENATE(PROPER(Table1[[#This Row],[Performace remark based on performance]])," ",UPPER(TRIM(Table1[[#This Row],[category]])))</f>
        <v>Best Performance DESKTOP</v>
      </c>
      <c r="R362" s="8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t="s">
        <v>410</v>
      </c>
      <c r="B363" s="9">
        <v>312.39</v>
      </c>
      <c r="C363" s="2">
        <v>13799</v>
      </c>
      <c r="D363" s="2">
        <v>44.17</v>
      </c>
      <c r="E363" s="2">
        <v>2859</v>
      </c>
      <c r="F363" s="2">
        <v>9.15</v>
      </c>
      <c r="G363" s="2">
        <v>80</v>
      </c>
      <c r="H363" s="2">
        <v>172.49</v>
      </c>
      <c r="I363" s="2">
        <v>6</v>
      </c>
      <c r="J363" s="10">
        <v>2020</v>
      </c>
      <c r="K363" s="8" t="s">
        <v>155</v>
      </c>
      <c r="L363" s="8" t="s">
        <v>16</v>
      </c>
      <c r="M363" s="2">
        <f>RANK(Table1[[#This Row],[powerPerf]],Table1[powerPerf])</f>
        <v>405</v>
      </c>
      <c r="N363" s="2">
        <f>RANK(Table1[[#This Row],[cpuValue]],Table1[cpuValue])</f>
        <v>515</v>
      </c>
      <c r="O363" s="8" t="str">
        <f>LOOKUP(Table1[[#This Row],[Rank based on power]],$S$5:$S$9,$T$5:$T$9)</f>
        <v>High performance</v>
      </c>
      <c r="P363" s="2">
        <f ca="1">YEAR($T$2)-Table1[[#This Row],[testDate]]</f>
        <v>2</v>
      </c>
      <c r="Q363" s="8" t="str">
        <f>CONCATENATE(PROPER(Table1[[#This Row],[Performace remark based on performance]])," ",UPPER(TRIM(Table1[[#This Row],[category]])))</f>
        <v>High Performance SERVER</v>
      </c>
      <c r="R363" s="8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t="s">
        <v>411</v>
      </c>
      <c r="B364" s="9">
        <v>448</v>
      </c>
      <c r="C364" s="2">
        <v>13643</v>
      </c>
      <c r="D364" s="2">
        <v>30.45</v>
      </c>
      <c r="E364" s="2">
        <v>2749</v>
      </c>
      <c r="F364" s="2">
        <v>6.14</v>
      </c>
      <c r="G364" s="2">
        <v>80</v>
      </c>
      <c r="H364" s="2">
        <v>170.54</v>
      </c>
      <c r="I364" s="2">
        <v>6</v>
      </c>
      <c r="J364" s="10">
        <v>2018</v>
      </c>
      <c r="K364" s="8" t="s">
        <v>267</v>
      </c>
      <c r="L364" s="8" t="s">
        <v>16</v>
      </c>
      <c r="M364" s="2">
        <f>RANK(Table1[[#This Row],[powerPerf]],Table1[powerPerf])</f>
        <v>416</v>
      </c>
      <c r="N364" s="2">
        <f>RANK(Table1[[#This Row],[cpuValue]],Table1[cpuValue])</f>
        <v>824</v>
      </c>
      <c r="O364" s="8" t="str">
        <f>LOOKUP(Table1[[#This Row],[Rank based on power]],$S$5:$S$9,$T$5:$T$9)</f>
        <v>High performance</v>
      </c>
      <c r="P364" s="2">
        <f ca="1">YEAR($T$2)-Table1[[#This Row],[testDate]]</f>
        <v>4</v>
      </c>
      <c r="Q364" s="8" t="str">
        <f>CONCATENATE(PROPER(Table1[[#This Row],[Performace remark based on performance]])," ",UPPER(TRIM(Table1[[#This Row],[category]])))</f>
        <v>High Performance SERVER</v>
      </c>
      <c r="R364" s="8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t="s">
        <v>412</v>
      </c>
      <c r="B365" s="9">
        <v>367</v>
      </c>
      <c r="C365" s="2">
        <v>13553</v>
      </c>
      <c r="D365" s="2">
        <v>36.93</v>
      </c>
      <c r="E365" s="2">
        <v>2796</v>
      </c>
      <c r="F365" s="2">
        <v>7.62</v>
      </c>
      <c r="G365" s="2">
        <v>35</v>
      </c>
      <c r="H365" s="2">
        <v>387.24</v>
      </c>
      <c r="I365" s="2">
        <v>8</v>
      </c>
      <c r="J365" s="10">
        <v>2021</v>
      </c>
      <c r="K365" s="8" t="s">
        <v>155</v>
      </c>
      <c r="L365" s="8" t="s">
        <v>16</v>
      </c>
      <c r="M365" s="2">
        <f>RANK(Table1[[#This Row],[powerPerf]],Table1[powerPerf])</f>
        <v>77</v>
      </c>
      <c r="N365" s="2">
        <f>RANK(Table1[[#This Row],[cpuValue]],Table1[cpuValue])</f>
        <v>651</v>
      </c>
      <c r="O365" s="8" t="str">
        <f>LOOKUP(Table1[[#This Row],[Rank based on power]],$S$5:$S$9,$T$5:$T$9)</f>
        <v>Best performance</v>
      </c>
      <c r="P365" s="2">
        <f ca="1">YEAR($T$2)-Table1[[#This Row],[testDate]]</f>
        <v>1</v>
      </c>
      <c r="Q365" s="8" t="str">
        <f>CONCATENATE(PROPER(Table1[[#This Row],[Performace remark based on performance]])," ",UPPER(TRIM(Table1[[#This Row],[category]])))</f>
        <v>Best Performance SERVER</v>
      </c>
      <c r="R365" s="8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t="s">
        <v>413</v>
      </c>
      <c r="B366" s="9">
        <v>183</v>
      </c>
      <c r="C366" s="2">
        <v>13521</v>
      </c>
      <c r="D366" s="2">
        <v>73.88</v>
      </c>
      <c r="E366" s="2">
        <v>1604</v>
      </c>
      <c r="F366" s="2">
        <v>8.77</v>
      </c>
      <c r="G366" s="2">
        <v>115</v>
      </c>
      <c r="H366" s="2">
        <v>117.57</v>
      </c>
      <c r="I366" s="2">
        <v>12</v>
      </c>
      <c r="J366" s="10">
        <v>2013</v>
      </c>
      <c r="K366" s="8" t="s">
        <v>414</v>
      </c>
      <c r="L366" s="8" t="s">
        <v>16</v>
      </c>
      <c r="M366" s="2">
        <f>RANK(Table1[[#This Row],[powerPerf]],Table1[powerPerf])</f>
        <v>672</v>
      </c>
      <c r="N366" s="2">
        <f>RANK(Table1[[#This Row],[cpuValue]],Table1[cpuValue])</f>
        <v>205</v>
      </c>
      <c r="O366" s="8" t="str">
        <f>LOOKUP(Table1[[#This Row],[Rank based on power]],$S$5:$S$9,$T$5:$T$9)</f>
        <v>High performance</v>
      </c>
      <c r="P366" s="2">
        <f ca="1">YEAR($T$2)-Table1[[#This Row],[testDate]]</f>
        <v>9</v>
      </c>
      <c r="Q366" s="8" t="str">
        <f>CONCATENATE(PROPER(Table1[[#This Row],[Performace remark based on performance]])," ",UPPER(TRIM(Table1[[#This Row],[category]])))</f>
        <v>High Performance SERVER</v>
      </c>
      <c r="R366" s="8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t="s">
        <v>415</v>
      </c>
      <c r="B367" s="9">
        <v>1199.99</v>
      </c>
      <c r="C367" s="2">
        <v>13489</v>
      </c>
      <c r="D367" s="2">
        <v>11.24</v>
      </c>
      <c r="E367" s="2">
        <v>1578</v>
      </c>
      <c r="F367" s="2">
        <v>1.31</v>
      </c>
      <c r="G367" s="2">
        <v>105</v>
      </c>
      <c r="H367" s="2">
        <v>128.47</v>
      </c>
      <c r="I367" s="2">
        <v>12</v>
      </c>
      <c r="J367" s="10">
        <v>2016</v>
      </c>
      <c r="K367" s="8" t="s">
        <v>161</v>
      </c>
      <c r="L367" s="8" t="s">
        <v>16</v>
      </c>
      <c r="M367" s="2">
        <f>RANK(Table1[[#This Row],[powerPerf]],Table1[powerPerf])</f>
        <v>612</v>
      </c>
      <c r="N367" s="2">
        <f>RANK(Table1[[#This Row],[cpuValue]],Table1[cpuValue])</f>
        <v>1518</v>
      </c>
      <c r="O367" s="8" t="str">
        <f>LOOKUP(Table1[[#This Row],[Rank based on power]],$S$5:$S$9,$T$5:$T$9)</f>
        <v>High performance</v>
      </c>
      <c r="P367" s="2">
        <f ca="1">YEAR($T$2)-Table1[[#This Row],[testDate]]</f>
        <v>6</v>
      </c>
      <c r="Q367" s="8" t="str">
        <f>CONCATENATE(PROPER(Table1[[#This Row],[Performace remark based on performance]])," ",UPPER(TRIM(Table1[[#This Row],[category]])))</f>
        <v>High Performance SERVER</v>
      </c>
      <c r="R367" s="8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t="s">
        <v>416</v>
      </c>
      <c r="B368" s="9">
        <v>148</v>
      </c>
      <c r="C368" s="2">
        <v>13481</v>
      </c>
      <c r="D368" s="2">
        <v>91.08</v>
      </c>
      <c r="E368" s="2">
        <v>1880</v>
      </c>
      <c r="F368" s="2">
        <v>12.7</v>
      </c>
      <c r="G368" s="2">
        <v>130</v>
      </c>
      <c r="H368" s="2">
        <v>103.7</v>
      </c>
      <c r="I368" s="2">
        <v>10</v>
      </c>
      <c r="J368" s="10">
        <v>2013</v>
      </c>
      <c r="K368" s="8" t="s">
        <v>392</v>
      </c>
      <c r="L368" s="8" t="s">
        <v>16</v>
      </c>
      <c r="M368" s="2">
        <f>RANK(Table1[[#This Row],[powerPerf]],Table1[powerPerf])</f>
        <v>738</v>
      </c>
      <c r="N368" s="2">
        <f>RANK(Table1[[#This Row],[cpuValue]],Table1[cpuValue])</f>
        <v>131</v>
      </c>
      <c r="O368" s="8" t="str">
        <f>LOOKUP(Table1[[#This Row],[Rank based on power]],$S$5:$S$9,$T$5:$T$9)</f>
        <v>High performance</v>
      </c>
      <c r="P368" s="2">
        <f ca="1">YEAR($T$2)-Table1[[#This Row],[testDate]]</f>
        <v>9</v>
      </c>
      <c r="Q368" s="8" t="str">
        <f>CONCATENATE(PROPER(Table1[[#This Row],[Performace remark based on performance]])," ",UPPER(TRIM(Table1[[#This Row],[category]])))</f>
        <v>High Performance SERVER</v>
      </c>
      <c r="R368" s="8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t="s">
        <v>417</v>
      </c>
      <c r="B369" s="9">
        <v>340.99</v>
      </c>
      <c r="C369" s="2">
        <v>13462</v>
      </c>
      <c r="D369" s="2">
        <v>39.479999999999997</v>
      </c>
      <c r="E369" s="2">
        <v>2796</v>
      </c>
      <c r="F369" s="2">
        <v>8.1999999999999993</v>
      </c>
      <c r="G369" s="2">
        <v>65</v>
      </c>
      <c r="H369" s="2">
        <v>207.11</v>
      </c>
      <c r="I369" s="2">
        <v>8</v>
      </c>
      <c r="J369" s="10">
        <v>2019</v>
      </c>
      <c r="K369" s="8" t="s">
        <v>267</v>
      </c>
      <c r="L369" s="8" t="s">
        <v>13</v>
      </c>
      <c r="M369" s="2">
        <f>RANK(Table1[[#This Row],[powerPerf]],Table1[powerPerf])</f>
        <v>290</v>
      </c>
      <c r="N369" s="2">
        <f>RANK(Table1[[#This Row],[cpuValue]],Table1[cpuValue])</f>
        <v>595</v>
      </c>
      <c r="O369" s="8" t="str">
        <f>LOOKUP(Table1[[#This Row],[Rank based on power]],$S$5:$S$9,$T$5:$T$9)</f>
        <v>Best performance</v>
      </c>
      <c r="P369" s="2">
        <f ca="1">YEAR($T$2)-Table1[[#This Row],[testDate]]</f>
        <v>3</v>
      </c>
      <c r="Q369" s="8" t="str">
        <f>CONCATENATE(PROPER(Table1[[#This Row],[Performace remark based on performance]])," ",UPPER(TRIM(Table1[[#This Row],[category]])))</f>
        <v>Best Performance DESKTOP</v>
      </c>
      <c r="R369" s="8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t="s">
        <v>418</v>
      </c>
      <c r="B370" s="9">
        <v>322.85000000000002</v>
      </c>
      <c r="C370" s="2">
        <v>13385</v>
      </c>
      <c r="D370" s="2">
        <v>41.46</v>
      </c>
      <c r="E370" s="2">
        <v>2782</v>
      </c>
      <c r="F370" s="2">
        <v>8.6199999999999992</v>
      </c>
      <c r="G370" s="2">
        <v>65</v>
      </c>
      <c r="H370" s="2">
        <v>205.93</v>
      </c>
      <c r="I370" s="2">
        <v>8</v>
      </c>
      <c r="J370" s="10">
        <v>2019</v>
      </c>
      <c r="K370" s="8" t="s">
        <v>267</v>
      </c>
      <c r="L370" s="8" t="s">
        <v>13</v>
      </c>
      <c r="M370" s="2">
        <f>RANK(Table1[[#This Row],[powerPerf]],Table1[powerPerf])</f>
        <v>291</v>
      </c>
      <c r="N370" s="2">
        <f>RANK(Table1[[#This Row],[cpuValue]],Table1[cpuValue])</f>
        <v>566</v>
      </c>
      <c r="O370" s="8" t="str">
        <f>LOOKUP(Table1[[#This Row],[Rank based on power]],$S$5:$S$9,$T$5:$T$9)</f>
        <v>Best performance</v>
      </c>
      <c r="P370" s="2">
        <f ca="1">YEAR($T$2)-Table1[[#This Row],[testDate]]</f>
        <v>3</v>
      </c>
      <c r="Q370" s="8" t="str">
        <f>CONCATENATE(PROPER(Table1[[#This Row],[Performace remark based on performance]])," ",UPPER(TRIM(Table1[[#This Row],[category]])))</f>
        <v>Best Performance DESKTOP</v>
      </c>
      <c r="R370" s="8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t="s">
        <v>419</v>
      </c>
      <c r="B371" s="9">
        <v>442.9</v>
      </c>
      <c r="C371" s="2">
        <v>13371</v>
      </c>
      <c r="D371" s="2">
        <v>30.19</v>
      </c>
      <c r="E371" s="2">
        <v>2894</v>
      </c>
      <c r="F371" s="2">
        <v>6.53</v>
      </c>
      <c r="G371" s="2">
        <v>80</v>
      </c>
      <c r="H371" s="2">
        <v>167.13</v>
      </c>
      <c r="I371" s="2">
        <v>6</v>
      </c>
      <c r="J371" s="10">
        <v>2019</v>
      </c>
      <c r="K371" s="8" t="s">
        <v>267</v>
      </c>
      <c r="L371" s="8" t="s">
        <v>16</v>
      </c>
      <c r="M371" s="2">
        <f>RANK(Table1[[#This Row],[powerPerf]],Table1[powerPerf])</f>
        <v>429</v>
      </c>
      <c r="N371" s="2">
        <f>RANK(Table1[[#This Row],[cpuValue]],Table1[cpuValue])</f>
        <v>835</v>
      </c>
      <c r="O371" s="8" t="str">
        <f>LOOKUP(Table1[[#This Row],[Rank based on power]],$S$5:$S$9,$T$5:$T$9)</f>
        <v>High performance</v>
      </c>
      <c r="P371" s="2">
        <f ca="1">YEAR($T$2)-Table1[[#This Row],[testDate]]</f>
        <v>3</v>
      </c>
      <c r="Q371" s="8" t="str">
        <f>CONCATENATE(PROPER(Table1[[#This Row],[Performace remark based on performance]])," ",UPPER(TRIM(Table1[[#This Row],[category]])))</f>
        <v>High Performance SERVER</v>
      </c>
      <c r="R371" s="8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t="s">
        <v>420</v>
      </c>
      <c r="B372" s="9">
        <v>321.99</v>
      </c>
      <c r="C372" s="2">
        <v>13356</v>
      </c>
      <c r="D372" s="2">
        <v>41.48</v>
      </c>
      <c r="E372" s="2">
        <v>2711</v>
      </c>
      <c r="F372" s="2">
        <v>8.42</v>
      </c>
      <c r="G372" s="2">
        <v>80</v>
      </c>
      <c r="H372" s="2">
        <v>166.96</v>
      </c>
      <c r="I372" s="2">
        <v>6</v>
      </c>
      <c r="J372" s="10">
        <v>2018</v>
      </c>
      <c r="K372" s="8" t="s">
        <v>267</v>
      </c>
      <c r="L372" s="8" t="s">
        <v>16</v>
      </c>
      <c r="M372" s="2">
        <f>RANK(Table1[[#This Row],[powerPerf]],Table1[powerPerf])</f>
        <v>431</v>
      </c>
      <c r="N372" s="2">
        <f>RANK(Table1[[#This Row],[cpuValue]],Table1[cpuValue])</f>
        <v>565</v>
      </c>
      <c r="O372" s="8" t="str">
        <f>LOOKUP(Table1[[#This Row],[Rank based on power]],$S$5:$S$9,$T$5:$T$9)</f>
        <v>High performance</v>
      </c>
      <c r="P372" s="2">
        <f ca="1">YEAR($T$2)-Table1[[#This Row],[testDate]]</f>
        <v>4</v>
      </c>
      <c r="Q372" s="8" t="str">
        <f>CONCATENATE(PROPER(Table1[[#This Row],[Performace remark based on performance]])," ",UPPER(TRIM(Table1[[#This Row],[category]])))</f>
        <v>High Performance SERVER</v>
      </c>
      <c r="R372" s="8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t="s">
        <v>421</v>
      </c>
      <c r="B373" s="9">
        <v>369.94</v>
      </c>
      <c r="C373" s="2">
        <v>13351</v>
      </c>
      <c r="D373" s="2">
        <v>36.090000000000003</v>
      </c>
      <c r="E373" s="2">
        <v>2679</v>
      </c>
      <c r="F373" s="2">
        <v>7.24</v>
      </c>
      <c r="G373" s="2">
        <v>80</v>
      </c>
      <c r="H373" s="2">
        <v>166.89</v>
      </c>
      <c r="I373" s="2">
        <v>6</v>
      </c>
      <c r="J373" s="10">
        <v>2018</v>
      </c>
      <c r="K373" s="8" t="s">
        <v>267</v>
      </c>
      <c r="L373" s="8" t="s">
        <v>16</v>
      </c>
      <c r="M373" s="2">
        <f>RANK(Table1[[#This Row],[powerPerf]],Table1[powerPerf])</f>
        <v>433</v>
      </c>
      <c r="N373" s="2">
        <f>RANK(Table1[[#This Row],[cpuValue]],Table1[cpuValue])</f>
        <v>676</v>
      </c>
      <c r="O373" s="8" t="str">
        <f>LOOKUP(Table1[[#This Row],[Rank based on power]],$S$5:$S$9,$T$5:$T$9)</f>
        <v>High performance</v>
      </c>
      <c r="P373" s="2">
        <f ca="1">YEAR($T$2)-Table1[[#This Row],[testDate]]</f>
        <v>4</v>
      </c>
      <c r="Q373" s="8" t="str">
        <f>CONCATENATE(PROPER(Table1[[#This Row],[Performace remark based on performance]])," ",UPPER(TRIM(Table1[[#This Row],[category]])))</f>
        <v>High Performance SERVER</v>
      </c>
      <c r="R373" s="8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t="s">
        <v>422</v>
      </c>
      <c r="B374" s="9">
        <v>1494</v>
      </c>
      <c r="C374" s="2">
        <v>13340</v>
      </c>
      <c r="D374" s="2">
        <v>8.93</v>
      </c>
      <c r="E374" s="2">
        <v>2193</v>
      </c>
      <c r="F374" s="2">
        <v>1.47</v>
      </c>
      <c r="G374" s="2">
        <v>140</v>
      </c>
      <c r="H374" s="2">
        <v>95.29</v>
      </c>
      <c r="I374" s="2">
        <v>8</v>
      </c>
      <c r="J374" s="10">
        <v>2016</v>
      </c>
      <c r="K374" s="8" t="s">
        <v>161</v>
      </c>
      <c r="L374" s="8" t="s">
        <v>16</v>
      </c>
      <c r="M374" s="2">
        <f>RANK(Table1[[#This Row],[powerPerf]],Table1[powerPerf])</f>
        <v>778</v>
      </c>
      <c r="N374" s="2">
        <f>RANK(Table1[[#This Row],[cpuValue]],Table1[cpuValue])</f>
        <v>1638</v>
      </c>
      <c r="O374" s="8" t="str">
        <f>LOOKUP(Table1[[#This Row],[Rank based on power]],$S$5:$S$9,$T$5:$T$9)</f>
        <v>Average performance</v>
      </c>
      <c r="P374" s="2">
        <f ca="1">YEAR($T$2)-Table1[[#This Row],[testDate]]</f>
        <v>6</v>
      </c>
      <c r="Q374" s="8" t="str">
        <f>CONCATENATE(PROPER(Table1[[#This Row],[Performace remark based on performance]])," ",UPPER(TRIM(Table1[[#This Row],[category]])))</f>
        <v>Average Performance SERVER</v>
      </c>
      <c r="R374" s="8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t="s">
        <v>423</v>
      </c>
      <c r="B375" s="9">
        <v>184.95</v>
      </c>
      <c r="C375" s="2">
        <v>13319</v>
      </c>
      <c r="D375" s="2">
        <v>72.010000000000005</v>
      </c>
      <c r="E375" s="2">
        <v>2525</v>
      </c>
      <c r="F375" s="2">
        <v>13.65</v>
      </c>
      <c r="G375" s="2">
        <v>65</v>
      </c>
      <c r="H375" s="2">
        <v>204.91</v>
      </c>
      <c r="I375" s="2">
        <v>6</v>
      </c>
      <c r="J375" s="10">
        <v>2019</v>
      </c>
      <c r="K375" s="8" t="s">
        <v>48</v>
      </c>
      <c r="L375" s="8" t="s">
        <v>13</v>
      </c>
      <c r="M375" s="2">
        <f>RANK(Table1[[#This Row],[powerPerf]],Table1[powerPerf])</f>
        <v>296</v>
      </c>
      <c r="N375" s="2">
        <f>RANK(Table1[[#This Row],[cpuValue]],Table1[cpuValue])</f>
        <v>213</v>
      </c>
      <c r="O375" s="8" t="str">
        <f>LOOKUP(Table1[[#This Row],[Rank based on power]],$S$5:$S$9,$T$5:$T$9)</f>
        <v>Best performance</v>
      </c>
      <c r="P375" s="2">
        <f ca="1">YEAR($T$2)-Table1[[#This Row],[testDate]]</f>
        <v>3</v>
      </c>
      <c r="Q375" s="8" t="str">
        <f>CONCATENATE(PROPER(Table1[[#This Row],[Performace remark based on performance]])," ",UPPER(TRIM(Table1[[#This Row],[category]])))</f>
        <v>Best Performance DESKTOP</v>
      </c>
      <c r="R375" s="8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t="s">
        <v>424</v>
      </c>
      <c r="B376" s="9">
        <v>589.99</v>
      </c>
      <c r="C376" s="2">
        <v>13214</v>
      </c>
      <c r="D376" s="2">
        <v>22.4</v>
      </c>
      <c r="E376" s="2">
        <v>2127</v>
      </c>
      <c r="F376" s="2">
        <v>3.61</v>
      </c>
      <c r="G376" s="2">
        <v>140</v>
      </c>
      <c r="H376" s="2">
        <v>94.38</v>
      </c>
      <c r="I376" s="2">
        <v>8</v>
      </c>
      <c r="J376" s="10">
        <v>2015</v>
      </c>
      <c r="K376" s="8" t="s">
        <v>189</v>
      </c>
      <c r="L376" s="8" t="s">
        <v>16</v>
      </c>
      <c r="M376" s="2">
        <f>RANK(Table1[[#This Row],[powerPerf]],Table1[powerPerf])</f>
        <v>784</v>
      </c>
      <c r="N376" s="2">
        <f>RANK(Table1[[#This Row],[cpuValue]],Table1[cpuValue])</f>
        <v>1086</v>
      </c>
      <c r="O376" s="8" t="str">
        <f>LOOKUP(Table1[[#This Row],[Rank based on power]],$S$5:$S$9,$T$5:$T$9)</f>
        <v>Average performance</v>
      </c>
      <c r="P376" s="2">
        <f ca="1">YEAR($T$2)-Table1[[#This Row],[testDate]]</f>
        <v>7</v>
      </c>
      <c r="Q376" s="8" t="str">
        <f>CONCATENATE(PROPER(Table1[[#This Row],[Performace remark based on performance]])," ",UPPER(TRIM(Table1[[#This Row],[category]])))</f>
        <v>Average Performance SERVER</v>
      </c>
      <c r="R376" s="8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t="s">
        <v>425</v>
      </c>
      <c r="B377" s="9">
        <v>124.88</v>
      </c>
      <c r="C377" s="2">
        <v>13195</v>
      </c>
      <c r="D377" s="2">
        <v>105.66</v>
      </c>
      <c r="E377" s="2">
        <v>2250</v>
      </c>
      <c r="F377" s="2">
        <v>18.02</v>
      </c>
      <c r="G377" s="2">
        <v>65</v>
      </c>
      <c r="H377" s="2">
        <v>202.99</v>
      </c>
      <c r="I377" s="2">
        <v>6</v>
      </c>
      <c r="J377" s="10">
        <v>2018</v>
      </c>
      <c r="K377" s="8" t="s">
        <v>48</v>
      </c>
      <c r="L377" s="8" t="s">
        <v>13</v>
      </c>
      <c r="M377" s="2">
        <f>RANK(Table1[[#This Row],[powerPerf]],Table1[powerPerf])</f>
        <v>300</v>
      </c>
      <c r="N377" s="2">
        <f>RANK(Table1[[#This Row],[cpuValue]],Table1[cpuValue])</f>
        <v>74</v>
      </c>
      <c r="O377" s="8" t="str">
        <f>LOOKUP(Table1[[#This Row],[Rank based on power]],$S$5:$S$9,$T$5:$T$9)</f>
        <v>Best performance</v>
      </c>
      <c r="P377" s="2">
        <f ca="1">YEAR($T$2)-Table1[[#This Row],[testDate]]</f>
        <v>4</v>
      </c>
      <c r="Q377" s="8" t="str">
        <f>CONCATENATE(PROPER(Table1[[#This Row],[Performace remark based on performance]])," ",UPPER(TRIM(Table1[[#This Row],[category]])))</f>
        <v>Best Performance DESKTOP</v>
      </c>
      <c r="R377" s="8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t="s">
        <v>426</v>
      </c>
      <c r="B378" s="9">
        <v>305.99</v>
      </c>
      <c r="C378" s="2">
        <v>13189</v>
      </c>
      <c r="D378" s="2">
        <v>43.1</v>
      </c>
      <c r="E378" s="2">
        <v>3244</v>
      </c>
      <c r="F378" s="2">
        <v>10.6</v>
      </c>
      <c r="G378" s="2">
        <v>65</v>
      </c>
      <c r="H378" s="2">
        <v>202.9</v>
      </c>
      <c r="I378" s="2">
        <v>4</v>
      </c>
      <c r="J378" s="10">
        <v>2022</v>
      </c>
      <c r="K378" s="8" t="s">
        <v>155</v>
      </c>
      <c r="L378" s="8" t="s">
        <v>16</v>
      </c>
      <c r="M378" s="2">
        <f>RANK(Table1[[#This Row],[powerPerf]],Table1[powerPerf])</f>
        <v>301</v>
      </c>
      <c r="N378" s="2">
        <f>RANK(Table1[[#This Row],[cpuValue]],Table1[cpuValue])</f>
        <v>542</v>
      </c>
      <c r="O378" s="8" t="str">
        <f>LOOKUP(Table1[[#This Row],[Rank based on power]],$S$5:$S$9,$T$5:$T$9)</f>
        <v>Best performance</v>
      </c>
      <c r="P378" s="2">
        <f ca="1">YEAR($T$2)-Table1[[#This Row],[testDate]]</f>
        <v>0</v>
      </c>
      <c r="Q378" s="8" t="str">
        <f>CONCATENATE(PROPER(Table1[[#This Row],[Performace remark based on performance]])," ",UPPER(TRIM(Table1[[#This Row],[category]])))</f>
        <v>Best Performance SERVER</v>
      </c>
      <c r="R378" s="8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t="s">
        <v>427</v>
      </c>
      <c r="B379" s="9">
        <v>775</v>
      </c>
      <c r="C379" s="2">
        <v>13169</v>
      </c>
      <c r="D379" s="2">
        <v>16.989999999999998</v>
      </c>
      <c r="E379" s="2">
        <v>1681</v>
      </c>
      <c r="F379" s="2">
        <v>2.17</v>
      </c>
      <c r="G379" s="2">
        <v>85</v>
      </c>
      <c r="H379" s="2">
        <v>154.93</v>
      </c>
      <c r="I379" s="2">
        <v>10</v>
      </c>
      <c r="J379" s="10">
        <v>2017</v>
      </c>
      <c r="K379" s="8" t="s">
        <v>66</v>
      </c>
      <c r="L379" s="8" t="s">
        <v>16</v>
      </c>
      <c r="M379" s="2">
        <f>RANK(Table1[[#This Row],[powerPerf]],Table1[powerPerf])</f>
        <v>481</v>
      </c>
      <c r="N379" s="2">
        <f>RANK(Table1[[#This Row],[cpuValue]],Table1[cpuValue])</f>
        <v>1278</v>
      </c>
      <c r="O379" s="8" t="str">
        <f>LOOKUP(Table1[[#This Row],[Rank based on power]],$S$5:$S$9,$T$5:$T$9)</f>
        <v>High performance</v>
      </c>
      <c r="P379" s="2">
        <f ca="1">YEAR($T$2)-Table1[[#This Row],[testDate]]</f>
        <v>5</v>
      </c>
      <c r="Q379" s="8" t="str">
        <f>CONCATENATE(PROPER(Table1[[#This Row],[Performace remark based on performance]])," ",UPPER(TRIM(Table1[[#This Row],[category]])))</f>
        <v>High Performance SERVER</v>
      </c>
      <c r="R379" s="8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t="s">
        <v>428</v>
      </c>
      <c r="B380" s="9">
        <v>142.72999999999999</v>
      </c>
      <c r="C380" s="2">
        <v>13146</v>
      </c>
      <c r="D380" s="2">
        <v>92.1</v>
      </c>
      <c r="E380" s="2">
        <v>1796</v>
      </c>
      <c r="F380" s="2">
        <v>12.58</v>
      </c>
      <c r="G380" s="2">
        <v>105</v>
      </c>
      <c r="H380" s="2">
        <v>125.2</v>
      </c>
      <c r="I380" s="2">
        <v>10</v>
      </c>
      <c r="J380" s="10">
        <v>2014</v>
      </c>
      <c r="K380" s="8" t="s">
        <v>189</v>
      </c>
      <c r="L380" s="8" t="s">
        <v>16</v>
      </c>
      <c r="M380" s="2">
        <f>RANK(Table1[[#This Row],[powerPerf]],Table1[powerPerf])</f>
        <v>630</v>
      </c>
      <c r="N380" s="2">
        <f>RANK(Table1[[#This Row],[cpuValue]],Table1[cpuValue])</f>
        <v>127</v>
      </c>
      <c r="O380" s="8" t="str">
        <f>LOOKUP(Table1[[#This Row],[Rank based on power]],$S$5:$S$9,$T$5:$T$9)</f>
        <v>High performance</v>
      </c>
      <c r="P380" s="2">
        <f ca="1">YEAR($T$2)-Table1[[#This Row],[testDate]]</f>
        <v>8</v>
      </c>
      <c r="Q380" s="8" t="str">
        <f>CONCATENATE(PROPER(Table1[[#This Row],[Performace remark based on performance]])," ",UPPER(TRIM(Table1[[#This Row],[category]])))</f>
        <v>High Performance SERVER</v>
      </c>
      <c r="R380" s="8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t="s">
        <v>429</v>
      </c>
      <c r="B381" s="9">
        <v>447.99</v>
      </c>
      <c r="C381" s="2">
        <v>13119</v>
      </c>
      <c r="D381" s="2">
        <v>29.28</v>
      </c>
      <c r="E381" s="2">
        <v>2661</v>
      </c>
      <c r="F381" s="2">
        <v>5.94</v>
      </c>
      <c r="G381" s="2">
        <v>35</v>
      </c>
      <c r="H381" s="2">
        <v>374.82</v>
      </c>
      <c r="I381" s="2">
        <v>8</v>
      </c>
      <c r="J381" s="10">
        <v>2020</v>
      </c>
      <c r="K381" s="8" t="s">
        <v>155</v>
      </c>
      <c r="L381" s="8" t="s">
        <v>13</v>
      </c>
      <c r="M381" s="2">
        <f>RANK(Table1[[#This Row],[powerPerf]],Table1[powerPerf])</f>
        <v>83</v>
      </c>
      <c r="N381" s="2">
        <f>RANK(Table1[[#This Row],[cpuValue]],Table1[cpuValue])</f>
        <v>861</v>
      </c>
      <c r="O381" s="8" t="str">
        <f>LOOKUP(Table1[[#This Row],[Rank based on power]],$S$5:$S$9,$T$5:$T$9)</f>
        <v>Best performance</v>
      </c>
      <c r="P381" s="2">
        <f ca="1">YEAR($T$2)-Table1[[#This Row],[testDate]]</f>
        <v>2</v>
      </c>
      <c r="Q381" s="8" t="str">
        <f>CONCATENATE(PROPER(Table1[[#This Row],[Performace remark based on performance]])," ",UPPER(TRIM(Table1[[#This Row],[category]])))</f>
        <v>Best Performance DESKTOP</v>
      </c>
      <c r="R381" s="8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t="s">
        <v>430</v>
      </c>
      <c r="B382" s="9">
        <v>566</v>
      </c>
      <c r="C382" s="2">
        <v>13107</v>
      </c>
      <c r="D382" s="2">
        <v>23.16</v>
      </c>
      <c r="E382" s="2">
        <v>1812</v>
      </c>
      <c r="F382" s="2">
        <v>3.2</v>
      </c>
      <c r="G382" s="2">
        <v>65</v>
      </c>
      <c r="H382" s="2">
        <v>201.64</v>
      </c>
      <c r="I382" s="2">
        <v>8</v>
      </c>
      <c r="J382" s="10">
        <v>2018</v>
      </c>
      <c r="K382" s="8" t="s">
        <v>289</v>
      </c>
      <c r="L382" s="8" t="s">
        <v>16</v>
      </c>
      <c r="M382" s="2">
        <f>RANK(Table1[[#This Row],[powerPerf]],Table1[powerPerf])</f>
        <v>306</v>
      </c>
      <c r="N382" s="2">
        <f>RANK(Table1[[#This Row],[cpuValue]],Table1[cpuValue])</f>
        <v>1055</v>
      </c>
      <c r="O382" s="8" t="str">
        <f>LOOKUP(Table1[[#This Row],[Rank based on power]],$S$5:$S$9,$T$5:$T$9)</f>
        <v>Best performance</v>
      </c>
      <c r="P382" s="2">
        <f ca="1">YEAR($T$2)-Table1[[#This Row],[testDate]]</f>
        <v>4</v>
      </c>
      <c r="Q382" s="8" t="str">
        <f>CONCATENATE(PROPER(Table1[[#This Row],[Performace remark based on performance]])," ",UPPER(TRIM(Table1[[#This Row],[category]])))</f>
        <v>Best Performance SERVER</v>
      </c>
      <c r="R382" s="8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t="s">
        <v>431</v>
      </c>
      <c r="B383" s="9">
        <v>182</v>
      </c>
      <c r="C383" s="2">
        <v>13078</v>
      </c>
      <c r="D383" s="2">
        <v>71.86</v>
      </c>
      <c r="E383" s="2">
        <v>2549</v>
      </c>
      <c r="F383" s="2">
        <v>14</v>
      </c>
      <c r="G383" s="2">
        <v>35</v>
      </c>
      <c r="H383" s="2">
        <v>373.67</v>
      </c>
      <c r="I383" s="2">
        <v>6</v>
      </c>
      <c r="J383" s="10">
        <v>2021</v>
      </c>
      <c r="K383" s="8" t="s">
        <v>155</v>
      </c>
      <c r="L383" s="8" t="s">
        <v>13</v>
      </c>
      <c r="M383" s="2">
        <f>RANK(Table1[[#This Row],[powerPerf]],Table1[powerPerf])</f>
        <v>84</v>
      </c>
      <c r="N383" s="2">
        <f>RANK(Table1[[#This Row],[cpuValue]],Table1[cpuValue])</f>
        <v>215</v>
      </c>
      <c r="O383" s="8" t="str">
        <f>LOOKUP(Table1[[#This Row],[Rank based on power]],$S$5:$S$9,$T$5:$T$9)</f>
        <v>Best performance</v>
      </c>
      <c r="P383" s="2">
        <f ca="1">YEAR($T$2)-Table1[[#This Row],[testDate]]</f>
        <v>1</v>
      </c>
      <c r="Q383" s="8" t="str">
        <f>CONCATENATE(PROPER(Table1[[#This Row],[Performace remark based on performance]])," ",UPPER(TRIM(Table1[[#This Row],[category]])))</f>
        <v>Best Performance DESKTOP</v>
      </c>
      <c r="R383" s="8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t="s">
        <v>432</v>
      </c>
      <c r="B384" s="9">
        <v>209.88</v>
      </c>
      <c r="C384" s="2">
        <v>13056</v>
      </c>
      <c r="D384" s="2">
        <v>62.21</v>
      </c>
      <c r="E384" s="2">
        <v>2785</v>
      </c>
      <c r="F384" s="2">
        <v>13.27</v>
      </c>
      <c r="G384" s="2">
        <v>65</v>
      </c>
      <c r="H384" s="2">
        <v>200.86</v>
      </c>
      <c r="I384" s="2">
        <v>6</v>
      </c>
      <c r="J384" s="10">
        <v>2020</v>
      </c>
      <c r="K384" s="8" t="s">
        <v>155</v>
      </c>
      <c r="L384" s="8" t="s">
        <v>13</v>
      </c>
      <c r="M384" s="2">
        <f>RANK(Table1[[#This Row],[powerPerf]],Table1[powerPerf])</f>
        <v>309</v>
      </c>
      <c r="N384" s="2">
        <f>RANK(Table1[[#This Row],[cpuValue]],Table1[cpuValue])</f>
        <v>301</v>
      </c>
      <c r="O384" s="8" t="str">
        <f>LOOKUP(Table1[[#This Row],[Rank based on power]],$S$5:$S$9,$T$5:$T$9)</f>
        <v>Best performance</v>
      </c>
      <c r="P384" s="2">
        <f ca="1">YEAR($T$2)-Table1[[#This Row],[testDate]]</f>
        <v>2</v>
      </c>
      <c r="Q384" s="8" t="str">
        <f>CONCATENATE(PROPER(Table1[[#This Row],[Performace remark based on performance]])," ",UPPER(TRIM(Table1[[#This Row],[category]])))</f>
        <v>Best Performance DESKTOP</v>
      </c>
      <c r="R384" s="8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t="s">
        <v>433</v>
      </c>
      <c r="B385" s="9">
        <v>260.99</v>
      </c>
      <c r="C385" s="2">
        <v>13046</v>
      </c>
      <c r="D385" s="2">
        <v>49.99</v>
      </c>
      <c r="E385" s="2">
        <v>2662</v>
      </c>
      <c r="F385" s="2">
        <v>10.199999999999999</v>
      </c>
      <c r="G385" s="2">
        <v>65</v>
      </c>
      <c r="H385" s="2">
        <v>200.71</v>
      </c>
      <c r="I385" s="2">
        <v>6</v>
      </c>
      <c r="J385" s="10">
        <v>2017</v>
      </c>
      <c r="K385" s="8" t="s">
        <v>267</v>
      </c>
      <c r="L385" s="8" t="s">
        <v>13</v>
      </c>
      <c r="M385" s="2">
        <f>RANK(Table1[[#This Row],[powerPerf]],Table1[powerPerf])</f>
        <v>310</v>
      </c>
      <c r="N385" s="2">
        <f>RANK(Table1[[#This Row],[cpuValue]],Table1[cpuValue])</f>
        <v>429</v>
      </c>
      <c r="O385" s="8" t="str">
        <f>LOOKUP(Table1[[#This Row],[Rank based on power]],$S$5:$S$9,$T$5:$T$9)</f>
        <v>Best performance</v>
      </c>
      <c r="P385" s="2">
        <f ca="1">YEAR($T$2)-Table1[[#This Row],[testDate]]</f>
        <v>5</v>
      </c>
      <c r="Q385" s="8" t="str">
        <f>CONCATENATE(PROPER(Table1[[#This Row],[Performace remark based on performance]])," ",UPPER(TRIM(Table1[[#This Row],[category]])))</f>
        <v>Best Performance DESKTOP</v>
      </c>
      <c r="R385" s="8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t="s">
        <v>434</v>
      </c>
      <c r="B386" s="9">
        <v>999.99</v>
      </c>
      <c r="C386" s="2">
        <v>12969</v>
      </c>
      <c r="D386" s="2">
        <v>12.97</v>
      </c>
      <c r="E386" s="2">
        <v>2030</v>
      </c>
      <c r="F386" s="2">
        <v>2.0299999999999998</v>
      </c>
      <c r="G386" s="2">
        <v>135</v>
      </c>
      <c r="H386" s="2">
        <v>96.07</v>
      </c>
      <c r="I386" s="2">
        <v>10</v>
      </c>
      <c r="J386" s="10">
        <v>2017</v>
      </c>
      <c r="K386" s="8" t="s">
        <v>161</v>
      </c>
      <c r="L386" s="8" t="s">
        <v>16</v>
      </c>
      <c r="M386" s="2">
        <f>RANK(Table1[[#This Row],[powerPerf]],Table1[powerPerf])</f>
        <v>777</v>
      </c>
      <c r="N386" s="2">
        <f>RANK(Table1[[#This Row],[cpuValue]],Table1[cpuValue])</f>
        <v>1445</v>
      </c>
      <c r="O386" s="8" t="str">
        <f>LOOKUP(Table1[[#This Row],[Rank based on power]],$S$5:$S$9,$T$5:$T$9)</f>
        <v>Average performance</v>
      </c>
      <c r="P386" s="2">
        <f ca="1">YEAR($T$2)-Table1[[#This Row],[testDate]]</f>
        <v>5</v>
      </c>
      <c r="Q386" s="8" t="str">
        <f>CONCATENATE(PROPER(Table1[[#This Row],[Performace remark based on performance]])," ",UPPER(TRIM(Table1[[#This Row],[category]])))</f>
        <v>Average Performance SERVER</v>
      </c>
      <c r="R386" s="8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t="s">
        <v>435</v>
      </c>
      <c r="B387" s="9">
        <v>450</v>
      </c>
      <c r="C387" s="2">
        <v>12955</v>
      </c>
      <c r="D387" s="2">
        <v>28.79</v>
      </c>
      <c r="E387" s="2">
        <v>2776</v>
      </c>
      <c r="F387" s="2">
        <v>6.17</v>
      </c>
      <c r="G387" s="2">
        <v>45</v>
      </c>
      <c r="H387" s="2">
        <v>287.89</v>
      </c>
      <c r="I387" s="2">
        <v>6</v>
      </c>
      <c r="J387" s="10">
        <v>2020</v>
      </c>
      <c r="K387" s="8" t="s">
        <v>337</v>
      </c>
      <c r="L387" s="8" t="s">
        <v>181</v>
      </c>
      <c r="M387" s="2">
        <f>RANK(Table1[[#This Row],[powerPerf]],Table1[powerPerf])</f>
        <v>166</v>
      </c>
      <c r="N387" s="2">
        <f>RANK(Table1[[#This Row],[cpuValue]],Table1[cpuValue])</f>
        <v>880</v>
      </c>
      <c r="O387" s="8" t="str">
        <f>LOOKUP(Table1[[#This Row],[Rank based on power]],$S$5:$S$9,$T$5:$T$9)</f>
        <v>Best performance</v>
      </c>
      <c r="P387" s="2">
        <f ca="1">YEAR($T$2)-Table1[[#This Row],[testDate]]</f>
        <v>2</v>
      </c>
      <c r="Q387" s="8" t="str">
        <f>CONCATENATE(PROPER(Table1[[#This Row],[Performace remark based on performance]])," ",UPPER(TRIM(Table1[[#This Row],[category]])))</f>
        <v>Best Performance LAPTOP, SERVER</v>
      </c>
      <c r="R387" s="8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t="s">
        <v>436</v>
      </c>
      <c r="B388" s="9">
        <v>169.46</v>
      </c>
      <c r="C388" s="2">
        <v>12943</v>
      </c>
      <c r="D388" s="2">
        <v>76.38</v>
      </c>
      <c r="E388" s="2">
        <v>2183</v>
      </c>
      <c r="F388" s="2">
        <v>12.88</v>
      </c>
      <c r="G388" s="2">
        <v>95</v>
      </c>
      <c r="H388" s="2">
        <v>136.25</v>
      </c>
      <c r="I388" s="2">
        <v>6</v>
      </c>
      <c r="J388" s="10">
        <v>2017</v>
      </c>
      <c r="K388" s="8" t="s">
        <v>48</v>
      </c>
      <c r="L388" s="8" t="s">
        <v>13</v>
      </c>
      <c r="M388" s="2">
        <f>RANK(Table1[[#This Row],[powerPerf]],Table1[powerPerf])</f>
        <v>572</v>
      </c>
      <c r="N388" s="2">
        <f>RANK(Table1[[#This Row],[cpuValue]],Table1[cpuValue])</f>
        <v>186</v>
      </c>
      <c r="O388" s="8" t="str">
        <f>LOOKUP(Table1[[#This Row],[Rank based on power]],$S$5:$S$9,$T$5:$T$9)</f>
        <v>High performance</v>
      </c>
      <c r="P388" s="2">
        <f ca="1">YEAR($T$2)-Table1[[#This Row],[testDate]]</f>
        <v>5</v>
      </c>
      <c r="Q388" s="8" t="str">
        <f>CONCATENATE(PROPER(Table1[[#This Row],[Performace remark based on performance]])," ",UPPER(TRIM(Table1[[#This Row],[category]])))</f>
        <v>High Performance DESKTOP</v>
      </c>
      <c r="R388" s="8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t="s">
        <v>437</v>
      </c>
      <c r="B389" s="9">
        <v>199.99</v>
      </c>
      <c r="C389" s="2">
        <v>12864</v>
      </c>
      <c r="D389" s="2">
        <v>64.33</v>
      </c>
      <c r="E389" s="2">
        <v>2414</v>
      </c>
      <c r="F389" s="2">
        <v>12.07</v>
      </c>
      <c r="G389" s="2">
        <v>140</v>
      </c>
      <c r="H389" s="2">
        <v>91.89</v>
      </c>
      <c r="I389" s="2">
        <v>6</v>
      </c>
      <c r="J389" s="10">
        <v>2017</v>
      </c>
      <c r="K389" s="8" t="s">
        <v>94</v>
      </c>
      <c r="L389" s="8" t="s">
        <v>13</v>
      </c>
      <c r="M389" s="2">
        <f>RANK(Table1[[#This Row],[powerPerf]],Table1[powerPerf])</f>
        <v>802</v>
      </c>
      <c r="N389" s="2">
        <f>RANK(Table1[[#This Row],[cpuValue]],Table1[cpuValue])</f>
        <v>273</v>
      </c>
      <c r="O389" s="8" t="str">
        <f>LOOKUP(Table1[[#This Row],[Rank based on power]],$S$5:$S$9,$T$5:$T$9)</f>
        <v>Average performance</v>
      </c>
      <c r="P389" s="2">
        <f ca="1">YEAR($T$2)-Table1[[#This Row],[testDate]]</f>
        <v>5</v>
      </c>
      <c r="Q389" s="8" t="str">
        <f>CONCATENATE(PROPER(Table1[[#This Row],[Performace remark based on performance]])," ",UPPER(TRIM(Table1[[#This Row],[category]])))</f>
        <v>Average Performance DESKTOP</v>
      </c>
      <c r="R389" s="8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t="s">
        <v>438</v>
      </c>
      <c r="B390" s="9">
        <v>700.39</v>
      </c>
      <c r="C390" s="2">
        <v>12816</v>
      </c>
      <c r="D390" s="2">
        <v>18.3</v>
      </c>
      <c r="E390" s="2">
        <v>2013</v>
      </c>
      <c r="F390" s="2">
        <v>2.87</v>
      </c>
      <c r="G390" s="2">
        <v>75</v>
      </c>
      <c r="H390" s="2">
        <v>170.88</v>
      </c>
      <c r="I390" s="2">
        <v>10</v>
      </c>
      <c r="J390" s="10">
        <v>2017</v>
      </c>
      <c r="K390" s="8" t="s">
        <v>161</v>
      </c>
      <c r="L390" s="8" t="s">
        <v>16</v>
      </c>
      <c r="M390" s="2">
        <f>RANK(Table1[[#This Row],[powerPerf]],Table1[powerPerf])</f>
        <v>411</v>
      </c>
      <c r="N390" s="2">
        <f>RANK(Table1[[#This Row],[cpuValue]],Table1[cpuValue])</f>
        <v>1228</v>
      </c>
      <c r="O390" s="8" t="str">
        <f>LOOKUP(Table1[[#This Row],[Rank based on power]],$S$5:$S$9,$T$5:$T$9)</f>
        <v>High performance</v>
      </c>
      <c r="P390" s="2">
        <f ca="1">YEAR($T$2)-Table1[[#This Row],[testDate]]</f>
        <v>5</v>
      </c>
      <c r="Q390" s="8" t="str">
        <f>CONCATENATE(PROPER(Table1[[#This Row],[Performace remark based on performance]])," ",UPPER(TRIM(Table1[[#This Row],[category]])))</f>
        <v>High Performance SERVER</v>
      </c>
      <c r="R390" s="8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t="s">
        <v>439</v>
      </c>
      <c r="B391" s="9">
        <v>122</v>
      </c>
      <c r="C391" s="2">
        <v>12767</v>
      </c>
      <c r="D391" s="2">
        <v>104.65</v>
      </c>
      <c r="E391" s="2">
        <v>3412</v>
      </c>
      <c r="F391" s="2">
        <v>27.96</v>
      </c>
      <c r="G391" s="2">
        <v>35</v>
      </c>
      <c r="H391" s="2">
        <v>364.77</v>
      </c>
      <c r="I391" s="2">
        <v>4</v>
      </c>
      <c r="J391" s="10">
        <v>2022</v>
      </c>
      <c r="K391" s="8" t="s">
        <v>61</v>
      </c>
      <c r="L391" s="8" t="s">
        <v>13</v>
      </c>
      <c r="M391" s="2">
        <f>RANK(Table1[[#This Row],[powerPerf]],Table1[powerPerf])</f>
        <v>89</v>
      </c>
      <c r="N391" s="2">
        <f>RANK(Table1[[#This Row],[cpuValue]],Table1[cpuValue])</f>
        <v>79</v>
      </c>
      <c r="O391" s="8" t="str">
        <f>LOOKUP(Table1[[#This Row],[Rank based on power]],$S$5:$S$9,$T$5:$T$9)</f>
        <v>Best performance</v>
      </c>
      <c r="P391" s="2">
        <f ca="1">YEAR($T$2)-Table1[[#This Row],[testDate]]</f>
        <v>0</v>
      </c>
      <c r="Q391" s="8" t="str">
        <f>CONCATENATE(PROPER(Table1[[#This Row],[Performace remark based on performance]])," ",UPPER(TRIM(Table1[[#This Row],[category]])))</f>
        <v>Best Performance DESKTOP</v>
      </c>
      <c r="R391" s="8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t="s">
        <v>440</v>
      </c>
      <c r="B392" s="9">
        <v>269.99</v>
      </c>
      <c r="C392" s="2">
        <v>12746</v>
      </c>
      <c r="D392" s="2">
        <v>47.21</v>
      </c>
      <c r="E392" s="2">
        <v>2689</v>
      </c>
      <c r="F392" s="2">
        <v>9.9600000000000009</v>
      </c>
      <c r="G392" s="2">
        <v>65</v>
      </c>
      <c r="H392" s="2">
        <v>196.1</v>
      </c>
      <c r="I392" s="2">
        <v>4</v>
      </c>
      <c r="J392" s="10">
        <v>2020</v>
      </c>
      <c r="K392" s="8" t="s">
        <v>48</v>
      </c>
      <c r="L392" s="8" t="s">
        <v>13</v>
      </c>
      <c r="M392" s="2">
        <f>RANK(Table1[[#This Row],[powerPerf]],Table1[powerPerf])</f>
        <v>324</v>
      </c>
      <c r="N392" s="2">
        <f>RANK(Table1[[#This Row],[cpuValue]],Table1[cpuValue])</f>
        <v>465</v>
      </c>
      <c r="O392" s="8" t="str">
        <f>LOOKUP(Table1[[#This Row],[Rank based on power]],$S$5:$S$9,$T$5:$T$9)</f>
        <v>Best performance</v>
      </c>
      <c r="P392" s="2">
        <f ca="1">YEAR($T$2)-Table1[[#This Row],[testDate]]</f>
        <v>2</v>
      </c>
      <c r="Q392" s="8" t="str">
        <f>CONCATENATE(PROPER(Table1[[#This Row],[Performace remark based on performance]])," ",UPPER(TRIM(Table1[[#This Row],[category]])))</f>
        <v>Best Performance DESKTOP</v>
      </c>
      <c r="R392" s="8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t="s">
        <v>441</v>
      </c>
      <c r="B393" s="9">
        <v>215.61</v>
      </c>
      <c r="C393" s="2">
        <v>12719</v>
      </c>
      <c r="D393" s="2">
        <v>58.99</v>
      </c>
      <c r="E393" s="2">
        <v>1979</v>
      </c>
      <c r="F393" s="2">
        <v>9.18</v>
      </c>
      <c r="G393" s="2">
        <v>140</v>
      </c>
      <c r="H393" s="2">
        <v>90.85</v>
      </c>
      <c r="I393" s="2">
        <v>8</v>
      </c>
      <c r="J393" s="10">
        <v>2014</v>
      </c>
      <c r="K393" s="8" t="s">
        <v>189</v>
      </c>
      <c r="L393" s="8" t="s">
        <v>13</v>
      </c>
      <c r="M393" s="2">
        <f>RANK(Table1[[#This Row],[powerPerf]],Table1[powerPerf])</f>
        <v>809</v>
      </c>
      <c r="N393" s="2">
        <f>RANK(Table1[[#This Row],[cpuValue]],Table1[cpuValue])</f>
        <v>338</v>
      </c>
      <c r="O393" s="8" t="str">
        <f>LOOKUP(Table1[[#This Row],[Rank based on power]],$S$5:$S$9,$T$5:$T$9)</f>
        <v>Average performance</v>
      </c>
      <c r="P393" s="2">
        <f ca="1">YEAR($T$2)-Table1[[#This Row],[testDate]]</f>
        <v>8</v>
      </c>
      <c r="Q393" s="8" t="str">
        <f>CONCATENATE(PROPER(Table1[[#This Row],[Performace remark based on performance]])," ",UPPER(TRIM(Table1[[#This Row],[category]])))</f>
        <v>Average Performance DESKTOP</v>
      </c>
      <c r="R393" s="8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t="s">
        <v>442</v>
      </c>
      <c r="B394" s="9">
        <v>139.53</v>
      </c>
      <c r="C394" s="2">
        <v>12530</v>
      </c>
      <c r="D394" s="2">
        <v>89.8</v>
      </c>
      <c r="E394" s="2">
        <v>1789</v>
      </c>
      <c r="F394" s="2">
        <v>12.82</v>
      </c>
      <c r="G394" s="2">
        <v>115</v>
      </c>
      <c r="H394" s="2">
        <v>108.96</v>
      </c>
      <c r="I394" s="2">
        <v>10</v>
      </c>
      <c r="J394" s="10">
        <v>2013</v>
      </c>
      <c r="K394" s="8" t="s">
        <v>392</v>
      </c>
      <c r="L394" s="8" t="s">
        <v>16</v>
      </c>
      <c r="M394" s="2">
        <f>RANK(Table1[[#This Row],[powerPerf]],Table1[powerPerf])</f>
        <v>716</v>
      </c>
      <c r="N394" s="2">
        <f>RANK(Table1[[#This Row],[cpuValue]],Table1[cpuValue])</f>
        <v>135</v>
      </c>
      <c r="O394" s="8" t="str">
        <f>LOOKUP(Table1[[#This Row],[Rank based on power]],$S$5:$S$9,$T$5:$T$9)</f>
        <v>High performance</v>
      </c>
      <c r="P394" s="2">
        <f ca="1">YEAR($T$2)-Table1[[#This Row],[testDate]]</f>
        <v>9</v>
      </c>
      <c r="Q394" s="8" t="str">
        <f>CONCATENATE(PROPER(Table1[[#This Row],[Performace remark based on performance]])," ",UPPER(TRIM(Table1[[#This Row],[category]])))</f>
        <v>High Performance SERVER</v>
      </c>
      <c r="R394" s="8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t="s">
        <v>443</v>
      </c>
      <c r="B395" s="9">
        <v>751.19</v>
      </c>
      <c r="C395" s="2">
        <v>12495</v>
      </c>
      <c r="D395" s="2">
        <v>16.63</v>
      </c>
      <c r="E395" s="2">
        <v>1478</v>
      </c>
      <c r="F395" s="2">
        <v>1.97</v>
      </c>
      <c r="G395" s="2">
        <v>115</v>
      </c>
      <c r="H395" s="2">
        <v>108.66</v>
      </c>
      <c r="I395" s="2">
        <v>12</v>
      </c>
      <c r="J395" s="10">
        <v>2015</v>
      </c>
      <c r="K395" s="8" t="s">
        <v>392</v>
      </c>
      <c r="L395" s="8" t="s">
        <v>16</v>
      </c>
      <c r="M395" s="2">
        <f>RANK(Table1[[#This Row],[powerPerf]],Table1[powerPerf])</f>
        <v>717</v>
      </c>
      <c r="N395" s="2">
        <f>RANK(Table1[[#This Row],[cpuValue]],Table1[cpuValue])</f>
        <v>1289</v>
      </c>
      <c r="O395" s="8" t="str">
        <f>LOOKUP(Table1[[#This Row],[Rank based on power]],$S$5:$S$9,$T$5:$T$9)</f>
        <v>High performance</v>
      </c>
      <c r="P395" s="2">
        <f ca="1">YEAR($T$2)-Table1[[#This Row],[testDate]]</f>
        <v>7</v>
      </c>
      <c r="Q395" s="8" t="str">
        <f>CONCATENATE(PROPER(Table1[[#This Row],[Performace remark based on performance]])," ",UPPER(TRIM(Table1[[#This Row],[category]])))</f>
        <v>High Performance SERVER</v>
      </c>
      <c r="R395" s="8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t="s">
        <v>444</v>
      </c>
      <c r="B396" s="9">
        <v>124.99</v>
      </c>
      <c r="C396" s="2">
        <v>12439</v>
      </c>
      <c r="D396" s="2">
        <v>99.52</v>
      </c>
      <c r="E396" s="2">
        <v>2572</v>
      </c>
      <c r="F396" s="2">
        <v>20.58</v>
      </c>
      <c r="G396" s="2">
        <v>65</v>
      </c>
      <c r="H396" s="2">
        <v>191.37</v>
      </c>
      <c r="I396" s="2">
        <v>6</v>
      </c>
      <c r="J396" s="10">
        <v>2020</v>
      </c>
      <c r="K396" s="8" t="s">
        <v>155</v>
      </c>
      <c r="L396" s="8" t="s">
        <v>13</v>
      </c>
      <c r="M396" s="2">
        <f>RANK(Table1[[#This Row],[powerPerf]],Table1[powerPerf])</f>
        <v>339</v>
      </c>
      <c r="N396" s="2">
        <f>RANK(Table1[[#This Row],[cpuValue]],Table1[cpuValue])</f>
        <v>98</v>
      </c>
      <c r="O396" s="8" t="str">
        <f>LOOKUP(Table1[[#This Row],[Rank based on power]],$S$5:$S$9,$T$5:$T$9)</f>
        <v>Best performance</v>
      </c>
      <c r="P396" s="2">
        <f ca="1">YEAR($T$2)-Table1[[#This Row],[testDate]]</f>
        <v>2</v>
      </c>
      <c r="Q396" s="8" t="str">
        <f>CONCATENATE(PROPER(Table1[[#This Row],[Performace remark based on performance]])," ",UPPER(TRIM(Table1[[#This Row],[category]])))</f>
        <v>Best Performance DESKTOP</v>
      </c>
      <c r="R396" s="8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t="s">
        <v>445</v>
      </c>
      <c r="B397" s="9">
        <v>617</v>
      </c>
      <c r="C397" s="2">
        <v>12438</v>
      </c>
      <c r="D397" s="2">
        <v>20.16</v>
      </c>
      <c r="E397" s="2">
        <v>2274</v>
      </c>
      <c r="F397" s="2">
        <v>3.68</v>
      </c>
      <c r="G397" s="2">
        <v>140</v>
      </c>
      <c r="H397" s="2">
        <v>88.84</v>
      </c>
      <c r="I397" s="2">
        <v>6</v>
      </c>
      <c r="J397" s="10">
        <v>2017</v>
      </c>
      <c r="K397" s="8" t="s">
        <v>94</v>
      </c>
      <c r="L397" s="8" t="s">
        <v>16</v>
      </c>
      <c r="M397" s="2">
        <f>RANK(Table1[[#This Row],[powerPerf]],Table1[powerPerf])</f>
        <v>823</v>
      </c>
      <c r="N397" s="2">
        <f>RANK(Table1[[#This Row],[cpuValue]],Table1[cpuValue])</f>
        <v>1154</v>
      </c>
      <c r="O397" s="8" t="str">
        <f>LOOKUP(Table1[[#This Row],[Rank based on power]],$S$5:$S$9,$T$5:$T$9)</f>
        <v>Average performance</v>
      </c>
      <c r="P397" s="2">
        <f ca="1">YEAR($T$2)-Table1[[#This Row],[testDate]]</f>
        <v>5</v>
      </c>
      <c r="Q397" s="8" t="str">
        <f>CONCATENATE(PROPER(Table1[[#This Row],[Performace remark based on performance]])," ",UPPER(TRIM(Table1[[#This Row],[category]])))</f>
        <v>Average Performance SERVER</v>
      </c>
      <c r="R397" s="8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t="s">
        <v>446</v>
      </c>
      <c r="B398" s="9">
        <v>482</v>
      </c>
      <c r="C398" s="2">
        <v>12383</v>
      </c>
      <c r="D398" s="2">
        <v>25.69</v>
      </c>
      <c r="E398" s="2">
        <v>3105</v>
      </c>
      <c r="F398" s="2">
        <v>6.44</v>
      </c>
      <c r="G398" s="2">
        <v>35</v>
      </c>
      <c r="H398" s="2">
        <v>353.79</v>
      </c>
      <c r="I398" s="2">
        <v>4</v>
      </c>
      <c r="J398" s="10">
        <v>2021</v>
      </c>
      <c r="K398" s="8" t="s">
        <v>447</v>
      </c>
      <c r="L398" s="8" t="s">
        <v>118</v>
      </c>
      <c r="M398" s="2">
        <f>RANK(Table1[[#This Row],[powerPerf]],Table1[powerPerf])</f>
        <v>99</v>
      </c>
      <c r="N398" s="2">
        <f>RANK(Table1[[#This Row],[cpuValue]],Table1[cpuValue])</f>
        <v>975</v>
      </c>
      <c r="O398" s="8" t="str">
        <f>LOOKUP(Table1[[#This Row],[Rank based on power]],$S$5:$S$9,$T$5:$T$9)</f>
        <v>Best performance</v>
      </c>
      <c r="P398" s="2">
        <f ca="1">YEAR($T$2)-Table1[[#This Row],[testDate]]</f>
        <v>1</v>
      </c>
      <c r="Q398" s="8" t="str">
        <f>CONCATENATE(PROPER(Table1[[#This Row],[Performace remark based on performance]])," ",UPPER(TRIM(Table1[[#This Row],[category]])))</f>
        <v>Best Performance LAPTOP</v>
      </c>
      <c r="R398" s="8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t="s">
        <v>448</v>
      </c>
      <c r="B399" s="9">
        <v>398.95</v>
      </c>
      <c r="C399" s="2">
        <v>12360</v>
      </c>
      <c r="D399" s="2">
        <v>30.98</v>
      </c>
      <c r="E399" s="2">
        <v>1976</v>
      </c>
      <c r="F399" s="2">
        <v>4.95</v>
      </c>
      <c r="G399" s="2">
        <v>140</v>
      </c>
      <c r="H399" s="2">
        <v>88.28</v>
      </c>
      <c r="I399" s="2">
        <v>8</v>
      </c>
      <c r="J399" s="10">
        <v>2014</v>
      </c>
      <c r="K399" s="8" t="s">
        <v>189</v>
      </c>
      <c r="L399" s="8" t="s">
        <v>16</v>
      </c>
      <c r="M399" s="2">
        <f>RANK(Table1[[#This Row],[powerPerf]],Table1[powerPerf])</f>
        <v>830</v>
      </c>
      <c r="N399" s="2">
        <f>RANK(Table1[[#This Row],[cpuValue]],Table1[cpuValue])</f>
        <v>815</v>
      </c>
      <c r="O399" s="8" t="str">
        <f>LOOKUP(Table1[[#This Row],[Rank based on power]],$S$5:$S$9,$T$5:$T$9)</f>
        <v>Average performance</v>
      </c>
      <c r="P399" s="2">
        <f ca="1">YEAR($T$2)-Table1[[#This Row],[testDate]]</f>
        <v>8</v>
      </c>
      <c r="Q399" s="8" t="str">
        <f>CONCATENATE(PROPER(Table1[[#This Row],[Performace remark based on performance]])," ",UPPER(TRIM(Table1[[#This Row],[category]])))</f>
        <v>Average Performance SERVER</v>
      </c>
      <c r="R399" s="8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t="s">
        <v>449</v>
      </c>
      <c r="B400" s="9">
        <v>403</v>
      </c>
      <c r="C400" s="2">
        <v>12354</v>
      </c>
      <c r="D400" s="2">
        <v>30.66</v>
      </c>
      <c r="E400" s="2">
        <v>1983</v>
      </c>
      <c r="F400" s="2">
        <v>4.92</v>
      </c>
      <c r="G400" s="2">
        <v>135</v>
      </c>
      <c r="H400" s="2">
        <v>91.51</v>
      </c>
      <c r="I400" s="2">
        <v>8</v>
      </c>
      <c r="J400" s="10">
        <v>2014</v>
      </c>
      <c r="K400" s="8" t="s">
        <v>189</v>
      </c>
      <c r="L400" s="8" t="s">
        <v>16</v>
      </c>
      <c r="M400" s="2">
        <f>RANK(Table1[[#This Row],[powerPerf]],Table1[powerPerf])</f>
        <v>804</v>
      </c>
      <c r="N400" s="2">
        <f>RANK(Table1[[#This Row],[cpuValue]],Table1[cpuValue])</f>
        <v>822</v>
      </c>
      <c r="O400" s="8" t="str">
        <f>LOOKUP(Table1[[#This Row],[Rank based on power]],$S$5:$S$9,$T$5:$T$9)</f>
        <v>Average performance</v>
      </c>
      <c r="P400" s="2">
        <f ca="1">YEAR($T$2)-Table1[[#This Row],[testDate]]</f>
        <v>8</v>
      </c>
      <c r="Q400" s="8" t="str">
        <f>CONCATENATE(PROPER(Table1[[#This Row],[Performace remark based on performance]])," ",UPPER(TRIM(Table1[[#This Row],[category]])))</f>
        <v>Average Performance SERVER</v>
      </c>
      <c r="R400" s="8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t="s">
        <v>450</v>
      </c>
      <c r="B401" s="9">
        <v>426</v>
      </c>
      <c r="C401" s="2">
        <v>12334</v>
      </c>
      <c r="D401" s="2">
        <v>28.95</v>
      </c>
      <c r="E401" s="2">
        <v>3422</v>
      </c>
      <c r="F401" s="2">
        <v>8.0299999999999994</v>
      </c>
      <c r="G401" s="2">
        <v>15</v>
      </c>
      <c r="H401" s="2">
        <v>822.28</v>
      </c>
      <c r="I401" s="2">
        <v>2</v>
      </c>
      <c r="J401" s="10">
        <v>2022</v>
      </c>
      <c r="K401" s="8" t="s">
        <v>117</v>
      </c>
      <c r="L401" s="8" t="s">
        <v>321</v>
      </c>
      <c r="M401" s="2">
        <f>RANK(Table1[[#This Row],[powerPerf]],Table1[powerPerf])</f>
        <v>2</v>
      </c>
      <c r="N401" s="2">
        <f>RANK(Table1[[#This Row],[cpuValue]],Table1[cpuValue])</f>
        <v>872</v>
      </c>
      <c r="O401" s="8" t="str">
        <f>LOOKUP(Table1[[#This Row],[Rank based on power]],$S$5:$S$9,$T$5:$T$9)</f>
        <v>Best performance</v>
      </c>
      <c r="P401" s="2">
        <f ca="1">YEAR($T$2)-Table1[[#This Row],[testDate]]</f>
        <v>0</v>
      </c>
      <c r="Q401" s="8" t="str">
        <f>CONCATENATE(PROPER(Table1[[#This Row],[Performace remark based on performance]])," ",UPPER(TRIM(Table1[[#This Row],[category]])))</f>
        <v>Best Performance LAPTOP, MOBILE/EMBEDDED</v>
      </c>
      <c r="R401" s="8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t="s">
        <v>451</v>
      </c>
      <c r="B402" s="9">
        <v>149.99</v>
      </c>
      <c r="C402" s="2">
        <v>12320</v>
      </c>
      <c r="D402" s="2">
        <v>82.14</v>
      </c>
      <c r="E402" s="2">
        <v>2587</v>
      </c>
      <c r="F402" s="2">
        <v>17.25</v>
      </c>
      <c r="G402" s="2">
        <v>65</v>
      </c>
      <c r="H402" s="2">
        <v>189.53</v>
      </c>
      <c r="I402" s="2">
        <v>6</v>
      </c>
      <c r="J402" s="10">
        <v>2020</v>
      </c>
      <c r="K402" s="8" t="s">
        <v>155</v>
      </c>
      <c r="L402" s="8" t="s">
        <v>13</v>
      </c>
      <c r="M402" s="2">
        <f>RANK(Table1[[#This Row],[powerPerf]],Table1[powerPerf])</f>
        <v>345</v>
      </c>
      <c r="N402" s="2">
        <f>RANK(Table1[[#This Row],[cpuValue]],Table1[cpuValue])</f>
        <v>171</v>
      </c>
      <c r="O402" s="8" t="str">
        <f>LOOKUP(Table1[[#This Row],[Rank based on power]],$S$5:$S$9,$T$5:$T$9)</f>
        <v>Best performance</v>
      </c>
      <c r="P402" s="2">
        <f ca="1">YEAR($T$2)-Table1[[#This Row],[testDate]]</f>
        <v>2</v>
      </c>
      <c r="Q402" s="8" t="str">
        <f>CONCATENATE(PROPER(Table1[[#This Row],[Performace remark based on performance]])," ",UPPER(TRIM(Table1[[#This Row],[category]])))</f>
        <v>Best Performance DESKTOP</v>
      </c>
      <c r="R402" s="8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t="s">
        <v>452</v>
      </c>
      <c r="B403" s="9">
        <v>159.82</v>
      </c>
      <c r="C403" s="2">
        <v>12314</v>
      </c>
      <c r="D403" s="2">
        <v>77.05</v>
      </c>
      <c r="E403" s="2">
        <v>2074</v>
      </c>
      <c r="F403" s="2">
        <v>12.98</v>
      </c>
      <c r="G403" s="2">
        <v>65</v>
      </c>
      <c r="H403" s="2">
        <v>189.45</v>
      </c>
      <c r="I403" s="2">
        <v>6</v>
      </c>
      <c r="J403" s="10">
        <v>2017</v>
      </c>
      <c r="K403" s="8" t="s">
        <v>48</v>
      </c>
      <c r="L403" s="8" t="s">
        <v>13</v>
      </c>
      <c r="M403" s="2">
        <f>RANK(Table1[[#This Row],[powerPerf]],Table1[powerPerf])</f>
        <v>346</v>
      </c>
      <c r="N403" s="2">
        <f>RANK(Table1[[#This Row],[cpuValue]],Table1[cpuValue])</f>
        <v>184</v>
      </c>
      <c r="O403" s="8" t="str">
        <f>LOOKUP(Table1[[#This Row],[Rank based on power]],$S$5:$S$9,$T$5:$T$9)</f>
        <v>Best performance</v>
      </c>
      <c r="P403" s="2">
        <f ca="1">YEAR($T$2)-Table1[[#This Row],[testDate]]</f>
        <v>5</v>
      </c>
      <c r="Q403" s="8" t="str">
        <f>CONCATENATE(PROPER(Table1[[#This Row],[Performace remark based on performance]])," ",UPPER(TRIM(Table1[[#This Row],[category]])))</f>
        <v>Best Performance DESKTOP</v>
      </c>
      <c r="R403" s="8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t="s">
        <v>453</v>
      </c>
      <c r="B404" s="9">
        <v>303</v>
      </c>
      <c r="C404" s="2">
        <v>12239</v>
      </c>
      <c r="D404" s="2">
        <v>40.39</v>
      </c>
      <c r="E404" s="2">
        <v>2751</v>
      </c>
      <c r="F404" s="2">
        <v>9.08</v>
      </c>
      <c r="G404" s="2">
        <v>65</v>
      </c>
      <c r="H404" s="2">
        <v>188.3</v>
      </c>
      <c r="I404" s="2">
        <v>6</v>
      </c>
      <c r="J404" s="10">
        <v>2019</v>
      </c>
      <c r="K404" s="8" t="s">
        <v>337</v>
      </c>
      <c r="L404" s="8" t="s">
        <v>118</v>
      </c>
      <c r="M404" s="2">
        <f>RANK(Table1[[#This Row],[powerPerf]],Table1[powerPerf])</f>
        <v>350</v>
      </c>
      <c r="N404" s="2">
        <f>RANK(Table1[[#This Row],[cpuValue]],Table1[cpuValue])</f>
        <v>584</v>
      </c>
      <c r="O404" s="8" t="str">
        <f>LOOKUP(Table1[[#This Row],[Rank based on power]],$S$5:$S$9,$T$5:$T$9)</f>
        <v>Best performance</v>
      </c>
      <c r="P404" s="2">
        <f ca="1">YEAR($T$2)-Table1[[#This Row],[testDate]]</f>
        <v>3</v>
      </c>
      <c r="Q404" s="8" t="str">
        <f>CONCATENATE(PROPER(Table1[[#This Row],[Performace remark based on performance]])," ",UPPER(TRIM(Table1[[#This Row],[category]])))</f>
        <v>Best Performance LAPTOP</v>
      </c>
      <c r="R404" s="8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t="s">
        <v>454</v>
      </c>
      <c r="B405" s="9">
        <v>323</v>
      </c>
      <c r="C405" s="2">
        <v>12239</v>
      </c>
      <c r="D405" s="2">
        <v>37.89</v>
      </c>
      <c r="E405" s="2">
        <v>2576</v>
      </c>
      <c r="F405" s="2">
        <v>7.97</v>
      </c>
      <c r="G405" s="2">
        <v>65</v>
      </c>
      <c r="H405" s="2">
        <v>188.3</v>
      </c>
      <c r="I405" s="2">
        <v>8</v>
      </c>
      <c r="J405" s="10">
        <v>2020</v>
      </c>
      <c r="K405" s="8" t="s">
        <v>267</v>
      </c>
      <c r="L405" s="8" t="s">
        <v>13</v>
      </c>
      <c r="M405" s="2">
        <f>RANK(Table1[[#This Row],[powerPerf]],Table1[powerPerf])</f>
        <v>350</v>
      </c>
      <c r="N405" s="2">
        <f>RANK(Table1[[#This Row],[cpuValue]],Table1[cpuValue])</f>
        <v>629</v>
      </c>
      <c r="O405" s="8" t="str">
        <f>LOOKUP(Table1[[#This Row],[Rank based on power]],$S$5:$S$9,$T$5:$T$9)</f>
        <v>Best performance</v>
      </c>
      <c r="P405" s="2">
        <f ca="1">YEAR($T$2)-Table1[[#This Row],[testDate]]</f>
        <v>2</v>
      </c>
      <c r="Q405" s="8" t="str">
        <f>CONCATENATE(PROPER(Table1[[#This Row],[Performace remark based on performance]])," ",UPPER(TRIM(Table1[[#This Row],[category]])))</f>
        <v>Best Performance DESKTOP</v>
      </c>
      <c r="R405" s="8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t="s">
        <v>455</v>
      </c>
      <c r="B406" s="9">
        <v>174.95</v>
      </c>
      <c r="C406" s="2">
        <v>12222</v>
      </c>
      <c r="D406" s="2">
        <v>69.86</v>
      </c>
      <c r="E406" s="2">
        <v>2018</v>
      </c>
      <c r="F406" s="2">
        <v>11.53</v>
      </c>
      <c r="G406" s="2">
        <v>130</v>
      </c>
      <c r="H406" s="2">
        <v>94.02</v>
      </c>
      <c r="I406" s="2">
        <v>8</v>
      </c>
      <c r="J406" s="10">
        <v>2014</v>
      </c>
      <c r="K406" s="8" t="s">
        <v>414</v>
      </c>
      <c r="L406" s="8" t="s">
        <v>16</v>
      </c>
      <c r="M406" s="2">
        <f>RANK(Table1[[#This Row],[powerPerf]],Table1[powerPerf])</f>
        <v>788</v>
      </c>
      <c r="N406" s="2">
        <f>RANK(Table1[[#This Row],[cpuValue]],Table1[cpuValue])</f>
        <v>227</v>
      </c>
      <c r="O406" s="8" t="str">
        <f>LOOKUP(Table1[[#This Row],[Rank based on power]],$S$5:$S$9,$T$5:$T$9)</f>
        <v>Average performance</v>
      </c>
      <c r="P406" s="2">
        <f ca="1">YEAR($T$2)-Table1[[#This Row],[testDate]]</f>
        <v>8</v>
      </c>
      <c r="Q406" s="8" t="str">
        <f>CONCATENATE(PROPER(Table1[[#This Row],[Performace remark based on performance]])," ",UPPER(TRIM(Table1[[#This Row],[category]])))</f>
        <v>Average Performance SERVER</v>
      </c>
      <c r="R406" s="8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t="s">
        <v>456</v>
      </c>
      <c r="B407" s="9">
        <v>555</v>
      </c>
      <c r="C407" s="2">
        <v>12177</v>
      </c>
      <c r="D407" s="2">
        <v>21.94</v>
      </c>
      <c r="E407" s="2">
        <v>1756</v>
      </c>
      <c r="F407" s="2">
        <v>3.16</v>
      </c>
      <c r="G407" s="2">
        <v>65</v>
      </c>
      <c r="H407" s="2">
        <v>187.33</v>
      </c>
      <c r="I407" s="2">
        <v>8</v>
      </c>
      <c r="J407" s="10">
        <v>2019</v>
      </c>
      <c r="K407" s="8" t="s">
        <v>289</v>
      </c>
      <c r="L407" s="8" t="s">
        <v>16</v>
      </c>
      <c r="M407" s="2">
        <f>RANK(Table1[[#This Row],[powerPerf]],Table1[powerPerf])</f>
        <v>354</v>
      </c>
      <c r="N407" s="2">
        <f>RANK(Table1[[#This Row],[cpuValue]],Table1[cpuValue])</f>
        <v>1101</v>
      </c>
      <c r="O407" s="8" t="str">
        <f>LOOKUP(Table1[[#This Row],[Rank based on power]],$S$5:$S$9,$T$5:$T$9)</f>
        <v>Best performance</v>
      </c>
      <c r="P407" s="2">
        <f ca="1">YEAR($T$2)-Table1[[#This Row],[testDate]]</f>
        <v>3</v>
      </c>
      <c r="Q407" s="8" t="str">
        <f>CONCATENATE(PROPER(Table1[[#This Row],[Performace remark based on performance]])," ",UPPER(TRIM(Table1[[#This Row],[category]])))</f>
        <v>Best Performance SERVER</v>
      </c>
      <c r="R407" s="8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t="s">
        <v>457</v>
      </c>
      <c r="B408" s="9">
        <v>395</v>
      </c>
      <c r="C408" s="2">
        <v>12124</v>
      </c>
      <c r="D408" s="2">
        <v>30.69</v>
      </c>
      <c r="E408" s="2">
        <v>2740</v>
      </c>
      <c r="F408" s="2">
        <v>6.94</v>
      </c>
      <c r="G408" s="2">
        <v>45</v>
      </c>
      <c r="H408" s="2">
        <v>269.42</v>
      </c>
      <c r="I408" s="2">
        <v>6</v>
      </c>
      <c r="J408" s="10">
        <v>2020</v>
      </c>
      <c r="K408" s="8" t="s">
        <v>337</v>
      </c>
      <c r="L408" s="8" t="s">
        <v>118</v>
      </c>
      <c r="M408" s="2">
        <f>RANK(Table1[[#This Row],[powerPerf]],Table1[powerPerf])</f>
        <v>184</v>
      </c>
      <c r="N408" s="2">
        <f>RANK(Table1[[#This Row],[cpuValue]],Table1[cpuValue])</f>
        <v>821</v>
      </c>
      <c r="O408" s="8" t="str">
        <f>LOOKUP(Table1[[#This Row],[Rank based on power]],$S$5:$S$9,$T$5:$T$9)</f>
        <v>Best performance</v>
      </c>
      <c r="P408" s="2">
        <f ca="1">YEAR($T$2)-Table1[[#This Row],[testDate]]</f>
        <v>2</v>
      </c>
      <c r="Q408" s="8" t="str">
        <f>CONCATENATE(PROPER(Table1[[#This Row],[Performace remark based on performance]])," ",UPPER(TRIM(Table1[[#This Row],[category]])))</f>
        <v>Best Performance LAPTOP</v>
      </c>
      <c r="R408" s="8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t="s">
        <v>458</v>
      </c>
      <c r="B409" s="9">
        <v>426</v>
      </c>
      <c r="C409" s="2">
        <v>12098</v>
      </c>
      <c r="D409" s="2">
        <v>28.4</v>
      </c>
      <c r="E409" s="2">
        <v>3017</v>
      </c>
      <c r="F409" s="2">
        <v>7.08</v>
      </c>
      <c r="G409" s="2">
        <v>35</v>
      </c>
      <c r="H409" s="2">
        <v>345.66</v>
      </c>
      <c r="I409" s="2">
        <v>4</v>
      </c>
      <c r="J409" s="10">
        <v>2021</v>
      </c>
      <c r="K409" s="8" t="s">
        <v>447</v>
      </c>
      <c r="L409" s="8" t="s">
        <v>118</v>
      </c>
      <c r="M409" s="2">
        <f>RANK(Table1[[#This Row],[powerPerf]],Table1[powerPerf])</f>
        <v>105</v>
      </c>
      <c r="N409" s="2">
        <f>RANK(Table1[[#This Row],[cpuValue]],Table1[cpuValue])</f>
        <v>887</v>
      </c>
      <c r="O409" s="8" t="str">
        <f>LOOKUP(Table1[[#This Row],[Rank based on power]],$S$5:$S$9,$T$5:$T$9)</f>
        <v>Best performance</v>
      </c>
      <c r="P409" s="2">
        <f ca="1">YEAR($T$2)-Table1[[#This Row],[testDate]]</f>
        <v>1</v>
      </c>
      <c r="Q409" s="8" t="str">
        <f>CONCATENATE(PROPER(Table1[[#This Row],[Performace remark based on performance]])," ",UPPER(TRIM(Table1[[#This Row],[category]])))</f>
        <v>Best Performance LAPTOP</v>
      </c>
      <c r="R409" s="8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t="s">
        <v>459</v>
      </c>
      <c r="B410" s="9">
        <v>432.19</v>
      </c>
      <c r="C410" s="2">
        <v>12083</v>
      </c>
      <c r="D410" s="2">
        <v>27.96</v>
      </c>
      <c r="E410" s="2">
        <v>2067</v>
      </c>
      <c r="F410" s="2">
        <v>4.78</v>
      </c>
      <c r="G410" s="2">
        <v>150</v>
      </c>
      <c r="H410" s="2">
        <v>80.56</v>
      </c>
      <c r="I410" s="2">
        <v>8</v>
      </c>
      <c r="J410" s="10">
        <v>2013</v>
      </c>
      <c r="K410" s="8" t="s">
        <v>392</v>
      </c>
      <c r="L410" s="8" t="s">
        <v>16</v>
      </c>
      <c r="M410" s="2">
        <f>RANK(Table1[[#This Row],[powerPerf]],Table1[powerPerf])</f>
        <v>883</v>
      </c>
      <c r="N410" s="2">
        <f>RANK(Table1[[#This Row],[cpuValue]],Table1[cpuValue])</f>
        <v>904</v>
      </c>
      <c r="O410" s="8" t="str">
        <f>LOOKUP(Table1[[#This Row],[Rank based on power]],$S$5:$S$9,$T$5:$T$9)</f>
        <v>Average performance</v>
      </c>
      <c r="P410" s="2">
        <f ca="1">YEAR($T$2)-Table1[[#This Row],[testDate]]</f>
        <v>9</v>
      </c>
      <c r="Q410" s="8" t="str">
        <f>CONCATENATE(PROPER(Table1[[#This Row],[Performace remark based on performance]])," ",UPPER(TRIM(Table1[[#This Row],[category]])))</f>
        <v>Average Performance SERVER</v>
      </c>
      <c r="R410" s="8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t="s">
        <v>460</v>
      </c>
      <c r="B411" s="9">
        <v>494</v>
      </c>
      <c r="C411" s="2">
        <v>12024</v>
      </c>
      <c r="D411" s="2">
        <v>24.34</v>
      </c>
      <c r="E411" s="2">
        <v>2428</v>
      </c>
      <c r="F411" s="2">
        <v>4.91</v>
      </c>
      <c r="G411" s="2">
        <v>35</v>
      </c>
      <c r="H411" s="2">
        <v>343.53</v>
      </c>
      <c r="I411" s="2">
        <v>8</v>
      </c>
      <c r="J411" s="10">
        <v>2019</v>
      </c>
      <c r="K411" s="8" t="s">
        <v>267</v>
      </c>
      <c r="L411" s="8" t="s">
        <v>16</v>
      </c>
      <c r="M411" s="2">
        <f>RANK(Table1[[#This Row],[powerPerf]],Table1[powerPerf])</f>
        <v>107</v>
      </c>
      <c r="N411" s="2">
        <f>RANK(Table1[[#This Row],[cpuValue]],Table1[cpuValue])</f>
        <v>1017</v>
      </c>
      <c r="O411" s="8" t="str">
        <f>LOOKUP(Table1[[#This Row],[Rank based on power]],$S$5:$S$9,$T$5:$T$9)</f>
        <v>Best performance</v>
      </c>
      <c r="P411" s="2">
        <f ca="1">YEAR($T$2)-Table1[[#This Row],[testDate]]</f>
        <v>3</v>
      </c>
      <c r="Q411" s="8" t="str">
        <f>CONCATENATE(PROPER(Table1[[#This Row],[Performace remark based on performance]])," ",UPPER(TRIM(Table1[[#This Row],[category]])))</f>
        <v>Best Performance SERVER</v>
      </c>
      <c r="R411" s="8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t="s">
        <v>461</v>
      </c>
      <c r="B412" s="9">
        <v>461</v>
      </c>
      <c r="C412" s="2">
        <v>11950</v>
      </c>
      <c r="D412" s="2">
        <v>25.92</v>
      </c>
      <c r="E412" s="2">
        <v>1818</v>
      </c>
      <c r="F412" s="2">
        <v>3.94</v>
      </c>
      <c r="G412" s="2">
        <v>90</v>
      </c>
      <c r="H412" s="2">
        <v>132.78</v>
      </c>
      <c r="I412" s="2">
        <v>10</v>
      </c>
      <c r="J412" s="10">
        <v>2016</v>
      </c>
      <c r="K412" s="8" t="s">
        <v>161</v>
      </c>
      <c r="L412" s="8" t="s">
        <v>16</v>
      </c>
      <c r="M412" s="2">
        <f>RANK(Table1[[#This Row],[powerPerf]],Table1[powerPerf])</f>
        <v>591</v>
      </c>
      <c r="N412" s="2">
        <f>RANK(Table1[[#This Row],[cpuValue]],Table1[cpuValue])</f>
        <v>965</v>
      </c>
      <c r="O412" s="8" t="str">
        <f>LOOKUP(Table1[[#This Row],[Rank based on power]],$S$5:$S$9,$T$5:$T$9)</f>
        <v>High performance</v>
      </c>
      <c r="P412" s="2">
        <f ca="1">YEAR($T$2)-Table1[[#This Row],[testDate]]</f>
        <v>6</v>
      </c>
      <c r="Q412" s="8" t="str">
        <f>CONCATENATE(PROPER(Table1[[#This Row],[Performace remark based on performance]])," ",UPPER(TRIM(Table1[[#This Row],[category]])))</f>
        <v>High Performance SERVER</v>
      </c>
      <c r="R412" s="8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t="s">
        <v>462</v>
      </c>
      <c r="B413" s="9">
        <v>107.87</v>
      </c>
      <c r="C413" s="2">
        <v>11931</v>
      </c>
      <c r="D413" s="2">
        <v>110.61</v>
      </c>
      <c r="E413" s="2">
        <v>1629</v>
      </c>
      <c r="F413" s="2">
        <v>15.1</v>
      </c>
      <c r="G413" s="2">
        <v>105</v>
      </c>
      <c r="H413" s="2">
        <v>113.63</v>
      </c>
      <c r="I413" s="2">
        <v>10</v>
      </c>
      <c r="J413" s="10">
        <v>2014</v>
      </c>
      <c r="K413" s="8" t="s">
        <v>189</v>
      </c>
      <c r="L413" s="8" t="s">
        <v>16</v>
      </c>
      <c r="M413" s="2">
        <f>RANK(Table1[[#This Row],[powerPerf]],Table1[powerPerf])</f>
        <v>694</v>
      </c>
      <c r="N413" s="2">
        <f>RANK(Table1[[#This Row],[cpuValue]],Table1[cpuValue])</f>
        <v>64</v>
      </c>
      <c r="O413" s="8" t="str">
        <f>LOOKUP(Table1[[#This Row],[Rank based on power]],$S$5:$S$9,$T$5:$T$9)</f>
        <v>High performance</v>
      </c>
      <c r="P413" s="2">
        <f ca="1">YEAR($T$2)-Table1[[#This Row],[testDate]]</f>
        <v>8</v>
      </c>
      <c r="Q413" s="8" t="str">
        <f>CONCATENATE(PROPER(Table1[[#This Row],[Performace remark based on performance]])," ",UPPER(TRIM(Table1[[#This Row],[category]])))</f>
        <v>High Performance SERVER</v>
      </c>
      <c r="R413" s="8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t="s">
        <v>463</v>
      </c>
      <c r="B414" s="9">
        <v>1365</v>
      </c>
      <c r="C414" s="2">
        <v>11820</v>
      </c>
      <c r="D414" s="2">
        <v>8.66</v>
      </c>
      <c r="E414" s="2">
        <v>1397</v>
      </c>
      <c r="F414" s="2">
        <v>1.02</v>
      </c>
      <c r="G414" s="2">
        <v>65</v>
      </c>
      <c r="H414" s="2">
        <v>181.85</v>
      </c>
      <c r="I414" s="2">
        <v>12</v>
      </c>
      <c r="J414" s="10">
        <v>2015</v>
      </c>
      <c r="K414" s="8" t="s">
        <v>189</v>
      </c>
      <c r="L414" s="8" t="s">
        <v>16</v>
      </c>
      <c r="M414" s="2">
        <f>RANK(Table1[[#This Row],[powerPerf]],Table1[powerPerf])</f>
        <v>373</v>
      </c>
      <c r="N414" s="2">
        <f>RANK(Table1[[#This Row],[cpuValue]],Table1[cpuValue])</f>
        <v>1655</v>
      </c>
      <c r="O414" s="8" t="str">
        <f>LOOKUP(Table1[[#This Row],[Rank based on power]],$S$5:$S$9,$T$5:$T$9)</f>
        <v>Best performance</v>
      </c>
      <c r="P414" s="2">
        <f ca="1">YEAR($T$2)-Table1[[#This Row],[testDate]]</f>
        <v>7</v>
      </c>
      <c r="Q414" s="8" t="str">
        <f>CONCATENATE(PROPER(Table1[[#This Row],[Performace remark based on performance]])," ",UPPER(TRIM(Table1[[#This Row],[category]])))</f>
        <v>Best Performance SERVER</v>
      </c>
      <c r="R414" s="8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t="s">
        <v>464</v>
      </c>
      <c r="B415" s="9">
        <v>450</v>
      </c>
      <c r="C415" s="2">
        <v>11818</v>
      </c>
      <c r="D415" s="2">
        <v>26.26</v>
      </c>
      <c r="E415" s="2">
        <v>2648</v>
      </c>
      <c r="F415" s="2">
        <v>5.89</v>
      </c>
      <c r="G415" s="2">
        <v>45</v>
      </c>
      <c r="H415" s="2">
        <v>262.62</v>
      </c>
      <c r="I415" s="2">
        <v>6</v>
      </c>
      <c r="J415" s="10">
        <v>2019</v>
      </c>
      <c r="K415" s="8" t="s">
        <v>337</v>
      </c>
      <c r="L415" s="8" t="s">
        <v>118</v>
      </c>
      <c r="M415" s="2">
        <f>RANK(Table1[[#This Row],[powerPerf]],Table1[powerPerf])</f>
        <v>192</v>
      </c>
      <c r="N415" s="2">
        <f>RANK(Table1[[#This Row],[cpuValue]],Table1[cpuValue])</f>
        <v>953</v>
      </c>
      <c r="O415" s="8" t="str">
        <f>LOOKUP(Table1[[#This Row],[Rank based on power]],$S$5:$S$9,$T$5:$T$9)</f>
        <v>Best performance</v>
      </c>
      <c r="P415" s="2">
        <f ca="1">YEAR($T$2)-Table1[[#This Row],[testDate]]</f>
        <v>3</v>
      </c>
      <c r="Q415" s="8" t="str">
        <f>CONCATENATE(PROPER(Table1[[#This Row],[Performace remark based on performance]])," ",UPPER(TRIM(Table1[[#This Row],[category]])))</f>
        <v>Best Performance LAPTOP</v>
      </c>
      <c r="R415" s="8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t="s">
        <v>465</v>
      </c>
      <c r="B416" s="9">
        <v>641</v>
      </c>
      <c r="C416" s="2">
        <v>11736</v>
      </c>
      <c r="D416" s="2">
        <v>18.309999999999999</v>
      </c>
      <c r="E416" s="2">
        <v>1802</v>
      </c>
      <c r="F416" s="2">
        <v>2.81</v>
      </c>
      <c r="G416" s="2">
        <v>80</v>
      </c>
      <c r="H416" s="2">
        <v>146.69</v>
      </c>
      <c r="I416" s="2">
        <v>8</v>
      </c>
      <c r="J416" s="10">
        <v>2019</v>
      </c>
      <c r="K416" s="8" t="s">
        <v>289</v>
      </c>
      <c r="L416" s="8" t="s">
        <v>16</v>
      </c>
      <c r="M416" s="2">
        <f>RANK(Table1[[#This Row],[powerPerf]],Table1[powerPerf])</f>
        <v>530</v>
      </c>
      <c r="N416" s="2">
        <f>RANK(Table1[[#This Row],[cpuValue]],Table1[cpuValue])</f>
        <v>1227</v>
      </c>
      <c r="O416" s="8" t="str">
        <f>LOOKUP(Table1[[#This Row],[Rank based on power]],$S$5:$S$9,$T$5:$T$9)</f>
        <v>High performance</v>
      </c>
      <c r="P416" s="2">
        <f ca="1">YEAR($T$2)-Table1[[#This Row],[testDate]]</f>
        <v>3</v>
      </c>
      <c r="Q416" s="8" t="str">
        <f>CONCATENATE(PROPER(Table1[[#This Row],[Performace remark based on performance]])," ",UPPER(TRIM(Table1[[#This Row],[category]])))</f>
        <v>High Performance SERVER</v>
      </c>
      <c r="R416" s="8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t="s">
        <v>466</v>
      </c>
      <c r="B417" s="9">
        <v>79</v>
      </c>
      <c r="C417" s="2">
        <v>11718</v>
      </c>
      <c r="D417" s="2">
        <v>148.33000000000001</v>
      </c>
      <c r="E417" s="2">
        <v>1658</v>
      </c>
      <c r="F417" s="2">
        <v>20.99</v>
      </c>
      <c r="G417" s="2">
        <v>115</v>
      </c>
      <c r="H417" s="2">
        <v>101.9</v>
      </c>
      <c r="I417" s="2">
        <v>10</v>
      </c>
      <c r="J417" s="10">
        <v>2014</v>
      </c>
      <c r="K417" s="8" t="s">
        <v>392</v>
      </c>
      <c r="L417" s="8" t="s">
        <v>16</v>
      </c>
      <c r="M417" s="2">
        <f>RANK(Table1[[#This Row],[powerPerf]],Table1[powerPerf])</f>
        <v>752</v>
      </c>
      <c r="N417" s="2">
        <f>RANK(Table1[[#This Row],[cpuValue]],Table1[cpuValue])</f>
        <v>23</v>
      </c>
      <c r="O417" s="8" t="str">
        <f>LOOKUP(Table1[[#This Row],[Rank based on power]],$S$5:$S$9,$T$5:$T$9)</f>
        <v>High performance</v>
      </c>
      <c r="P417" s="2">
        <f ca="1">YEAR($T$2)-Table1[[#This Row],[testDate]]</f>
        <v>8</v>
      </c>
      <c r="Q417" s="8" t="str">
        <f>CONCATENATE(PROPER(Table1[[#This Row],[Performace remark based on performance]])," ",UPPER(TRIM(Table1[[#This Row],[category]])))</f>
        <v>High Performance SERVER</v>
      </c>
      <c r="R417" s="8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t="s">
        <v>467</v>
      </c>
      <c r="B418" s="9">
        <v>137.94999999999999</v>
      </c>
      <c r="C418" s="2">
        <v>11660</v>
      </c>
      <c r="D418" s="2">
        <v>84.52</v>
      </c>
      <c r="E418" s="2">
        <v>2427</v>
      </c>
      <c r="F418" s="2">
        <v>17.59</v>
      </c>
      <c r="G418" s="2">
        <v>65</v>
      </c>
      <c r="H418" s="2">
        <v>179.38</v>
      </c>
      <c r="I418" s="2">
        <v>4</v>
      </c>
      <c r="J418" s="10">
        <v>2020</v>
      </c>
      <c r="K418" s="8" t="s">
        <v>48</v>
      </c>
      <c r="L418" s="8" t="s">
        <v>13</v>
      </c>
      <c r="M418" s="2">
        <f>RANK(Table1[[#This Row],[powerPerf]],Table1[powerPerf])</f>
        <v>384</v>
      </c>
      <c r="N418" s="2">
        <f>RANK(Table1[[#This Row],[cpuValue]],Table1[cpuValue])</f>
        <v>158</v>
      </c>
      <c r="O418" s="8" t="str">
        <f>LOOKUP(Table1[[#This Row],[Rank based on power]],$S$5:$S$9,$T$5:$T$9)</f>
        <v>Best performance</v>
      </c>
      <c r="P418" s="2">
        <f ca="1">YEAR($T$2)-Table1[[#This Row],[testDate]]</f>
        <v>2</v>
      </c>
      <c r="Q418" s="8" t="str">
        <f>CONCATENATE(PROPER(Table1[[#This Row],[Performace remark based on performance]])," ",UPPER(TRIM(Table1[[#This Row],[category]])))</f>
        <v>Best Performance DESKTOP</v>
      </c>
      <c r="R418" s="8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t="s">
        <v>468</v>
      </c>
      <c r="B419" s="9">
        <v>1176</v>
      </c>
      <c r="C419" s="2">
        <v>11645</v>
      </c>
      <c r="D419" s="2">
        <v>9.9</v>
      </c>
      <c r="E419" s="2">
        <v>1319</v>
      </c>
      <c r="F419" s="2">
        <v>1.1200000000000001</v>
      </c>
      <c r="G419" s="2">
        <v>45</v>
      </c>
      <c r="H419" s="2">
        <v>258.77999999999997</v>
      </c>
      <c r="I419" s="2">
        <v>16</v>
      </c>
      <c r="J419" s="10">
        <v>2020</v>
      </c>
      <c r="K419" s="8" t="s">
        <v>469</v>
      </c>
      <c r="L419" s="8" t="s">
        <v>16</v>
      </c>
      <c r="M419" s="2">
        <f>RANK(Table1[[#This Row],[powerPerf]],Table1[powerPerf])</f>
        <v>201</v>
      </c>
      <c r="N419" s="2">
        <f>RANK(Table1[[#This Row],[cpuValue]],Table1[cpuValue])</f>
        <v>1584</v>
      </c>
      <c r="O419" s="8" t="str">
        <f>LOOKUP(Table1[[#This Row],[Rank based on power]],$S$5:$S$9,$T$5:$T$9)</f>
        <v>Best performance</v>
      </c>
      <c r="P419" s="2">
        <f ca="1">YEAR($T$2)-Table1[[#This Row],[testDate]]</f>
        <v>2</v>
      </c>
      <c r="Q419" s="8" t="str">
        <f>CONCATENATE(PROPER(Table1[[#This Row],[Performace remark based on performance]])," ",UPPER(TRIM(Table1[[#This Row],[category]])))</f>
        <v>Best Performance SERVER</v>
      </c>
      <c r="R419" s="8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t="s">
        <v>470</v>
      </c>
      <c r="B420" s="9">
        <v>250</v>
      </c>
      <c r="C420" s="2">
        <v>11604</v>
      </c>
      <c r="D420" s="2">
        <v>46.41</v>
      </c>
      <c r="E420" s="2">
        <v>2620</v>
      </c>
      <c r="F420" s="2">
        <v>10.48</v>
      </c>
      <c r="G420" s="2">
        <v>45</v>
      </c>
      <c r="H420" s="2">
        <v>257.86</v>
      </c>
      <c r="I420" s="2">
        <v>6</v>
      </c>
      <c r="J420" s="10">
        <v>2021</v>
      </c>
      <c r="K420" s="8" t="s">
        <v>337</v>
      </c>
      <c r="L420" s="8" t="s">
        <v>118</v>
      </c>
      <c r="M420" s="2">
        <f>RANK(Table1[[#This Row],[powerPerf]],Table1[powerPerf])</f>
        <v>202</v>
      </c>
      <c r="N420" s="2">
        <f>RANK(Table1[[#This Row],[cpuValue]],Table1[cpuValue])</f>
        <v>481</v>
      </c>
      <c r="O420" s="8" t="str">
        <f>LOOKUP(Table1[[#This Row],[Rank based on power]],$S$5:$S$9,$T$5:$T$9)</f>
        <v>Best performance</v>
      </c>
      <c r="P420" s="2">
        <f ca="1">YEAR($T$2)-Table1[[#This Row],[testDate]]</f>
        <v>1</v>
      </c>
      <c r="Q420" s="8" t="str">
        <f>CONCATENATE(PROPER(Table1[[#This Row],[Performace remark based on performance]])," ",UPPER(TRIM(Table1[[#This Row],[category]])))</f>
        <v>Best Performance LAPTOP</v>
      </c>
      <c r="R420" s="8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t="s">
        <v>471</v>
      </c>
      <c r="B421" s="9">
        <v>1298.7</v>
      </c>
      <c r="C421" s="2">
        <v>11547</v>
      </c>
      <c r="D421" s="2">
        <v>8.89</v>
      </c>
      <c r="E421" s="2">
        <v>1435</v>
      </c>
      <c r="F421" s="2">
        <v>1.1000000000000001</v>
      </c>
      <c r="G421" s="2">
        <v>75</v>
      </c>
      <c r="H421" s="2">
        <v>153.96</v>
      </c>
      <c r="I421" s="2">
        <v>14</v>
      </c>
      <c r="J421" s="10">
        <v>2017</v>
      </c>
      <c r="K421" s="8" t="s">
        <v>161</v>
      </c>
      <c r="L421" s="8" t="s">
        <v>16</v>
      </c>
      <c r="M421" s="2">
        <f>RANK(Table1[[#This Row],[powerPerf]],Table1[powerPerf])</f>
        <v>485</v>
      </c>
      <c r="N421" s="2">
        <f>RANK(Table1[[#This Row],[cpuValue]],Table1[cpuValue])</f>
        <v>1643</v>
      </c>
      <c r="O421" s="8" t="str">
        <f>LOOKUP(Table1[[#This Row],[Rank based on power]],$S$5:$S$9,$T$5:$T$9)</f>
        <v>High performance</v>
      </c>
      <c r="P421" s="2">
        <f ca="1">YEAR($T$2)-Table1[[#This Row],[testDate]]</f>
        <v>5</v>
      </c>
      <c r="Q421" s="8" t="str">
        <f>CONCATENATE(PROPER(Table1[[#This Row],[Performace remark based on performance]])," ",UPPER(TRIM(Table1[[#This Row],[category]])))</f>
        <v>High Performance SERVER</v>
      </c>
      <c r="R421" s="8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t="s">
        <v>472</v>
      </c>
      <c r="B422" s="9">
        <v>453.7</v>
      </c>
      <c r="C422" s="2">
        <v>11534</v>
      </c>
      <c r="D422" s="2">
        <v>25.42</v>
      </c>
      <c r="E422" s="2">
        <v>2406</v>
      </c>
      <c r="F422" s="2">
        <v>5.3</v>
      </c>
      <c r="G422" s="2">
        <v>140</v>
      </c>
      <c r="H422" s="2">
        <v>82.38</v>
      </c>
      <c r="I422" s="2">
        <v>6</v>
      </c>
      <c r="J422" s="10">
        <v>2016</v>
      </c>
      <c r="K422" s="8" t="s">
        <v>161</v>
      </c>
      <c r="L422" s="8" t="s">
        <v>16</v>
      </c>
      <c r="M422" s="2">
        <f>RANK(Table1[[#This Row],[powerPerf]],Table1[powerPerf])</f>
        <v>874</v>
      </c>
      <c r="N422" s="2">
        <f>RANK(Table1[[#This Row],[cpuValue]],Table1[cpuValue])</f>
        <v>987</v>
      </c>
      <c r="O422" s="8" t="str">
        <f>LOOKUP(Table1[[#This Row],[Rank based on power]],$S$5:$S$9,$T$5:$T$9)</f>
        <v>Average performance</v>
      </c>
      <c r="P422" s="2">
        <f ca="1">YEAR($T$2)-Table1[[#This Row],[testDate]]</f>
        <v>6</v>
      </c>
      <c r="Q422" s="8" t="str">
        <f>CONCATENATE(PROPER(Table1[[#This Row],[Performace remark based on performance]])," ",UPPER(TRIM(Table1[[#This Row],[category]])))</f>
        <v>Average Performance SERVER</v>
      </c>
      <c r="R422" s="8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t="s">
        <v>473</v>
      </c>
      <c r="B423" s="9">
        <v>1305.76</v>
      </c>
      <c r="C423" s="2">
        <v>11483</v>
      </c>
      <c r="D423" s="2">
        <v>8.7899999999999991</v>
      </c>
      <c r="E423" s="2">
        <v>2550</v>
      </c>
      <c r="F423" s="2">
        <v>1.95</v>
      </c>
      <c r="G423" s="2">
        <v>45</v>
      </c>
      <c r="H423" s="2">
        <v>255.18</v>
      </c>
      <c r="I423" s="2">
        <v>6</v>
      </c>
      <c r="J423" s="10">
        <v>2019</v>
      </c>
      <c r="K423" s="8" t="s">
        <v>17</v>
      </c>
      <c r="L423" s="8" t="s">
        <v>118</v>
      </c>
      <c r="M423" s="2">
        <f>RANK(Table1[[#This Row],[powerPerf]],Table1[powerPerf])</f>
        <v>208</v>
      </c>
      <c r="N423" s="2">
        <f>RANK(Table1[[#This Row],[cpuValue]],Table1[cpuValue])</f>
        <v>1647</v>
      </c>
      <c r="O423" s="8" t="str">
        <f>LOOKUP(Table1[[#This Row],[Rank based on power]],$S$5:$S$9,$T$5:$T$9)</f>
        <v>Best performance</v>
      </c>
      <c r="P423" s="2">
        <f ca="1">YEAR($T$2)-Table1[[#This Row],[testDate]]</f>
        <v>3</v>
      </c>
      <c r="Q423" s="8" t="str">
        <f>CONCATENATE(PROPER(Table1[[#This Row],[Performace remark based on performance]])," ",UPPER(TRIM(Table1[[#This Row],[category]])))</f>
        <v>Best Performance LAPTOP</v>
      </c>
      <c r="R423" s="8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t="s">
        <v>474</v>
      </c>
      <c r="B424" s="9">
        <v>700</v>
      </c>
      <c r="C424" s="2">
        <v>11436</v>
      </c>
      <c r="D424" s="2">
        <v>16.34</v>
      </c>
      <c r="E424" s="2">
        <v>1385</v>
      </c>
      <c r="F424" s="2">
        <v>1.98</v>
      </c>
      <c r="G424" s="2">
        <v>65</v>
      </c>
      <c r="H424" s="2">
        <v>175.93</v>
      </c>
      <c r="I424" s="2">
        <v>14</v>
      </c>
      <c r="J424" s="10">
        <v>2017</v>
      </c>
      <c r="K424" s="8" t="s">
        <v>161</v>
      </c>
      <c r="L424" s="8" t="s">
        <v>16</v>
      </c>
      <c r="M424" s="2">
        <f>RANK(Table1[[#This Row],[powerPerf]],Table1[powerPerf])</f>
        <v>396</v>
      </c>
      <c r="N424" s="2">
        <f>RANK(Table1[[#This Row],[cpuValue]],Table1[cpuValue])</f>
        <v>1302</v>
      </c>
      <c r="O424" s="8" t="str">
        <f>LOOKUP(Table1[[#This Row],[Rank based on power]],$S$5:$S$9,$T$5:$T$9)</f>
        <v>High performance</v>
      </c>
      <c r="P424" s="2">
        <f ca="1">YEAR($T$2)-Table1[[#This Row],[testDate]]</f>
        <v>5</v>
      </c>
      <c r="Q424" s="8" t="str">
        <f>CONCATENATE(PROPER(Table1[[#This Row],[Performace remark based on performance]])," ",UPPER(TRIM(Table1[[#This Row],[category]])))</f>
        <v>High Performance SERVER</v>
      </c>
      <c r="R424" s="8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t="s">
        <v>475</v>
      </c>
      <c r="B425" s="9">
        <v>395</v>
      </c>
      <c r="C425" s="2">
        <v>11391</v>
      </c>
      <c r="D425" s="2">
        <v>28.84</v>
      </c>
      <c r="E425" s="2">
        <v>2539</v>
      </c>
      <c r="F425" s="2">
        <v>6.43</v>
      </c>
      <c r="G425" s="2">
        <v>45</v>
      </c>
      <c r="H425" s="2">
        <v>253.14</v>
      </c>
      <c r="I425" s="2">
        <v>6</v>
      </c>
      <c r="J425" s="10">
        <v>2020</v>
      </c>
      <c r="K425" s="8" t="s">
        <v>337</v>
      </c>
      <c r="L425" s="8" t="s">
        <v>118</v>
      </c>
      <c r="M425" s="2">
        <f>RANK(Table1[[#This Row],[powerPerf]],Table1[powerPerf])</f>
        <v>211</v>
      </c>
      <c r="N425" s="2">
        <f>RANK(Table1[[#This Row],[cpuValue]],Table1[cpuValue])</f>
        <v>877</v>
      </c>
      <c r="O425" s="8" t="str">
        <f>LOOKUP(Table1[[#This Row],[Rank based on power]],$S$5:$S$9,$T$5:$T$9)</f>
        <v>Best performance</v>
      </c>
      <c r="P425" s="2">
        <f ca="1">YEAR($T$2)-Table1[[#This Row],[testDate]]</f>
        <v>2</v>
      </c>
      <c r="Q425" s="8" t="str">
        <f>CONCATENATE(PROPER(Table1[[#This Row],[Performace remark based on performance]])," ",UPPER(TRIM(Table1[[#This Row],[category]])))</f>
        <v>Best Performance LAPTOP</v>
      </c>
      <c r="R425" s="8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t="s">
        <v>476</v>
      </c>
      <c r="B426" s="9">
        <v>213</v>
      </c>
      <c r="C426" s="2">
        <v>11376</v>
      </c>
      <c r="D426" s="2">
        <v>53.41</v>
      </c>
      <c r="E426" s="2">
        <v>2422</v>
      </c>
      <c r="F426" s="2">
        <v>11.37</v>
      </c>
      <c r="G426" s="2">
        <v>35</v>
      </c>
      <c r="H426" s="2">
        <v>325.02</v>
      </c>
      <c r="I426" s="2">
        <v>6</v>
      </c>
      <c r="J426" s="10">
        <v>2020</v>
      </c>
      <c r="K426" s="8" t="s">
        <v>155</v>
      </c>
      <c r="L426" s="8" t="s">
        <v>13</v>
      </c>
      <c r="M426" s="2">
        <f>RANK(Table1[[#This Row],[powerPerf]],Table1[powerPerf])</f>
        <v>122</v>
      </c>
      <c r="N426" s="2">
        <f>RANK(Table1[[#This Row],[cpuValue]],Table1[cpuValue])</f>
        <v>394</v>
      </c>
      <c r="O426" s="8" t="str">
        <f>LOOKUP(Table1[[#This Row],[Rank based on power]],$S$5:$S$9,$T$5:$T$9)</f>
        <v>Best performance</v>
      </c>
      <c r="P426" s="2">
        <f ca="1">YEAR($T$2)-Table1[[#This Row],[testDate]]</f>
        <v>2</v>
      </c>
      <c r="Q426" s="8" t="str">
        <f>CONCATENATE(PROPER(Table1[[#This Row],[Performace remark based on performance]])," ",UPPER(TRIM(Table1[[#This Row],[category]])))</f>
        <v>Best Performance DESKTOP</v>
      </c>
      <c r="R426" s="8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t="s">
        <v>477</v>
      </c>
      <c r="B427" s="9">
        <v>374.95</v>
      </c>
      <c r="C427" s="2">
        <v>11373</v>
      </c>
      <c r="D427" s="2">
        <v>30.33</v>
      </c>
      <c r="E427" s="2">
        <v>1774</v>
      </c>
      <c r="F427" s="2">
        <v>4.7300000000000004</v>
      </c>
      <c r="G427" s="2">
        <v>85</v>
      </c>
      <c r="H427" s="2">
        <v>133.80000000000001</v>
      </c>
      <c r="I427" s="2">
        <v>10</v>
      </c>
      <c r="J427" s="10">
        <v>2016</v>
      </c>
      <c r="K427" s="8" t="s">
        <v>161</v>
      </c>
      <c r="L427" s="8" t="s">
        <v>16</v>
      </c>
      <c r="M427" s="2">
        <f>RANK(Table1[[#This Row],[powerPerf]],Table1[powerPerf])</f>
        <v>585</v>
      </c>
      <c r="N427" s="2">
        <f>RANK(Table1[[#This Row],[cpuValue]],Table1[cpuValue])</f>
        <v>828</v>
      </c>
      <c r="O427" s="8" t="str">
        <f>LOOKUP(Table1[[#This Row],[Rank based on power]],$S$5:$S$9,$T$5:$T$9)</f>
        <v>High performance</v>
      </c>
      <c r="P427" s="2">
        <f ca="1">YEAR($T$2)-Table1[[#This Row],[testDate]]</f>
        <v>6</v>
      </c>
      <c r="Q427" s="8" t="str">
        <f>CONCATENATE(PROPER(Table1[[#This Row],[Performace remark based on performance]])," ",UPPER(TRIM(Table1[[#This Row],[category]])))</f>
        <v>High Performance SERVER</v>
      </c>
      <c r="R427" s="8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t="s">
        <v>478</v>
      </c>
      <c r="B428" s="9">
        <v>2400</v>
      </c>
      <c r="C428" s="2">
        <v>11344</v>
      </c>
      <c r="D428" s="2">
        <v>4.7300000000000004</v>
      </c>
      <c r="E428" s="2">
        <v>1749</v>
      </c>
      <c r="F428" s="2">
        <v>0.73</v>
      </c>
      <c r="G428" s="2">
        <v>135</v>
      </c>
      <c r="H428" s="2">
        <v>84.03</v>
      </c>
      <c r="I428" s="2">
        <v>10</v>
      </c>
      <c r="J428" s="10">
        <v>2016</v>
      </c>
      <c r="K428" s="8" t="s">
        <v>161</v>
      </c>
      <c r="L428" s="8" t="s">
        <v>16</v>
      </c>
      <c r="M428" s="2">
        <f>RANK(Table1[[#This Row],[powerPerf]],Table1[powerPerf])</f>
        <v>859</v>
      </c>
      <c r="N428" s="2">
        <f>RANK(Table1[[#This Row],[cpuValue]],Table1[cpuValue])</f>
        <v>1820</v>
      </c>
      <c r="O428" s="8" t="str">
        <f>LOOKUP(Table1[[#This Row],[Rank based on power]],$S$5:$S$9,$T$5:$T$9)</f>
        <v>Average performance</v>
      </c>
      <c r="P428" s="2">
        <f ca="1">YEAR($T$2)-Table1[[#This Row],[testDate]]</f>
        <v>6</v>
      </c>
      <c r="Q428" s="8" t="str">
        <f>CONCATENATE(PROPER(Table1[[#This Row],[Performace remark based on performance]])," ",UPPER(TRIM(Table1[[#This Row],[category]])))</f>
        <v>Average Performance SERVER</v>
      </c>
      <c r="R428" s="8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t="s">
        <v>479</v>
      </c>
      <c r="B429" s="9">
        <v>326.97000000000003</v>
      </c>
      <c r="C429" s="2">
        <v>11295</v>
      </c>
      <c r="D429" s="2">
        <v>34.54</v>
      </c>
      <c r="E429" s="2">
        <v>2407</v>
      </c>
      <c r="F429" s="2">
        <v>7.36</v>
      </c>
      <c r="G429" s="2">
        <v>140</v>
      </c>
      <c r="H429" s="2">
        <v>80.680000000000007</v>
      </c>
      <c r="I429" s="2">
        <v>6</v>
      </c>
      <c r="J429" s="10">
        <v>2016</v>
      </c>
      <c r="K429" s="8" t="s">
        <v>161</v>
      </c>
      <c r="L429" s="8" t="s">
        <v>13</v>
      </c>
      <c r="M429" s="2">
        <f>RANK(Table1[[#This Row],[powerPerf]],Table1[powerPerf])</f>
        <v>882</v>
      </c>
      <c r="N429" s="2">
        <f>RANK(Table1[[#This Row],[cpuValue]],Table1[cpuValue])</f>
        <v>713</v>
      </c>
      <c r="O429" s="8" t="str">
        <f>LOOKUP(Table1[[#This Row],[Rank based on power]],$S$5:$S$9,$T$5:$T$9)</f>
        <v>Average performance</v>
      </c>
      <c r="P429" s="2">
        <f ca="1">YEAR($T$2)-Table1[[#This Row],[testDate]]</f>
        <v>6</v>
      </c>
      <c r="Q429" s="8" t="str">
        <f>CONCATENATE(PROPER(Table1[[#This Row],[Performace remark based on performance]])," ",UPPER(TRIM(Table1[[#This Row],[category]])))</f>
        <v>Average Performance DESKTOP</v>
      </c>
      <c r="R429" s="8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t="s">
        <v>480</v>
      </c>
      <c r="B430" s="9">
        <v>960</v>
      </c>
      <c r="C430" s="2">
        <v>11207</v>
      </c>
      <c r="D430" s="2">
        <v>11.67</v>
      </c>
      <c r="E430" s="2">
        <v>2487</v>
      </c>
      <c r="F430" s="2">
        <v>2.59</v>
      </c>
      <c r="G430" s="2">
        <v>45</v>
      </c>
      <c r="H430" s="2">
        <v>249.03</v>
      </c>
      <c r="I430" s="2">
        <v>6</v>
      </c>
      <c r="J430" s="10">
        <v>2019</v>
      </c>
      <c r="K430" s="8" t="s">
        <v>337</v>
      </c>
      <c r="L430" s="8" t="s">
        <v>118</v>
      </c>
      <c r="M430" s="2">
        <f>RANK(Table1[[#This Row],[powerPerf]],Table1[powerPerf])</f>
        <v>217</v>
      </c>
      <c r="N430" s="2">
        <f>RANK(Table1[[#This Row],[cpuValue]],Table1[cpuValue])</f>
        <v>1500</v>
      </c>
      <c r="O430" s="8" t="str">
        <f>LOOKUP(Table1[[#This Row],[Rank based on power]],$S$5:$S$9,$T$5:$T$9)</f>
        <v>Best performance</v>
      </c>
      <c r="P430" s="2">
        <f ca="1">YEAR($T$2)-Table1[[#This Row],[testDate]]</f>
        <v>3</v>
      </c>
      <c r="Q430" s="8" t="str">
        <f>CONCATENATE(PROPER(Table1[[#This Row],[Performace remark based on performance]])," ",UPPER(TRIM(Table1[[#This Row],[category]])))</f>
        <v>Best Performance LAPTOP</v>
      </c>
      <c r="R430" s="8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t="s">
        <v>481</v>
      </c>
      <c r="B431" s="9">
        <v>59</v>
      </c>
      <c r="C431" s="2">
        <v>11205</v>
      </c>
      <c r="D431" s="2">
        <v>189.91</v>
      </c>
      <c r="E431" s="2">
        <v>1865</v>
      </c>
      <c r="F431" s="2">
        <v>31.6</v>
      </c>
      <c r="G431" s="2">
        <v>90</v>
      </c>
      <c r="H431" s="2">
        <v>124.5</v>
      </c>
      <c r="I431" s="2">
        <v>8</v>
      </c>
      <c r="J431" s="10">
        <v>2014</v>
      </c>
      <c r="K431" s="8" t="s">
        <v>189</v>
      </c>
      <c r="L431" s="8" t="s">
        <v>16</v>
      </c>
      <c r="M431" s="2">
        <f>RANK(Table1[[#This Row],[powerPerf]],Table1[powerPerf])</f>
        <v>631</v>
      </c>
      <c r="N431" s="2">
        <f>RANK(Table1[[#This Row],[cpuValue]],Table1[cpuValue])</f>
        <v>17</v>
      </c>
      <c r="O431" s="8" t="str">
        <f>LOOKUP(Table1[[#This Row],[Rank based on power]],$S$5:$S$9,$T$5:$T$9)</f>
        <v>High performance</v>
      </c>
      <c r="P431" s="2">
        <f ca="1">YEAR($T$2)-Table1[[#This Row],[testDate]]</f>
        <v>8</v>
      </c>
      <c r="Q431" s="8" t="str">
        <f>CONCATENATE(PROPER(Table1[[#This Row],[Performace remark based on performance]])," ",UPPER(TRIM(Table1[[#This Row],[category]])))</f>
        <v>High Performance SERVER</v>
      </c>
      <c r="R431" s="8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t="s">
        <v>482</v>
      </c>
      <c r="B432" s="9">
        <v>383.5</v>
      </c>
      <c r="C432" s="2">
        <v>11152</v>
      </c>
      <c r="D432" s="2">
        <v>29.08</v>
      </c>
      <c r="E432" s="2">
        <v>2249</v>
      </c>
      <c r="F432" s="2">
        <v>5.87</v>
      </c>
      <c r="G432" s="2">
        <v>135</v>
      </c>
      <c r="H432" s="2">
        <v>82.61</v>
      </c>
      <c r="I432" s="2">
        <v>6</v>
      </c>
      <c r="J432" s="10">
        <v>2016</v>
      </c>
      <c r="K432" s="8" t="s">
        <v>161</v>
      </c>
      <c r="L432" s="8" t="s">
        <v>16</v>
      </c>
      <c r="M432" s="2">
        <f>RANK(Table1[[#This Row],[powerPerf]],Table1[powerPerf])</f>
        <v>872</v>
      </c>
      <c r="N432" s="2">
        <f>RANK(Table1[[#This Row],[cpuValue]],Table1[cpuValue])</f>
        <v>868</v>
      </c>
      <c r="O432" s="8" t="str">
        <f>LOOKUP(Table1[[#This Row],[Rank based on power]],$S$5:$S$9,$T$5:$T$9)</f>
        <v>Average performance</v>
      </c>
      <c r="P432" s="2">
        <f ca="1">YEAR($T$2)-Table1[[#This Row],[testDate]]</f>
        <v>6</v>
      </c>
      <c r="Q432" s="8" t="str">
        <f>CONCATENATE(PROPER(Table1[[#This Row],[Performace remark based on performance]])," ",UPPER(TRIM(Table1[[#This Row],[category]])))</f>
        <v>Average Performance SERVER</v>
      </c>
      <c r="R432" s="8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t="s">
        <v>483</v>
      </c>
      <c r="B433" s="9">
        <v>482.01</v>
      </c>
      <c r="C433" s="2">
        <v>11137</v>
      </c>
      <c r="D433" s="2">
        <v>23.11</v>
      </c>
      <c r="E433" s="2">
        <v>1821</v>
      </c>
      <c r="F433" s="2">
        <v>3.78</v>
      </c>
      <c r="G433" s="2">
        <v>85</v>
      </c>
      <c r="H433" s="2">
        <v>131.02000000000001</v>
      </c>
      <c r="I433" s="2">
        <v>8</v>
      </c>
      <c r="J433" s="10">
        <v>2019</v>
      </c>
      <c r="K433" s="8" t="s">
        <v>66</v>
      </c>
      <c r="L433" s="8" t="s">
        <v>16</v>
      </c>
      <c r="M433" s="2">
        <f>RANK(Table1[[#This Row],[powerPerf]],Table1[powerPerf])</f>
        <v>599</v>
      </c>
      <c r="N433" s="2">
        <f>RANK(Table1[[#This Row],[cpuValue]],Table1[cpuValue])</f>
        <v>1057</v>
      </c>
      <c r="O433" s="8" t="str">
        <f>LOOKUP(Table1[[#This Row],[Rank based on power]],$S$5:$S$9,$T$5:$T$9)</f>
        <v>High performance</v>
      </c>
      <c r="P433" s="2">
        <f ca="1">YEAR($T$2)-Table1[[#This Row],[testDate]]</f>
        <v>3</v>
      </c>
      <c r="Q433" s="8" t="str">
        <f>CONCATENATE(PROPER(Table1[[#This Row],[Performace remark based on performance]])," ",UPPER(TRIM(Table1[[#This Row],[category]])))</f>
        <v>High Performance SERVER</v>
      </c>
      <c r="R433" s="8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t="s">
        <v>484</v>
      </c>
      <c r="B434" s="9">
        <v>309</v>
      </c>
      <c r="C434" s="2">
        <v>11119</v>
      </c>
      <c r="D434" s="2">
        <v>35.979999999999997</v>
      </c>
      <c r="E434" s="2">
        <v>3335</v>
      </c>
      <c r="F434" s="2">
        <v>10.79</v>
      </c>
      <c r="G434" s="2">
        <v>15</v>
      </c>
      <c r="H434" s="2">
        <v>741.27</v>
      </c>
      <c r="I434" s="2">
        <v>2</v>
      </c>
      <c r="J434" s="10">
        <v>2022</v>
      </c>
      <c r="K434" s="8" t="s">
        <v>485</v>
      </c>
      <c r="L434" s="8" t="s">
        <v>321</v>
      </c>
      <c r="M434" s="2">
        <f>RANK(Table1[[#This Row],[powerPerf]],Table1[powerPerf])</f>
        <v>3</v>
      </c>
      <c r="N434" s="2">
        <f>RANK(Table1[[#This Row],[cpuValue]],Table1[cpuValue])</f>
        <v>681</v>
      </c>
      <c r="O434" s="8" t="str">
        <f>LOOKUP(Table1[[#This Row],[Rank based on power]],$S$5:$S$9,$T$5:$T$9)</f>
        <v>Best performance</v>
      </c>
      <c r="P434" s="2">
        <f ca="1">YEAR($T$2)-Table1[[#This Row],[testDate]]</f>
        <v>0</v>
      </c>
      <c r="Q434" s="8" t="str">
        <f>CONCATENATE(PROPER(Table1[[#This Row],[Performace remark based on performance]])," ",UPPER(TRIM(Table1[[#This Row],[category]])))</f>
        <v>Best Performance LAPTOP, MOBILE/EMBEDDED</v>
      </c>
      <c r="R434" s="8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t="s">
        <v>486</v>
      </c>
      <c r="B435" s="9">
        <v>326.54000000000002</v>
      </c>
      <c r="C435" s="2">
        <v>11119</v>
      </c>
      <c r="D435" s="2">
        <v>34.049999999999997</v>
      </c>
      <c r="E435" s="2">
        <v>2853</v>
      </c>
      <c r="F435" s="2">
        <v>8.74</v>
      </c>
      <c r="G435" s="2">
        <v>80</v>
      </c>
      <c r="H435" s="2">
        <v>138.99</v>
      </c>
      <c r="I435" s="2">
        <v>6</v>
      </c>
      <c r="J435" s="10">
        <v>2019</v>
      </c>
      <c r="K435" s="8" t="s">
        <v>267</v>
      </c>
      <c r="L435" s="8" t="s">
        <v>16</v>
      </c>
      <c r="M435" s="2">
        <f>RANK(Table1[[#This Row],[powerPerf]],Table1[powerPerf])</f>
        <v>561</v>
      </c>
      <c r="N435" s="2">
        <f>RANK(Table1[[#This Row],[cpuValue]],Table1[cpuValue])</f>
        <v>733</v>
      </c>
      <c r="O435" s="8" t="str">
        <f>LOOKUP(Table1[[#This Row],[Rank based on power]],$S$5:$S$9,$T$5:$T$9)</f>
        <v>High performance</v>
      </c>
      <c r="P435" s="2">
        <f ca="1">YEAR($T$2)-Table1[[#This Row],[testDate]]</f>
        <v>3</v>
      </c>
      <c r="Q435" s="8" t="str">
        <f>CONCATENATE(PROPER(Table1[[#This Row],[Performace remark based on performance]])," ",UPPER(TRIM(Table1[[#This Row],[category]])))</f>
        <v>High Performance SERVER</v>
      </c>
      <c r="R435" s="8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t="s">
        <v>487</v>
      </c>
      <c r="B436" s="9">
        <v>431</v>
      </c>
      <c r="C436" s="2">
        <v>11114</v>
      </c>
      <c r="D436" s="2">
        <v>25.79</v>
      </c>
      <c r="E436" s="2">
        <v>3017</v>
      </c>
      <c r="F436" s="2">
        <v>7</v>
      </c>
      <c r="G436" s="2">
        <v>15</v>
      </c>
      <c r="H436" s="2">
        <v>740.95</v>
      </c>
      <c r="I436" s="2">
        <v>4</v>
      </c>
      <c r="J436" s="10">
        <v>2021</v>
      </c>
      <c r="K436" s="8" t="s">
        <v>447</v>
      </c>
      <c r="L436" s="8" t="s">
        <v>321</v>
      </c>
      <c r="M436" s="2">
        <f>RANK(Table1[[#This Row],[powerPerf]],Table1[powerPerf])</f>
        <v>4</v>
      </c>
      <c r="N436" s="2">
        <f>RANK(Table1[[#This Row],[cpuValue]],Table1[cpuValue])</f>
        <v>970</v>
      </c>
      <c r="O436" s="8" t="str">
        <f>LOOKUP(Table1[[#This Row],[Rank based on power]],$S$5:$S$9,$T$5:$T$9)</f>
        <v>Best performance</v>
      </c>
      <c r="P436" s="2">
        <f ca="1">YEAR($T$2)-Table1[[#This Row],[testDate]]</f>
        <v>1</v>
      </c>
      <c r="Q436" s="8" t="str">
        <f>CONCATENATE(PROPER(Table1[[#This Row],[Performace remark based on performance]])," ",UPPER(TRIM(Table1[[#This Row],[category]])))</f>
        <v>Best Performance LAPTOP, MOBILE/EMBEDDED</v>
      </c>
      <c r="R436" s="8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t="s">
        <v>488</v>
      </c>
      <c r="B437" s="9">
        <v>1364</v>
      </c>
      <c r="C437" s="2">
        <v>11079</v>
      </c>
      <c r="D437" s="2">
        <v>8.1199999999999992</v>
      </c>
      <c r="E437" s="2">
        <v>1433</v>
      </c>
      <c r="F437" s="2">
        <v>1.05</v>
      </c>
      <c r="G437" s="2">
        <v>75</v>
      </c>
      <c r="H437" s="2">
        <v>147.72</v>
      </c>
      <c r="I437" s="2">
        <v>12</v>
      </c>
      <c r="J437" s="10">
        <v>2017</v>
      </c>
      <c r="K437" s="8" t="s">
        <v>161</v>
      </c>
      <c r="L437" s="8" t="s">
        <v>16</v>
      </c>
      <c r="M437" s="2">
        <f>RANK(Table1[[#This Row],[powerPerf]],Table1[powerPerf])</f>
        <v>523</v>
      </c>
      <c r="N437" s="2">
        <f>RANK(Table1[[#This Row],[cpuValue]],Table1[cpuValue])</f>
        <v>1687</v>
      </c>
      <c r="O437" s="8" t="str">
        <f>LOOKUP(Table1[[#This Row],[Rank based on power]],$S$5:$S$9,$T$5:$T$9)</f>
        <v>High performance</v>
      </c>
      <c r="P437" s="2">
        <f ca="1">YEAR($T$2)-Table1[[#This Row],[testDate]]</f>
        <v>5</v>
      </c>
      <c r="Q437" s="8" t="str">
        <f>CONCATENATE(PROPER(Table1[[#This Row],[Performace remark based on performance]])," ",UPPER(TRIM(Table1[[#This Row],[category]])))</f>
        <v>High Performance SERVER</v>
      </c>
      <c r="R437" s="8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t="s">
        <v>489</v>
      </c>
      <c r="B438" s="9">
        <v>309</v>
      </c>
      <c r="C438" s="2">
        <v>11048</v>
      </c>
      <c r="D438" s="2">
        <v>35.75</v>
      </c>
      <c r="E438" s="2">
        <v>2832</v>
      </c>
      <c r="F438" s="2">
        <v>9.17</v>
      </c>
      <c r="G438" s="2">
        <v>35</v>
      </c>
      <c r="H438" s="2">
        <v>315.64999999999998</v>
      </c>
      <c r="I438" s="2">
        <v>4</v>
      </c>
      <c r="J438" s="10">
        <v>2021</v>
      </c>
      <c r="K438" s="8" t="s">
        <v>447</v>
      </c>
      <c r="L438" s="8" t="s">
        <v>118</v>
      </c>
      <c r="M438" s="2">
        <f>RANK(Table1[[#This Row],[powerPerf]],Table1[powerPerf])</f>
        <v>129</v>
      </c>
      <c r="N438" s="2">
        <f>RANK(Table1[[#This Row],[cpuValue]],Table1[cpuValue])</f>
        <v>691</v>
      </c>
      <c r="O438" s="8" t="str">
        <f>LOOKUP(Table1[[#This Row],[Rank based on power]],$S$5:$S$9,$T$5:$T$9)</f>
        <v>Best performance</v>
      </c>
      <c r="P438" s="2">
        <f ca="1">YEAR($T$2)-Table1[[#This Row],[testDate]]</f>
        <v>1</v>
      </c>
      <c r="Q438" s="8" t="str">
        <f>CONCATENATE(PROPER(Table1[[#This Row],[Performace remark based on performance]])," ",UPPER(TRIM(Table1[[#This Row],[category]])))</f>
        <v>Best Performance LAPTOP</v>
      </c>
      <c r="R438" s="8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t="s">
        <v>490</v>
      </c>
      <c r="B439" s="9">
        <v>426</v>
      </c>
      <c r="C439" s="2">
        <v>11019</v>
      </c>
      <c r="D439" s="2">
        <v>25.87</v>
      </c>
      <c r="E439" s="2">
        <v>3084</v>
      </c>
      <c r="F439" s="2">
        <v>7.24</v>
      </c>
      <c r="G439" s="2">
        <v>28</v>
      </c>
      <c r="H439" s="2">
        <v>393.52</v>
      </c>
      <c r="I439" s="2">
        <v>4</v>
      </c>
      <c r="J439" s="10">
        <v>2021</v>
      </c>
      <c r="K439" s="8" t="s">
        <v>447</v>
      </c>
      <c r="L439" s="8" t="s">
        <v>118</v>
      </c>
      <c r="M439" s="2">
        <f>RANK(Table1[[#This Row],[powerPerf]],Table1[powerPerf])</f>
        <v>75</v>
      </c>
      <c r="N439" s="2">
        <f>RANK(Table1[[#This Row],[cpuValue]],Table1[cpuValue])</f>
        <v>966</v>
      </c>
      <c r="O439" s="8" t="str">
        <f>LOOKUP(Table1[[#This Row],[Rank based on power]],$S$5:$S$9,$T$5:$T$9)</f>
        <v>Best performance</v>
      </c>
      <c r="P439" s="2">
        <f ca="1">YEAR($T$2)-Table1[[#This Row],[testDate]]</f>
        <v>1</v>
      </c>
      <c r="Q439" s="8" t="str">
        <f>CONCATENATE(PROPER(Table1[[#This Row],[Performace remark based on performance]])," ",UPPER(TRIM(Table1[[#This Row],[category]])))</f>
        <v>Best Performance LAPTOP</v>
      </c>
      <c r="R439" s="8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t="s">
        <v>491</v>
      </c>
      <c r="B440" s="9">
        <v>426</v>
      </c>
      <c r="C440" s="2">
        <v>10948</v>
      </c>
      <c r="D440" s="2">
        <v>25.7</v>
      </c>
      <c r="E440" s="2">
        <v>2899</v>
      </c>
      <c r="F440" s="2">
        <v>6.8</v>
      </c>
      <c r="G440" s="2">
        <v>15</v>
      </c>
      <c r="H440" s="2">
        <v>729.84</v>
      </c>
      <c r="I440" s="2">
        <v>4</v>
      </c>
      <c r="J440" s="10">
        <v>2020</v>
      </c>
      <c r="K440" s="8" t="s">
        <v>492</v>
      </c>
      <c r="L440" s="8" t="s">
        <v>118</v>
      </c>
      <c r="M440" s="2">
        <f>RANK(Table1[[#This Row],[powerPerf]],Table1[powerPerf])</f>
        <v>5</v>
      </c>
      <c r="N440" s="2">
        <f>RANK(Table1[[#This Row],[cpuValue]],Table1[cpuValue])</f>
        <v>972</v>
      </c>
      <c r="O440" s="8" t="str">
        <f>LOOKUP(Table1[[#This Row],[Rank based on power]],$S$5:$S$9,$T$5:$T$9)</f>
        <v>Best performance</v>
      </c>
      <c r="P440" s="2">
        <f ca="1">YEAR($T$2)-Table1[[#This Row],[testDate]]</f>
        <v>2</v>
      </c>
      <c r="Q440" s="8" t="str">
        <f>CONCATENATE(PROPER(Table1[[#This Row],[Performace remark based on performance]])," ",UPPER(TRIM(Table1[[#This Row],[category]])))</f>
        <v>Best Performance LAPTOP</v>
      </c>
      <c r="R440" s="8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t="s">
        <v>493</v>
      </c>
      <c r="B441" s="9">
        <v>450</v>
      </c>
      <c r="C441" s="2">
        <v>10946</v>
      </c>
      <c r="D441" s="2">
        <v>24.32</v>
      </c>
      <c r="E441" s="2">
        <v>2454</v>
      </c>
      <c r="F441" s="2">
        <v>5.45</v>
      </c>
      <c r="G441" s="2">
        <v>45</v>
      </c>
      <c r="H441" s="2">
        <v>243.25</v>
      </c>
      <c r="I441" s="2">
        <v>6</v>
      </c>
      <c r="J441" s="10">
        <v>2018</v>
      </c>
      <c r="K441" s="8" t="s">
        <v>337</v>
      </c>
      <c r="L441" s="8" t="s">
        <v>118</v>
      </c>
      <c r="M441" s="2">
        <f>RANK(Table1[[#This Row],[powerPerf]],Table1[powerPerf])</f>
        <v>224</v>
      </c>
      <c r="N441" s="2">
        <f>RANK(Table1[[#This Row],[cpuValue]],Table1[cpuValue])</f>
        <v>1018</v>
      </c>
      <c r="O441" s="8" t="str">
        <f>LOOKUP(Table1[[#This Row],[Rank based on power]],$S$5:$S$9,$T$5:$T$9)</f>
        <v>Best performance</v>
      </c>
      <c r="P441" s="2">
        <f ca="1">YEAR($T$2)-Table1[[#This Row],[testDate]]</f>
        <v>4</v>
      </c>
      <c r="Q441" s="8" t="str">
        <f>CONCATENATE(PROPER(Table1[[#This Row],[Performace remark based on performance]])," ",UPPER(TRIM(Table1[[#This Row],[category]])))</f>
        <v>Best Performance LAPTOP</v>
      </c>
      <c r="R441" s="8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t="s">
        <v>494</v>
      </c>
      <c r="B442" s="9">
        <v>623</v>
      </c>
      <c r="C442" s="2">
        <v>10904</v>
      </c>
      <c r="D442" s="2">
        <v>17.5</v>
      </c>
      <c r="E442" s="2">
        <v>2481</v>
      </c>
      <c r="F442" s="2">
        <v>3.98</v>
      </c>
      <c r="G442" s="2">
        <v>45</v>
      </c>
      <c r="H442" s="2">
        <v>242.31</v>
      </c>
      <c r="I442" s="2">
        <v>6</v>
      </c>
      <c r="J442" s="10">
        <v>2018</v>
      </c>
      <c r="K442" s="8" t="s">
        <v>337</v>
      </c>
      <c r="L442" s="8" t="s">
        <v>118</v>
      </c>
      <c r="M442" s="2">
        <f>RANK(Table1[[#This Row],[powerPerf]],Table1[powerPerf])</f>
        <v>227</v>
      </c>
      <c r="N442" s="2">
        <f>RANK(Table1[[#This Row],[cpuValue]],Table1[cpuValue])</f>
        <v>1257</v>
      </c>
      <c r="O442" s="8" t="str">
        <f>LOOKUP(Table1[[#This Row],[Rank based on power]],$S$5:$S$9,$T$5:$T$9)</f>
        <v>Best performance</v>
      </c>
      <c r="P442" s="2">
        <f ca="1">YEAR($T$2)-Table1[[#This Row],[testDate]]</f>
        <v>4</v>
      </c>
      <c r="Q442" s="8" t="str">
        <f>CONCATENATE(PROPER(Table1[[#This Row],[Performace remark based on performance]])," ",UPPER(TRIM(Table1[[#This Row],[category]])))</f>
        <v>Best Performance LAPTOP</v>
      </c>
      <c r="R442" s="8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t="s">
        <v>495</v>
      </c>
      <c r="B443" s="9">
        <v>237.45</v>
      </c>
      <c r="C443" s="2">
        <v>10902</v>
      </c>
      <c r="D443" s="2">
        <v>45.91</v>
      </c>
      <c r="E443" s="2">
        <v>1503</v>
      </c>
      <c r="F443" s="2">
        <v>6.33</v>
      </c>
      <c r="G443" s="2">
        <v>95</v>
      </c>
      <c r="H443" s="2">
        <v>114.76</v>
      </c>
      <c r="I443" s="2">
        <v>10</v>
      </c>
      <c r="J443" s="10">
        <v>2016</v>
      </c>
      <c r="K443" s="8" t="s">
        <v>496</v>
      </c>
      <c r="L443" s="8" t="s">
        <v>16</v>
      </c>
      <c r="M443" s="2">
        <f>RANK(Table1[[#This Row],[powerPerf]],Table1[powerPerf])</f>
        <v>687</v>
      </c>
      <c r="N443" s="2">
        <f>RANK(Table1[[#This Row],[cpuValue]],Table1[cpuValue])</f>
        <v>488</v>
      </c>
      <c r="O443" s="8" t="str">
        <f>LOOKUP(Table1[[#This Row],[Rank based on power]],$S$5:$S$9,$T$5:$T$9)</f>
        <v>High performance</v>
      </c>
      <c r="P443" s="2">
        <f ca="1">YEAR($T$2)-Table1[[#This Row],[testDate]]</f>
        <v>6</v>
      </c>
      <c r="Q443" s="8" t="str">
        <f>CONCATENATE(PROPER(Table1[[#This Row],[Performace remark based on performance]])," ",UPPER(TRIM(Table1[[#This Row],[category]])))</f>
        <v>High Performance SERVER</v>
      </c>
      <c r="R443" s="8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t="s">
        <v>497</v>
      </c>
      <c r="B444" s="9">
        <v>426</v>
      </c>
      <c r="C444" s="2">
        <v>10897</v>
      </c>
      <c r="D444" s="2">
        <v>25.58</v>
      </c>
      <c r="E444" s="2">
        <v>3053</v>
      </c>
      <c r="F444" s="2">
        <v>7.17</v>
      </c>
      <c r="G444" s="2">
        <v>35</v>
      </c>
      <c r="H444" s="2">
        <v>311.35000000000002</v>
      </c>
      <c r="I444" s="2">
        <v>4</v>
      </c>
      <c r="J444" s="10">
        <v>2021</v>
      </c>
      <c r="K444" s="8" t="s">
        <v>447</v>
      </c>
      <c r="L444" s="8" t="s">
        <v>118</v>
      </c>
      <c r="M444" s="2">
        <f>RANK(Table1[[#This Row],[powerPerf]],Table1[powerPerf])</f>
        <v>136</v>
      </c>
      <c r="N444" s="2">
        <f>RANK(Table1[[#This Row],[cpuValue]],Table1[cpuValue])</f>
        <v>981</v>
      </c>
      <c r="O444" s="8" t="str">
        <f>LOOKUP(Table1[[#This Row],[Rank based on power]],$S$5:$S$9,$T$5:$T$9)</f>
        <v>Best performance</v>
      </c>
      <c r="P444" s="2">
        <f ca="1">YEAR($T$2)-Table1[[#This Row],[testDate]]</f>
        <v>1</v>
      </c>
      <c r="Q444" s="8" t="str">
        <f>CONCATENATE(PROPER(Table1[[#This Row],[Performace remark based on performance]])," ",UPPER(TRIM(Table1[[#This Row],[category]])))</f>
        <v>Best Performance LAPTOP</v>
      </c>
      <c r="R444" s="8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t="s">
        <v>498</v>
      </c>
      <c r="B445" s="9">
        <v>98</v>
      </c>
      <c r="C445" s="2">
        <v>10864</v>
      </c>
      <c r="D445" s="2">
        <v>110.86</v>
      </c>
      <c r="E445" s="2">
        <v>1743</v>
      </c>
      <c r="F445" s="2">
        <v>17.79</v>
      </c>
      <c r="G445" s="2">
        <v>55</v>
      </c>
      <c r="H445" s="2">
        <v>197.53</v>
      </c>
      <c r="I445" s="2">
        <v>10</v>
      </c>
      <c r="J445" s="10">
        <v>2017</v>
      </c>
      <c r="K445" s="8" t="s">
        <v>161</v>
      </c>
      <c r="L445" s="8" t="s">
        <v>16</v>
      </c>
      <c r="M445" s="2">
        <f>RANK(Table1[[#This Row],[powerPerf]],Table1[powerPerf])</f>
        <v>318</v>
      </c>
      <c r="N445" s="2">
        <f>RANK(Table1[[#This Row],[cpuValue]],Table1[cpuValue])</f>
        <v>62</v>
      </c>
      <c r="O445" s="8" t="str">
        <f>LOOKUP(Table1[[#This Row],[Rank based on power]],$S$5:$S$9,$T$5:$T$9)</f>
        <v>Best performance</v>
      </c>
      <c r="P445" s="2">
        <f ca="1">YEAR($T$2)-Table1[[#This Row],[testDate]]</f>
        <v>5</v>
      </c>
      <c r="Q445" s="8" t="str">
        <f>CONCATENATE(PROPER(Table1[[#This Row],[Performace remark based on performance]])," ",UPPER(TRIM(Table1[[#This Row],[category]])))</f>
        <v>Best Performance SERVER</v>
      </c>
      <c r="R445" s="8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t="s">
        <v>499</v>
      </c>
      <c r="B446" s="9">
        <v>513</v>
      </c>
      <c r="C446" s="2">
        <v>10844</v>
      </c>
      <c r="D446" s="2">
        <v>21.14</v>
      </c>
      <c r="E446" s="2">
        <v>2667</v>
      </c>
      <c r="F446" s="2">
        <v>5.2</v>
      </c>
      <c r="G446" s="2">
        <v>105</v>
      </c>
      <c r="H446" s="2">
        <v>103.28</v>
      </c>
      <c r="I446" s="2">
        <v>4</v>
      </c>
      <c r="J446" s="10">
        <v>2020</v>
      </c>
      <c r="K446" s="8" t="s">
        <v>94</v>
      </c>
      <c r="L446" s="8" t="s">
        <v>16</v>
      </c>
      <c r="M446" s="2">
        <f>RANK(Table1[[#This Row],[powerPerf]],Table1[powerPerf])</f>
        <v>741</v>
      </c>
      <c r="N446" s="2">
        <f>RANK(Table1[[#This Row],[cpuValue]],Table1[cpuValue])</f>
        <v>1128</v>
      </c>
      <c r="O446" s="8" t="str">
        <f>LOOKUP(Table1[[#This Row],[Rank based on power]],$S$5:$S$9,$T$5:$T$9)</f>
        <v>High performance</v>
      </c>
      <c r="P446" s="2">
        <f ca="1">YEAR($T$2)-Table1[[#This Row],[testDate]]</f>
        <v>2</v>
      </c>
      <c r="Q446" s="8" t="str">
        <f>CONCATENATE(PROPER(Table1[[#This Row],[Performace remark based on performance]])," ",UPPER(TRIM(Table1[[#This Row],[category]])))</f>
        <v>High Performance SERVER</v>
      </c>
      <c r="R446" s="8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t="s">
        <v>500</v>
      </c>
      <c r="B447" s="9">
        <v>159</v>
      </c>
      <c r="C447" s="2">
        <v>10838</v>
      </c>
      <c r="D447" s="2">
        <v>68.16</v>
      </c>
      <c r="E447" s="2">
        <v>2786</v>
      </c>
      <c r="F447" s="2">
        <v>17.52</v>
      </c>
      <c r="G447" s="2">
        <v>95</v>
      </c>
      <c r="H447" s="2">
        <v>114.08</v>
      </c>
      <c r="I447" s="2">
        <v>6</v>
      </c>
      <c r="J447" s="10">
        <v>2019</v>
      </c>
      <c r="K447" s="8" t="s">
        <v>267</v>
      </c>
      <c r="L447" s="8" t="s">
        <v>13</v>
      </c>
      <c r="M447" s="2">
        <f>RANK(Table1[[#This Row],[powerPerf]],Table1[powerPerf])</f>
        <v>689</v>
      </c>
      <c r="N447" s="2">
        <f>RANK(Table1[[#This Row],[cpuValue]],Table1[cpuValue])</f>
        <v>241</v>
      </c>
      <c r="O447" s="8" t="str">
        <f>LOOKUP(Table1[[#This Row],[Rank based on power]],$S$5:$S$9,$T$5:$T$9)</f>
        <v>High performance</v>
      </c>
      <c r="P447" s="2">
        <f ca="1">YEAR($T$2)-Table1[[#This Row],[testDate]]</f>
        <v>3</v>
      </c>
      <c r="Q447" s="8" t="str">
        <f>CONCATENATE(PROPER(Table1[[#This Row],[Performace remark based on performance]])," ",UPPER(TRIM(Table1[[#This Row],[category]])))</f>
        <v>High Performance DESKTOP</v>
      </c>
      <c r="R447" s="8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t="s">
        <v>501</v>
      </c>
      <c r="B448" s="9">
        <v>3838</v>
      </c>
      <c r="C448" s="2">
        <v>10838</v>
      </c>
      <c r="D448" s="2">
        <v>2.82</v>
      </c>
      <c r="E448" s="2">
        <v>1384</v>
      </c>
      <c r="F448" s="2">
        <v>0.36</v>
      </c>
      <c r="G448" s="2">
        <v>105</v>
      </c>
      <c r="H448" s="2">
        <v>103.22</v>
      </c>
      <c r="I448" s="2">
        <v>12</v>
      </c>
      <c r="J448" s="10">
        <v>2018</v>
      </c>
      <c r="K448" s="8" t="s">
        <v>161</v>
      </c>
      <c r="L448" s="8" t="s">
        <v>16</v>
      </c>
      <c r="M448" s="2">
        <f>RANK(Table1[[#This Row],[powerPerf]],Table1[powerPerf])</f>
        <v>742</v>
      </c>
      <c r="N448" s="2">
        <f>RANK(Table1[[#This Row],[cpuValue]],Table1[cpuValue])</f>
        <v>1889</v>
      </c>
      <c r="O448" s="8" t="str">
        <f>LOOKUP(Table1[[#This Row],[Rank based on power]],$S$5:$S$9,$T$5:$T$9)</f>
        <v>High performance</v>
      </c>
      <c r="P448" s="2">
        <f ca="1">YEAR($T$2)-Table1[[#This Row],[testDate]]</f>
        <v>4</v>
      </c>
      <c r="Q448" s="8" t="str">
        <f>CONCATENATE(PROPER(Table1[[#This Row],[Performace remark based on performance]])," ",UPPER(TRIM(Table1[[#This Row],[category]])))</f>
        <v>High Performance SERVER</v>
      </c>
      <c r="R448" s="8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t="s">
        <v>502</v>
      </c>
      <c r="B449" s="9">
        <v>323</v>
      </c>
      <c r="C449" s="2">
        <v>10826</v>
      </c>
      <c r="D449" s="2">
        <v>33.520000000000003</v>
      </c>
      <c r="E449" s="2">
        <v>2309</v>
      </c>
      <c r="F449" s="2">
        <v>7.15</v>
      </c>
      <c r="G449" s="2">
        <v>35</v>
      </c>
      <c r="H449" s="2">
        <v>309.32</v>
      </c>
      <c r="I449" s="2">
        <v>8</v>
      </c>
      <c r="J449" s="10">
        <v>2019</v>
      </c>
      <c r="K449" s="8" t="s">
        <v>267</v>
      </c>
      <c r="L449" s="8" t="s">
        <v>213</v>
      </c>
      <c r="M449" s="2">
        <f>RANK(Table1[[#This Row],[powerPerf]],Table1[powerPerf])</f>
        <v>140</v>
      </c>
      <c r="N449" s="2">
        <f>RANK(Table1[[#This Row],[cpuValue]],Table1[cpuValue])</f>
        <v>748</v>
      </c>
      <c r="O449" s="8" t="str">
        <f>LOOKUP(Table1[[#This Row],[Rank based on power]],$S$5:$S$9,$T$5:$T$9)</f>
        <v>Best performance</v>
      </c>
      <c r="P449" s="2">
        <f ca="1">YEAR($T$2)-Table1[[#This Row],[testDate]]</f>
        <v>3</v>
      </c>
      <c r="Q449" s="8" t="str">
        <f>CONCATENATE(PROPER(Table1[[#This Row],[Performace remark based on performance]])," ",UPPER(TRIM(Table1[[#This Row],[category]])))</f>
        <v>Best Performance DESKTOP, LAPTOP</v>
      </c>
      <c r="R449" s="8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t="s">
        <v>503</v>
      </c>
      <c r="B450" s="9">
        <v>583</v>
      </c>
      <c r="C450" s="2">
        <v>10803</v>
      </c>
      <c r="D450" s="2">
        <v>18.53</v>
      </c>
      <c r="E450" s="2">
        <v>2489</v>
      </c>
      <c r="F450" s="2">
        <v>4.2699999999999996</v>
      </c>
      <c r="G450" s="2">
        <v>45</v>
      </c>
      <c r="H450" s="2">
        <v>240.06</v>
      </c>
      <c r="I450" s="2">
        <v>6</v>
      </c>
      <c r="J450" s="10">
        <v>2018</v>
      </c>
      <c r="K450" s="8" t="s">
        <v>337</v>
      </c>
      <c r="L450" s="8" t="s">
        <v>118</v>
      </c>
      <c r="M450" s="2">
        <f>RANK(Table1[[#This Row],[powerPerf]],Table1[powerPerf])</f>
        <v>233</v>
      </c>
      <c r="N450" s="2">
        <f>RANK(Table1[[#This Row],[cpuValue]],Table1[cpuValue])</f>
        <v>1219</v>
      </c>
      <c r="O450" s="8" t="str">
        <f>LOOKUP(Table1[[#This Row],[Rank based on power]],$S$5:$S$9,$T$5:$T$9)</f>
        <v>Best performance</v>
      </c>
      <c r="P450" s="2">
        <f ca="1">YEAR($T$2)-Table1[[#This Row],[testDate]]</f>
        <v>4</v>
      </c>
      <c r="Q450" s="8" t="str">
        <f>CONCATENATE(PROPER(Table1[[#This Row],[Performace remark based on performance]])," ",UPPER(TRIM(Table1[[#This Row],[category]])))</f>
        <v>Best Performance LAPTOP</v>
      </c>
      <c r="R450" s="8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t="s">
        <v>504</v>
      </c>
      <c r="B451" s="9">
        <v>232.6</v>
      </c>
      <c r="C451" s="2">
        <v>10793</v>
      </c>
      <c r="D451" s="2">
        <v>46.4</v>
      </c>
      <c r="E451" s="2">
        <v>2773</v>
      </c>
      <c r="F451" s="2">
        <v>11.92</v>
      </c>
      <c r="G451" s="2">
        <v>95</v>
      </c>
      <c r="H451" s="2">
        <v>113.61</v>
      </c>
      <c r="I451" s="2">
        <v>6</v>
      </c>
      <c r="J451" s="10">
        <v>2018</v>
      </c>
      <c r="K451" s="8" t="s">
        <v>267</v>
      </c>
      <c r="L451" s="8" t="s">
        <v>13</v>
      </c>
      <c r="M451" s="2">
        <f>RANK(Table1[[#This Row],[powerPerf]],Table1[powerPerf])</f>
        <v>696</v>
      </c>
      <c r="N451" s="2">
        <f>RANK(Table1[[#This Row],[cpuValue]],Table1[cpuValue])</f>
        <v>482</v>
      </c>
      <c r="O451" s="8" t="str">
        <f>LOOKUP(Table1[[#This Row],[Rank based on power]],$S$5:$S$9,$T$5:$T$9)</f>
        <v>High performance</v>
      </c>
      <c r="P451" s="2">
        <f ca="1">YEAR($T$2)-Table1[[#This Row],[testDate]]</f>
        <v>4</v>
      </c>
      <c r="Q451" s="8" t="str">
        <f>CONCATENATE(PROPER(Table1[[#This Row],[Performace remark based on performance]])," ",UPPER(TRIM(Table1[[#This Row],[category]])))</f>
        <v>High Performance DESKTOP</v>
      </c>
      <c r="R451" s="8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t="s">
        <v>505</v>
      </c>
      <c r="B452" s="9">
        <v>320.29000000000002</v>
      </c>
      <c r="C452" s="2">
        <v>10747</v>
      </c>
      <c r="D452" s="2">
        <v>33.549999999999997</v>
      </c>
      <c r="E452" s="2">
        <v>2652</v>
      </c>
      <c r="F452" s="2">
        <v>8.2799999999999994</v>
      </c>
      <c r="G452" s="2">
        <v>80</v>
      </c>
      <c r="H452" s="2">
        <v>134.34</v>
      </c>
      <c r="I452" s="2">
        <v>6</v>
      </c>
      <c r="J452" s="10">
        <v>2018</v>
      </c>
      <c r="K452" s="8" t="s">
        <v>267</v>
      </c>
      <c r="L452" s="8" t="s">
        <v>16</v>
      </c>
      <c r="M452" s="2">
        <f>RANK(Table1[[#This Row],[powerPerf]],Table1[powerPerf])</f>
        <v>580</v>
      </c>
      <c r="N452" s="2">
        <f>RANK(Table1[[#This Row],[cpuValue]],Table1[cpuValue])</f>
        <v>746</v>
      </c>
      <c r="O452" s="8" t="str">
        <f>LOOKUP(Table1[[#This Row],[Rank based on power]],$S$5:$S$9,$T$5:$T$9)</f>
        <v>High performance</v>
      </c>
      <c r="P452" s="2">
        <f ca="1">YEAR($T$2)-Table1[[#This Row],[testDate]]</f>
        <v>4</v>
      </c>
      <c r="Q452" s="8" t="str">
        <f>CONCATENATE(PROPER(Table1[[#This Row],[Performace remark based on performance]])," ",UPPER(TRIM(Table1[[#This Row],[category]])))</f>
        <v>High Performance SERVER</v>
      </c>
      <c r="R452" s="8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t="s">
        <v>506</v>
      </c>
      <c r="B453" s="9">
        <v>323</v>
      </c>
      <c r="C453" s="2">
        <v>10736</v>
      </c>
      <c r="D453" s="2">
        <v>33.24</v>
      </c>
      <c r="E453" s="2">
        <v>2445</v>
      </c>
      <c r="F453" s="2">
        <v>7.57</v>
      </c>
      <c r="G453" s="2">
        <v>35</v>
      </c>
      <c r="H453" s="2">
        <v>306.74</v>
      </c>
      <c r="I453" s="2">
        <v>8</v>
      </c>
      <c r="J453" s="10">
        <v>2019</v>
      </c>
      <c r="K453" s="8" t="s">
        <v>267</v>
      </c>
      <c r="L453" s="8" t="s">
        <v>13</v>
      </c>
      <c r="M453" s="2">
        <f>RANK(Table1[[#This Row],[powerPerf]],Table1[powerPerf])</f>
        <v>143</v>
      </c>
      <c r="N453" s="2">
        <f>RANK(Table1[[#This Row],[cpuValue]],Table1[cpuValue])</f>
        <v>758</v>
      </c>
      <c r="O453" s="8" t="str">
        <f>LOOKUP(Table1[[#This Row],[Rank based on power]],$S$5:$S$9,$T$5:$T$9)</f>
        <v>Best performance</v>
      </c>
      <c r="P453" s="2">
        <f ca="1">YEAR($T$2)-Table1[[#This Row],[testDate]]</f>
        <v>3</v>
      </c>
      <c r="Q453" s="8" t="str">
        <f>CONCATENATE(PROPER(Table1[[#This Row],[Performace remark based on performance]])," ",UPPER(TRIM(Table1[[#This Row],[category]])))</f>
        <v>Best Performance DESKTOP</v>
      </c>
      <c r="R453" s="8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t="s">
        <v>507</v>
      </c>
      <c r="B454" s="9">
        <v>309</v>
      </c>
      <c r="C454" s="2">
        <v>10732</v>
      </c>
      <c r="D454" s="2">
        <v>34.729999999999997</v>
      </c>
      <c r="E454" s="2">
        <v>2951</v>
      </c>
      <c r="F454" s="2">
        <v>9.5500000000000007</v>
      </c>
      <c r="G454" s="2">
        <v>35</v>
      </c>
      <c r="H454" s="2">
        <v>306.64</v>
      </c>
      <c r="I454" s="2">
        <v>4</v>
      </c>
      <c r="J454" s="10">
        <v>2021</v>
      </c>
      <c r="K454" s="8" t="s">
        <v>447</v>
      </c>
      <c r="L454" s="8" t="s">
        <v>118</v>
      </c>
      <c r="M454" s="2">
        <f>RANK(Table1[[#This Row],[powerPerf]],Table1[powerPerf])</f>
        <v>145</v>
      </c>
      <c r="N454" s="2">
        <f>RANK(Table1[[#This Row],[cpuValue]],Table1[cpuValue])</f>
        <v>708</v>
      </c>
      <c r="O454" s="8" t="str">
        <f>LOOKUP(Table1[[#This Row],[Rank based on power]],$S$5:$S$9,$T$5:$T$9)</f>
        <v>Best performance</v>
      </c>
      <c r="P454" s="2">
        <f ca="1">YEAR($T$2)-Table1[[#This Row],[testDate]]</f>
        <v>1</v>
      </c>
      <c r="Q454" s="8" t="str">
        <f>CONCATENATE(PROPER(Table1[[#This Row],[Performace remark based on performance]])," ",UPPER(TRIM(Table1[[#This Row],[category]])))</f>
        <v>Best Performance LAPTOP</v>
      </c>
      <c r="R454" s="8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t="s">
        <v>508</v>
      </c>
      <c r="B455" s="9">
        <v>259.99</v>
      </c>
      <c r="C455" s="2">
        <v>10681</v>
      </c>
      <c r="D455" s="2">
        <v>41.08</v>
      </c>
      <c r="E455" s="2">
        <v>2272</v>
      </c>
      <c r="F455" s="2">
        <v>8.74</v>
      </c>
      <c r="G455" s="2">
        <v>140</v>
      </c>
      <c r="H455" s="2">
        <v>76.290000000000006</v>
      </c>
      <c r="I455" s="2">
        <v>6</v>
      </c>
      <c r="J455" s="10">
        <v>2016</v>
      </c>
      <c r="K455" s="8" t="s">
        <v>189</v>
      </c>
      <c r="L455" s="8" t="s">
        <v>13</v>
      </c>
      <c r="M455" s="2">
        <f>RANK(Table1[[#This Row],[powerPerf]],Table1[powerPerf])</f>
        <v>909</v>
      </c>
      <c r="N455" s="2">
        <f>RANK(Table1[[#This Row],[cpuValue]],Table1[cpuValue])</f>
        <v>570</v>
      </c>
      <c r="O455" s="8" t="str">
        <f>LOOKUP(Table1[[#This Row],[Rank based on power]],$S$5:$S$9,$T$5:$T$9)</f>
        <v>Average performance</v>
      </c>
      <c r="P455" s="2">
        <f ca="1">YEAR($T$2)-Table1[[#This Row],[testDate]]</f>
        <v>6</v>
      </c>
      <c r="Q455" s="8" t="str">
        <f>CONCATENATE(PROPER(Table1[[#This Row],[Performace remark based on performance]])," ",UPPER(TRIM(Table1[[#This Row],[category]])))</f>
        <v>Average Performance DESKTOP</v>
      </c>
      <c r="R455" s="8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t="s">
        <v>509</v>
      </c>
      <c r="B456" s="9">
        <v>426</v>
      </c>
      <c r="C456" s="2">
        <v>10595</v>
      </c>
      <c r="D456" s="2">
        <v>24.87</v>
      </c>
      <c r="E456" s="2">
        <v>2877</v>
      </c>
      <c r="F456" s="2">
        <v>6.75</v>
      </c>
      <c r="G456" s="2">
        <v>15</v>
      </c>
      <c r="H456" s="2">
        <v>706.33</v>
      </c>
      <c r="I456" s="2">
        <v>4</v>
      </c>
      <c r="J456" s="10">
        <v>2020</v>
      </c>
      <c r="K456" s="8" t="s">
        <v>492</v>
      </c>
      <c r="L456" s="8" t="s">
        <v>118</v>
      </c>
      <c r="M456" s="2">
        <f>RANK(Table1[[#This Row],[powerPerf]],Table1[powerPerf])</f>
        <v>7</v>
      </c>
      <c r="N456" s="2">
        <f>RANK(Table1[[#This Row],[cpuValue]],Table1[cpuValue])</f>
        <v>1006</v>
      </c>
      <c r="O456" s="8" t="str">
        <f>LOOKUP(Table1[[#This Row],[Rank based on power]],$S$5:$S$9,$T$5:$T$9)</f>
        <v>Best performance</v>
      </c>
      <c r="P456" s="2">
        <f ca="1">YEAR($T$2)-Table1[[#This Row],[testDate]]</f>
        <v>2</v>
      </c>
      <c r="Q456" s="8" t="str">
        <f>CONCATENATE(PROPER(Table1[[#This Row],[Performace remark based on performance]])," ",UPPER(TRIM(Table1[[#This Row],[category]])))</f>
        <v>Best Performance LAPTOP</v>
      </c>
      <c r="R456" s="8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t="s">
        <v>510</v>
      </c>
      <c r="B457" s="9">
        <v>309</v>
      </c>
      <c r="C457" s="2">
        <v>10561</v>
      </c>
      <c r="D457" s="2">
        <v>34.18</v>
      </c>
      <c r="E457" s="2">
        <v>3014</v>
      </c>
      <c r="F457" s="2">
        <v>9.75</v>
      </c>
      <c r="G457" s="2">
        <v>28</v>
      </c>
      <c r="H457" s="2">
        <v>377.2</v>
      </c>
      <c r="I457" s="2">
        <v>4</v>
      </c>
      <c r="J457" s="10">
        <v>2021</v>
      </c>
      <c r="K457" s="8" t="s">
        <v>447</v>
      </c>
      <c r="L457" s="8" t="s">
        <v>118</v>
      </c>
      <c r="M457" s="2">
        <f>RANK(Table1[[#This Row],[powerPerf]],Table1[powerPerf])</f>
        <v>81</v>
      </c>
      <c r="N457" s="2">
        <f>RANK(Table1[[#This Row],[cpuValue]],Table1[cpuValue])</f>
        <v>727</v>
      </c>
      <c r="O457" s="8" t="str">
        <f>LOOKUP(Table1[[#This Row],[Rank based on power]],$S$5:$S$9,$T$5:$T$9)</f>
        <v>Best performance</v>
      </c>
      <c r="P457" s="2">
        <f ca="1">YEAR($T$2)-Table1[[#This Row],[testDate]]</f>
        <v>1</v>
      </c>
      <c r="Q457" s="8" t="str">
        <f>CONCATENATE(PROPER(Table1[[#This Row],[Performace remark based on performance]])," ",UPPER(TRIM(Table1[[#This Row],[category]])))</f>
        <v>Best Performance LAPTOP</v>
      </c>
      <c r="R457" s="8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t="s">
        <v>511</v>
      </c>
      <c r="B458" s="9">
        <v>778.7</v>
      </c>
      <c r="C458" s="2">
        <v>10525</v>
      </c>
      <c r="D458" s="2">
        <v>13.52</v>
      </c>
      <c r="E458" s="2">
        <v>1486</v>
      </c>
      <c r="F458" s="2">
        <v>1.91</v>
      </c>
      <c r="G458" s="2">
        <v>105</v>
      </c>
      <c r="H458" s="2">
        <v>100.24</v>
      </c>
      <c r="I458" s="2">
        <v>10</v>
      </c>
      <c r="J458" s="10">
        <v>2019</v>
      </c>
      <c r="K458" s="8" t="s">
        <v>161</v>
      </c>
      <c r="L458" s="8" t="s">
        <v>16</v>
      </c>
      <c r="M458" s="2">
        <f>RANK(Table1[[#This Row],[powerPerf]],Table1[powerPerf])</f>
        <v>760</v>
      </c>
      <c r="N458" s="2">
        <f>RANK(Table1[[#This Row],[cpuValue]],Table1[cpuValue])</f>
        <v>1423</v>
      </c>
      <c r="O458" s="8" t="str">
        <f>LOOKUP(Table1[[#This Row],[Rank based on power]],$S$5:$S$9,$T$5:$T$9)</f>
        <v>High performance</v>
      </c>
      <c r="P458" s="2">
        <f ca="1">YEAR($T$2)-Table1[[#This Row],[testDate]]</f>
        <v>3</v>
      </c>
      <c r="Q458" s="8" t="str">
        <f>CONCATENATE(PROPER(Table1[[#This Row],[Performace remark based on performance]])," ",UPPER(TRIM(Table1[[#This Row],[category]])))</f>
        <v>High Performance SERVER</v>
      </c>
      <c r="R458" s="8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t="s">
        <v>512</v>
      </c>
      <c r="B459" s="9">
        <v>1029.95</v>
      </c>
      <c r="C459" s="2">
        <v>10464</v>
      </c>
      <c r="D459" s="2">
        <v>10.16</v>
      </c>
      <c r="E459" s="2">
        <v>1872</v>
      </c>
      <c r="F459" s="2">
        <v>1.82</v>
      </c>
      <c r="G459" s="2">
        <v>75</v>
      </c>
      <c r="H459" s="2">
        <v>139.52000000000001</v>
      </c>
      <c r="I459" s="2">
        <v>8</v>
      </c>
      <c r="J459" s="10">
        <v>2017</v>
      </c>
      <c r="K459" s="8" t="s">
        <v>189</v>
      </c>
      <c r="L459" s="8" t="s">
        <v>16</v>
      </c>
      <c r="M459" s="2">
        <f>RANK(Table1[[#This Row],[powerPerf]],Table1[powerPerf])</f>
        <v>559</v>
      </c>
      <c r="N459" s="2">
        <f>RANK(Table1[[#This Row],[cpuValue]],Table1[cpuValue])</f>
        <v>1570</v>
      </c>
      <c r="O459" s="8" t="str">
        <f>LOOKUP(Table1[[#This Row],[Rank based on power]],$S$5:$S$9,$T$5:$T$9)</f>
        <v>High performance</v>
      </c>
      <c r="P459" s="2">
        <f ca="1">YEAR($T$2)-Table1[[#This Row],[testDate]]</f>
        <v>5</v>
      </c>
      <c r="Q459" s="8" t="str">
        <f>CONCATENATE(PROPER(Table1[[#This Row],[Performace remark based on performance]])," ",UPPER(TRIM(Table1[[#This Row],[category]])))</f>
        <v>High Performance SERVER</v>
      </c>
      <c r="R459" s="8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t="s">
        <v>513</v>
      </c>
      <c r="B460" s="9">
        <v>312</v>
      </c>
      <c r="C460" s="2">
        <v>10454</v>
      </c>
      <c r="D460" s="2">
        <v>33.51</v>
      </c>
      <c r="E460" s="2">
        <v>2691</v>
      </c>
      <c r="F460" s="2">
        <v>8.6199999999999992</v>
      </c>
      <c r="G460" s="2">
        <v>15</v>
      </c>
      <c r="H460" s="2">
        <v>696.93</v>
      </c>
      <c r="I460" s="2">
        <v>4</v>
      </c>
      <c r="J460" s="10">
        <v>2021</v>
      </c>
      <c r="K460" s="8" t="s">
        <v>447</v>
      </c>
      <c r="L460" s="8" t="s">
        <v>300</v>
      </c>
      <c r="M460" s="2">
        <f>RANK(Table1[[#This Row],[powerPerf]],Table1[powerPerf])</f>
        <v>8</v>
      </c>
      <c r="N460" s="2">
        <f>RANK(Table1[[#This Row],[cpuValue]],Table1[cpuValue])</f>
        <v>749</v>
      </c>
      <c r="O460" s="8" t="str">
        <f>LOOKUP(Table1[[#This Row],[Rank based on power]],$S$5:$S$9,$T$5:$T$9)</f>
        <v>Best performance</v>
      </c>
      <c r="P460" s="2">
        <f ca="1">YEAR($T$2)-Table1[[#This Row],[testDate]]</f>
        <v>1</v>
      </c>
      <c r="Q460" s="8" t="str">
        <f>CONCATENATE(PROPER(Table1[[#This Row],[Performace remark based on performance]])," ",UPPER(TRIM(Table1[[#This Row],[category]])))</f>
        <v>Best Performance MOBILE/EMBEDDED</v>
      </c>
      <c r="R460" s="8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t="s">
        <v>514</v>
      </c>
      <c r="B461" s="9">
        <v>343.02</v>
      </c>
      <c r="C461" s="2">
        <v>10431</v>
      </c>
      <c r="D461" s="2">
        <v>30.41</v>
      </c>
      <c r="E461" s="2">
        <v>2366</v>
      </c>
      <c r="F461" s="2">
        <v>6.9</v>
      </c>
      <c r="G461" s="2">
        <v>35</v>
      </c>
      <c r="H461" s="2">
        <v>298.04000000000002</v>
      </c>
      <c r="I461" s="2">
        <v>6</v>
      </c>
      <c r="J461" s="10">
        <v>2018</v>
      </c>
      <c r="K461" s="8" t="s">
        <v>267</v>
      </c>
      <c r="L461" s="8" t="s">
        <v>13</v>
      </c>
      <c r="M461" s="2">
        <f>RANK(Table1[[#This Row],[powerPerf]],Table1[powerPerf])</f>
        <v>157</v>
      </c>
      <c r="N461" s="2">
        <f>RANK(Table1[[#This Row],[cpuValue]],Table1[cpuValue])</f>
        <v>825</v>
      </c>
      <c r="O461" s="8" t="str">
        <f>LOOKUP(Table1[[#This Row],[Rank based on power]],$S$5:$S$9,$T$5:$T$9)</f>
        <v>Best performance</v>
      </c>
      <c r="P461" s="2">
        <f ca="1">YEAR($T$2)-Table1[[#This Row],[testDate]]</f>
        <v>4</v>
      </c>
      <c r="Q461" s="8" t="str">
        <f>CONCATENATE(PROPER(Table1[[#This Row],[Performace remark based on performance]])," ",UPPER(TRIM(Table1[[#This Row],[category]])))</f>
        <v>Best Performance DESKTOP</v>
      </c>
      <c r="R461" s="8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t="s">
        <v>515</v>
      </c>
      <c r="B462" s="9">
        <v>74.989999999999995</v>
      </c>
      <c r="C462" s="2">
        <v>10392</v>
      </c>
      <c r="D462" s="2">
        <v>138.58000000000001</v>
      </c>
      <c r="E462" s="2">
        <v>1771</v>
      </c>
      <c r="F462" s="2">
        <v>23.62</v>
      </c>
      <c r="G462" s="2">
        <v>85</v>
      </c>
      <c r="H462" s="2">
        <v>122.26</v>
      </c>
      <c r="I462" s="2">
        <v>8</v>
      </c>
      <c r="J462" s="10">
        <v>2014</v>
      </c>
      <c r="K462" s="8" t="s">
        <v>189</v>
      </c>
      <c r="L462" s="8" t="s">
        <v>16</v>
      </c>
      <c r="M462" s="2">
        <f>RANK(Table1[[#This Row],[powerPerf]],Table1[powerPerf])</f>
        <v>652</v>
      </c>
      <c r="N462" s="2">
        <f>RANK(Table1[[#This Row],[cpuValue]],Table1[cpuValue])</f>
        <v>30</v>
      </c>
      <c r="O462" s="8" t="str">
        <f>LOOKUP(Table1[[#This Row],[Rank based on power]],$S$5:$S$9,$T$5:$T$9)</f>
        <v>High performance</v>
      </c>
      <c r="P462" s="2">
        <f ca="1">YEAR($T$2)-Table1[[#This Row],[testDate]]</f>
        <v>8</v>
      </c>
      <c r="Q462" s="8" t="str">
        <f>CONCATENATE(PROPER(Table1[[#This Row],[Performace remark based on performance]])," ",UPPER(TRIM(Table1[[#This Row],[category]])))</f>
        <v>High Performance SERVER</v>
      </c>
      <c r="R462" s="8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t="s">
        <v>516</v>
      </c>
      <c r="B463" s="9">
        <v>2499.9499999999998</v>
      </c>
      <c r="C463" s="2">
        <v>10391</v>
      </c>
      <c r="D463" s="2">
        <v>4.16</v>
      </c>
      <c r="E463" s="2">
        <v>2071</v>
      </c>
      <c r="F463" s="2">
        <v>0.83</v>
      </c>
      <c r="G463" s="2">
        <v>135</v>
      </c>
      <c r="H463" s="2">
        <v>76.97</v>
      </c>
      <c r="I463" s="2">
        <v>6</v>
      </c>
      <c r="J463" s="10">
        <v>2015</v>
      </c>
      <c r="K463" s="8" t="s">
        <v>189</v>
      </c>
      <c r="L463" s="8" t="s">
        <v>16</v>
      </c>
      <c r="M463" s="2">
        <f>RANK(Table1[[#This Row],[powerPerf]],Table1[powerPerf])</f>
        <v>905</v>
      </c>
      <c r="N463" s="2">
        <f>RANK(Table1[[#This Row],[cpuValue]],Table1[cpuValue])</f>
        <v>1839</v>
      </c>
      <c r="O463" s="8" t="str">
        <f>LOOKUP(Table1[[#This Row],[Rank based on power]],$S$5:$S$9,$T$5:$T$9)</f>
        <v>Average performance</v>
      </c>
      <c r="P463" s="2">
        <f ca="1">YEAR($T$2)-Table1[[#This Row],[testDate]]</f>
        <v>7</v>
      </c>
      <c r="Q463" s="8" t="str">
        <f>CONCATENATE(PROPER(Table1[[#This Row],[Performace remark based on performance]])," ",UPPER(TRIM(Table1[[#This Row],[category]])))</f>
        <v>Average Performance SERVER</v>
      </c>
      <c r="R463" s="8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t="s">
        <v>517</v>
      </c>
      <c r="B464" s="9">
        <v>79</v>
      </c>
      <c r="C464" s="2">
        <v>10382</v>
      </c>
      <c r="D464" s="2">
        <v>131.41</v>
      </c>
      <c r="E464" s="2">
        <v>1498</v>
      </c>
      <c r="F464" s="2">
        <v>18.96</v>
      </c>
      <c r="G464" s="2">
        <v>95</v>
      </c>
      <c r="H464" s="2">
        <v>109.28</v>
      </c>
      <c r="I464" s="2">
        <v>10</v>
      </c>
      <c r="J464" s="10">
        <v>2014</v>
      </c>
      <c r="K464" s="8" t="s">
        <v>414</v>
      </c>
      <c r="L464" s="8" t="s">
        <v>16</v>
      </c>
      <c r="M464" s="2">
        <f>RANK(Table1[[#This Row],[powerPerf]],Table1[powerPerf])</f>
        <v>713</v>
      </c>
      <c r="N464" s="2">
        <f>RANK(Table1[[#This Row],[cpuValue]],Table1[cpuValue])</f>
        <v>33</v>
      </c>
      <c r="O464" s="8" t="str">
        <f>LOOKUP(Table1[[#This Row],[Rank based on power]],$S$5:$S$9,$T$5:$T$9)</f>
        <v>High performance</v>
      </c>
      <c r="P464" s="2">
        <f ca="1">YEAR($T$2)-Table1[[#This Row],[testDate]]</f>
        <v>8</v>
      </c>
      <c r="Q464" s="8" t="str">
        <f>CONCATENATE(PROPER(Table1[[#This Row],[Performace remark based on performance]])," ",UPPER(TRIM(Table1[[#This Row],[category]])))</f>
        <v>High Performance SERVER</v>
      </c>
      <c r="R464" s="8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t="s">
        <v>518</v>
      </c>
      <c r="B465" s="9">
        <v>819.95</v>
      </c>
      <c r="C465" s="2">
        <v>10373</v>
      </c>
      <c r="D465" s="2">
        <v>12.65</v>
      </c>
      <c r="E465" s="2">
        <v>2116</v>
      </c>
      <c r="F465" s="2">
        <v>2.58</v>
      </c>
      <c r="G465" s="2">
        <v>140</v>
      </c>
      <c r="H465" s="2">
        <v>74.099999999999994</v>
      </c>
      <c r="I465" s="2">
        <v>6</v>
      </c>
      <c r="J465" s="10">
        <v>2014</v>
      </c>
      <c r="K465" s="8" t="s">
        <v>189</v>
      </c>
      <c r="L465" s="8" t="s">
        <v>16</v>
      </c>
      <c r="M465" s="2">
        <f>RANK(Table1[[#This Row],[powerPerf]],Table1[powerPerf])</f>
        <v>928</v>
      </c>
      <c r="N465" s="2">
        <f>RANK(Table1[[#This Row],[cpuValue]],Table1[cpuValue])</f>
        <v>1457</v>
      </c>
      <c r="O465" s="8" t="str">
        <f>LOOKUP(Table1[[#This Row],[Rank based on power]],$S$5:$S$9,$T$5:$T$9)</f>
        <v>Average performance</v>
      </c>
      <c r="P465" s="2">
        <f ca="1">YEAR($T$2)-Table1[[#This Row],[testDate]]</f>
        <v>8</v>
      </c>
      <c r="Q465" s="8" t="str">
        <f>CONCATENATE(PROPER(Table1[[#This Row],[Performace remark based on performance]])," ",UPPER(TRIM(Table1[[#This Row],[category]])))</f>
        <v>Average Performance SERVER</v>
      </c>
      <c r="R465" s="8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t="s">
        <v>519</v>
      </c>
      <c r="B466" s="9">
        <v>256.55</v>
      </c>
      <c r="C466" s="2">
        <v>10369</v>
      </c>
      <c r="D466" s="2">
        <v>40.42</v>
      </c>
      <c r="E466" s="2">
        <v>2751</v>
      </c>
      <c r="F466" s="2">
        <v>10.72</v>
      </c>
      <c r="G466" s="2">
        <v>65</v>
      </c>
      <c r="H466" s="2">
        <v>159.53</v>
      </c>
      <c r="I466" s="2">
        <v>6</v>
      </c>
      <c r="J466" s="10">
        <v>2019</v>
      </c>
      <c r="K466" s="8" t="s">
        <v>267</v>
      </c>
      <c r="L466" s="8" t="s">
        <v>13</v>
      </c>
      <c r="M466" s="2">
        <f>RANK(Table1[[#This Row],[powerPerf]],Table1[powerPerf])</f>
        <v>462</v>
      </c>
      <c r="N466" s="2">
        <f>RANK(Table1[[#This Row],[cpuValue]],Table1[cpuValue])</f>
        <v>583</v>
      </c>
      <c r="O466" s="8" t="str">
        <f>LOOKUP(Table1[[#This Row],[Rank based on power]],$S$5:$S$9,$T$5:$T$9)</f>
        <v>High performance</v>
      </c>
      <c r="P466" s="2">
        <f ca="1">YEAR($T$2)-Table1[[#This Row],[testDate]]</f>
        <v>3</v>
      </c>
      <c r="Q466" s="8" t="str">
        <f>CONCATENATE(PROPER(Table1[[#This Row],[Performace remark based on performance]])," ",UPPER(TRIM(Table1[[#This Row],[category]])))</f>
        <v>High Performance DESKTOP</v>
      </c>
      <c r="R466" s="8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t="s">
        <v>520</v>
      </c>
      <c r="B467" s="9">
        <v>192</v>
      </c>
      <c r="C467" s="2">
        <v>10365</v>
      </c>
      <c r="D467" s="2">
        <v>53.98</v>
      </c>
      <c r="E467" s="2">
        <v>2342</v>
      </c>
      <c r="F467" s="2">
        <v>12.2</v>
      </c>
      <c r="G467" s="2">
        <v>35</v>
      </c>
      <c r="H467" s="2">
        <v>296.14</v>
      </c>
      <c r="I467" s="2">
        <v>6</v>
      </c>
      <c r="J467" s="10">
        <v>2020</v>
      </c>
      <c r="K467" s="8" t="s">
        <v>155</v>
      </c>
      <c r="L467" s="8" t="s">
        <v>13</v>
      </c>
      <c r="M467" s="2">
        <f>RANK(Table1[[#This Row],[powerPerf]],Table1[powerPerf])</f>
        <v>158</v>
      </c>
      <c r="N467" s="2">
        <f>RANK(Table1[[#This Row],[cpuValue]],Table1[cpuValue])</f>
        <v>384</v>
      </c>
      <c r="O467" s="8" t="str">
        <f>LOOKUP(Table1[[#This Row],[Rank based on power]],$S$5:$S$9,$T$5:$T$9)</f>
        <v>Best performance</v>
      </c>
      <c r="P467" s="2">
        <f ca="1">YEAR($T$2)-Table1[[#This Row],[testDate]]</f>
        <v>2</v>
      </c>
      <c r="Q467" s="8" t="str">
        <f>CONCATENATE(PROPER(Table1[[#This Row],[Performace remark based on performance]])," ",UPPER(TRIM(Table1[[#This Row],[category]])))</f>
        <v>Best Performance DESKTOP</v>
      </c>
      <c r="R467" s="8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t="s">
        <v>521</v>
      </c>
      <c r="B468" s="9">
        <v>607.75</v>
      </c>
      <c r="C468" s="2">
        <v>10348</v>
      </c>
      <c r="D468" s="2">
        <v>17.03</v>
      </c>
      <c r="E468" s="2">
        <v>1445</v>
      </c>
      <c r="F468" s="2">
        <v>2.38</v>
      </c>
      <c r="G468" s="2">
        <v>70</v>
      </c>
      <c r="H468" s="2">
        <v>147.83000000000001</v>
      </c>
      <c r="I468" s="2">
        <v>8</v>
      </c>
      <c r="J468" s="10">
        <v>2018</v>
      </c>
      <c r="K468" s="8" t="s">
        <v>66</v>
      </c>
      <c r="L468" s="8" t="s">
        <v>16</v>
      </c>
      <c r="M468" s="2">
        <f>RANK(Table1[[#This Row],[powerPerf]],Table1[powerPerf])</f>
        <v>521</v>
      </c>
      <c r="N468" s="2">
        <f>RANK(Table1[[#This Row],[cpuValue]],Table1[cpuValue])</f>
        <v>1275</v>
      </c>
      <c r="O468" s="8" t="str">
        <f>LOOKUP(Table1[[#This Row],[Rank based on power]],$S$5:$S$9,$T$5:$T$9)</f>
        <v>High performance</v>
      </c>
      <c r="P468" s="2">
        <f ca="1">YEAR($T$2)-Table1[[#This Row],[testDate]]</f>
        <v>4</v>
      </c>
      <c r="Q468" s="8" t="str">
        <f>CONCATENATE(PROPER(Table1[[#This Row],[Performace remark based on performance]])," ",UPPER(TRIM(Table1[[#This Row],[category]])))</f>
        <v>High Performance SERVER</v>
      </c>
      <c r="R468" s="8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t="s">
        <v>522</v>
      </c>
      <c r="B469" s="9">
        <v>395</v>
      </c>
      <c r="C469" s="2">
        <v>10333</v>
      </c>
      <c r="D469" s="2">
        <v>26.16</v>
      </c>
      <c r="E469" s="2">
        <v>2399</v>
      </c>
      <c r="F469" s="2">
        <v>6.07</v>
      </c>
      <c r="G469" s="2">
        <v>45</v>
      </c>
      <c r="H469" s="2">
        <v>229.62</v>
      </c>
      <c r="I469" s="2">
        <v>6</v>
      </c>
      <c r="J469" s="10">
        <v>2018</v>
      </c>
      <c r="K469" s="8" t="s">
        <v>337</v>
      </c>
      <c r="L469" s="8" t="s">
        <v>118</v>
      </c>
      <c r="M469" s="2">
        <f>RANK(Table1[[#This Row],[powerPerf]],Table1[powerPerf])</f>
        <v>251</v>
      </c>
      <c r="N469" s="2">
        <f>RANK(Table1[[#This Row],[cpuValue]],Table1[cpuValue])</f>
        <v>958</v>
      </c>
      <c r="O469" s="8" t="str">
        <f>LOOKUP(Table1[[#This Row],[Rank based on power]],$S$5:$S$9,$T$5:$T$9)</f>
        <v>Best performance</v>
      </c>
      <c r="P469" s="2">
        <f ca="1">YEAR($T$2)-Table1[[#This Row],[testDate]]</f>
        <v>4</v>
      </c>
      <c r="Q469" s="8" t="str">
        <f>CONCATENATE(PROPER(Table1[[#This Row],[Performace remark based on performance]])," ",UPPER(TRIM(Table1[[#This Row],[category]])))</f>
        <v>Best Performance LAPTOP</v>
      </c>
      <c r="R469" s="8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t="s">
        <v>523</v>
      </c>
      <c r="B470" s="9">
        <v>182</v>
      </c>
      <c r="C470" s="2">
        <v>10330</v>
      </c>
      <c r="D470" s="2">
        <v>56.76</v>
      </c>
      <c r="E470" s="2">
        <v>2676</v>
      </c>
      <c r="F470" s="2">
        <v>14.7</v>
      </c>
      <c r="G470" s="2">
        <v>65</v>
      </c>
      <c r="H470" s="2">
        <v>158.91999999999999</v>
      </c>
      <c r="I470" s="2">
        <v>6</v>
      </c>
      <c r="J470" s="10">
        <v>2019</v>
      </c>
      <c r="K470" s="8" t="s">
        <v>267</v>
      </c>
      <c r="L470" s="8" t="s">
        <v>13</v>
      </c>
      <c r="M470" s="2">
        <f>RANK(Table1[[#This Row],[powerPerf]],Table1[powerPerf])</f>
        <v>465</v>
      </c>
      <c r="N470" s="2">
        <f>RANK(Table1[[#This Row],[cpuValue]],Table1[cpuValue])</f>
        <v>353</v>
      </c>
      <c r="O470" s="8" t="str">
        <f>LOOKUP(Table1[[#This Row],[Rank based on power]],$S$5:$S$9,$T$5:$T$9)</f>
        <v>High performance</v>
      </c>
      <c r="P470" s="2">
        <f ca="1">YEAR($T$2)-Table1[[#This Row],[testDate]]</f>
        <v>3</v>
      </c>
      <c r="Q470" s="8" t="str">
        <f>CONCATENATE(PROPER(Table1[[#This Row],[Performace remark based on performance]])," ",UPPER(TRIM(Table1[[#This Row],[category]])))</f>
        <v>High Performance DESKTOP</v>
      </c>
      <c r="R470" s="8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t="s">
        <v>525</v>
      </c>
      <c r="B471" s="9">
        <v>154</v>
      </c>
      <c r="C471" s="2">
        <v>10308</v>
      </c>
      <c r="D471" s="2">
        <v>66.94</v>
      </c>
      <c r="E471" s="2">
        <v>2890</v>
      </c>
      <c r="F471" s="2">
        <v>18.77</v>
      </c>
      <c r="G471" s="2">
        <v>65</v>
      </c>
      <c r="H471" s="2">
        <v>158.59</v>
      </c>
      <c r="I471" s="2">
        <v>4</v>
      </c>
      <c r="J471" s="10">
        <v>2022</v>
      </c>
      <c r="K471" s="8" t="s">
        <v>155</v>
      </c>
      <c r="L471" s="8" t="s">
        <v>13</v>
      </c>
      <c r="M471" s="2">
        <f>RANK(Table1[[#This Row],[powerPerf]],Table1[powerPerf])</f>
        <v>467</v>
      </c>
      <c r="N471" s="2">
        <f>RANK(Table1[[#This Row],[cpuValue]],Table1[cpuValue])</f>
        <v>252</v>
      </c>
      <c r="O471" s="8" t="str">
        <f>LOOKUP(Table1[[#This Row],[Rank based on power]],$S$5:$S$9,$T$5:$T$9)</f>
        <v>High performance</v>
      </c>
      <c r="P471" s="2">
        <f ca="1">YEAR($T$2)-Table1[[#This Row],[testDate]]</f>
        <v>0</v>
      </c>
      <c r="Q471" s="8" t="str">
        <f>CONCATENATE(PROPER(Table1[[#This Row],[Performace remark based on performance]])," ",UPPER(TRIM(Table1[[#This Row],[category]])))</f>
        <v>High Performance DESKTOP</v>
      </c>
      <c r="R471" s="8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t="s">
        <v>526</v>
      </c>
      <c r="B472" s="9">
        <v>319.95</v>
      </c>
      <c r="C472" s="2">
        <v>10304</v>
      </c>
      <c r="D472" s="2">
        <v>32.21</v>
      </c>
      <c r="E472" s="2">
        <v>2063</v>
      </c>
      <c r="F472" s="2">
        <v>6.45</v>
      </c>
      <c r="G472" s="2">
        <v>140</v>
      </c>
      <c r="H472" s="2">
        <v>73.599999999999994</v>
      </c>
      <c r="I472" s="2">
        <v>6</v>
      </c>
      <c r="J472" s="10">
        <v>2014</v>
      </c>
      <c r="K472" s="8" t="s">
        <v>189</v>
      </c>
      <c r="L472" s="8" t="s">
        <v>13</v>
      </c>
      <c r="M472" s="2">
        <f>RANK(Table1[[#This Row],[powerPerf]],Table1[powerPerf])</f>
        <v>933</v>
      </c>
      <c r="N472" s="2">
        <f>RANK(Table1[[#This Row],[cpuValue]],Table1[cpuValue])</f>
        <v>787</v>
      </c>
      <c r="O472" s="8" t="str">
        <f>LOOKUP(Table1[[#This Row],[Rank based on power]],$S$5:$S$9,$T$5:$T$9)</f>
        <v>Average performance</v>
      </c>
      <c r="P472" s="2">
        <f ca="1">YEAR($T$2)-Table1[[#This Row],[testDate]]</f>
        <v>8</v>
      </c>
      <c r="Q472" s="8" t="str">
        <f>CONCATENATE(PROPER(Table1[[#This Row],[Performace remark based on performance]])," ",UPPER(TRIM(Table1[[#This Row],[category]])))</f>
        <v>Average Performance DESKTOP</v>
      </c>
      <c r="R472" s="8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t="s">
        <v>527</v>
      </c>
      <c r="B473" s="9">
        <v>3604</v>
      </c>
      <c r="C473" s="2">
        <v>10274</v>
      </c>
      <c r="D473" s="2">
        <v>2.85</v>
      </c>
      <c r="E473" s="2">
        <v>1442</v>
      </c>
      <c r="F473" s="2">
        <v>0.4</v>
      </c>
      <c r="G473" s="2">
        <v>95</v>
      </c>
      <c r="H473" s="2">
        <v>108.15</v>
      </c>
      <c r="I473" s="2">
        <v>10</v>
      </c>
      <c r="J473" s="10">
        <v>2013</v>
      </c>
      <c r="K473" s="8" t="s">
        <v>414</v>
      </c>
      <c r="L473" s="8" t="s">
        <v>16</v>
      </c>
      <c r="M473" s="2">
        <f>RANK(Table1[[#This Row],[powerPerf]],Table1[powerPerf])</f>
        <v>719</v>
      </c>
      <c r="N473" s="2">
        <f>RANK(Table1[[#This Row],[cpuValue]],Table1[cpuValue])</f>
        <v>1888</v>
      </c>
      <c r="O473" s="8" t="str">
        <f>LOOKUP(Table1[[#This Row],[Rank based on power]],$S$5:$S$9,$T$5:$T$9)</f>
        <v>High performance</v>
      </c>
      <c r="P473" s="2">
        <f ca="1">YEAR($T$2)-Table1[[#This Row],[testDate]]</f>
        <v>9</v>
      </c>
      <c r="Q473" s="8" t="str">
        <f>CONCATENATE(PROPER(Table1[[#This Row],[Performace remark based on performance]])," ",UPPER(TRIM(Table1[[#This Row],[category]])))</f>
        <v>High Performance SERVER</v>
      </c>
      <c r="R473" s="8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t="s">
        <v>528</v>
      </c>
      <c r="B474" s="9">
        <v>530</v>
      </c>
      <c r="C474" s="2">
        <v>10246</v>
      </c>
      <c r="D474" s="2">
        <v>19.329999999999998</v>
      </c>
      <c r="E474" s="2">
        <v>1613</v>
      </c>
      <c r="F474" s="2">
        <v>3.04</v>
      </c>
      <c r="G474" s="2">
        <v>85</v>
      </c>
      <c r="H474" s="2">
        <v>120.54</v>
      </c>
      <c r="I474" s="2">
        <v>8</v>
      </c>
      <c r="J474" s="10">
        <v>2017</v>
      </c>
      <c r="K474" s="8" t="s">
        <v>66</v>
      </c>
      <c r="L474" s="8" t="s">
        <v>16</v>
      </c>
      <c r="M474" s="2">
        <f>RANK(Table1[[#This Row],[powerPerf]],Table1[powerPerf])</f>
        <v>659</v>
      </c>
      <c r="N474" s="2">
        <f>RANK(Table1[[#This Row],[cpuValue]],Table1[cpuValue])</f>
        <v>1181</v>
      </c>
      <c r="O474" s="8" t="str">
        <f>LOOKUP(Table1[[#This Row],[Rank based on power]],$S$5:$S$9,$T$5:$T$9)</f>
        <v>High performance</v>
      </c>
      <c r="P474" s="2">
        <f ca="1">YEAR($T$2)-Table1[[#This Row],[testDate]]</f>
        <v>5</v>
      </c>
      <c r="Q474" s="8" t="str">
        <f>CONCATENATE(PROPER(Table1[[#This Row],[Performace remark based on performance]])," ",UPPER(TRIM(Table1[[#This Row],[category]])))</f>
        <v>High Performance SERVER</v>
      </c>
      <c r="R474" s="8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t="s">
        <v>529</v>
      </c>
      <c r="B475" s="9">
        <v>1798.95</v>
      </c>
      <c r="C475" s="2">
        <v>10223</v>
      </c>
      <c r="D475" s="2">
        <v>5.68</v>
      </c>
      <c r="E475" s="2">
        <v>2073</v>
      </c>
      <c r="F475" s="2">
        <v>1.1499999999999999</v>
      </c>
      <c r="G475" s="2">
        <v>130</v>
      </c>
      <c r="H475" s="2">
        <v>78.64</v>
      </c>
      <c r="I475" s="2">
        <v>6</v>
      </c>
      <c r="J475" s="10">
        <v>2013</v>
      </c>
      <c r="K475" s="8" t="s">
        <v>414</v>
      </c>
      <c r="L475" s="8" t="s">
        <v>16</v>
      </c>
      <c r="M475" s="2">
        <f>RANK(Table1[[#This Row],[powerPerf]],Table1[powerPerf])</f>
        <v>895</v>
      </c>
      <c r="N475" s="2">
        <f>RANK(Table1[[#This Row],[cpuValue]],Table1[cpuValue])</f>
        <v>1788</v>
      </c>
      <c r="O475" s="8" t="str">
        <f>LOOKUP(Table1[[#This Row],[Rank based on power]],$S$5:$S$9,$T$5:$T$9)</f>
        <v>Average performance</v>
      </c>
      <c r="P475" s="2">
        <f ca="1">YEAR($T$2)-Table1[[#This Row],[testDate]]</f>
        <v>9</v>
      </c>
      <c r="Q475" s="8" t="str">
        <f>CONCATENATE(PROPER(Table1[[#This Row],[Performace remark based on performance]])," ",UPPER(TRIM(Table1[[#This Row],[category]])))</f>
        <v>Average Performance SERVER</v>
      </c>
      <c r="R475" s="8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t="s">
        <v>530</v>
      </c>
      <c r="B476" s="9">
        <v>235.99</v>
      </c>
      <c r="C476" s="2">
        <v>10195</v>
      </c>
      <c r="D476" s="2">
        <v>43.2</v>
      </c>
      <c r="E476" s="2">
        <v>2609</v>
      </c>
      <c r="F476" s="2">
        <v>11.05</v>
      </c>
      <c r="G476" s="2">
        <v>95</v>
      </c>
      <c r="H476" s="2">
        <v>107.32</v>
      </c>
      <c r="I476" s="2">
        <v>6</v>
      </c>
      <c r="J476" s="10">
        <v>2017</v>
      </c>
      <c r="K476" s="8" t="s">
        <v>267</v>
      </c>
      <c r="L476" s="8" t="s">
        <v>13</v>
      </c>
      <c r="M476" s="2">
        <f>RANK(Table1[[#This Row],[powerPerf]],Table1[powerPerf])</f>
        <v>722</v>
      </c>
      <c r="N476" s="2">
        <f>RANK(Table1[[#This Row],[cpuValue]],Table1[cpuValue])</f>
        <v>539</v>
      </c>
      <c r="O476" s="8" t="str">
        <f>LOOKUP(Table1[[#This Row],[Rank based on power]],$S$5:$S$9,$T$5:$T$9)</f>
        <v>High performance</v>
      </c>
      <c r="P476" s="2">
        <f ca="1">YEAR($T$2)-Table1[[#This Row],[testDate]]</f>
        <v>5</v>
      </c>
      <c r="Q476" s="8" t="str">
        <f>CONCATENATE(PROPER(Table1[[#This Row],[Performace remark based on performance]])," ",UPPER(TRIM(Table1[[#This Row],[category]])))</f>
        <v>High Performance DESKTOP</v>
      </c>
      <c r="R476" s="8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t="s">
        <v>531</v>
      </c>
      <c r="B477" s="9">
        <v>644.99</v>
      </c>
      <c r="C477" s="2">
        <v>10126</v>
      </c>
      <c r="D477" s="2">
        <v>15.7</v>
      </c>
      <c r="E477" s="2">
        <v>2460</v>
      </c>
      <c r="F477" s="2">
        <v>3.81</v>
      </c>
      <c r="G477" s="2">
        <v>15</v>
      </c>
      <c r="H477" s="2">
        <v>675.07</v>
      </c>
      <c r="I477" s="2">
        <v>6</v>
      </c>
      <c r="J477" s="10">
        <v>2019</v>
      </c>
      <c r="K477" s="8" t="s">
        <v>532</v>
      </c>
      <c r="L477" s="8" t="s">
        <v>118</v>
      </c>
      <c r="M477" s="2">
        <f>RANK(Table1[[#This Row],[powerPerf]],Table1[powerPerf])</f>
        <v>9</v>
      </c>
      <c r="N477" s="2">
        <f>RANK(Table1[[#This Row],[cpuValue]],Table1[cpuValue])</f>
        <v>1327</v>
      </c>
      <c r="O477" s="8" t="str">
        <f>LOOKUP(Table1[[#This Row],[Rank based on power]],$S$5:$S$9,$T$5:$T$9)</f>
        <v>Best performance</v>
      </c>
      <c r="P477" s="2">
        <f ca="1">YEAR($T$2)-Table1[[#This Row],[testDate]]</f>
        <v>3</v>
      </c>
      <c r="Q477" s="8" t="str">
        <f>CONCATENATE(PROPER(Table1[[#This Row],[Performace remark based on performance]])," ",UPPER(TRIM(Table1[[#This Row],[category]])))</f>
        <v>Best Performance LAPTOP</v>
      </c>
      <c r="R477" s="8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t="s">
        <v>533</v>
      </c>
      <c r="B478" s="9">
        <v>133.94999999999999</v>
      </c>
      <c r="C478" s="2">
        <v>10115</v>
      </c>
      <c r="D478" s="2">
        <v>75.510000000000005</v>
      </c>
      <c r="E478" s="2">
        <v>2848</v>
      </c>
      <c r="F478" s="2">
        <v>21.26</v>
      </c>
      <c r="G478" s="2">
        <v>65</v>
      </c>
      <c r="H478" s="2">
        <v>155.61000000000001</v>
      </c>
      <c r="I478" s="2">
        <v>4</v>
      </c>
      <c r="J478" s="10">
        <v>2020</v>
      </c>
      <c r="K478" s="8" t="s">
        <v>155</v>
      </c>
      <c r="L478" s="8" t="s">
        <v>13</v>
      </c>
      <c r="M478" s="2">
        <f>RANK(Table1[[#This Row],[powerPerf]],Table1[powerPerf])</f>
        <v>477</v>
      </c>
      <c r="N478" s="2">
        <f>RANK(Table1[[#This Row],[cpuValue]],Table1[cpuValue])</f>
        <v>195</v>
      </c>
      <c r="O478" s="8" t="str">
        <f>LOOKUP(Table1[[#This Row],[Rank based on power]],$S$5:$S$9,$T$5:$T$9)</f>
        <v>High performance</v>
      </c>
      <c r="P478" s="2">
        <f ca="1">YEAR($T$2)-Table1[[#This Row],[testDate]]</f>
        <v>2</v>
      </c>
      <c r="Q478" s="8" t="str">
        <f>CONCATENATE(PROPER(Table1[[#This Row],[Performace remark based on performance]])," ",UPPER(TRIM(Table1[[#This Row],[category]])))</f>
        <v>High Performance DESKTOP</v>
      </c>
      <c r="R478" s="8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t="s">
        <v>534</v>
      </c>
      <c r="B479" s="9">
        <v>309</v>
      </c>
      <c r="C479" s="2">
        <v>10100</v>
      </c>
      <c r="D479" s="2">
        <v>32.68</v>
      </c>
      <c r="E479" s="2">
        <v>2727</v>
      </c>
      <c r="F479" s="2">
        <v>8.82</v>
      </c>
      <c r="G479" s="2">
        <v>15</v>
      </c>
      <c r="H479" s="2">
        <v>673.3</v>
      </c>
      <c r="I479" s="2">
        <v>4</v>
      </c>
      <c r="J479" s="10">
        <v>2020</v>
      </c>
      <c r="K479" s="8" t="s">
        <v>492</v>
      </c>
      <c r="L479" s="8" t="s">
        <v>118</v>
      </c>
      <c r="M479" s="2">
        <f>RANK(Table1[[#This Row],[powerPerf]],Table1[powerPerf])</f>
        <v>10</v>
      </c>
      <c r="N479" s="2">
        <f>RANK(Table1[[#This Row],[cpuValue]],Table1[cpuValue])</f>
        <v>778</v>
      </c>
      <c r="O479" s="8" t="str">
        <f>LOOKUP(Table1[[#This Row],[Rank based on power]],$S$5:$S$9,$T$5:$T$9)</f>
        <v>Best performance</v>
      </c>
      <c r="P479" s="2">
        <f ca="1">YEAR($T$2)-Table1[[#This Row],[testDate]]</f>
        <v>2</v>
      </c>
      <c r="Q479" s="8" t="str">
        <f>CONCATENATE(PROPER(Table1[[#This Row],[Performace remark based on performance]])," ",UPPER(TRIM(Table1[[#This Row],[category]])))</f>
        <v>Best Performance LAPTOP</v>
      </c>
      <c r="R479" s="8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t="s">
        <v>535</v>
      </c>
      <c r="B480" s="9">
        <v>426</v>
      </c>
      <c r="C480" s="2">
        <v>10093</v>
      </c>
      <c r="D480" s="2">
        <v>23.69</v>
      </c>
      <c r="E480" s="2">
        <v>2484</v>
      </c>
      <c r="F480" s="2">
        <v>5.83</v>
      </c>
      <c r="G480" s="2">
        <v>28</v>
      </c>
      <c r="H480" s="2">
        <v>360.46</v>
      </c>
      <c r="I480" s="2">
        <v>4</v>
      </c>
      <c r="J480" s="10">
        <v>2020</v>
      </c>
      <c r="K480" s="8" t="s">
        <v>536</v>
      </c>
      <c r="L480" s="8" t="s">
        <v>118</v>
      </c>
      <c r="M480" s="2">
        <f>RANK(Table1[[#This Row],[powerPerf]],Table1[powerPerf])</f>
        <v>93</v>
      </c>
      <c r="N480" s="2">
        <f>RANK(Table1[[#This Row],[cpuValue]],Table1[cpuValue])</f>
        <v>1036</v>
      </c>
      <c r="O480" s="8" t="str">
        <f>LOOKUP(Table1[[#This Row],[Rank based on power]],$S$5:$S$9,$T$5:$T$9)</f>
        <v>Best performance</v>
      </c>
      <c r="P480" s="2">
        <f ca="1">YEAR($T$2)-Table1[[#This Row],[testDate]]</f>
        <v>2</v>
      </c>
      <c r="Q480" s="8" t="str">
        <f>CONCATENATE(PROPER(Table1[[#This Row],[Performace remark based on performance]])," ",UPPER(TRIM(Table1[[#This Row],[category]])))</f>
        <v>Best Performance LAPTOP</v>
      </c>
      <c r="R480" s="8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t="s">
        <v>537</v>
      </c>
      <c r="B481" s="9">
        <v>395</v>
      </c>
      <c r="C481" s="2">
        <v>10085</v>
      </c>
      <c r="D481" s="2">
        <v>25.53</v>
      </c>
      <c r="E481" s="2">
        <v>2331</v>
      </c>
      <c r="F481" s="2">
        <v>5.9</v>
      </c>
      <c r="G481" s="2">
        <v>45</v>
      </c>
      <c r="H481" s="2">
        <v>224.12</v>
      </c>
      <c r="I481" s="2">
        <v>6</v>
      </c>
      <c r="J481" s="10">
        <v>2018</v>
      </c>
      <c r="K481" s="8" t="s">
        <v>337</v>
      </c>
      <c r="L481" s="8" t="s">
        <v>118</v>
      </c>
      <c r="M481" s="2">
        <f>RANK(Table1[[#This Row],[powerPerf]],Table1[powerPerf])</f>
        <v>263</v>
      </c>
      <c r="N481" s="2">
        <f>RANK(Table1[[#This Row],[cpuValue]],Table1[cpuValue])</f>
        <v>983</v>
      </c>
      <c r="O481" s="8" t="str">
        <f>LOOKUP(Table1[[#This Row],[Rank based on power]],$S$5:$S$9,$T$5:$T$9)</f>
        <v>Best performance</v>
      </c>
      <c r="P481" s="2">
        <f ca="1">YEAR($T$2)-Table1[[#This Row],[testDate]]</f>
        <v>4</v>
      </c>
      <c r="Q481" s="8" t="str">
        <f>CONCATENATE(PROPER(Table1[[#This Row],[Performace remark based on performance]])," ",UPPER(TRIM(Table1[[#This Row],[category]])))</f>
        <v>Best Performance LAPTOP</v>
      </c>
      <c r="R481" s="8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t="s">
        <v>538</v>
      </c>
      <c r="B482" s="9">
        <v>182</v>
      </c>
      <c r="C482" s="2">
        <v>10052</v>
      </c>
      <c r="D482" s="2">
        <v>55.23</v>
      </c>
      <c r="E482" s="2">
        <v>2168</v>
      </c>
      <c r="F482" s="2">
        <v>11.91</v>
      </c>
      <c r="G482" s="2">
        <v>35</v>
      </c>
      <c r="H482" s="2">
        <v>287.2</v>
      </c>
      <c r="I482" s="2">
        <v>6</v>
      </c>
      <c r="J482" s="10">
        <v>2020</v>
      </c>
      <c r="K482" s="8" t="s">
        <v>155</v>
      </c>
      <c r="L482" s="8" t="s">
        <v>13</v>
      </c>
      <c r="M482" s="2">
        <f>RANK(Table1[[#This Row],[powerPerf]],Table1[powerPerf])</f>
        <v>168</v>
      </c>
      <c r="N482" s="2">
        <f>RANK(Table1[[#This Row],[cpuValue]],Table1[cpuValue])</f>
        <v>366</v>
      </c>
      <c r="O482" s="8" t="str">
        <f>LOOKUP(Table1[[#This Row],[Rank based on power]],$S$5:$S$9,$T$5:$T$9)</f>
        <v>Best performance</v>
      </c>
      <c r="P482" s="2">
        <f ca="1">YEAR($T$2)-Table1[[#This Row],[testDate]]</f>
        <v>2</v>
      </c>
      <c r="Q482" s="8" t="str">
        <f>CONCATENATE(PROPER(Table1[[#This Row],[Performace remark based on performance]])," ",UPPER(TRIM(Table1[[#This Row],[category]])))</f>
        <v>Best Performance DESKTOP</v>
      </c>
      <c r="R482" s="8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t="s">
        <v>539</v>
      </c>
      <c r="B483" s="9">
        <v>998.95</v>
      </c>
      <c r="C483" s="2">
        <v>10039</v>
      </c>
      <c r="D483" s="2">
        <v>10.050000000000001</v>
      </c>
      <c r="E483" s="2">
        <v>2599</v>
      </c>
      <c r="F483" s="2">
        <v>2.6</v>
      </c>
      <c r="G483" s="2">
        <v>120</v>
      </c>
      <c r="H483" s="2">
        <v>83.66</v>
      </c>
      <c r="I483" s="2">
        <v>4</v>
      </c>
      <c r="J483" s="10">
        <v>2017</v>
      </c>
      <c r="K483" s="8" t="s">
        <v>94</v>
      </c>
      <c r="L483" s="8" t="s">
        <v>16</v>
      </c>
      <c r="M483" s="2">
        <f>RANK(Table1[[#This Row],[powerPerf]],Table1[powerPerf])</f>
        <v>862</v>
      </c>
      <c r="N483" s="2">
        <f>RANK(Table1[[#This Row],[cpuValue]],Table1[cpuValue])</f>
        <v>1579</v>
      </c>
      <c r="O483" s="8" t="str">
        <f>LOOKUP(Table1[[#This Row],[Rank based on power]],$S$5:$S$9,$T$5:$T$9)</f>
        <v>Average performance</v>
      </c>
      <c r="P483" s="2">
        <f ca="1">YEAR($T$2)-Table1[[#This Row],[testDate]]</f>
        <v>5</v>
      </c>
      <c r="Q483" s="8" t="str">
        <f>CONCATENATE(PROPER(Table1[[#This Row],[Performace remark based on performance]])," ",UPPER(TRIM(Table1[[#This Row],[category]])))</f>
        <v>Average Performance SERVER</v>
      </c>
      <c r="R483" s="8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t="s">
        <v>540</v>
      </c>
      <c r="B484" s="9">
        <v>70</v>
      </c>
      <c r="C484" s="2">
        <v>9995</v>
      </c>
      <c r="D484" s="2">
        <v>142.78</v>
      </c>
      <c r="E484" s="2">
        <v>1675</v>
      </c>
      <c r="F484" s="2">
        <v>23.93</v>
      </c>
      <c r="G484" s="2">
        <v>95</v>
      </c>
      <c r="H484" s="2">
        <v>105.21</v>
      </c>
      <c r="I484" s="2">
        <v>8</v>
      </c>
      <c r="J484" s="10">
        <v>2013</v>
      </c>
      <c r="K484" s="8" t="s">
        <v>392</v>
      </c>
      <c r="L484" s="8" t="s">
        <v>16</v>
      </c>
      <c r="M484" s="2">
        <f>RANK(Table1[[#This Row],[powerPerf]],Table1[powerPerf])</f>
        <v>731</v>
      </c>
      <c r="N484" s="2">
        <f>RANK(Table1[[#This Row],[cpuValue]],Table1[cpuValue])</f>
        <v>27</v>
      </c>
      <c r="O484" s="8" t="str">
        <f>LOOKUP(Table1[[#This Row],[Rank based on power]],$S$5:$S$9,$T$5:$T$9)</f>
        <v>High performance</v>
      </c>
      <c r="P484" s="2">
        <f ca="1">YEAR($T$2)-Table1[[#This Row],[testDate]]</f>
        <v>9</v>
      </c>
      <c r="Q484" s="8" t="str">
        <f>CONCATENATE(PROPER(Table1[[#This Row],[Performace remark based on performance]])," ",UPPER(TRIM(Table1[[#This Row],[category]])))</f>
        <v>High Performance SERVER</v>
      </c>
      <c r="R484" s="8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t="s">
        <v>541</v>
      </c>
      <c r="B485" s="9">
        <v>195</v>
      </c>
      <c r="C485" s="2">
        <v>9960</v>
      </c>
      <c r="D485" s="2">
        <v>51.08</v>
      </c>
      <c r="E485" s="2">
        <v>2145</v>
      </c>
      <c r="F485" s="2">
        <v>11</v>
      </c>
      <c r="G485" s="2">
        <v>35</v>
      </c>
      <c r="H485" s="2">
        <v>284.58</v>
      </c>
      <c r="I485" s="2">
        <v>6</v>
      </c>
      <c r="J485" s="10">
        <v>2022</v>
      </c>
      <c r="K485" s="8" t="s">
        <v>155</v>
      </c>
      <c r="L485" s="8" t="s">
        <v>321</v>
      </c>
      <c r="M485" s="2">
        <f>RANK(Table1[[#This Row],[powerPerf]],Table1[powerPerf])</f>
        <v>171</v>
      </c>
      <c r="N485" s="2">
        <f>RANK(Table1[[#This Row],[cpuValue]],Table1[cpuValue])</f>
        <v>419</v>
      </c>
      <c r="O485" s="8" t="str">
        <f>LOOKUP(Table1[[#This Row],[Rank based on power]],$S$5:$S$9,$T$5:$T$9)</f>
        <v>Best performance</v>
      </c>
      <c r="P485" s="2">
        <f ca="1">YEAR($T$2)-Table1[[#This Row],[testDate]]</f>
        <v>0</v>
      </c>
      <c r="Q485" s="8" t="str">
        <f>CONCATENATE(PROPER(Table1[[#This Row],[Performace remark based on performance]])," ",UPPER(TRIM(Table1[[#This Row],[category]])))</f>
        <v>Best Performance LAPTOP, MOBILE/EMBEDDED</v>
      </c>
      <c r="R485" s="8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t="s">
        <v>542</v>
      </c>
      <c r="B486" s="9">
        <v>1250</v>
      </c>
      <c r="C486" s="2">
        <v>9906</v>
      </c>
      <c r="D486" s="2">
        <v>7.92</v>
      </c>
      <c r="E486" s="2">
        <v>2078</v>
      </c>
      <c r="F486" s="2">
        <v>1.66</v>
      </c>
      <c r="G486" s="2">
        <v>130</v>
      </c>
      <c r="H486" s="2">
        <v>76.2</v>
      </c>
      <c r="I486" s="2">
        <v>6</v>
      </c>
      <c r="J486" s="10">
        <v>2013</v>
      </c>
      <c r="K486" s="8" t="s">
        <v>393</v>
      </c>
      <c r="L486" s="8" t="s">
        <v>13</v>
      </c>
      <c r="M486" s="2">
        <f>RANK(Table1[[#This Row],[powerPerf]],Table1[powerPerf])</f>
        <v>911</v>
      </c>
      <c r="N486" s="2">
        <f>RANK(Table1[[#This Row],[cpuValue]],Table1[cpuValue])</f>
        <v>1696</v>
      </c>
      <c r="O486" s="8" t="str">
        <f>LOOKUP(Table1[[#This Row],[Rank based on power]],$S$5:$S$9,$T$5:$T$9)</f>
        <v>Average performance</v>
      </c>
      <c r="P486" s="2">
        <f ca="1">YEAR($T$2)-Table1[[#This Row],[testDate]]</f>
        <v>9</v>
      </c>
      <c r="Q486" s="8" t="str">
        <f>CONCATENATE(PROPER(Table1[[#This Row],[Performace remark based on performance]])," ",UPPER(TRIM(Table1[[#This Row],[category]])))</f>
        <v>Average Performance DESKTOP</v>
      </c>
      <c r="R486" s="8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t="s">
        <v>543</v>
      </c>
      <c r="B487" s="9">
        <v>294.99</v>
      </c>
      <c r="C487" s="2">
        <v>9903</v>
      </c>
      <c r="D487" s="2">
        <v>33.57</v>
      </c>
      <c r="E487" s="2">
        <v>2871</v>
      </c>
      <c r="F487" s="2">
        <v>9.73</v>
      </c>
      <c r="G487" s="2">
        <v>71</v>
      </c>
      <c r="H487" s="2">
        <v>139.47999999999999</v>
      </c>
      <c r="I487" s="2">
        <v>4</v>
      </c>
      <c r="J487" s="10">
        <v>2020</v>
      </c>
      <c r="K487" s="8" t="s">
        <v>267</v>
      </c>
      <c r="L487" s="8" t="s">
        <v>16</v>
      </c>
      <c r="M487" s="2">
        <f>RANK(Table1[[#This Row],[powerPerf]],Table1[powerPerf])</f>
        <v>560</v>
      </c>
      <c r="N487" s="2">
        <f>RANK(Table1[[#This Row],[cpuValue]],Table1[cpuValue])</f>
        <v>745</v>
      </c>
      <c r="O487" s="8" t="str">
        <f>LOOKUP(Table1[[#This Row],[Rank based on power]],$S$5:$S$9,$T$5:$T$9)</f>
        <v>High performance</v>
      </c>
      <c r="P487" s="2">
        <f ca="1">YEAR($T$2)-Table1[[#This Row],[testDate]]</f>
        <v>2</v>
      </c>
      <c r="Q487" s="8" t="str">
        <f>CONCATENATE(PROPER(Table1[[#This Row],[Performace remark based on performance]])," ",UPPER(TRIM(Table1[[#This Row],[category]])))</f>
        <v>High Performance SERVER</v>
      </c>
      <c r="R487" s="8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t="s">
        <v>544</v>
      </c>
      <c r="B488" s="9">
        <v>225.99</v>
      </c>
      <c r="C488" s="2">
        <v>9864</v>
      </c>
      <c r="D488" s="2">
        <v>43.65</v>
      </c>
      <c r="E488" s="2">
        <v>2805</v>
      </c>
      <c r="F488" s="2">
        <v>12.41</v>
      </c>
      <c r="G488" s="2">
        <v>112</v>
      </c>
      <c r="H488" s="2">
        <v>88.07</v>
      </c>
      <c r="I488" s="2">
        <v>4</v>
      </c>
      <c r="J488" s="10">
        <v>2017</v>
      </c>
      <c r="K488" s="8" t="s">
        <v>94</v>
      </c>
      <c r="L488" s="8" t="s">
        <v>13</v>
      </c>
      <c r="M488" s="2">
        <f>RANK(Table1[[#This Row],[powerPerf]],Table1[powerPerf])</f>
        <v>831</v>
      </c>
      <c r="N488" s="2">
        <f>RANK(Table1[[#This Row],[cpuValue]],Table1[cpuValue])</f>
        <v>530</v>
      </c>
      <c r="O488" s="8" t="str">
        <f>LOOKUP(Table1[[#This Row],[Rank based on power]],$S$5:$S$9,$T$5:$T$9)</f>
        <v>Average performance</v>
      </c>
      <c r="P488" s="2">
        <f ca="1">YEAR($T$2)-Table1[[#This Row],[testDate]]</f>
        <v>5</v>
      </c>
      <c r="Q488" s="8" t="str">
        <f>CONCATENATE(PROPER(Table1[[#This Row],[Performace remark based on performance]])," ",UPPER(TRIM(Table1[[#This Row],[category]])))</f>
        <v>Average Performance DESKTOP</v>
      </c>
      <c r="R488" s="8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t="s">
        <v>545</v>
      </c>
      <c r="B489" s="9">
        <v>275.67</v>
      </c>
      <c r="C489" s="2">
        <v>9849</v>
      </c>
      <c r="D489" s="2">
        <v>35.729999999999997</v>
      </c>
      <c r="E489" s="2">
        <v>2582</v>
      </c>
      <c r="F489" s="2">
        <v>9.36</v>
      </c>
      <c r="G489" s="2">
        <v>65</v>
      </c>
      <c r="H489" s="2">
        <v>151.52000000000001</v>
      </c>
      <c r="I489" s="2">
        <v>6</v>
      </c>
      <c r="J489" s="10">
        <v>2018</v>
      </c>
      <c r="K489" s="8" t="s">
        <v>267</v>
      </c>
      <c r="L489" s="8" t="s">
        <v>13</v>
      </c>
      <c r="M489" s="2">
        <f>RANK(Table1[[#This Row],[powerPerf]],Table1[powerPerf])</f>
        <v>502</v>
      </c>
      <c r="N489" s="2">
        <f>RANK(Table1[[#This Row],[cpuValue]],Table1[cpuValue])</f>
        <v>692</v>
      </c>
      <c r="O489" s="8" t="str">
        <f>LOOKUP(Table1[[#This Row],[Rank based on power]],$S$5:$S$9,$T$5:$T$9)</f>
        <v>High performance</v>
      </c>
      <c r="P489" s="2">
        <f ca="1">YEAR($T$2)-Table1[[#This Row],[testDate]]</f>
        <v>4</v>
      </c>
      <c r="Q489" s="8" t="str">
        <f>CONCATENATE(PROPER(Table1[[#This Row],[Performace remark based on performance]])," ",UPPER(TRIM(Table1[[#This Row],[category]])))</f>
        <v>High Performance DESKTOP</v>
      </c>
      <c r="R489" s="8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t="s">
        <v>546</v>
      </c>
      <c r="B490" s="9">
        <v>1530.37</v>
      </c>
      <c r="C490" s="2">
        <v>9847</v>
      </c>
      <c r="D490" s="2">
        <v>6.43</v>
      </c>
      <c r="E490" s="2">
        <v>1292</v>
      </c>
      <c r="F490" s="2">
        <v>0.84</v>
      </c>
      <c r="G490" s="2">
        <v>75</v>
      </c>
      <c r="H490" s="2">
        <v>131.29</v>
      </c>
      <c r="I490" s="2">
        <v>12</v>
      </c>
      <c r="J490" s="10">
        <v>2016</v>
      </c>
      <c r="K490" s="8" t="s">
        <v>189</v>
      </c>
      <c r="L490" s="8" t="s">
        <v>16</v>
      </c>
      <c r="M490" s="2">
        <f>RANK(Table1[[#This Row],[powerPerf]],Table1[powerPerf])</f>
        <v>597</v>
      </c>
      <c r="N490" s="2">
        <f>RANK(Table1[[#This Row],[cpuValue]],Table1[cpuValue])</f>
        <v>1754</v>
      </c>
      <c r="O490" s="8" t="str">
        <f>LOOKUP(Table1[[#This Row],[Rank based on power]],$S$5:$S$9,$T$5:$T$9)</f>
        <v>High performance</v>
      </c>
      <c r="P490" s="2">
        <f ca="1">YEAR($T$2)-Table1[[#This Row],[testDate]]</f>
        <v>6</v>
      </c>
      <c r="Q490" s="8" t="str">
        <f>CONCATENATE(PROPER(Table1[[#This Row],[Performace remark based on performance]])," ",UPPER(TRIM(Table1[[#This Row],[category]])))</f>
        <v>High Performance SERVER</v>
      </c>
      <c r="R490" s="8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t="s">
        <v>547</v>
      </c>
      <c r="B491" s="9">
        <v>135.4</v>
      </c>
      <c r="C491" s="2">
        <v>9832</v>
      </c>
      <c r="D491" s="2">
        <v>72.61</v>
      </c>
      <c r="E491" s="2">
        <v>1657</v>
      </c>
      <c r="F491" s="2">
        <v>12.24</v>
      </c>
      <c r="G491" s="2">
        <v>135</v>
      </c>
      <c r="H491" s="2">
        <v>72.83</v>
      </c>
      <c r="I491" s="2">
        <v>8</v>
      </c>
      <c r="J491" s="10">
        <v>2012</v>
      </c>
      <c r="K491" s="8" t="s">
        <v>393</v>
      </c>
      <c r="L491" s="8" t="s">
        <v>16</v>
      </c>
      <c r="M491" s="2">
        <f>RANK(Table1[[#This Row],[powerPerf]],Table1[powerPerf])</f>
        <v>939</v>
      </c>
      <c r="N491" s="2">
        <f>RANK(Table1[[#This Row],[cpuValue]],Table1[cpuValue])</f>
        <v>209</v>
      </c>
      <c r="O491" s="8" t="str">
        <f>LOOKUP(Table1[[#This Row],[Rank based on power]],$S$5:$S$9,$T$5:$T$9)</f>
        <v>Average performance</v>
      </c>
      <c r="P491" s="2">
        <f ca="1">YEAR($T$2)-Table1[[#This Row],[testDate]]</f>
        <v>10</v>
      </c>
      <c r="Q491" s="8" t="str">
        <f>CONCATENATE(PROPER(Table1[[#This Row],[Performace remark based on performance]])," ",UPPER(TRIM(Table1[[#This Row],[category]])))</f>
        <v>Average Performance SERVER</v>
      </c>
      <c r="R491" s="8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t="s">
        <v>548</v>
      </c>
      <c r="B492" s="9">
        <v>413</v>
      </c>
      <c r="C492" s="2">
        <v>9826</v>
      </c>
      <c r="D492" s="2">
        <v>23.79</v>
      </c>
      <c r="E492" s="2">
        <v>2807</v>
      </c>
      <c r="F492" s="2">
        <v>6.8</v>
      </c>
      <c r="G492" s="2">
        <v>71</v>
      </c>
      <c r="H492" s="2">
        <v>138.38999999999999</v>
      </c>
      <c r="I492" s="2">
        <v>4</v>
      </c>
      <c r="J492" s="10">
        <v>2019</v>
      </c>
      <c r="K492" s="8" t="s">
        <v>267</v>
      </c>
      <c r="L492" s="8" t="s">
        <v>16</v>
      </c>
      <c r="M492" s="2">
        <f>RANK(Table1[[#This Row],[powerPerf]],Table1[powerPerf])</f>
        <v>565</v>
      </c>
      <c r="N492" s="2">
        <f>RANK(Table1[[#This Row],[cpuValue]],Table1[cpuValue])</f>
        <v>1035</v>
      </c>
      <c r="O492" s="8" t="str">
        <f>LOOKUP(Table1[[#This Row],[Rank based on power]],$S$5:$S$9,$T$5:$T$9)</f>
        <v>High performance</v>
      </c>
      <c r="P492" s="2">
        <f ca="1">YEAR($T$2)-Table1[[#This Row],[testDate]]</f>
        <v>3</v>
      </c>
      <c r="Q492" s="8" t="str">
        <f>CONCATENATE(PROPER(Table1[[#This Row],[Performace remark based on performance]])," ",UPPER(TRIM(Table1[[#This Row],[category]])))</f>
        <v>High Performance SERVER</v>
      </c>
      <c r="R492" s="8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t="s">
        <v>549</v>
      </c>
      <c r="B493" s="9">
        <v>255.36</v>
      </c>
      <c r="C493" s="2">
        <v>9814</v>
      </c>
      <c r="D493" s="2">
        <v>38.43</v>
      </c>
      <c r="E493" s="2">
        <v>2010</v>
      </c>
      <c r="F493" s="2">
        <v>7.87</v>
      </c>
      <c r="G493" s="2">
        <v>140</v>
      </c>
      <c r="H493" s="2">
        <v>70.099999999999994</v>
      </c>
      <c r="I493" s="2">
        <v>6</v>
      </c>
      <c r="J493" s="10">
        <v>2014</v>
      </c>
      <c r="K493" s="8" t="s">
        <v>189</v>
      </c>
      <c r="L493" s="8" t="s">
        <v>13</v>
      </c>
      <c r="M493" s="2">
        <f>RANK(Table1[[#This Row],[powerPerf]],Table1[powerPerf])</f>
        <v>955</v>
      </c>
      <c r="N493" s="2">
        <f>RANK(Table1[[#This Row],[cpuValue]],Table1[cpuValue])</f>
        <v>619</v>
      </c>
      <c r="O493" s="8" t="str">
        <f>LOOKUP(Table1[[#This Row],[Rank based on power]],$S$5:$S$9,$T$5:$T$9)</f>
        <v>Average performance</v>
      </c>
      <c r="P493" s="2">
        <f ca="1">YEAR($T$2)-Table1[[#This Row],[testDate]]</f>
        <v>8</v>
      </c>
      <c r="Q493" s="8" t="str">
        <f>CONCATENATE(PROPER(Table1[[#This Row],[Performace remark based on performance]])," ",UPPER(TRIM(Table1[[#This Row],[category]])))</f>
        <v>Average Performance DESKTOP</v>
      </c>
      <c r="R493" s="8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t="s">
        <v>550</v>
      </c>
      <c r="B494" s="9">
        <v>192</v>
      </c>
      <c r="C494" s="2">
        <v>9796</v>
      </c>
      <c r="D494" s="2">
        <v>51.02</v>
      </c>
      <c r="E494" s="2">
        <v>1693</v>
      </c>
      <c r="F494" s="2">
        <v>8.82</v>
      </c>
      <c r="G494" s="2">
        <v>150</v>
      </c>
      <c r="H494" s="2">
        <v>65.31</v>
      </c>
      <c r="I494" s="2">
        <v>8</v>
      </c>
      <c r="J494" s="10">
        <v>2012</v>
      </c>
      <c r="K494" s="8" t="s">
        <v>393</v>
      </c>
      <c r="L494" s="8" t="s">
        <v>16</v>
      </c>
      <c r="M494" s="2">
        <f>RANK(Table1[[#This Row],[powerPerf]],Table1[powerPerf])</f>
        <v>999</v>
      </c>
      <c r="N494" s="2">
        <f>RANK(Table1[[#This Row],[cpuValue]],Table1[cpuValue])</f>
        <v>420</v>
      </c>
      <c r="O494" s="8" t="str">
        <f>LOOKUP(Table1[[#This Row],[Rank based on power]],$S$5:$S$9,$T$5:$T$9)</f>
        <v>Average performance</v>
      </c>
      <c r="P494" s="2">
        <f ca="1">YEAR($T$2)-Table1[[#This Row],[testDate]]</f>
        <v>10</v>
      </c>
      <c r="Q494" s="8" t="str">
        <f>CONCATENATE(PROPER(Table1[[#This Row],[Performace remark based on performance]])," ",UPPER(TRIM(Table1[[#This Row],[category]])))</f>
        <v>Average Performance SERVER</v>
      </c>
      <c r="R494" s="8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t="s">
        <v>551</v>
      </c>
      <c r="B495" s="9">
        <v>182.75</v>
      </c>
      <c r="C495" s="2">
        <v>9767</v>
      </c>
      <c r="D495" s="2">
        <v>53.45</v>
      </c>
      <c r="E495" s="2">
        <v>1571</v>
      </c>
      <c r="F495" s="2">
        <v>8.6</v>
      </c>
      <c r="G495" s="2">
        <v>115</v>
      </c>
      <c r="H495" s="2">
        <v>84.93</v>
      </c>
      <c r="I495" s="2">
        <v>8</v>
      </c>
      <c r="J495" s="10">
        <v>2013</v>
      </c>
      <c r="K495" s="8" t="s">
        <v>414</v>
      </c>
      <c r="L495" s="8" t="s">
        <v>16</v>
      </c>
      <c r="M495" s="2">
        <f>RANK(Table1[[#This Row],[powerPerf]],Table1[powerPerf])</f>
        <v>850</v>
      </c>
      <c r="N495" s="2">
        <f>RANK(Table1[[#This Row],[cpuValue]],Table1[cpuValue])</f>
        <v>393</v>
      </c>
      <c r="O495" s="8" t="str">
        <f>LOOKUP(Table1[[#This Row],[Rank based on power]],$S$5:$S$9,$T$5:$T$9)</f>
        <v>Average performance</v>
      </c>
      <c r="P495" s="2">
        <f ca="1">YEAR($T$2)-Table1[[#This Row],[testDate]]</f>
        <v>9</v>
      </c>
      <c r="Q495" s="8" t="str">
        <f>CONCATENATE(PROPER(Table1[[#This Row],[Performace remark based on performance]])," ",UPPER(TRIM(Table1[[#This Row],[category]])))</f>
        <v>Average Performance SERVER</v>
      </c>
      <c r="R495" s="8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t="s">
        <v>552</v>
      </c>
      <c r="B496" s="9">
        <v>309</v>
      </c>
      <c r="C496" s="2">
        <v>9756</v>
      </c>
      <c r="D496" s="2">
        <v>31.57</v>
      </c>
      <c r="E496" s="2">
        <v>2549</v>
      </c>
      <c r="F496" s="2">
        <v>8.25</v>
      </c>
      <c r="G496" s="2">
        <v>15</v>
      </c>
      <c r="H496" s="2">
        <v>650.39</v>
      </c>
      <c r="I496" s="2">
        <v>4</v>
      </c>
      <c r="J496" s="10">
        <v>2021</v>
      </c>
      <c r="K496" s="8" t="s">
        <v>553</v>
      </c>
      <c r="L496" s="8" t="s">
        <v>118</v>
      </c>
      <c r="M496" s="2">
        <f>RANK(Table1[[#This Row],[powerPerf]],Table1[powerPerf])</f>
        <v>13</v>
      </c>
      <c r="N496" s="2">
        <f>RANK(Table1[[#This Row],[cpuValue]],Table1[cpuValue])</f>
        <v>799</v>
      </c>
      <c r="O496" s="8" t="str">
        <f>LOOKUP(Table1[[#This Row],[Rank based on power]],$S$5:$S$9,$T$5:$T$9)</f>
        <v>Best performance</v>
      </c>
      <c r="P496" s="2">
        <f ca="1">YEAR($T$2)-Table1[[#This Row],[testDate]]</f>
        <v>1</v>
      </c>
      <c r="Q496" s="8" t="str">
        <f>CONCATENATE(PROPER(Table1[[#This Row],[Performace remark based on performance]])," ",UPPER(TRIM(Table1[[#This Row],[category]])))</f>
        <v>Best Performance LAPTOP</v>
      </c>
      <c r="R496" s="8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t="s">
        <v>554</v>
      </c>
      <c r="B497" s="9">
        <v>297.58999999999997</v>
      </c>
      <c r="C497" s="2">
        <v>9698</v>
      </c>
      <c r="D497" s="2">
        <v>32.590000000000003</v>
      </c>
      <c r="E497" s="2">
        <v>2578</v>
      </c>
      <c r="F497" s="2">
        <v>8.66</v>
      </c>
      <c r="G497" s="2">
        <v>65</v>
      </c>
      <c r="H497" s="2">
        <v>149.19999999999999</v>
      </c>
      <c r="I497" s="2">
        <v>6</v>
      </c>
      <c r="J497" s="10">
        <v>2019</v>
      </c>
      <c r="K497" s="8" t="s">
        <v>267</v>
      </c>
      <c r="L497" s="8" t="s">
        <v>13</v>
      </c>
      <c r="M497" s="2">
        <f>RANK(Table1[[#This Row],[powerPerf]],Table1[powerPerf])</f>
        <v>511</v>
      </c>
      <c r="N497" s="2">
        <f>RANK(Table1[[#This Row],[cpuValue]],Table1[cpuValue])</f>
        <v>782</v>
      </c>
      <c r="O497" s="8" t="str">
        <f>LOOKUP(Table1[[#This Row],[Rank based on power]],$S$5:$S$9,$T$5:$T$9)</f>
        <v>High performance</v>
      </c>
      <c r="P497" s="2">
        <f ca="1">YEAR($T$2)-Table1[[#This Row],[testDate]]</f>
        <v>3</v>
      </c>
      <c r="Q497" s="8" t="str">
        <f>CONCATENATE(PROPER(Table1[[#This Row],[Performace remark based on performance]])," ",UPPER(TRIM(Table1[[#This Row],[category]])))</f>
        <v>High Performance DESKTOP</v>
      </c>
      <c r="R497" s="8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t="s">
        <v>555</v>
      </c>
      <c r="B498" s="9">
        <v>159.99</v>
      </c>
      <c r="C498" s="2">
        <v>9689</v>
      </c>
      <c r="D498" s="2">
        <v>60.56</v>
      </c>
      <c r="E498" s="2">
        <v>2834</v>
      </c>
      <c r="F498" s="2">
        <v>17.71</v>
      </c>
      <c r="G498" s="2">
        <v>65</v>
      </c>
      <c r="H498" s="2">
        <v>149.06</v>
      </c>
      <c r="I498" s="2">
        <v>4</v>
      </c>
      <c r="J498" s="10">
        <v>2021</v>
      </c>
      <c r="K498" s="8" t="s">
        <v>155</v>
      </c>
      <c r="L498" s="8" t="s">
        <v>13</v>
      </c>
      <c r="M498" s="2">
        <f>RANK(Table1[[#This Row],[powerPerf]],Table1[powerPerf])</f>
        <v>512</v>
      </c>
      <c r="N498" s="2">
        <f>RANK(Table1[[#This Row],[cpuValue]],Table1[cpuValue])</f>
        <v>320</v>
      </c>
      <c r="O498" s="8" t="str">
        <f>LOOKUP(Table1[[#This Row],[Rank based on power]],$S$5:$S$9,$T$5:$T$9)</f>
        <v>High performance</v>
      </c>
      <c r="P498" s="2">
        <f ca="1">YEAR($T$2)-Table1[[#This Row],[testDate]]</f>
        <v>1</v>
      </c>
      <c r="Q498" s="8" t="str">
        <f>CONCATENATE(PROPER(Table1[[#This Row],[Performace remark based on performance]])," ",UPPER(TRIM(Table1[[#This Row],[category]])))</f>
        <v>High Performance DESKTOP</v>
      </c>
      <c r="R498" s="8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t="s">
        <v>556</v>
      </c>
      <c r="B499" s="9">
        <v>334</v>
      </c>
      <c r="C499" s="2">
        <v>9660</v>
      </c>
      <c r="D499" s="2">
        <v>28.92</v>
      </c>
      <c r="E499" s="2">
        <v>2758</v>
      </c>
      <c r="F499" s="2">
        <v>8.26</v>
      </c>
      <c r="G499" s="2">
        <v>83</v>
      </c>
      <c r="H499" s="2">
        <v>116.39</v>
      </c>
      <c r="I499" s="2">
        <v>4</v>
      </c>
      <c r="J499" s="10">
        <v>2019</v>
      </c>
      <c r="K499" s="8" t="s">
        <v>267</v>
      </c>
      <c r="L499" s="8" t="s">
        <v>16</v>
      </c>
      <c r="M499" s="2">
        <f>RANK(Table1[[#This Row],[powerPerf]],Table1[powerPerf])</f>
        <v>682</v>
      </c>
      <c r="N499" s="2">
        <f>RANK(Table1[[#This Row],[cpuValue]],Table1[cpuValue])</f>
        <v>873</v>
      </c>
      <c r="O499" s="8" t="str">
        <f>LOOKUP(Table1[[#This Row],[Rank based on power]],$S$5:$S$9,$T$5:$T$9)</f>
        <v>High performance</v>
      </c>
      <c r="P499" s="2">
        <f ca="1">YEAR($T$2)-Table1[[#This Row],[testDate]]</f>
        <v>3</v>
      </c>
      <c r="Q499" s="8" t="str">
        <f>CONCATENATE(PROPER(Table1[[#This Row],[Performace remark based on performance]])," ",UPPER(TRIM(Table1[[#This Row],[category]])))</f>
        <v>High Performance SERVER</v>
      </c>
      <c r="R499" s="8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t="s">
        <v>557</v>
      </c>
      <c r="B500" s="9">
        <v>349.44</v>
      </c>
      <c r="C500" s="2">
        <v>9658</v>
      </c>
      <c r="D500" s="2">
        <v>27.64</v>
      </c>
      <c r="E500" s="2">
        <v>2730</v>
      </c>
      <c r="F500" s="2">
        <v>7.81</v>
      </c>
      <c r="G500" s="2">
        <v>95</v>
      </c>
      <c r="H500" s="2">
        <v>101.66</v>
      </c>
      <c r="I500" s="2">
        <v>4</v>
      </c>
      <c r="J500" s="10">
        <v>2016</v>
      </c>
      <c r="K500" s="8" t="s">
        <v>558</v>
      </c>
      <c r="L500" s="8" t="s">
        <v>13</v>
      </c>
      <c r="M500" s="2">
        <f>RANK(Table1[[#This Row],[powerPerf]],Table1[powerPerf])</f>
        <v>754</v>
      </c>
      <c r="N500" s="2">
        <f>RANK(Table1[[#This Row],[cpuValue]],Table1[cpuValue])</f>
        <v>917</v>
      </c>
      <c r="O500" s="8" t="str">
        <f>LOOKUP(Table1[[#This Row],[Rank based on power]],$S$5:$S$9,$T$5:$T$9)</f>
        <v>High performance</v>
      </c>
      <c r="P500" s="2">
        <f ca="1">YEAR($T$2)-Table1[[#This Row],[testDate]]</f>
        <v>6</v>
      </c>
      <c r="Q500" s="8" t="str">
        <f>CONCATENATE(PROPER(Table1[[#This Row],[Performace remark based on performance]])," ",UPPER(TRIM(Table1[[#This Row],[category]])))</f>
        <v>High Performance DESKTOP</v>
      </c>
      <c r="R500" s="8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t="s">
        <v>559</v>
      </c>
      <c r="B501" s="9">
        <v>320</v>
      </c>
      <c r="C501" s="2">
        <v>9626</v>
      </c>
      <c r="D501" s="2">
        <v>30.08</v>
      </c>
      <c r="E501" s="2">
        <v>2323</v>
      </c>
      <c r="F501" s="2">
        <v>7.26</v>
      </c>
      <c r="G501" s="2">
        <v>28</v>
      </c>
      <c r="H501" s="2">
        <v>343.8</v>
      </c>
      <c r="I501" s="2">
        <v>4</v>
      </c>
      <c r="J501" s="10">
        <v>2020</v>
      </c>
      <c r="K501" s="8" t="s">
        <v>536</v>
      </c>
      <c r="L501" s="8" t="s">
        <v>118</v>
      </c>
      <c r="M501" s="2">
        <f>RANK(Table1[[#This Row],[powerPerf]],Table1[powerPerf])</f>
        <v>106</v>
      </c>
      <c r="N501" s="2">
        <f>RANK(Table1[[#This Row],[cpuValue]],Table1[cpuValue])</f>
        <v>841</v>
      </c>
      <c r="O501" s="8" t="str">
        <f>LOOKUP(Table1[[#This Row],[Rank based on power]],$S$5:$S$9,$T$5:$T$9)</f>
        <v>Best performance</v>
      </c>
      <c r="P501" s="2">
        <f ca="1">YEAR($T$2)-Table1[[#This Row],[testDate]]</f>
        <v>2</v>
      </c>
      <c r="Q501" s="8" t="str">
        <f>CONCATENATE(PROPER(Table1[[#This Row],[Performace remark based on performance]])," ",UPPER(TRIM(Table1[[#This Row],[category]])))</f>
        <v>Best Performance LAPTOP</v>
      </c>
      <c r="R501" s="8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t="s">
        <v>560</v>
      </c>
      <c r="B502" s="9">
        <v>349.99</v>
      </c>
      <c r="C502" s="2">
        <v>9596</v>
      </c>
      <c r="D502" s="2">
        <v>27.42</v>
      </c>
      <c r="E502" s="2">
        <v>2650</v>
      </c>
      <c r="F502" s="2">
        <v>7.57</v>
      </c>
      <c r="G502" s="2">
        <v>71</v>
      </c>
      <c r="H502" s="2">
        <v>135.15</v>
      </c>
      <c r="I502" s="2">
        <v>4</v>
      </c>
      <c r="J502" s="10">
        <v>2018</v>
      </c>
      <c r="K502" s="8" t="s">
        <v>267</v>
      </c>
      <c r="L502" s="8" t="s">
        <v>16</v>
      </c>
      <c r="M502" s="2">
        <f>RANK(Table1[[#This Row],[powerPerf]],Table1[powerPerf])</f>
        <v>576</v>
      </c>
      <c r="N502" s="2">
        <f>RANK(Table1[[#This Row],[cpuValue]],Table1[cpuValue])</f>
        <v>924</v>
      </c>
      <c r="O502" s="8" t="str">
        <f>LOOKUP(Table1[[#This Row],[Rank based on power]],$S$5:$S$9,$T$5:$T$9)</f>
        <v>High performance</v>
      </c>
      <c r="P502" s="2">
        <f ca="1">YEAR($T$2)-Table1[[#This Row],[testDate]]</f>
        <v>4</v>
      </c>
      <c r="Q502" s="8" t="str">
        <f>CONCATENATE(PROPER(Table1[[#This Row],[Performace remark based on performance]])," ",UPPER(TRIM(Table1[[#This Row],[category]])))</f>
        <v>High Performance SERVER</v>
      </c>
      <c r="R502" s="8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t="s">
        <v>561</v>
      </c>
      <c r="B503" s="9">
        <v>190</v>
      </c>
      <c r="C503" s="2">
        <v>9576</v>
      </c>
      <c r="D503" s="2">
        <v>50.4</v>
      </c>
      <c r="E503" s="2">
        <v>2485</v>
      </c>
      <c r="F503" s="2">
        <v>13.08</v>
      </c>
      <c r="G503" s="2">
        <v>65</v>
      </c>
      <c r="H503" s="2">
        <v>147.32</v>
      </c>
      <c r="I503" s="2">
        <v>6</v>
      </c>
      <c r="J503" s="10">
        <v>2018</v>
      </c>
      <c r="K503" s="8" t="s">
        <v>267</v>
      </c>
      <c r="L503" s="8" t="s">
        <v>13</v>
      </c>
      <c r="M503" s="2">
        <f>RANK(Table1[[#This Row],[powerPerf]],Table1[powerPerf])</f>
        <v>525</v>
      </c>
      <c r="N503" s="2">
        <f>RANK(Table1[[#This Row],[cpuValue]],Table1[cpuValue])</f>
        <v>425</v>
      </c>
      <c r="O503" s="8" t="str">
        <f>LOOKUP(Table1[[#This Row],[Rank based on power]],$S$5:$S$9,$T$5:$T$9)</f>
        <v>High performance</v>
      </c>
      <c r="P503" s="2">
        <f ca="1">YEAR($T$2)-Table1[[#This Row],[testDate]]</f>
        <v>4</v>
      </c>
      <c r="Q503" s="8" t="str">
        <f>CONCATENATE(PROPER(Table1[[#This Row],[Performace remark based on performance]])," ",UPPER(TRIM(Table1[[#This Row],[category]])))</f>
        <v>High Performance DESKTOP</v>
      </c>
      <c r="R503" s="8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t="s">
        <v>562</v>
      </c>
      <c r="B504" s="9">
        <v>129.99</v>
      </c>
      <c r="C504" s="2">
        <v>9544</v>
      </c>
      <c r="D504" s="2">
        <v>73.42</v>
      </c>
      <c r="E504" s="2">
        <v>2471</v>
      </c>
      <c r="F504" s="2">
        <v>19.010000000000002</v>
      </c>
      <c r="G504" s="2">
        <v>65</v>
      </c>
      <c r="H504" s="2">
        <v>146.84</v>
      </c>
      <c r="I504" s="2">
        <v>6</v>
      </c>
      <c r="J504" s="10">
        <v>2019</v>
      </c>
      <c r="K504" s="8" t="s">
        <v>267</v>
      </c>
      <c r="L504" s="8" t="s">
        <v>213</v>
      </c>
      <c r="M504" s="2">
        <f>RANK(Table1[[#This Row],[powerPerf]],Table1[powerPerf])</f>
        <v>527</v>
      </c>
      <c r="N504" s="2">
        <f>RANK(Table1[[#This Row],[cpuValue]],Table1[cpuValue])</f>
        <v>207</v>
      </c>
      <c r="O504" s="8" t="str">
        <f>LOOKUP(Table1[[#This Row],[Rank based on power]],$S$5:$S$9,$T$5:$T$9)</f>
        <v>High performance</v>
      </c>
      <c r="P504" s="2">
        <f ca="1">YEAR($T$2)-Table1[[#This Row],[testDate]]</f>
        <v>3</v>
      </c>
      <c r="Q504" s="8" t="str">
        <f>CONCATENATE(PROPER(Table1[[#This Row],[Performace remark based on performance]])," ",UPPER(TRIM(Table1[[#This Row],[category]])))</f>
        <v>High Performance DESKTOP, LAPTOP</v>
      </c>
      <c r="R504" s="8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t="s">
        <v>563</v>
      </c>
      <c r="B505" s="9">
        <v>139.99</v>
      </c>
      <c r="C505" s="2">
        <v>9478</v>
      </c>
      <c r="D505" s="2">
        <v>67.709999999999994</v>
      </c>
      <c r="E505" s="2">
        <v>2479</v>
      </c>
      <c r="F505" s="2">
        <v>17.71</v>
      </c>
      <c r="G505" s="2">
        <v>65</v>
      </c>
      <c r="H505" s="2">
        <v>145.82</v>
      </c>
      <c r="I505" s="2">
        <v>6</v>
      </c>
      <c r="J505" s="10">
        <v>2019</v>
      </c>
      <c r="K505" s="8" t="s">
        <v>267</v>
      </c>
      <c r="L505" s="8" t="s">
        <v>13</v>
      </c>
      <c r="M505" s="2">
        <f>RANK(Table1[[#This Row],[powerPerf]],Table1[powerPerf])</f>
        <v>535</v>
      </c>
      <c r="N505" s="2">
        <f>RANK(Table1[[#This Row],[cpuValue]],Table1[cpuValue])</f>
        <v>245</v>
      </c>
      <c r="O505" s="8" t="str">
        <f>LOOKUP(Table1[[#This Row],[Rank based on power]],$S$5:$S$9,$T$5:$T$9)</f>
        <v>High performance</v>
      </c>
      <c r="P505" s="2">
        <f ca="1">YEAR($T$2)-Table1[[#This Row],[testDate]]</f>
        <v>3</v>
      </c>
      <c r="Q505" s="8" t="str">
        <f>CONCATENATE(PROPER(Table1[[#This Row],[Performace remark based on performance]])," ",UPPER(TRIM(Table1[[#This Row],[category]])))</f>
        <v>High Performance DESKTOP</v>
      </c>
      <c r="R505" s="8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t="s">
        <v>564</v>
      </c>
      <c r="B506" s="9">
        <v>192</v>
      </c>
      <c r="C506" s="2">
        <v>9429</v>
      </c>
      <c r="D506" s="2">
        <v>49.11</v>
      </c>
      <c r="E506" s="2">
        <v>2574</v>
      </c>
      <c r="F506" s="2">
        <v>13.41</v>
      </c>
      <c r="G506" s="2">
        <v>65</v>
      </c>
      <c r="H506" s="2">
        <v>145.06</v>
      </c>
      <c r="I506" s="2">
        <v>6</v>
      </c>
      <c r="J506" s="10">
        <v>2019</v>
      </c>
      <c r="K506" s="8" t="s">
        <v>337</v>
      </c>
      <c r="L506" s="8" t="s">
        <v>118</v>
      </c>
      <c r="M506" s="2">
        <f>RANK(Table1[[#This Row],[powerPerf]],Table1[powerPerf])</f>
        <v>539</v>
      </c>
      <c r="N506" s="2">
        <f>RANK(Table1[[#This Row],[cpuValue]],Table1[cpuValue])</f>
        <v>437</v>
      </c>
      <c r="O506" s="8" t="str">
        <f>LOOKUP(Table1[[#This Row],[Rank based on power]],$S$5:$S$9,$T$5:$T$9)</f>
        <v>High performance</v>
      </c>
      <c r="P506" s="2">
        <f ca="1">YEAR($T$2)-Table1[[#This Row],[testDate]]</f>
        <v>3</v>
      </c>
      <c r="Q506" s="8" t="str">
        <f>CONCATENATE(PROPER(Table1[[#This Row],[Performace remark based on performance]])," ",UPPER(TRIM(Table1[[#This Row],[category]])))</f>
        <v>High Performance LAPTOP</v>
      </c>
      <c r="R506" s="8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t="s">
        <v>565</v>
      </c>
      <c r="B507" s="9">
        <v>1476.32</v>
      </c>
      <c r="C507" s="2">
        <v>9428</v>
      </c>
      <c r="D507" s="2">
        <v>6.39</v>
      </c>
      <c r="E507" s="2">
        <v>2372</v>
      </c>
      <c r="F507" s="2">
        <v>1.61</v>
      </c>
      <c r="G507" s="2">
        <v>105</v>
      </c>
      <c r="H507" s="2">
        <v>89.79</v>
      </c>
      <c r="I507" s="2">
        <v>4</v>
      </c>
      <c r="J507" s="10">
        <v>2019</v>
      </c>
      <c r="K507" s="8" t="s">
        <v>66</v>
      </c>
      <c r="L507" s="8" t="s">
        <v>16</v>
      </c>
      <c r="M507" s="2">
        <f>RANK(Table1[[#This Row],[powerPerf]],Table1[powerPerf])</f>
        <v>814</v>
      </c>
      <c r="N507" s="2">
        <f>RANK(Table1[[#This Row],[cpuValue]],Table1[cpuValue])</f>
        <v>1757</v>
      </c>
      <c r="O507" s="8" t="str">
        <f>LOOKUP(Table1[[#This Row],[Rank based on power]],$S$5:$S$9,$T$5:$T$9)</f>
        <v>Average performance</v>
      </c>
      <c r="P507" s="2">
        <f ca="1">YEAR($T$2)-Table1[[#This Row],[testDate]]</f>
        <v>3</v>
      </c>
      <c r="Q507" s="8" t="str">
        <f>CONCATENATE(PROPER(Table1[[#This Row],[Performace remark based on performance]])," ",UPPER(TRIM(Table1[[#This Row],[category]])))</f>
        <v>Average Performance SERVER</v>
      </c>
      <c r="R507" s="8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t="s">
        <v>566</v>
      </c>
      <c r="B508" s="9">
        <v>4616</v>
      </c>
      <c r="C508" s="2">
        <v>9377</v>
      </c>
      <c r="D508" s="2">
        <v>2.0299999999999998</v>
      </c>
      <c r="E508" s="2">
        <v>1817</v>
      </c>
      <c r="F508" s="2">
        <v>0.39</v>
      </c>
      <c r="G508" s="2">
        <v>135</v>
      </c>
      <c r="H508" s="2">
        <v>69.459999999999994</v>
      </c>
      <c r="I508" s="2">
        <v>6</v>
      </c>
      <c r="J508" s="10">
        <v>2018</v>
      </c>
      <c r="K508" s="8" t="s">
        <v>161</v>
      </c>
      <c r="L508" s="8" t="s">
        <v>16</v>
      </c>
      <c r="M508" s="2">
        <f>RANK(Table1[[#This Row],[powerPerf]],Table1[powerPerf])</f>
        <v>967</v>
      </c>
      <c r="N508" s="2">
        <f>RANK(Table1[[#This Row],[cpuValue]],Table1[cpuValue])</f>
        <v>1912</v>
      </c>
      <c r="O508" s="8" t="str">
        <f>LOOKUP(Table1[[#This Row],[Rank based on power]],$S$5:$S$9,$T$5:$T$9)</f>
        <v>Average performance</v>
      </c>
      <c r="P508" s="2">
        <f ca="1">YEAR($T$2)-Table1[[#This Row],[testDate]]</f>
        <v>4</v>
      </c>
      <c r="Q508" s="8" t="str">
        <f>CONCATENATE(PROPER(Table1[[#This Row],[Performace remark based on performance]])," ",UPPER(TRIM(Table1[[#This Row],[category]])))</f>
        <v>Average Performance SERVER</v>
      </c>
      <c r="R508" s="8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t="s">
        <v>567</v>
      </c>
      <c r="B509" s="9">
        <v>85.45</v>
      </c>
      <c r="C509" s="2">
        <v>9361</v>
      </c>
      <c r="D509" s="2">
        <v>109.55</v>
      </c>
      <c r="E509" s="2">
        <v>1561</v>
      </c>
      <c r="F509" s="2">
        <v>18.27</v>
      </c>
      <c r="G509" s="2">
        <v>130</v>
      </c>
      <c r="H509" s="2">
        <v>72.010000000000005</v>
      </c>
      <c r="I509" s="2">
        <v>8</v>
      </c>
      <c r="J509" s="10">
        <v>2012</v>
      </c>
      <c r="K509" s="8" t="s">
        <v>393</v>
      </c>
      <c r="L509" s="8" t="s">
        <v>16</v>
      </c>
      <c r="M509" s="2">
        <f>RANK(Table1[[#This Row],[powerPerf]],Table1[powerPerf])</f>
        <v>942</v>
      </c>
      <c r="N509" s="2">
        <f>RANK(Table1[[#This Row],[cpuValue]],Table1[cpuValue])</f>
        <v>67</v>
      </c>
      <c r="O509" s="8" t="str">
        <f>LOOKUP(Table1[[#This Row],[Rank based on power]],$S$5:$S$9,$T$5:$T$9)</f>
        <v>Average performance</v>
      </c>
      <c r="P509" s="2">
        <f ca="1">YEAR($T$2)-Table1[[#This Row],[testDate]]</f>
        <v>10</v>
      </c>
      <c r="Q509" s="8" t="str">
        <f>CONCATENATE(PROPER(Table1[[#This Row],[Performace remark based on performance]])," ",UPPER(TRIM(Table1[[#This Row],[category]])))</f>
        <v>Average Performance SERVER</v>
      </c>
      <c r="R509" s="8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t="s">
        <v>568</v>
      </c>
      <c r="B510" s="9">
        <v>174.85</v>
      </c>
      <c r="C510" s="2">
        <v>9360</v>
      </c>
      <c r="D510" s="2">
        <v>53.53</v>
      </c>
      <c r="E510" s="2">
        <v>1963</v>
      </c>
      <c r="F510" s="2">
        <v>11.23</v>
      </c>
      <c r="G510" s="2">
        <v>130</v>
      </c>
      <c r="H510" s="2">
        <v>72</v>
      </c>
      <c r="I510" s="2">
        <v>6</v>
      </c>
      <c r="J510" s="10">
        <v>2013</v>
      </c>
      <c r="K510" s="8" t="s">
        <v>393</v>
      </c>
      <c r="L510" s="8" t="s">
        <v>13</v>
      </c>
      <c r="M510" s="2">
        <f>RANK(Table1[[#This Row],[powerPerf]],Table1[powerPerf])</f>
        <v>943</v>
      </c>
      <c r="N510" s="2">
        <f>RANK(Table1[[#This Row],[cpuValue]],Table1[cpuValue])</f>
        <v>390</v>
      </c>
      <c r="O510" s="8" t="str">
        <f>LOOKUP(Table1[[#This Row],[Rank based on power]],$S$5:$S$9,$T$5:$T$9)</f>
        <v>Average performance</v>
      </c>
      <c r="P510" s="2">
        <f ca="1">YEAR($T$2)-Table1[[#This Row],[testDate]]</f>
        <v>9</v>
      </c>
      <c r="Q510" s="8" t="str">
        <f>CONCATENATE(PROPER(Table1[[#This Row],[Performace remark based on performance]])," ",UPPER(TRIM(Table1[[#This Row],[category]])))</f>
        <v>Average Performance DESKTOP</v>
      </c>
      <c r="R510" s="8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t="s">
        <v>569</v>
      </c>
      <c r="B511" s="9">
        <v>228</v>
      </c>
      <c r="C511" s="2">
        <v>9331</v>
      </c>
      <c r="D511" s="2">
        <v>40.93</v>
      </c>
      <c r="E511" s="2">
        <v>2360</v>
      </c>
      <c r="F511" s="2">
        <v>10.35</v>
      </c>
      <c r="G511" s="2">
        <v>65</v>
      </c>
      <c r="H511" s="2">
        <v>143.56</v>
      </c>
      <c r="I511" s="2">
        <v>4</v>
      </c>
      <c r="J511" s="10">
        <v>2019</v>
      </c>
      <c r="K511" s="8" t="s">
        <v>48</v>
      </c>
      <c r="L511" s="8" t="s">
        <v>13</v>
      </c>
      <c r="M511" s="2">
        <f>RANK(Table1[[#This Row],[powerPerf]],Table1[powerPerf])</f>
        <v>547</v>
      </c>
      <c r="N511" s="2">
        <f>RANK(Table1[[#This Row],[cpuValue]],Table1[cpuValue])</f>
        <v>575</v>
      </c>
      <c r="O511" s="8" t="str">
        <f>LOOKUP(Table1[[#This Row],[Rank based on power]],$S$5:$S$9,$T$5:$T$9)</f>
        <v>High performance</v>
      </c>
      <c r="P511" s="2">
        <f ca="1">YEAR($T$2)-Table1[[#This Row],[testDate]]</f>
        <v>3</v>
      </c>
      <c r="Q511" s="8" t="str">
        <f>CONCATENATE(PROPER(Table1[[#This Row],[Performace remark based on performance]])," ",UPPER(TRIM(Table1[[#This Row],[category]])))</f>
        <v>High Performance DESKTOP</v>
      </c>
      <c r="R511" s="8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t="s">
        <v>570</v>
      </c>
      <c r="B512" s="9">
        <v>238.02</v>
      </c>
      <c r="C512" s="2">
        <v>9323</v>
      </c>
      <c r="D512" s="2">
        <v>39.17</v>
      </c>
      <c r="E512" s="2">
        <v>2026</v>
      </c>
      <c r="F512" s="2">
        <v>8.51</v>
      </c>
      <c r="G512" s="2">
        <v>130</v>
      </c>
      <c r="H512" s="2">
        <v>71.709999999999994</v>
      </c>
      <c r="I512" s="2">
        <v>6</v>
      </c>
      <c r="J512" s="10">
        <v>2013</v>
      </c>
      <c r="K512" s="8" t="s">
        <v>392</v>
      </c>
      <c r="L512" s="8" t="s">
        <v>16</v>
      </c>
      <c r="M512" s="2">
        <f>RANK(Table1[[#This Row],[powerPerf]],Table1[powerPerf])</f>
        <v>946</v>
      </c>
      <c r="N512" s="2">
        <f>RANK(Table1[[#This Row],[cpuValue]],Table1[cpuValue])</f>
        <v>602</v>
      </c>
      <c r="O512" s="8" t="str">
        <f>LOOKUP(Table1[[#This Row],[Rank based on power]],$S$5:$S$9,$T$5:$T$9)</f>
        <v>Average performance</v>
      </c>
      <c r="P512" s="2">
        <f ca="1">YEAR($T$2)-Table1[[#This Row],[testDate]]</f>
        <v>9</v>
      </c>
      <c r="Q512" s="8" t="str">
        <f>CONCATENATE(PROPER(Table1[[#This Row],[Performace remark based on performance]])," ",UPPER(TRIM(Table1[[#This Row],[category]])))</f>
        <v>Average Performance SERVER</v>
      </c>
      <c r="R512" s="8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t="s">
        <v>571</v>
      </c>
      <c r="B513" s="9">
        <v>301.17</v>
      </c>
      <c r="C513" s="2">
        <v>9322</v>
      </c>
      <c r="D513" s="2">
        <v>30.95</v>
      </c>
      <c r="E513" s="2">
        <v>2679</v>
      </c>
      <c r="F513" s="2">
        <v>8.89</v>
      </c>
      <c r="G513" s="2">
        <v>71</v>
      </c>
      <c r="H513" s="2">
        <v>131.29</v>
      </c>
      <c r="I513" s="2">
        <v>4</v>
      </c>
      <c r="J513" s="10">
        <v>2019</v>
      </c>
      <c r="K513" s="8" t="s">
        <v>267</v>
      </c>
      <c r="L513" s="8" t="s">
        <v>16</v>
      </c>
      <c r="M513" s="2">
        <f>RANK(Table1[[#This Row],[powerPerf]],Table1[powerPerf])</f>
        <v>597</v>
      </c>
      <c r="N513" s="2">
        <f>RANK(Table1[[#This Row],[cpuValue]],Table1[cpuValue])</f>
        <v>816</v>
      </c>
      <c r="O513" s="8" t="str">
        <f>LOOKUP(Table1[[#This Row],[Rank based on power]],$S$5:$S$9,$T$5:$T$9)</f>
        <v>High performance</v>
      </c>
      <c r="P513" s="2">
        <f ca="1">YEAR($T$2)-Table1[[#This Row],[testDate]]</f>
        <v>3</v>
      </c>
      <c r="Q513" s="8" t="str">
        <f>CONCATENATE(PROPER(Table1[[#This Row],[Performace remark based on performance]])," ",UPPER(TRIM(Table1[[#This Row],[category]])))</f>
        <v>High Performance SERVER</v>
      </c>
      <c r="R513" s="8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t="s">
        <v>572</v>
      </c>
      <c r="B514" s="9">
        <v>498.95</v>
      </c>
      <c r="C514" s="2">
        <v>9320</v>
      </c>
      <c r="D514" s="2">
        <v>18.68</v>
      </c>
      <c r="E514" s="2">
        <v>1786</v>
      </c>
      <c r="F514" s="2">
        <v>3.58</v>
      </c>
      <c r="G514" s="2">
        <v>130</v>
      </c>
      <c r="H514" s="2">
        <v>71.69</v>
      </c>
      <c r="I514" s="2">
        <v>8</v>
      </c>
      <c r="J514" s="10">
        <v>2015</v>
      </c>
      <c r="K514" s="8" t="s">
        <v>392</v>
      </c>
      <c r="L514" s="8" t="s">
        <v>16</v>
      </c>
      <c r="M514" s="2">
        <f>RANK(Table1[[#This Row],[powerPerf]],Table1[powerPerf])</f>
        <v>947</v>
      </c>
      <c r="N514" s="2">
        <f>RANK(Table1[[#This Row],[cpuValue]],Table1[cpuValue])</f>
        <v>1212</v>
      </c>
      <c r="O514" s="8" t="str">
        <f>LOOKUP(Table1[[#This Row],[Rank based on power]],$S$5:$S$9,$T$5:$T$9)</f>
        <v>Average performance</v>
      </c>
      <c r="P514" s="2">
        <f ca="1">YEAR($T$2)-Table1[[#This Row],[testDate]]</f>
        <v>7</v>
      </c>
      <c r="Q514" s="8" t="str">
        <f>CONCATENATE(PROPER(Table1[[#This Row],[Performace remark based on performance]])," ",UPPER(TRIM(Table1[[#This Row],[category]])))</f>
        <v>Average Performance SERVER</v>
      </c>
      <c r="R514" s="8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t="s">
        <v>573</v>
      </c>
      <c r="B515" s="9">
        <v>138.99</v>
      </c>
      <c r="C515" s="2">
        <v>9284</v>
      </c>
      <c r="D515" s="2">
        <v>66.790000000000006</v>
      </c>
      <c r="E515" s="2">
        <v>2677</v>
      </c>
      <c r="F515" s="2">
        <v>19.260000000000002</v>
      </c>
      <c r="G515" s="2">
        <v>65</v>
      </c>
      <c r="H515" s="2">
        <v>142.82</v>
      </c>
      <c r="I515" s="2">
        <v>4</v>
      </c>
      <c r="J515" s="10">
        <v>2020</v>
      </c>
      <c r="K515" s="8" t="s">
        <v>155</v>
      </c>
      <c r="L515" s="8" t="s">
        <v>13</v>
      </c>
      <c r="M515" s="2">
        <f>RANK(Table1[[#This Row],[powerPerf]],Table1[powerPerf])</f>
        <v>549</v>
      </c>
      <c r="N515" s="2">
        <f>RANK(Table1[[#This Row],[cpuValue]],Table1[cpuValue])</f>
        <v>256</v>
      </c>
      <c r="O515" s="8" t="str">
        <f>LOOKUP(Table1[[#This Row],[Rank based on power]],$S$5:$S$9,$T$5:$T$9)</f>
        <v>High performance</v>
      </c>
      <c r="P515" s="2">
        <f ca="1">YEAR($T$2)-Table1[[#This Row],[testDate]]</f>
        <v>2</v>
      </c>
      <c r="Q515" s="8" t="str">
        <f>CONCATENATE(PROPER(Table1[[#This Row],[Performace remark based on performance]])," ",UPPER(TRIM(Table1[[#This Row],[category]])))</f>
        <v>High Performance DESKTOP</v>
      </c>
      <c r="R515" s="8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t="s">
        <v>574</v>
      </c>
      <c r="B516" s="9">
        <v>544.91</v>
      </c>
      <c r="C516" s="2">
        <v>9276</v>
      </c>
      <c r="D516" s="2">
        <v>17.02</v>
      </c>
      <c r="E516" s="2">
        <v>2692</v>
      </c>
      <c r="F516" s="2">
        <v>4.9400000000000004</v>
      </c>
      <c r="G516" s="2">
        <v>79</v>
      </c>
      <c r="H516" s="2">
        <v>117.41</v>
      </c>
      <c r="I516" s="2">
        <v>4</v>
      </c>
      <c r="J516" s="10">
        <v>2018</v>
      </c>
      <c r="K516" s="8" t="s">
        <v>575</v>
      </c>
      <c r="L516" s="8" t="s">
        <v>16</v>
      </c>
      <c r="M516" s="2">
        <f>RANK(Table1[[#This Row],[powerPerf]],Table1[powerPerf])</f>
        <v>674</v>
      </c>
      <c r="N516" s="2">
        <f>RANK(Table1[[#This Row],[cpuValue]],Table1[cpuValue])</f>
        <v>1276</v>
      </c>
      <c r="O516" s="8" t="str">
        <f>LOOKUP(Table1[[#This Row],[Rank based on power]],$S$5:$S$9,$T$5:$T$9)</f>
        <v>High performance</v>
      </c>
      <c r="P516" s="2">
        <f ca="1">YEAR($T$2)-Table1[[#This Row],[testDate]]</f>
        <v>4</v>
      </c>
      <c r="Q516" s="8" t="str">
        <f>CONCATENATE(PROPER(Table1[[#This Row],[Performace remark based on performance]])," ",UPPER(TRIM(Table1[[#This Row],[category]])))</f>
        <v>High Performance SERVER</v>
      </c>
      <c r="R516" s="8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t="s">
        <v>576</v>
      </c>
      <c r="B517" s="9">
        <v>489.95</v>
      </c>
      <c r="C517" s="2">
        <v>9262</v>
      </c>
      <c r="D517" s="2">
        <v>18.899999999999999</v>
      </c>
      <c r="E517" s="2">
        <v>1558</v>
      </c>
      <c r="F517" s="2">
        <v>3.18</v>
      </c>
      <c r="G517" s="2">
        <v>85</v>
      </c>
      <c r="H517" s="2">
        <v>108.97</v>
      </c>
      <c r="I517" s="2">
        <v>8</v>
      </c>
      <c r="J517" s="10">
        <v>2018</v>
      </c>
      <c r="K517" s="8" t="s">
        <v>66</v>
      </c>
      <c r="L517" s="8" t="s">
        <v>16</v>
      </c>
      <c r="M517" s="2">
        <f>RANK(Table1[[#This Row],[powerPerf]],Table1[powerPerf])</f>
        <v>715</v>
      </c>
      <c r="N517" s="2">
        <f>RANK(Table1[[#This Row],[cpuValue]],Table1[cpuValue])</f>
        <v>1205</v>
      </c>
      <c r="O517" s="8" t="str">
        <f>LOOKUP(Table1[[#This Row],[Rank based on power]],$S$5:$S$9,$T$5:$T$9)</f>
        <v>High performance</v>
      </c>
      <c r="P517" s="2">
        <f ca="1">YEAR($T$2)-Table1[[#This Row],[testDate]]</f>
        <v>4</v>
      </c>
      <c r="Q517" s="8" t="str">
        <f>CONCATENATE(PROPER(Table1[[#This Row],[Performace remark based on performance]])," ",UPPER(TRIM(Table1[[#This Row],[category]])))</f>
        <v>High Performance SERVER</v>
      </c>
      <c r="R517" s="8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t="s">
        <v>577</v>
      </c>
      <c r="B518" s="9">
        <v>353.61</v>
      </c>
      <c r="C518" s="2">
        <v>9229</v>
      </c>
      <c r="D518" s="2">
        <v>26.1</v>
      </c>
      <c r="E518" s="2">
        <v>2593</v>
      </c>
      <c r="F518" s="2">
        <v>7.33</v>
      </c>
      <c r="G518" s="2">
        <v>73</v>
      </c>
      <c r="H518" s="2">
        <v>126.43</v>
      </c>
      <c r="I518" s="2">
        <v>4</v>
      </c>
      <c r="J518" s="10">
        <v>2017</v>
      </c>
      <c r="K518" s="8" t="s">
        <v>575</v>
      </c>
      <c r="L518" s="8" t="s">
        <v>16</v>
      </c>
      <c r="M518" s="2">
        <f>RANK(Table1[[#This Row],[powerPerf]],Table1[powerPerf])</f>
        <v>626</v>
      </c>
      <c r="N518" s="2">
        <f>RANK(Table1[[#This Row],[cpuValue]],Table1[cpuValue])</f>
        <v>959</v>
      </c>
      <c r="O518" s="8" t="str">
        <f>LOOKUP(Table1[[#This Row],[Rank based on power]],$S$5:$S$9,$T$5:$T$9)</f>
        <v>High performance</v>
      </c>
      <c r="P518" s="2">
        <f ca="1">YEAR($T$2)-Table1[[#This Row],[testDate]]</f>
        <v>5</v>
      </c>
      <c r="Q518" s="8" t="str">
        <f>CONCATENATE(PROPER(Table1[[#This Row],[Performace remark based on performance]])," ",UPPER(TRIM(Table1[[#This Row],[category]])))</f>
        <v>High Performance SERVER</v>
      </c>
      <c r="R518" s="8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t="s">
        <v>578</v>
      </c>
      <c r="B519" s="9">
        <v>230</v>
      </c>
      <c r="C519" s="2">
        <v>9222</v>
      </c>
      <c r="D519" s="2">
        <v>40.1</v>
      </c>
      <c r="E519" s="2">
        <v>2404</v>
      </c>
      <c r="F519" s="2">
        <v>10.45</v>
      </c>
      <c r="G519" s="2">
        <v>65</v>
      </c>
      <c r="H519" s="2">
        <v>141.88</v>
      </c>
      <c r="I519" s="2">
        <v>6</v>
      </c>
      <c r="J519" s="10">
        <v>2017</v>
      </c>
      <c r="K519" s="8" t="s">
        <v>267</v>
      </c>
      <c r="L519" s="8" t="s">
        <v>13</v>
      </c>
      <c r="M519" s="2">
        <f>RANK(Table1[[#This Row],[powerPerf]],Table1[powerPerf])</f>
        <v>551</v>
      </c>
      <c r="N519" s="2">
        <f>RANK(Table1[[#This Row],[cpuValue]],Table1[cpuValue])</f>
        <v>587</v>
      </c>
      <c r="O519" s="8" t="str">
        <f>LOOKUP(Table1[[#This Row],[Rank based on power]],$S$5:$S$9,$T$5:$T$9)</f>
        <v>High performance</v>
      </c>
      <c r="P519" s="2">
        <f ca="1">YEAR($T$2)-Table1[[#This Row],[testDate]]</f>
        <v>5</v>
      </c>
      <c r="Q519" s="8" t="str">
        <f>CONCATENATE(PROPER(Table1[[#This Row],[Performace remark based on performance]])," ",UPPER(TRIM(Table1[[#This Row],[category]])))</f>
        <v>High Performance DESKTOP</v>
      </c>
      <c r="R519" s="8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t="s">
        <v>579</v>
      </c>
      <c r="B520" s="9">
        <v>192</v>
      </c>
      <c r="C520" s="2">
        <v>9212</v>
      </c>
      <c r="D520" s="2">
        <v>47.98</v>
      </c>
      <c r="E520" s="2">
        <v>2296</v>
      </c>
      <c r="F520" s="2">
        <v>11.96</v>
      </c>
      <c r="G520" s="2">
        <v>35</v>
      </c>
      <c r="H520" s="2">
        <v>263.20999999999998</v>
      </c>
      <c r="I520" s="2">
        <v>6</v>
      </c>
      <c r="J520" s="10">
        <v>2020</v>
      </c>
      <c r="K520" s="8" t="s">
        <v>267</v>
      </c>
      <c r="L520" s="8" t="s">
        <v>118</v>
      </c>
      <c r="M520" s="2">
        <f>RANK(Table1[[#This Row],[powerPerf]],Table1[powerPerf])</f>
        <v>191</v>
      </c>
      <c r="N520" s="2">
        <f>RANK(Table1[[#This Row],[cpuValue]],Table1[cpuValue])</f>
        <v>453</v>
      </c>
      <c r="O520" s="8" t="str">
        <f>LOOKUP(Table1[[#This Row],[Rank based on power]],$S$5:$S$9,$T$5:$T$9)</f>
        <v>Best performance</v>
      </c>
      <c r="P520" s="2">
        <f ca="1">YEAR($T$2)-Table1[[#This Row],[testDate]]</f>
        <v>2</v>
      </c>
      <c r="Q520" s="8" t="str">
        <f>CONCATENATE(PROPER(Table1[[#This Row],[Performace remark based on performance]])," ",UPPER(TRIM(Table1[[#This Row],[category]])))</f>
        <v>Best Performance LAPTOP</v>
      </c>
      <c r="R520" s="8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t="s">
        <v>580</v>
      </c>
      <c r="B521" s="9">
        <v>592.17999999999995</v>
      </c>
      <c r="C521" s="2">
        <v>9166</v>
      </c>
      <c r="D521" s="2">
        <v>15.48</v>
      </c>
      <c r="E521" s="2">
        <v>2561</v>
      </c>
      <c r="F521" s="2">
        <v>4.32</v>
      </c>
      <c r="G521" s="2">
        <v>72</v>
      </c>
      <c r="H521" s="2">
        <v>127.3</v>
      </c>
      <c r="I521" s="2">
        <v>4</v>
      </c>
      <c r="J521" s="10">
        <v>2017</v>
      </c>
      <c r="K521" s="8" t="s">
        <v>575</v>
      </c>
      <c r="L521" s="8" t="s">
        <v>16</v>
      </c>
      <c r="M521" s="2">
        <f>RANK(Table1[[#This Row],[powerPerf]],Table1[powerPerf])</f>
        <v>618</v>
      </c>
      <c r="N521" s="2">
        <f>RANK(Table1[[#This Row],[cpuValue]],Table1[cpuValue])</f>
        <v>1336</v>
      </c>
      <c r="O521" s="8" t="str">
        <f>LOOKUP(Table1[[#This Row],[Rank based on power]],$S$5:$S$9,$T$5:$T$9)</f>
        <v>High performance</v>
      </c>
      <c r="P521" s="2">
        <f ca="1">YEAR($T$2)-Table1[[#This Row],[testDate]]</f>
        <v>5</v>
      </c>
      <c r="Q521" s="8" t="str">
        <f>CONCATENATE(PROPER(Table1[[#This Row],[Performace remark based on performance]])," ",UPPER(TRIM(Table1[[#This Row],[category]])))</f>
        <v>High Performance SERVER</v>
      </c>
      <c r="R521" s="8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t="s">
        <v>581</v>
      </c>
      <c r="B522" s="9">
        <v>253.99</v>
      </c>
      <c r="C522" s="2">
        <v>9152</v>
      </c>
      <c r="D522" s="2">
        <v>36.03</v>
      </c>
      <c r="E522" s="2">
        <v>1610</v>
      </c>
      <c r="F522" s="2">
        <v>6.34</v>
      </c>
      <c r="G522" s="2">
        <v>85</v>
      </c>
      <c r="H522" s="2">
        <v>107.68</v>
      </c>
      <c r="I522" s="2">
        <v>8</v>
      </c>
      <c r="J522" s="10">
        <v>2016</v>
      </c>
      <c r="K522" s="8" t="s">
        <v>161</v>
      </c>
      <c r="L522" s="8" t="s">
        <v>16</v>
      </c>
      <c r="M522" s="2">
        <f>RANK(Table1[[#This Row],[powerPerf]],Table1[powerPerf])</f>
        <v>720</v>
      </c>
      <c r="N522" s="2">
        <f>RANK(Table1[[#This Row],[cpuValue]],Table1[cpuValue])</f>
        <v>680</v>
      </c>
      <c r="O522" s="8" t="str">
        <f>LOOKUP(Table1[[#This Row],[Rank based on power]],$S$5:$S$9,$T$5:$T$9)</f>
        <v>High performance</v>
      </c>
      <c r="P522" s="2">
        <f ca="1">YEAR($T$2)-Table1[[#This Row],[testDate]]</f>
        <v>6</v>
      </c>
      <c r="Q522" s="8" t="str">
        <f>CONCATENATE(PROPER(Table1[[#This Row],[Performace remark based on performance]])," ",UPPER(TRIM(Table1[[#This Row],[category]])))</f>
        <v>High Performance SERVER</v>
      </c>
      <c r="R522" s="8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t="s">
        <v>582</v>
      </c>
      <c r="B523" s="9">
        <v>499.88</v>
      </c>
      <c r="C523" s="2">
        <v>9139</v>
      </c>
      <c r="D523" s="2">
        <v>18.28</v>
      </c>
      <c r="E523" s="2">
        <v>1426</v>
      </c>
      <c r="F523" s="2">
        <v>2.85</v>
      </c>
      <c r="G523" s="2">
        <v>85</v>
      </c>
      <c r="H523" s="2">
        <v>107.52</v>
      </c>
      <c r="I523" s="2">
        <v>8</v>
      </c>
      <c r="J523" s="10">
        <v>2016</v>
      </c>
      <c r="K523" s="8" t="s">
        <v>189</v>
      </c>
      <c r="L523" s="8" t="s">
        <v>16</v>
      </c>
      <c r="M523" s="2">
        <f>RANK(Table1[[#This Row],[powerPerf]],Table1[powerPerf])</f>
        <v>721</v>
      </c>
      <c r="N523" s="2">
        <f>RANK(Table1[[#This Row],[cpuValue]],Table1[cpuValue])</f>
        <v>1229</v>
      </c>
      <c r="O523" s="8" t="str">
        <f>LOOKUP(Table1[[#This Row],[Rank based on power]],$S$5:$S$9,$T$5:$T$9)</f>
        <v>High performance</v>
      </c>
      <c r="P523" s="2">
        <f ca="1">YEAR($T$2)-Table1[[#This Row],[testDate]]</f>
        <v>6</v>
      </c>
      <c r="Q523" s="8" t="str">
        <f>CONCATENATE(PROPER(Table1[[#This Row],[Performace remark based on performance]])," ",UPPER(TRIM(Table1[[#This Row],[category]])))</f>
        <v>High Performance SERVER</v>
      </c>
      <c r="R523" s="8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t="s">
        <v>583</v>
      </c>
      <c r="B524" s="9">
        <v>395</v>
      </c>
      <c r="C524" s="2">
        <v>9112</v>
      </c>
      <c r="D524" s="2">
        <v>23.07</v>
      </c>
      <c r="E524" s="2">
        <v>2139</v>
      </c>
      <c r="F524" s="2">
        <v>5.42</v>
      </c>
      <c r="G524" s="2">
        <v>25</v>
      </c>
      <c r="H524" s="2">
        <v>364.49</v>
      </c>
      <c r="I524" s="2">
        <v>6</v>
      </c>
      <c r="J524" s="10">
        <v>2019</v>
      </c>
      <c r="K524" s="8" t="s">
        <v>337</v>
      </c>
      <c r="L524" s="8" t="s">
        <v>213</v>
      </c>
      <c r="M524" s="2">
        <f>RANK(Table1[[#This Row],[powerPerf]],Table1[powerPerf])</f>
        <v>91</v>
      </c>
      <c r="N524" s="2">
        <f>RANK(Table1[[#This Row],[cpuValue]],Table1[cpuValue])</f>
        <v>1062</v>
      </c>
      <c r="O524" s="8" t="str">
        <f>LOOKUP(Table1[[#This Row],[Rank based on power]],$S$5:$S$9,$T$5:$T$9)</f>
        <v>Best performance</v>
      </c>
      <c r="P524" s="2">
        <f ca="1">YEAR($T$2)-Table1[[#This Row],[testDate]]</f>
        <v>3</v>
      </c>
      <c r="Q524" s="8" t="str">
        <f>CONCATENATE(PROPER(Table1[[#This Row],[Performace remark based on performance]])," ",UPPER(TRIM(Table1[[#This Row],[category]])))</f>
        <v>Best Performance DESKTOP, LAPTOP</v>
      </c>
      <c r="R524" s="8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t="s">
        <v>584</v>
      </c>
      <c r="B525" s="9">
        <v>285</v>
      </c>
      <c r="C525" s="2">
        <v>9104</v>
      </c>
      <c r="D525" s="2">
        <v>31.94</v>
      </c>
      <c r="E525" s="2">
        <v>2269</v>
      </c>
      <c r="F525" s="2">
        <v>7.96</v>
      </c>
      <c r="G525" s="2">
        <v>50</v>
      </c>
      <c r="H525" s="2">
        <v>182.08</v>
      </c>
      <c r="I525" s="2">
        <v>4</v>
      </c>
      <c r="J525" s="10">
        <v>2022</v>
      </c>
      <c r="K525" s="8" t="s">
        <v>585</v>
      </c>
      <c r="L525" s="8" t="s">
        <v>16</v>
      </c>
      <c r="M525" s="2">
        <f>RANK(Table1[[#This Row],[powerPerf]],Table1[powerPerf])</f>
        <v>372</v>
      </c>
      <c r="N525" s="2">
        <f>RANK(Table1[[#This Row],[cpuValue]],Table1[cpuValue])</f>
        <v>790</v>
      </c>
      <c r="O525" s="8" t="str">
        <f>LOOKUP(Table1[[#This Row],[Rank based on power]],$S$5:$S$9,$T$5:$T$9)</f>
        <v>Best performance</v>
      </c>
      <c r="P525" s="2">
        <f ca="1">YEAR($T$2)-Table1[[#This Row],[testDate]]</f>
        <v>0</v>
      </c>
      <c r="Q525" s="8" t="str">
        <f>CONCATENATE(PROPER(Table1[[#This Row],[Performace remark based on performance]])," ",UPPER(TRIM(Table1[[#This Row],[category]])))</f>
        <v>Best Performance SERVER</v>
      </c>
      <c r="R525" s="8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t="s">
        <v>586</v>
      </c>
      <c r="B526" s="9">
        <v>120.36</v>
      </c>
      <c r="C526" s="2">
        <v>9083</v>
      </c>
      <c r="D526" s="2">
        <v>75.47</v>
      </c>
      <c r="E526" s="2">
        <v>2110</v>
      </c>
      <c r="F526" s="2">
        <v>17.53</v>
      </c>
      <c r="G526" s="2">
        <v>65</v>
      </c>
      <c r="H526" s="2">
        <v>139.75</v>
      </c>
      <c r="I526" s="2">
        <v>4</v>
      </c>
      <c r="J526" s="10">
        <v>2017</v>
      </c>
      <c r="K526" s="8" t="s">
        <v>48</v>
      </c>
      <c r="L526" s="8" t="s">
        <v>13</v>
      </c>
      <c r="M526" s="2">
        <f>RANK(Table1[[#This Row],[powerPerf]],Table1[powerPerf])</f>
        <v>558</v>
      </c>
      <c r="N526" s="2">
        <f>RANK(Table1[[#This Row],[cpuValue]],Table1[cpuValue])</f>
        <v>196</v>
      </c>
      <c r="O526" s="8" t="str">
        <f>LOOKUP(Table1[[#This Row],[Rank based on power]],$S$5:$S$9,$T$5:$T$9)</f>
        <v>High performance</v>
      </c>
      <c r="P526" s="2">
        <f ca="1">YEAR($T$2)-Table1[[#This Row],[testDate]]</f>
        <v>5</v>
      </c>
      <c r="Q526" s="8" t="str">
        <f>CONCATENATE(PROPER(Table1[[#This Row],[Performace remark based on performance]])," ",UPPER(TRIM(Table1[[#This Row],[category]])))</f>
        <v>High Performance DESKTOP</v>
      </c>
      <c r="R526" s="8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t="s">
        <v>587</v>
      </c>
      <c r="B527" s="9">
        <v>398.95</v>
      </c>
      <c r="C527" s="2">
        <v>9083</v>
      </c>
      <c r="D527" s="2">
        <v>22.77</v>
      </c>
      <c r="E527" s="2">
        <v>1895</v>
      </c>
      <c r="F527" s="2">
        <v>4.75</v>
      </c>
      <c r="G527" s="2">
        <v>130</v>
      </c>
      <c r="H527" s="2">
        <v>69.87</v>
      </c>
      <c r="I527" s="2">
        <v>6</v>
      </c>
      <c r="J527" s="10">
        <v>2013</v>
      </c>
      <c r="K527" s="8" t="s">
        <v>392</v>
      </c>
      <c r="L527" s="8" t="s">
        <v>16</v>
      </c>
      <c r="M527" s="2">
        <f>RANK(Table1[[#This Row],[powerPerf]],Table1[powerPerf])</f>
        <v>959</v>
      </c>
      <c r="N527" s="2">
        <f>RANK(Table1[[#This Row],[cpuValue]],Table1[cpuValue])</f>
        <v>1073</v>
      </c>
      <c r="O527" s="8" t="str">
        <f>LOOKUP(Table1[[#This Row],[Rank based on power]],$S$5:$S$9,$T$5:$T$9)</f>
        <v>Average performance</v>
      </c>
      <c r="P527" s="2">
        <f ca="1">YEAR($T$2)-Table1[[#This Row],[testDate]]</f>
        <v>9</v>
      </c>
      <c r="Q527" s="8" t="str">
        <f>CONCATENATE(PROPER(Table1[[#This Row],[Performace remark based on performance]])," ",UPPER(TRIM(Table1[[#This Row],[category]])))</f>
        <v>Average Performance SERVER</v>
      </c>
      <c r="R527" s="8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t="s">
        <v>588</v>
      </c>
      <c r="B528" s="9">
        <v>555</v>
      </c>
      <c r="C528" s="2">
        <v>9075</v>
      </c>
      <c r="D528" s="2">
        <v>16.350000000000001</v>
      </c>
      <c r="E528" s="2">
        <v>1647</v>
      </c>
      <c r="F528" s="2">
        <v>2.97</v>
      </c>
      <c r="G528" s="2">
        <v>45</v>
      </c>
      <c r="H528" s="2">
        <v>201.66</v>
      </c>
      <c r="I528" s="2">
        <v>8</v>
      </c>
      <c r="J528" s="10">
        <v>2019</v>
      </c>
      <c r="K528" s="8" t="s">
        <v>469</v>
      </c>
      <c r="L528" s="8" t="s">
        <v>16</v>
      </c>
      <c r="M528" s="2">
        <f>RANK(Table1[[#This Row],[powerPerf]],Table1[powerPerf])</f>
        <v>305</v>
      </c>
      <c r="N528" s="2">
        <f>RANK(Table1[[#This Row],[cpuValue]],Table1[cpuValue])</f>
        <v>1300</v>
      </c>
      <c r="O528" s="8" t="str">
        <f>LOOKUP(Table1[[#This Row],[Rank based on power]],$S$5:$S$9,$T$5:$T$9)</f>
        <v>Best performance</v>
      </c>
      <c r="P528" s="2">
        <f ca="1">YEAR($T$2)-Table1[[#This Row],[testDate]]</f>
        <v>3</v>
      </c>
      <c r="Q528" s="8" t="str">
        <f>CONCATENATE(PROPER(Table1[[#This Row],[Performace remark based on performance]])," ",UPPER(TRIM(Table1[[#This Row],[category]])))</f>
        <v>Best Performance SERVER</v>
      </c>
      <c r="R528" s="8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t="s">
        <v>589</v>
      </c>
      <c r="B529" s="9">
        <v>79</v>
      </c>
      <c r="C529" s="2">
        <v>8978</v>
      </c>
      <c r="D529" s="2">
        <v>113.64</v>
      </c>
      <c r="E529" s="2">
        <v>1532</v>
      </c>
      <c r="F529" s="2">
        <v>19.39</v>
      </c>
      <c r="G529" s="2">
        <v>55</v>
      </c>
      <c r="H529" s="2">
        <v>163.22999999999999</v>
      </c>
      <c r="I529" s="2">
        <v>8</v>
      </c>
      <c r="J529" s="10">
        <v>2016</v>
      </c>
      <c r="K529" s="8" t="s">
        <v>189</v>
      </c>
      <c r="L529" s="8" t="s">
        <v>16</v>
      </c>
      <c r="M529" s="2">
        <f>RANK(Table1[[#This Row],[powerPerf]],Table1[powerPerf])</f>
        <v>446</v>
      </c>
      <c r="N529" s="2">
        <f>RANK(Table1[[#This Row],[cpuValue]],Table1[cpuValue])</f>
        <v>58</v>
      </c>
      <c r="O529" s="8" t="str">
        <f>LOOKUP(Table1[[#This Row],[Rank based on power]],$S$5:$S$9,$T$5:$T$9)</f>
        <v>High performance</v>
      </c>
      <c r="P529" s="2">
        <f ca="1">YEAR($T$2)-Table1[[#This Row],[testDate]]</f>
        <v>6</v>
      </c>
      <c r="Q529" s="8" t="str">
        <f>CONCATENATE(PROPER(Table1[[#This Row],[Performace remark based on performance]])," ",UPPER(TRIM(Table1[[#This Row],[category]])))</f>
        <v>High Performance SERVER</v>
      </c>
      <c r="R529" s="8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t="s">
        <v>590</v>
      </c>
      <c r="B530" s="9">
        <v>230</v>
      </c>
      <c r="C530" s="2">
        <v>8967</v>
      </c>
      <c r="D530" s="2">
        <v>38.99</v>
      </c>
      <c r="E530" s="2">
        <v>2520</v>
      </c>
      <c r="F530" s="2">
        <v>10.96</v>
      </c>
      <c r="G530" s="2">
        <v>95</v>
      </c>
      <c r="H530" s="2">
        <v>94.39</v>
      </c>
      <c r="I530" s="2">
        <v>4</v>
      </c>
      <c r="J530" s="10">
        <v>2015</v>
      </c>
      <c r="K530" s="8" t="s">
        <v>591</v>
      </c>
      <c r="L530" s="8" t="s">
        <v>13</v>
      </c>
      <c r="M530" s="2">
        <f>RANK(Table1[[#This Row],[powerPerf]],Table1[powerPerf])</f>
        <v>783</v>
      </c>
      <c r="N530" s="2">
        <f>RANK(Table1[[#This Row],[cpuValue]],Table1[cpuValue])</f>
        <v>605</v>
      </c>
      <c r="O530" s="8" t="str">
        <f>LOOKUP(Table1[[#This Row],[Rank based on power]],$S$5:$S$9,$T$5:$T$9)</f>
        <v>Average performance</v>
      </c>
      <c r="P530" s="2">
        <f ca="1">YEAR($T$2)-Table1[[#This Row],[testDate]]</f>
        <v>7</v>
      </c>
      <c r="Q530" s="8" t="str">
        <f>CONCATENATE(PROPER(Table1[[#This Row],[Performace remark based on performance]])," ",UPPER(TRIM(Table1[[#This Row],[category]])))</f>
        <v>Average Performance DESKTOP</v>
      </c>
      <c r="R530" s="8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t="s">
        <v>592</v>
      </c>
      <c r="B531" s="9">
        <v>107</v>
      </c>
      <c r="C531" s="2">
        <v>8928</v>
      </c>
      <c r="D531" s="2">
        <v>83.44</v>
      </c>
      <c r="E531" s="2">
        <v>2718</v>
      </c>
      <c r="F531" s="2">
        <v>25.4</v>
      </c>
      <c r="G531" s="2">
        <v>65</v>
      </c>
      <c r="H531" s="2">
        <v>137.36000000000001</v>
      </c>
      <c r="I531" s="2">
        <v>4</v>
      </c>
      <c r="J531" s="10">
        <v>2021</v>
      </c>
      <c r="K531" s="8" t="s">
        <v>155</v>
      </c>
      <c r="L531" s="8" t="s">
        <v>13</v>
      </c>
      <c r="M531" s="2">
        <f>RANK(Table1[[#This Row],[powerPerf]],Table1[powerPerf])</f>
        <v>569</v>
      </c>
      <c r="N531" s="2">
        <f>RANK(Table1[[#This Row],[cpuValue]],Table1[cpuValue])</f>
        <v>163</v>
      </c>
      <c r="O531" s="8" t="str">
        <f>LOOKUP(Table1[[#This Row],[Rank based on power]],$S$5:$S$9,$T$5:$T$9)</f>
        <v>High performance</v>
      </c>
      <c r="P531" s="2">
        <f ca="1">YEAR($T$2)-Table1[[#This Row],[testDate]]</f>
        <v>1</v>
      </c>
      <c r="Q531" s="8" t="str">
        <f>CONCATENATE(PROPER(Table1[[#This Row],[Performace remark based on performance]])," ",UPPER(TRIM(Table1[[#This Row],[category]])))</f>
        <v>High Performance DESKTOP</v>
      </c>
      <c r="R531" s="8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t="s">
        <v>593</v>
      </c>
      <c r="B532" s="9">
        <v>250</v>
      </c>
      <c r="C532" s="2">
        <v>8916</v>
      </c>
      <c r="D532" s="2">
        <v>35.659999999999997</v>
      </c>
      <c r="E532" s="2">
        <v>2738</v>
      </c>
      <c r="F532" s="2">
        <v>10.95</v>
      </c>
      <c r="G532" s="2">
        <v>45</v>
      </c>
      <c r="H532" s="2">
        <v>198.13</v>
      </c>
      <c r="I532" s="2">
        <v>4</v>
      </c>
      <c r="J532" s="10">
        <v>2020</v>
      </c>
      <c r="K532" s="8" t="s">
        <v>337</v>
      </c>
      <c r="L532" s="8" t="s">
        <v>118</v>
      </c>
      <c r="M532" s="2">
        <f>RANK(Table1[[#This Row],[powerPerf]],Table1[powerPerf])</f>
        <v>315</v>
      </c>
      <c r="N532" s="2">
        <f>RANK(Table1[[#This Row],[cpuValue]],Table1[cpuValue])</f>
        <v>694</v>
      </c>
      <c r="O532" s="8" t="str">
        <f>LOOKUP(Table1[[#This Row],[Rank based on power]],$S$5:$S$9,$T$5:$T$9)</f>
        <v>Best performance</v>
      </c>
      <c r="P532" s="2">
        <f ca="1">YEAR($T$2)-Table1[[#This Row],[testDate]]</f>
        <v>2</v>
      </c>
      <c r="Q532" s="8" t="str">
        <f>CONCATENATE(PROPER(Table1[[#This Row],[Performace remark based on performance]])," ",UPPER(TRIM(Table1[[#This Row],[category]])))</f>
        <v>Best Performance LAPTOP</v>
      </c>
      <c r="R532" s="8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t="s">
        <v>594</v>
      </c>
      <c r="B533" s="9">
        <v>71</v>
      </c>
      <c r="C533" s="2">
        <v>8902</v>
      </c>
      <c r="D533" s="2">
        <v>125.37</v>
      </c>
      <c r="E533" s="2">
        <v>1477</v>
      </c>
      <c r="F533" s="2">
        <v>20.8</v>
      </c>
      <c r="G533" s="2">
        <v>115</v>
      </c>
      <c r="H533" s="2">
        <v>77.41</v>
      </c>
      <c r="I533" s="2">
        <v>8</v>
      </c>
      <c r="J533" s="10">
        <v>2012</v>
      </c>
      <c r="K533" s="8" t="s">
        <v>393</v>
      </c>
      <c r="L533" s="8" t="s">
        <v>16</v>
      </c>
      <c r="M533" s="2">
        <f>RANK(Table1[[#This Row],[powerPerf]],Table1[powerPerf])</f>
        <v>901</v>
      </c>
      <c r="N533" s="2">
        <f>RANK(Table1[[#This Row],[cpuValue]],Table1[cpuValue])</f>
        <v>37</v>
      </c>
      <c r="O533" s="8" t="str">
        <f>LOOKUP(Table1[[#This Row],[Rank based on power]],$S$5:$S$9,$T$5:$T$9)</f>
        <v>Average performance</v>
      </c>
      <c r="P533" s="2">
        <f ca="1">YEAR($T$2)-Table1[[#This Row],[testDate]]</f>
        <v>10</v>
      </c>
      <c r="Q533" s="8" t="str">
        <f>CONCATENATE(PROPER(Table1[[#This Row],[Performace remark based on performance]])," ",UPPER(TRIM(Table1[[#This Row],[category]])))</f>
        <v>Average Performance SERVER</v>
      </c>
      <c r="R533" s="8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t="s">
        <v>595</v>
      </c>
      <c r="B534" s="9">
        <v>316.70999999999998</v>
      </c>
      <c r="C534" s="2">
        <v>8862</v>
      </c>
      <c r="D534" s="2">
        <v>27.98</v>
      </c>
      <c r="E534" s="2">
        <v>2462</v>
      </c>
      <c r="F534" s="2">
        <v>7.77</v>
      </c>
      <c r="G534" s="2">
        <v>72</v>
      </c>
      <c r="H534" s="2">
        <v>123.08</v>
      </c>
      <c r="I534" s="2">
        <v>4</v>
      </c>
      <c r="J534" s="10">
        <v>2017</v>
      </c>
      <c r="K534" s="8" t="s">
        <v>575</v>
      </c>
      <c r="L534" s="8" t="s">
        <v>16</v>
      </c>
      <c r="M534" s="2">
        <f>RANK(Table1[[#This Row],[powerPerf]],Table1[powerPerf])</f>
        <v>646</v>
      </c>
      <c r="N534" s="2">
        <f>RANK(Table1[[#This Row],[cpuValue]],Table1[cpuValue])</f>
        <v>902</v>
      </c>
      <c r="O534" s="8" t="str">
        <f>LOOKUP(Table1[[#This Row],[Rank based on power]],$S$5:$S$9,$T$5:$T$9)</f>
        <v>High performance</v>
      </c>
      <c r="P534" s="2">
        <f ca="1">YEAR($T$2)-Table1[[#This Row],[testDate]]</f>
        <v>5</v>
      </c>
      <c r="Q534" s="8" t="str">
        <f>CONCATENATE(PROPER(Table1[[#This Row],[Performace remark based on performance]])," ",UPPER(TRIM(Table1[[#This Row],[category]])))</f>
        <v>High Performance SERVER</v>
      </c>
      <c r="R534" s="8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t="s">
        <v>596</v>
      </c>
      <c r="B535" s="9">
        <v>79.989999999999995</v>
      </c>
      <c r="C535" s="2">
        <v>8854</v>
      </c>
      <c r="D535" s="2">
        <v>110.69</v>
      </c>
      <c r="E535" s="2">
        <v>2604</v>
      </c>
      <c r="F535" s="2">
        <v>32.56</v>
      </c>
      <c r="G535" s="2">
        <v>65</v>
      </c>
      <c r="H535" s="2">
        <v>136.22</v>
      </c>
      <c r="I535" s="2">
        <v>4</v>
      </c>
      <c r="J535" s="10">
        <v>2020</v>
      </c>
      <c r="K535" s="8" t="s">
        <v>155</v>
      </c>
      <c r="L535" s="8" t="s">
        <v>13</v>
      </c>
      <c r="M535" s="2">
        <f>RANK(Table1[[#This Row],[powerPerf]],Table1[powerPerf])</f>
        <v>573</v>
      </c>
      <c r="N535" s="2">
        <f>RANK(Table1[[#This Row],[cpuValue]],Table1[cpuValue])</f>
        <v>63</v>
      </c>
      <c r="O535" s="8" t="str">
        <f>LOOKUP(Table1[[#This Row],[Rank based on power]],$S$5:$S$9,$T$5:$T$9)</f>
        <v>High performance</v>
      </c>
      <c r="P535" s="2">
        <f ca="1">YEAR($T$2)-Table1[[#This Row],[testDate]]</f>
        <v>2</v>
      </c>
      <c r="Q535" s="8" t="str">
        <f>CONCATENATE(PROPER(Table1[[#This Row],[Performace remark based on performance]])," ",UPPER(TRIM(Table1[[#This Row],[category]])))</f>
        <v>High Performance DESKTOP</v>
      </c>
      <c r="R535" s="8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t="s">
        <v>597</v>
      </c>
      <c r="B536" s="9">
        <v>374.45</v>
      </c>
      <c r="C536" s="2">
        <v>8853</v>
      </c>
      <c r="D536" s="2">
        <v>23.64</v>
      </c>
      <c r="E536" s="2">
        <v>2456</v>
      </c>
      <c r="F536" s="2">
        <v>6.56</v>
      </c>
      <c r="G536" s="2">
        <v>72</v>
      </c>
      <c r="H536" s="2">
        <v>122.95</v>
      </c>
      <c r="I536" s="2">
        <v>4</v>
      </c>
      <c r="J536" s="10">
        <v>2017</v>
      </c>
      <c r="K536" s="8" t="s">
        <v>575</v>
      </c>
      <c r="L536" s="8" t="s">
        <v>16</v>
      </c>
      <c r="M536" s="2">
        <f>RANK(Table1[[#This Row],[powerPerf]],Table1[powerPerf])</f>
        <v>648</v>
      </c>
      <c r="N536" s="2">
        <f>RANK(Table1[[#This Row],[cpuValue]],Table1[cpuValue])</f>
        <v>1039</v>
      </c>
      <c r="O536" s="8" t="str">
        <f>LOOKUP(Table1[[#This Row],[Rank based on power]],$S$5:$S$9,$T$5:$T$9)</f>
        <v>High performance</v>
      </c>
      <c r="P536" s="2">
        <f ca="1">YEAR($T$2)-Table1[[#This Row],[testDate]]</f>
        <v>5</v>
      </c>
      <c r="Q536" s="8" t="str">
        <f>CONCATENATE(PROPER(Table1[[#This Row],[Performace remark based on performance]])," ",UPPER(TRIM(Table1[[#This Row],[category]])))</f>
        <v>High Performance SERVER</v>
      </c>
      <c r="R536" s="8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t="s">
        <v>598</v>
      </c>
      <c r="B537" s="9">
        <v>112.99</v>
      </c>
      <c r="C537" s="2">
        <v>8800</v>
      </c>
      <c r="D537" s="2">
        <v>77.88</v>
      </c>
      <c r="E537" s="2">
        <v>2637</v>
      </c>
      <c r="F537" s="2">
        <v>23.34</v>
      </c>
      <c r="G537" s="2">
        <v>65</v>
      </c>
      <c r="H537" s="2">
        <v>135.38999999999999</v>
      </c>
      <c r="I537" s="2">
        <v>4</v>
      </c>
      <c r="J537" s="10">
        <v>2020</v>
      </c>
      <c r="K537" s="8" t="s">
        <v>155</v>
      </c>
      <c r="L537" s="8" t="s">
        <v>13</v>
      </c>
      <c r="M537" s="2">
        <f>RANK(Table1[[#This Row],[powerPerf]],Table1[powerPerf])</f>
        <v>575</v>
      </c>
      <c r="N537" s="2">
        <f>RANK(Table1[[#This Row],[cpuValue]],Table1[cpuValue])</f>
        <v>183</v>
      </c>
      <c r="O537" s="8" t="str">
        <f>LOOKUP(Table1[[#This Row],[Rank based on power]],$S$5:$S$9,$T$5:$T$9)</f>
        <v>High performance</v>
      </c>
      <c r="P537" s="2">
        <f ca="1">YEAR($T$2)-Table1[[#This Row],[testDate]]</f>
        <v>2</v>
      </c>
      <c r="Q537" s="8" t="str">
        <f>CONCATENATE(PROPER(Table1[[#This Row],[Performace remark based on performance]])," ",UPPER(TRIM(Table1[[#This Row],[category]])))</f>
        <v>High Performance DESKTOP</v>
      </c>
      <c r="R537" s="8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t="s">
        <v>599</v>
      </c>
      <c r="B538" s="9">
        <v>904.33</v>
      </c>
      <c r="C538" s="2">
        <v>8771</v>
      </c>
      <c r="D538" s="2">
        <v>9.6999999999999993</v>
      </c>
      <c r="E538" s="2">
        <v>2120</v>
      </c>
      <c r="F538" s="2">
        <v>2.34</v>
      </c>
      <c r="G538" s="2">
        <v>105</v>
      </c>
      <c r="H538" s="2">
        <v>83.53</v>
      </c>
      <c r="I538" s="2">
        <v>4</v>
      </c>
      <c r="J538" s="10">
        <v>2017</v>
      </c>
      <c r="K538" s="8" t="s">
        <v>66</v>
      </c>
      <c r="L538" s="8" t="s">
        <v>16</v>
      </c>
      <c r="M538" s="2">
        <f>RANK(Table1[[#This Row],[powerPerf]],Table1[powerPerf])</f>
        <v>863</v>
      </c>
      <c r="N538" s="2">
        <f>RANK(Table1[[#This Row],[cpuValue]],Table1[cpuValue])</f>
        <v>1594</v>
      </c>
      <c r="O538" s="8" t="str">
        <f>LOOKUP(Table1[[#This Row],[Rank based on power]],$S$5:$S$9,$T$5:$T$9)</f>
        <v>Average performance</v>
      </c>
      <c r="P538" s="2">
        <f ca="1">YEAR($T$2)-Table1[[#This Row],[testDate]]</f>
        <v>5</v>
      </c>
      <c r="Q538" s="8" t="str">
        <f>CONCATENATE(PROPER(Table1[[#This Row],[Performace remark based on performance]])," ",UPPER(TRIM(Table1[[#This Row],[category]])))</f>
        <v>Average Performance SERVER</v>
      </c>
      <c r="R538" s="8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t="s">
        <v>601</v>
      </c>
      <c r="B539" s="9">
        <v>617</v>
      </c>
      <c r="C539" s="2">
        <v>8745</v>
      </c>
      <c r="D539" s="2">
        <v>14.17</v>
      </c>
      <c r="E539" s="2">
        <v>2580</v>
      </c>
      <c r="F539" s="2">
        <v>4.18</v>
      </c>
      <c r="G539" s="2">
        <v>28</v>
      </c>
      <c r="H539" s="2">
        <v>312.32</v>
      </c>
      <c r="I539" s="2">
        <v>4</v>
      </c>
      <c r="J539" s="10">
        <v>2018</v>
      </c>
      <c r="K539" s="8" t="s">
        <v>532</v>
      </c>
      <c r="L539" s="8" t="s">
        <v>118</v>
      </c>
      <c r="M539" s="2">
        <f>RANK(Table1[[#This Row],[powerPerf]],Table1[powerPerf])</f>
        <v>134</v>
      </c>
      <c r="N539" s="2">
        <f>RANK(Table1[[#This Row],[cpuValue]],Table1[cpuValue])</f>
        <v>1385</v>
      </c>
      <c r="O539" s="8" t="str">
        <f>LOOKUP(Table1[[#This Row],[Rank based on power]],$S$5:$S$9,$T$5:$T$9)</f>
        <v>Best performance</v>
      </c>
      <c r="P539" s="2">
        <f ca="1">YEAR($T$2)-Table1[[#This Row],[testDate]]</f>
        <v>4</v>
      </c>
      <c r="Q539" s="8" t="str">
        <f>CONCATENATE(PROPER(Table1[[#This Row],[Performace remark based on performance]])," ",UPPER(TRIM(Table1[[#This Row],[category]])))</f>
        <v>Best Performance LAPTOP</v>
      </c>
      <c r="R539" s="8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t="s">
        <v>602</v>
      </c>
      <c r="B540" s="9">
        <v>297.57</v>
      </c>
      <c r="C540" s="2">
        <v>8741</v>
      </c>
      <c r="D540" s="2">
        <v>29.37</v>
      </c>
      <c r="E540" s="2">
        <v>2569</v>
      </c>
      <c r="F540" s="2">
        <v>8.6300000000000008</v>
      </c>
      <c r="G540" s="2">
        <v>71</v>
      </c>
      <c r="H540" s="2">
        <v>123.11</v>
      </c>
      <c r="I540" s="2">
        <v>4</v>
      </c>
      <c r="J540" s="10">
        <v>2019</v>
      </c>
      <c r="K540" s="8" t="s">
        <v>267</v>
      </c>
      <c r="L540" s="8" t="s">
        <v>16</v>
      </c>
      <c r="M540" s="2">
        <f>RANK(Table1[[#This Row],[powerPerf]],Table1[powerPerf])</f>
        <v>645</v>
      </c>
      <c r="N540" s="2">
        <f>RANK(Table1[[#This Row],[cpuValue]],Table1[cpuValue])</f>
        <v>859</v>
      </c>
      <c r="O540" s="8" t="str">
        <f>LOOKUP(Table1[[#This Row],[Rank based on power]],$S$5:$S$9,$T$5:$T$9)</f>
        <v>High performance</v>
      </c>
      <c r="P540" s="2">
        <f ca="1">YEAR($T$2)-Table1[[#This Row],[testDate]]</f>
        <v>3</v>
      </c>
      <c r="Q540" s="8" t="str">
        <f>CONCATENATE(PROPER(Table1[[#This Row],[Performace remark based on performance]])," ",UPPER(TRIM(Table1[[#This Row],[category]])))</f>
        <v>High Performance SERVER</v>
      </c>
      <c r="R540" s="8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t="s">
        <v>603</v>
      </c>
      <c r="B541" s="9">
        <v>214</v>
      </c>
      <c r="C541" s="2">
        <v>8729</v>
      </c>
      <c r="D541" s="2">
        <v>40.79</v>
      </c>
      <c r="E541" s="2">
        <v>2158</v>
      </c>
      <c r="F541" s="2">
        <v>10.09</v>
      </c>
      <c r="G541" s="2">
        <v>65</v>
      </c>
      <c r="H541" s="2">
        <v>134.29</v>
      </c>
      <c r="I541" s="2">
        <v>4</v>
      </c>
      <c r="J541" s="10">
        <v>2018</v>
      </c>
      <c r="K541" s="8" t="s">
        <v>48</v>
      </c>
      <c r="L541" s="8" t="s">
        <v>13</v>
      </c>
      <c r="M541" s="2">
        <f>RANK(Table1[[#This Row],[powerPerf]],Table1[powerPerf])</f>
        <v>582</v>
      </c>
      <c r="N541" s="2">
        <f>RANK(Table1[[#This Row],[cpuValue]],Table1[cpuValue])</f>
        <v>578</v>
      </c>
      <c r="O541" s="8" t="str">
        <f>LOOKUP(Table1[[#This Row],[Rank based on power]],$S$5:$S$9,$T$5:$T$9)</f>
        <v>High performance</v>
      </c>
      <c r="P541" s="2">
        <f ca="1">YEAR($T$2)-Table1[[#This Row],[testDate]]</f>
        <v>4</v>
      </c>
      <c r="Q541" s="8" t="str">
        <f>CONCATENATE(PROPER(Table1[[#This Row],[Performace remark based on performance]])," ",UPPER(TRIM(Table1[[#This Row],[category]])))</f>
        <v>High Performance DESKTOP</v>
      </c>
      <c r="R541" s="8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t="s">
        <v>604</v>
      </c>
      <c r="B542" s="9">
        <v>250</v>
      </c>
      <c r="C542" s="2">
        <v>8692</v>
      </c>
      <c r="D542" s="2">
        <v>34.770000000000003</v>
      </c>
      <c r="E542" s="2">
        <v>2616</v>
      </c>
      <c r="F542" s="2">
        <v>10.47</v>
      </c>
      <c r="G542" s="2">
        <v>45</v>
      </c>
      <c r="H542" s="2">
        <v>193.15</v>
      </c>
      <c r="I542" s="2">
        <v>4</v>
      </c>
      <c r="J542" s="10">
        <v>2020</v>
      </c>
      <c r="K542" s="8" t="s">
        <v>337</v>
      </c>
      <c r="L542" s="8" t="s">
        <v>213</v>
      </c>
      <c r="M542" s="2">
        <f>RANK(Table1[[#This Row],[powerPerf]],Table1[powerPerf])</f>
        <v>332</v>
      </c>
      <c r="N542" s="2">
        <f>RANK(Table1[[#This Row],[cpuValue]],Table1[cpuValue])</f>
        <v>707</v>
      </c>
      <c r="O542" s="8" t="str">
        <f>LOOKUP(Table1[[#This Row],[Rank based on power]],$S$5:$S$9,$T$5:$T$9)</f>
        <v>Best performance</v>
      </c>
      <c r="P542" s="2">
        <f ca="1">YEAR($T$2)-Table1[[#This Row],[testDate]]</f>
        <v>2</v>
      </c>
      <c r="Q542" s="8" t="str">
        <f>CONCATENATE(PROPER(Table1[[#This Row],[Performace remark based on performance]])," ",UPPER(TRIM(Table1[[#This Row],[category]])))</f>
        <v>Best Performance DESKTOP, LAPTOP</v>
      </c>
      <c r="R542" s="8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t="s">
        <v>605</v>
      </c>
      <c r="B543" s="9">
        <v>289.99</v>
      </c>
      <c r="C543" s="2">
        <v>8686</v>
      </c>
      <c r="D543" s="2">
        <v>29.95</v>
      </c>
      <c r="E543" s="2">
        <v>2255</v>
      </c>
      <c r="F543" s="2">
        <v>7.78</v>
      </c>
      <c r="G543" s="2">
        <v>120</v>
      </c>
      <c r="H543" s="2">
        <v>72.39</v>
      </c>
      <c r="I543" s="2">
        <v>4</v>
      </c>
      <c r="J543" s="10">
        <v>2020</v>
      </c>
      <c r="K543" s="8" t="s">
        <v>94</v>
      </c>
      <c r="L543" s="8" t="s">
        <v>16</v>
      </c>
      <c r="M543" s="2">
        <f>RANK(Table1[[#This Row],[powerPerf]],Table1[powerPerf])</f>
        <v>940</v>
      </c>
      <c r="N543" s="2">
        <f>RANK(Table1[[#This Row],[cpuValue]],Table1[cpuValue])</f>
        <v>848</v>
      </c>
      <c r="O543" s="8" t="str">
        <f>LOOKUP(Table1[[#This Row],[Rank based on power]],$S$5:$S$9,$T$5:$T$9)</f>
        <v>Average performance</v>
      </c>
      <c r="P543" s="2">
        <f ca="1">YEAR($T$2)-Table1[[#This Row],[testDate]]</f>
        <v>2</v>
      </c>
      <c r="Q543" s="8" t="str">
        <f>CONCATENATE(PROPER(Table1[[#This Row],[Performace remark based on performance]])," ",UPPER(TRIM(Table1[[#This Row],[category]])))</f>
        <v>Average Performance SERVER</v>
      </c>
      <c r="R543" s="8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t="s">
        <v>606</v>
      </c>
      <c r="B544" s="9">
        <v>426</v>
      </c>
      <c r="C544" s="2">
        <v>8668</v>
      </c>
      <c r="D544" s="2">
        <v>20.350000000000001</v>
      </c>
      <c r="E544" s="2">
        <v>2401</v>
      </c>
      <c r="F544" s="2">
        <v>5.64</v>
      </c>
      <c r="G544" s="2">
        <v>15</v>
      </c>
      <c r="H544" s="2">
        <v>577.88</v>
      </c>
      <c r="I544" s="2">
        <v>4</v>
      </c>
      <c r="J544" s="10">
        <v>2019</v>
      </c>
      <c r="K544" s="8" t="s">
        <v>607</v>
      </c>
      <c r="L544" s="8" t="s">
        <v>118</v>
      </c>
      <c r="M544" s="2">
        <f>RANK(Table1[[#This Row],[powerPerf]],Table1[powerPerf])</f>
        <v>19</v>
      </c>
      <c r="N544" s="2">
        <f>RANK(Table1[[#This Row],[cpuValue]],Table1[cpuValue])</f>
        <v>1148</v>
      </c>
      <c r="O544" s="8" t="str">
        <f>LOOKUP(Table1[[#This Row],[Rank based on power]],$S$5:$S$9,$T$5:$T$9)</f>
        <v>Best performance</v>
      </c>
      <c r="P544" s="2">
        <f ca="1">YEAR($T$2)-Table1[[#This Row],[testDate]]</f>
        <v>3</v>
      </c>
      <c r="Q544" s="8" t="str">
        <f>CONCATENATE(PROPER(Table1[[#This Row],[Performace remark based on performance]])," ",UPPER(TRIM(Table1[[#This Row],[category]])))</f>
        <v>Best Performance LAPTOP</v>
      </c>
      <c r="R544" s="8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t="s">
        <v>608</v>
      </c>
      <c r="B545" s="9">
        <v>496.3</v>
      </c>
      <c r="C545" s="2">
        <v>8659</v>
      </c>
      <c r="D545" s="2">
        <v>17.45</v>
      </c>
      <c r="E545" s="2">
        <v>2441</v>
      </c>
      <c r="F545" s="2">
        <v>4.92</v>
      </c>
      <c r="G545" s="2">
        <v>73</v>
      </c>
      <c r="H545" s="2">
        <v>118.62</v>
      </c>
      <c r="I545" s="2">
        <v>4</v>
      </c>
      <c r="J545" s="10">
        <v>2017</v>
      </c>
      <c r="K545" s="8" t="s">
        <v>575</v>
      </c>
      <c r="L545" s="8" t="s">
        <v>16</v>
      </c>
      <c r="M545" s="2">
        <f>RANK(Table1[[#This Row],[powerPerf]],Table1[powerPerf])</f>
        <v>666</v>
      </c>
      <c r="N545" s="2">
        <f>RANK(Table1[[#This Row],[cpuValue]],Table1[cpuValue])</f>
        <v>1259</v>
      </c>
      <c r="O545" s="8" t="str">
        <f>LOOKUP(Table1[[#This Row],[Rank based on power]],$S$5:$S$9,$T$5:$T$9)</f>
        <v>High performance</v>
      </c>
      <c r="P545" s="2">
        <f ca="1">YEAR($T$2)-Table1[[#This Row],[testDate]]</f>
        <v>5</v>
      </c>
      <c r="Q545" s="8" t="str">
        <f>CONCATENATE(PROPER(Table1[[#This Row],[Performace remark based on performance]])," ",UPPER(TRIM(Table1[[#This Row],[category]])))</f>
        <v>High Performance SERVER</v>
      </c>
      <c r="R545" s="8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t="s">
        <v>609</v>
      </c>
      <c r="B546" s="9">
        <v>219.99</v>
      </c>
      <c r="C546" s="2">
        <v>8638</v>
      </c>
      <c r="D546" s="2">
        <v>39.270000000000003</v>
      </c>
      <c r="E546" s="2">
        <v>2472</v>
      </c>
      <c r="F546" s="2">
        <v>11.24</v>
      </c>
      <c r="G546" s="2">
        <v>65</v>
      </c>
      <c r="H546" s="2">
        <v>132.9</v>
      </c>
      <c r="I546" s="2">
        <v>4</v>
      </c>
      <c r="J546" s="10">
        <v>2016</v>
      </c>
      <c r="K546" s="8" t="s">
        <v>591</v>
      </c>
      <c r="L546" s="8" t="s">
        <v>13</v>
      </c>
      <c r="M546" s="2">
        <f>RANK(Table1[[#This Row],[powerPerf]],Table1[powerPerf])</f>
        <v>590</v>
      </c>
      <c r="N546" s="2">
        <f>RANK(Table1[[#This Row],[cpuValue]],Table1[cpuValue])</f>
        <v>600</v>
      </c>
      <c r="O546" s="8" t="str">
        <f>LOOKUP(Table1[[#This Row],[Rank based on power]],$S$5:$S$9,$T$5:$T$9)</f>
        <v>High performance</v>
      </c>
      <c r="P546" s="2">
        <f ca="1">YEAR($T$2)-Table1[[#This Row],[testDate]]</f>
        <v>6</v>
      </c>
      <c r="Q546" s="8" t="str">
        <f>CONCATENATE(PROPER(Table1[[#This Row],[Performace remark based on performance]])," ",UPPER(TRIM(Table1[[#This Row],[category]])))</f>
        <v>High Performance DESKTOP</v>
      </c>
      <c r="R546" s="8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t="s">
        <v>610</v>
      </c>
      <c r="B547" s="9">
        <v>78.19</v>
      </c>
      <c r="C547" s="2">
        <v>8630</v>
      </c>
      <c r="D547" s="2">
        <v>110.38</v>
      </c>
      <c r="E547" s="2">
        <v>1476</v>
      </c>
      <c r="F547" s="2">
        <v>18.87</v>
      </c>
      <c r="G547" s="2">
        <v>130</v>
      </c>
      <c r="H547" s="2">
        <v>66.39</v>
      </c>
      <c r="I547" s="2">
        <v>8</v>
      </c>
      <c r="J547" s="10">
        <v>2012</v>
      </c>
      <c r="K547" s="8" t="s">
        <v>393</v>
      </c>
      <c r="L547" s="8" t="s">
        <v>16</v>
      </c>
      <c r="M547" s="2">
        <f>RANK(Table1[[#This Row],[powerPerf]],Table1[powerPerf])</f>
        <v>985</v>
      </c>
      <c r="N547" s="2">
        <f>RANK(Table1[[#This Row],[cpuValue]],Table1[cpuValue])</f>
        <v>65</v>
      </c>
      <c r="O547" s="8" t="str">
        <f>LOOKUP(Table1[[#This Row],[Rank based on power]],$S$5:$S$9,$T$5:$T$9)</f>
        <v>Average performance</v>
      </c>
      <c r="P547" s="2">
        <f ca="1">YEAR($T$2)-Table1[[#This Row],[testDate]]</f>
        <v>10</v>
      </c>
      <c r="Q547" s="8" t="str">
        <f>CONCATENATE(PROPER(Table1[[#This Row],[Performace remark based on performance]])," ",UPPER(TRIM(Table1[[#This Row],[category]])))</f>
        <v>Average Performance SERVER</v>
      </c>
      <c r="R547" s="8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t="s">
        <v>611</v>
      </c>
      <c r="B548" s="9">
        <v>945</v>
      </c>
      <c r="C548" s="2">
        <v>8611</v>
      </c>
      <c r="D548" s="2">
        <v>9.11</v>
      </c>
      <c r="E548" s="2">
        <v>1350</v>
      </c>
      <c r="F548" s="2">
        <v>1.43</v>
      </c>
      <c r="G548" s="2">
        <v>70</v>
      </c>
      <c r="H548" s="2">
        <v>123.01</v>
      </c>
      <c r="I548" s="2">
        <v>10</v>
      </c>
      <c r="J548" s="10">
        <v>2017</v>
      </c>
      <c r="K548" s="8" t="s">
        <v>392</v>
      </c>
      <c r="L548" s="8" t="s">
        <v>16</v>
      </c>
      <c r="M548" s="2">
        <f>RANK(Table1[[#This Row],[powerPerf]],Table1[powerPerf])</f>
        <v>647</v>
      </c>
      <c r="N548" s="2">
        <f>RANK(Table1[[#This Row],[cpuValue]],Table1[cpuValue])</f>
        <v>1625</v>
      </c>
      <c r="O548" s="8" t="str">
        <f>LOOKUP(Table1[[#This Row],[Rank based on power]],$S$5:$S$9,$T$5:$T$9)</f>
        <v>High performance</v>
      </c>
      <c r="P548" s="2">
        <f ca="1">YEAR($T$2)-Table1[[#This Row],[testDate]]</f>
        <v>5</v>
      </c>
      <c r="Q548" s="8" t="str">
        <f>CONCATENATE(PROPER(Table1[[#This Row],[Performace remark based on performance]])," ",UPPER(TRIM(Table1[[#This Row],[category]])))</f>
        <v>High Performance SERVER</v>
      </c>
      <c r="R548" s="8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t="s">
        <v>612</v>
      </c>
      <c r="B549" s="9">
        <v>159.99</v>
      </c>
      <c r="C549" s="2">
        <v>8596</v>
      </c>
      <c r="D549" s="2">
        <v>53.73</v>
      </c>
      <c r="E549" s="2">
        <v>1816</v>
      </c>
      <c r="F549" s="2">
        <v>11.35</v>
      </c>
      <c r="G549" s="2">
        <v>130</v>
      </c>
      <c r="H549" s="2">
        <v>66.12</v>
      </c>
      <c r="I549" s="2">
        <v>6</v>
      </c>
      <c r="J549" s="10">
        <v>2011</v>
      </c>
      <c r="K549" s="8" t="s">
        <v>393</v>
      </c>
      <c r="L549" s="8" t="s">
        <v>13</v>
      </c>
      <c r="M549" s="2">
        <f>RANK(Table1[[#This Row],[powerPerf]],Table1[powerPerf])</f>
        <v>988</v>
      </c>
      <c r="N549" s="2">
        <f>RANK(Table1[[#This Row],[cpuValue]],Table1[cpuValue])</f>
        <v>386</v>
      </c>
      <c r="O549" s="8" t="str">
        <f>LOOKUP(Table1[[#This Row],[Rank based on power]],$S$5:$S$9,$T$5:$T$9)</f>
        <v>Average performance</v>
      </c>
      <c r="P549" s="2">
        <f ca="1">YEAR($T$2)-Table1[[#This Row],[testDate]]</f>
        <v>11</v>
      </c>
      <c r="Q549" s="8" t="str">
        <f>CONCATENATE(PROPER(Table1[[#This Row],[Performace remark based on performance]])," ",UPPER(TRIM(Table1[[#This Row],[category]])))</f>
        <v>Average Performance DESKTOP</v>
      </c>
      <c r="R549" s="8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t="s">
        <v>613</v>
      </c>
      <c r="B550" s="9">
        <v>431</v>
      </c>
      <c r="C550" s="2">
        <v>8523</v>
      </c>
      <c r="D550" s="2">
        <v>19.78</v>
      </c>
      <c r="E550" s="2">
        <v>2773</v>
      </c>
      <c r="F550" s="2">
        <v>6.43</v>
      </c>
      <c r="G550" s="2">
        <v>28</v>
      </c>
      <c r="H550" s="2">
        <v>304.39999999999998</v>
      </c>
      <c r="I550" s="2">
        <v>4</v>
      </c>
      <c r="J550" s="10">
        <v>2020</v>
      </c>
      <c r="K550" s="8" t="s">
        <v>532</v>
      </c>
      <c r="L550" s="8" t="s">
        <v>118</v>
      </c>
      <c r="M550" s="2">
        <f>RANK(Table1[[#This Row],[powerPerf]],Table1[powerPerf])</f>
        <v>148</v>
      </c>
      <c r="N550" s="2">
        <f>RANK(Table1[[#This Row],[cpuValue]],Table1[cpuValue])</f>
        <v>1163</v>
      </c>
      <c r="O550" s="8" t="str">
        <f>LOOKUP(Table1[[#This Row],[Rank based on power]],$S$5:$S$9,$T$5:$T$9)</f>
        <v>Best performance</v>
      </c>
      <c r="P550" s="2">
        <f ca="1">YEAR($T$2)-Table1[[#This Row],[testDate]]</f>
        <v>2</v>
      </c>
      <c r="Q550" s="8" t="str">
        <f>CONCATENATE(PROPER(Table1[[#This Row],[Performace remark based on performance]])," ",UPPER(TRIM(Table1[[#This Row],[category]])))</f>
        <v>Best Performance LAPTOP</v>
      </c>
      <c r="R550" s="8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t="s">
        <v>614</v>
      </c>
      <c r="B551" s="9">
        <v>427.11</v>
      </c>
      <c r="C551" s="2">
        <v>8489</v>
      </c>
      <c r="D551" s="2">
        <v>19.87</v>
      </c>
      <c r="E551" s="2">
        <v>2229</v>
      </c>
      <c r="F551" s="2">
        <v>5.22</v>
      </c>
      <c r="G551" s="2">
        <v>120</v>
      </c>
      <c r="H551" s="2">
        <v>70.739999999999995</v>
      </c>
      <c r="I551" s="2">
        <v>4</v>
      </c>
      <c r="J551" s="10">
        <v>2017</v>
      </c>
      <c r="K551" s="8" t="s">
        <v>94</v>
      </c>
      <c r="L551" s="8" t="s">
        <v>16</v>
      </c>
      <c r="M551" s="2">
        <f>RANK(Table1[[#This Row],[powerPerf]],Table1[powerPerf])</f>
        <v>952</v>
      </c>
      <c r="N551" s="2">
        <f>RANK(Table1[[#This Row],[cpuValue]],Table1[cpuValue])</f>
        <v>1159</v>
      </c>
      <c r="O551" s="8" t="str">
        <f>LOOKUP(Table1[[#This Row],[Rank based on power]],$S$5:$S$9,$T$5:$T$9)</f>
        <v>Average performance</v>
      </c>
      <c r="P551" s="2">
        <f ca="1">YEAR($T$2)-Table1[[#This Row],[testDate]]</f>
        <v>5</v>
      </c>
      <c r="Q551" s="8" t="str">
        <f>CONCATENATE(PROPER(Table1[[#This Row],[Performace remark based on performance]])," ",UPPER(TRIM(Table1[[#This Row],[category]])))</f>
        <v>Average Performance SERVER</v>
      </c>
      <c r="R551" s="8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t="s">
        <v>615</v>
      </c>
      <c r="B552" s="9">
        <v>59.99</v>
      </c>
      <c r="C552" s="2">
        <v>8472</v>
      </c>
      <c r="D552" s="2">
        <v>141.22</v>
      </c>
      <c r="E552" s="2">
        <v>1393</v>
      </c>
      <c r="F552" s="2">
        <v>23.23</v>
      </c>
      <c r="G552" s="2">
        <v>115</v>
      </c>
      <c r="H552" s="2">
        <v>73.67</v>
      </c>
      <c r="I552" s="2">
        <v>8</v>
      </c>
      <c r="J552" s="10">
        <v>2017</v>
      </c>
      <c r="K552" s="8" t="s">
        <v>414</v>
      </c>
      <c r="L552" s="8" t="s">
        <v>16</v>
      </c>
      <c r="M552" s="2">
        <f>RANK(Table1[[#This Row],[powerPerf]],Table1[powerPerf])</f>
        <v>932</v>
      </c>
      <c r="N552" s="2">
        <f>RANK(Table1[[#This Row],[cpuValue]],Table1[cpuValue])</f>
        <v>29</v>
      </c>
      <c r="O552" s="8" t="str">
        <f>LOOKUP(Table1[[#This Row],[Rank based on power]],$S$5:$S$9,$T$5:$T$9)</f>
        <v>Average performance</v>
      </c>
      <c r="P552" s="2">
        <f ca="1">YEAR($T$2)-Table1[[#This Row],[testDate]]</f>
        <v>5</v>
      </c>
      <c r="Q552" s="8" t="str">
        <f>CONCATENATE(PROPER(Table1[[#This Row],[Performace remark based on performance]])," ",UPPER(TRIM(Table1[[#This Row],[category]])))</f>
        <v>Average Performance SERVER</v>
      </c>
      <c r="R552" s="8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t="s">
        <v>616</v>
      </c>
      <c r="B553" s="9">
        <v>195</v>
      </c>
      <c r="C553" s="2">
        <v>8422</v>
      </c>
      <c r="D553" s="2">
        <v>43.19</v>
      </c>
      <c r="E553" s="2">
        <v>3089</v>
      </c>
      <c r="F553" s="2">
        <v>15.84</v>
      </c>
      <c r="G553" s="2">
        <v>65</v>
      </c>
      <c r="H553" s="2">
        <v>129.57</v>
      </c>
      <c r="I553" s="2">
        <v>4</v>
      </c>
      <c r="J553" s="10">
        <v>2022</v>
      </c>
      <c r="K553" s="8" t="s">
        <v>155</v>
      </c>
      <c r="L553" s="8" t="s">
        <v>16</v>
      </c>
      <c r="M553" s="2">
        <f>RANK(Table1[[#This Row],[powerPerf]],Table1[powerPerf])</f>
        <v>605</v>
      </c>
      <c r="N553" s="2">
        <f>RANK(Table1[[#This Row],[cpuValue]],Table1[cpuValue])</f>
        <v>540</v>
      </c>
      <c r="O553" s="8" t="str">
        <f>LOOKUP(Table1[[#This Row],[Rank based on power]],$S$5:$S$9,$T$5:$T$9)</f>
        <v>High performance</v>
      </c>
      <c r="P553" s="2">
        <f ca="1">YEAR($T$2)-Table1[[#This Row],[testDate]]</f>
        <v>0</v>
      </c>
      <c r="Q553" s="8" t="str">
        <f>CONCATENATE(PROPER(Table1[[#This Row],[Performace remark based on performance]])," ",UPPER(TRIM(Table1[[#This Row],[category]])))</f>
        <v>High Performance SERVER</v>
      </c>
      <c r="R553" s="8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t="s">
        <v>617</v>
      </c>
      <c r="B554" s="9">
        <v>444.04</v>
      </c>
      <c r="C554" s="2">
        <v>8421</v>
      </c>
      <c r="D554" s="2">
        <v>18.97</v>
      </c>
      <c r="E554" s="2">
        <v>2327</v>
      </c>
      <c r="F554" s="2">
        <v>5.24</v>
      </c>
      <c r="G554" s="2">
        <v>80</v>
      </c>
      <c r="H554" s="2">
        <v>105.27</v>
      </c>
      <c r="I554" s="2">
        <v>4</v>
      </c>
      <c r="J554" s="10">
        <v>2015</v>
      </c>
      <c r="K554" s="8" t="s">
        <v>575</v>
      </c>
      <c r="L554" s="8" t="s">
        <v>16</v>
      </c>
      <c r="M554" s="2">
        <f>RANK(Table1[[#This Row],[powerPerf]],Table1[powerPerf])</f>
        <v>730</v>
      </c>
      <c r="N554" s="2">
        <f>RANK(Table1[[#This Row],[cpuValue]],Table1[cpuValue])</f>
        <v>1199</v>
      </c>
      <c r="O554" s="8" t="str">
        <f>LOOKUP(Table1[[#This Row],[Rank based on power]],$S$5:$S$9,$T$5:$T$9)</f>
        <v>High performance</v>
      </c>
      <c r="P554" s="2">
        <f ca="1">YEAR($T$2)-Table1[[#This Row],[testDate]]</f>
        <v>7</v>
      </c>
      <c r="Q554" s="8" t="str">
        <f>CONCATENATE(PROPER(Table1[[#This Row],[Performace remark based on performance]])," ",UPPER(TRIM(Table1[[#This Row],[category]])))</f>
        <v>High Performance SERVER</v>
      </c>
      <c r="R554" s="8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t="s">
        <v>618</v>
      </c>
      <c r="B555" s="9">
        <v>267.19</v>
      </c>
      <c r="C555" s="2">
        <v>8417</v>
      </c>
      <c r="D555" s="2">
        <v>31.5</v>
      </c>
      <c r="E555" s="2">
        <v>1790</v>
      </c>
      <c r="F555" s="2">
        <v>6.7</v>
      </c>
      <c r="G555" s="2">
        <v>130</v>
      </c>
      <c r="H555" s="2">
        <v>64.75</v>
      </c>
      <c r="I555" s="2">
        <v>6</v>
      </c>
      <c r="J555" s="10">
        <v>2012</v>
      </c>
      <c r="K555" s="8" t="s">
        <v>393</v>
      </c>
      <c r="L555" s="8" t="s">
        <v>16</v>
      </c>
      <c r="M555" s="2">
        <f>RANK(Table1[[#This Row],[powerPerf]],Table1[powerPerf])</f>
        <v>1003</v>
      </c>
      <c r="N555" s="2">
        <f>RANK(Table1[[#This Row],[cpuValue]],Table1[cpuValue])</f>
        <v>802</v>
      </c>
      <c r="O555" s="8" t="str">
        <f>LOOKUP(Table1[[#This Row],[Rank based on power]],$S$5:$S$9,$T$5:$T$9)</f>
        <v>Average performance</v>
      </c>
      <c r="P555" s="2">
        <f ca="1">YEAR($T$2)-Table1[[#This Row],[testDate]]</f>
        <v>10</v>
      </c>
      <c r="Q555" s="8" t="str">
        <f>CONCATENATE(PROPER(Table1[[#This Row],[Performace remark based on performance]])," ",UPPER(TRIM(Table1[[#This Row],[category]])))</f>
        <v>Average Performance SERVER</v>
      </c>
      <c r="R555" s="8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t="s">
        <v>619</v>
      </c>
      <c r="B556" s="9">
        <v>250</v>
      </c>
      <c r="C556" s="2">
        <v>8414</v>
      </c>
      <c r="D556" s="2">
        <v>33.65</v>
      </c>
      <c r="E556" s="2">
        <v>2481</v>
      </c>
      <c r="F556" s="2">
        <v>9.93</v>
      </c>
      <c r="G556" s="2">
        <v>45</v>
      </c>
      <c r="H556" s="2">
        <v>186.97</v>
      </c>
      <c r="I556" s="2">
        <v>4</v>
      </c>
      <c r="J556" s="10">
        <v>2020</v>
      </c>
      <c r="K556" s="8" t="s">
        <v>337</v>
      </c>
      <c r="L556" s="8" t="s">
        <v>118</v>
      </c>
      <c r="M556" s="2">
        <f>RANK(Table1[[#This Row],[powerPerf]],Table1[powerPerf])</f>
        <v>356</v>
      </c>
      <c r="N556" s="2">
        <f>RANK(Table1[[#This Row],[cpuValue]],Table1[cpuValue])</f>
        <v>744</v>
      </c>
      <c r="O556" s="8" t="str">
        <f>LOOKUP(Table1[[#This Row],[Rank based on power]],$S$5:$S$9,$T$5:$T$9)</f>
        <v>Best performance</v>
      </c>
      <c r="P556" s="2">
        <f ca="1">YEAR($T$2)-Table1[[#This Row],[testDate]]</f>
        <v>2</v>
      </c>
      <c r="Q556" s="8" t="str">
        <f>CONCATENATE(PROPER(Table1[[#This Row],[Performace remark based on performance]])," ",UPPER(TRIM(Table1[[#This Row],[category]])))</f>
        <v>Best Performance LAPTOP</v>
      </c>
      <c r="R556" s="8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t="s">
        <v>620</v>
      </c>
      <c r="B557" s="9">
        <v>88</v>
      </c>
      <c r="C557" s="2">
        <v>8411</v>
      </c>
      <c r="D557" s="2">
        <v>95.58</v>
      </c>
      <c r="E557" s="2">
        <v>1399</v>
      </c>
      <c r="F557" s="2">
        <v>15.89</v>
      </c>
      <c r="G557" s="2">
        <v>115</v>
      </c>
      <c r="H557" s="2">
        <v>73.14</v>
      </c>
      <c r="I557" s="2">
        <v>8</v>
      </c>
      <c r="J557" s="10">
        <v>2012</v>
      </c>
      <c r="K557" s="8" t="s">
        <v>393</v>
      </c>
      <c r="L557" s="8" t="s">
        <v>16</v>
      </c>
      <c r="M557" s="2">
        <f>RANK(Table1[[#This Row],[powerPerf]],Table1[powerPerf])</f>
        <v>936</v>
      </c>
      <c r="N557" s="2">
        <f>RANK(Table1[[#This Row],[cpuValue]],Table1[cpuValue])</f>
        <v>113</v>
      </c>
      <c r="O557" s="8" t="str">
        <f>LOOKUP(Table1[[#This Row],[Rank based on power]],$S$5:$S$9,$T$5:$T$9)</f>
        <v>Average performance</v>
      </c>
      <c r="P557" s="2">
        <f ca="1">YEAR($T$2)-Table1[[#This Row],[testDate]]</f>
        <v>10</v>
      </c>
      <c r="Q557" s="8" t="str">
        <f>CONCATENATE(PROPER(Table1[[#This Row],[Performace remark based on performance]])," ",UPPER(TRIM(Table1[[#This Row],[category]])))</f>
        <v>Average Performance SERVER</v>
      </c>
      <c r="R557" s="8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t="s">
        <v>621</v>
      </c>
      <c r="B558" s="9">
        <v>556</v>
      </c>
      <c r="C558" s="2">
        <v>8408</v>
      </c>
      <c r="D558" s="2">
        <v>15.12</v>
      </c>
      <c r="E558" s="2">
        <v>2402</v>
      </c>
      <c r="F558" s="2">
        <v>4.32</v>
      </c>
      <c r="G558" s="2">
        <v>65</v>
      </c>
      <c r="H558" s="2">
        <v>129.35</v>
      </c>
      <c r="I558" s="2">
        <v>4</v>
      </c>
      <c r="J558" s="10">
        <v>2017</v>
      </c>
      <c r="K558" s="8" t="s">
        <v>337</v>
      </c>
      <c r="L558" s="8" t="s">
        <v>16</v>
      </c>
      <c r="M558" s="2">
        <f>RANK(Table1[[#This Row],[powerPerf]],Table1[powerPerf])</f>
        <v>606</v>
      </c>
      <c r="N558" s="2">
        <f>RANK(Table1[[#This Row],[cpuValue]],Table1[cpuValue])</f>
        <v>1347</v>
      </c>
      <c r="O558" s="8" t="str">
        <f>LOOKUP(Table1[[#This Row],[Rank based on power]],$S$5:$S$9,$T$5:$T$9)</f>
        <v>High performance</v>
      </c>
      <c r="P558" s="2">
        <f ca="1">YEAR($T$2)-Table1[[#This Row],[testDate]]</f>
        <v>5</v>
      </c>
      <c r="Q558" s="8" t="str">
        <f>CONCATENATE(PROPER(Table1[[#This Row],[Performace remark based on performance]])," ",UPPER(TRIM(Table1[[#This Row],[category]])))</f>
        <v>High Performance SERVER</v>
      </c>
      <c r="R558" s="8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t="s">
        <v>622</v>
      </c>
      <c r="B559" s="9">
        <v>595.44000000000005</v>
      </c>
      <c r="C559" s="2">
        <v>8408</v>
      </c>
      <c r="D559" s="2">
        <v>14.12</v>
      </c>
      <c r="E559" s="2">
        <v>2352</v>
      </c>
      <c r="F559" s="2">
        <v>3.95</v>
      </c>
      <c r="G559" s="2">
        <v>72</v>
      </c>
      <c r="H559" s="2">
        <v>116.77</v>
      </c>
      <c r="I559" s="2">
        <v>4</v>
      </c>
      <c r="J559" s="10">
        <v>2017</v>
      </c>
      <c r="K559" s="8" t="s">
        <v>575</v>
      </c>
      <c r="L559" s="8" t="s">
        <v>16</v>
      </c>
      <c r="M559" s="2">
        <f>RANK(Table1[[#This Row],[powerPerf]],Table1[powerPerf])</f>
        <v>678</v>
      </c>
      <c r="N559" s="2">
        <f>RANK(Table1[[#This Row],[cpuValue]],Table1[cpuValue])</f>
        <v>1388</v>
      </c>
      <c r="O559" s="8" t="str">
        <f>LOOKUP(Table1[[#This Row],[Rank based on power]],$S$5:$S$9,$T$5:$T$9)</f>
        <v>High performance</v>
      </c>
      <c r="P559" s="2">
        <f ca="1">YEAR($T$2)-Table1[[#This Row],[testDate]]</f>
        <v>5</v>
      </c>
      <c r="Q559" s="8" t="str">
        <f>CONCATENATE(PROPER(Table1[[#This Row],[Performace remark based on performance]])," ",UPPER(TRIM(Table1[[#This Row],[category]])))</f>
        <v>High Performance SERVER</v>
      </c>
      <c r="R559" s="8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t="s">
        <v>623</v>
      </c>
      <c r="B560" s="9">
        <v>213</v>
      </c>
      <c r="C560" s="2">
        <v>8393</v>
      </c>
      <c r="D560" s="2">
        <v>39.4</v>
      </c>
      <c r="E560" s="2">
        <v>2175</v>
      </c>
      <c r="F560" s="2">
        <v>10.210000000000001</v>
      </c>
      <c r="G560" s="2">
        <v>35</v>
      </c>
      <c r="H560" s="2">
        <v>239.79</v>
      </c>
      <c r="I560" s="2">
        <v>6</v>
      </c>
      <c r="J560" s="10">
        <v>2019</v>
      </c>
      <c r="K560" s="8" t="s">
        <v>267</v>
      </c>
      <c r="L560" s="8" t="s">
        <v>13</v>
      </c>
      <c r="M560" s="2">
        <f>RANK(Table1[[#This Row],[powerPerf]],Table1[powerPerf])</f>
        <v>234</v>
      </c>
      <c r="N560" s="2">
        <f>RANK(Table1[[#This Row],[cpuValue]],Table1[cpuValue])</f>
        <v>598</v>
      </c>
      <c r="O560" s="8" t="str">
        <f>LOOKUP(Table1[[#This Row],[Rank based on power]],$S$5:$S$9,$T$5:$T$9)</f>
        <v>Best performance</v>
      </c>
      <c r="P560" s="2">
        <f ca="1">YEAR($T$2)-Table1[[#This Row],[testDate]]</f>
        <v>3</v>
      </c>
      <c r="Q560" s="8" t="str">
        <f>CONCATENATE(PROPER(Table1[[#This Row],[Performace remark based on performance]])," ",UPPER(TRIM(Table1[[#This Row],[category]])))</f>
        <v>Best Performance DESKTOP</v>
      </c>
      <c r="R560" s="8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t="s">
        <v>624</v>
      </c>
      <c r="B561" s="9">
        <v>320</v>
      </c>
      <c r="C561" s="2">
        <v>8388</v>
      </c>
      <c r="D561" s="2">
        <v>26.21</v>
      </c>
      <c r="E561" s="2">
        <v>2299</v>
      </c>
      <c r="F561" s="2">
        <v>7.18</v>
      </c>
      <c r="G561" s="2">
        <v>15</v>
      </c>
      <c r="H561" s="2">
        <v>559.21</v>
      </c>
      <c r="I561" s="2">
        <v>4</v>
      </c>
      <c r="J561" s="10">
        <v>2019</v>
      </c>
      <c r="K561" s="8" t="s">
        <v>625</v>
      </c>
      <c r="L561" s="8" t="s">
        <v>118</v>
      </c>
      <c r="M561" s="2">
        <f>RANK(Table1[[#This Row],[powerPerf]],Table1[powerPerf])</f>
        <v>21</v>
      </c>
      <c r="N561" s="2">
        <f>RANK(Table1[[#This Row],[cpuValue]],Table1[cpuValue])</f>
        <v>955</v>
      </c>
      <c r="O561" s="8" t="str">
        <f>LOOKUP(Table1[[#This Row],[Rank based on power]],$S$5:$S$9,$T$5:$T$9)</f>
        <v>Best performance</v>
      </c>
      <c r="P561" s="2">
        <f ca="1">YEAR($T$2)-Table1[[#This Row],[testDate]]</f>
        <v>3</v>
      </c>
      <c r="Q561" s="8" t="str">
        <f>CONCATENATE(PROPER(Table1[[#This Row],[Performace remark based on performance]])," ",UPPER(TRIM(Table1[[#This Row],[category]])))</f>
        <v>Best Performance LAPTOP</v>
      </c>
      <c r="R561" s="8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t="s">
        <v>626</v>
      </c>
      <c r="B562" s="9">
        <v>187</v>
      </c>
      <c r="C562" s="2">
        <v>8373</v>
      </c>
      <c r="D562" s="2">
        <v>44.78</v>
      </c>
      <c r="E562" s="2">
        <v>1832</v>
      </c>
      <c r="F562" s="2">
        <v>9.8000000000000007</v>
      </c>
      <c r="G562" s="2">
        <v>150</v>
      </c>
      <c r="H562" s="2">
        <v>55.82</v>
      </c>
      <c r="I562" s="2">
        <v>6</v>
      </c>
      <c r="J562" s="10">
        <v>2012</v>
      </c>
      <c r="K562" s="8" t="s">
        <v>393</v>
      </c>
      <c r="L562" s="8" t="s">
        <v>13</v>
      </c>
      <c r="M562" s="2">
        <f>RANK(Table1[[#This Row],[powerPerf]],Table1[powerPerf])</f>
        <v>1081</v>
      </c>
      <c r="N562" s="2">
        <f>RANK(Table1[[#This Row],[cpuValue]],Table1[cpuValue])</f>
        <v>506</v>
      </c>
      <c r="O562" s="8" t="str">
        <f>LOOKUP(Table1[[#This Row],[Rank based on power]],$S$5:$S$9,$T$5:$T$9)</f>
        <v>Average performance</v>
      </c>
      <c r="P562" s="2">
        <f ca="1">YEAR($T$2)-Table1[[#This Row],[testDate]]</f>
        <v>10</v>
      </c>
      <c r="Q562" s="8" t="str">
        <f>CONCATENATE(PROPER(Table1[[#This Row],[Performace remark based on performance]])," ",UPPER(TRIM(Table1[[#This Row],[category]])))</f>
        <v>Average Performance DESKTOP</v>
      </c>
      <c r="R562" s="8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t="s">
        <v>627</v>
      </c>
      <c r="B563" s="9">
        <v>443</v>
      </c>
      <c r="C563" s="2">
        <v>8353</v>
      </c>
      <c r="D563" s="2">
        <v>18.86</v>
      </c>
      <c r="E563" s="2">
        <v>2322</v>
      </c>
      <c r="F563" s="2">
        <v>5.24</v>
      </c>
      <c r="G563" s="2">
        <v>15</v>
      </c>
      <c r="H563" s="2">
        <v>556.88</v>
      </c>
      <c r="I563" s="2">
        <v>6</v>
      </c>
      <c r="J563" s="10">
        <v>2020</v>
      </c>
      <c r="K563" s="8" t="s">
        <v>532</v>
      </c>
      <c r="L563" s="8" t="s">
        <v>118</v>
      </c>
      <c r="M563" s="2">
        <f>RANK(Table1[[#This Row],[powerPerf]],Table1[powerPerf])</f>
        <v>22</v>
      </c>
      <c r="N563" s="2">
        <f>RANK(Table1[[#This Row],[cpuValue]],Table1[cpuValue])</f>
        <v>1207</v>
      </c>
      <c r="O563" s="8" t="str">
        <f>LOOKUP(Table1[[#This Row],[Rank based on power]],$S$5:$S$9,$T$5:$T$9)</f>
        <v>Best performance</v>
      </c>
      <c r="P563" s="2">
        <f ca="1">YEAR($T$2)-Table1[[#This Row],[testDate]]</f>
        <v>2</v>
      </c>
      <c r="Q563" s="8" t="str">
        <f>CONCATENATE(PROPER(Table1[[#This Row],[Performace remark based on performance]])," ",UPPER(TRIM(Table1[[#This Row],[category]])))</f>
        <v>Best Performance LAPTOP</v>
      </c>
      <c r="R563" s="8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t="s">
        <v>628</v>
      </c>
      <c r="B564" s="9">
        <v>395</v>
      </c>
      <c r="C564" s="2">
        <v>8320</v>
      </c>
      <c r="D564" s="2">
        <v>21.06</v>
      </c>
      <c r="E564" s="2">
        <v>2343</v>
      </c>
      <c r="F564" s="2">
        <v>5.93</v>
      </c>
      <c r="G564" s="2">
        <v>80</v>
      </c>
      <c r="H564" s="2">
        <v>104</v>
      </c>
      <c r="I564" s="2">
        <v>4</v>
      </c>
      <c r="J564" s="10">
        <v>2016</v>
      </c>
      <c r="K564" s="8" t="s">
        <v>575</v>
      </c>
      <c r="L564" s="8" t="s">
        <v>16</v>
      </c>
      <c r="M564" s="2">
        <f>RANK(Table1[[#This Row],[powerPerf]],Table1[powerPerf])</f>
        <v>736</v>
      </c>
      <c r="N564" s="2">
        <f>RANK(Table1[[#This Row],[cpuValue]],Table1[cpuValue])</f>
        <v>1130</v>
      </c>
      <c r="O564" s="8" t="str">
        <f>LOOKUP(Table1[[#This Row],[Rank based on power]],$S$5:$S$9,$T$5:$T$9)</f>
        <v>High performance</v>
      </c>
      <c r="P564" s="2">
        <f ca="1">YEAR($T$2)-Table1[[#This Row],[testDate]]</f>
        <v>6</v>
      </c>
      <c r="Q564" s="8" t="str">
        <f>CONCATENATE(PROPER(Table1[[#This Row],[Performace remark based on performance]])," ",UPPER(TRIM(Table1[[#This Row],[category]])))</f>
        <v>High Performance SERVER</v>
      </c>
      <c r="R564" s="8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t="s">
        <v>629</v>
      </c>
      <c r="B565" s="9">
        <v>135.09</v>
      </c>
      <c r="C565" s="2">
        <v>8320</v>
      </c>
      <c r="D565" s="2">
        <v>61.59</v>
      </c>
      <c r="E565" s="2">
        <v>1340</v>
      </c>
      <c r="F565" s="2">
        <v>9.92</v>
      </c>
      <c r="G565" s="2">
        <v>140</v>
      </c>
      <c r="H565" s="2">
        <v>59.43</v>
      </c>
      <c r="I565" s="2">
        <v>16</v>
      </c>
      <c r="J565" s="10">
        <v>2014</v>
      </c>
      <c r="K565" s="8" t="s">
        <v>630</v>
      </c>
      <c r="L565" s="8" t="s">
        <v>16</v>
      </c>
      <c r="M565" s="2">
        <f>RANK(Table1[[#This Row],[powerPerf]],Table1[powerPerf])</f>
        <v>1052</v>
      </c>
      <c r="N565" s="2">
        <f>RANK(Table1[[#This Row],[cpuValue]],Table1[cpuValue])</f>
        <v>308</v>
      </c>
      <c r="O565" s="8" t="str">
        <f>LOOKUP(Table1[[#This Row],[Rank based on power]],$S$5:$S$9,$T$5:$T$9)</f>
        <v>Average performance</v>
      </c>
      <c r="P565" s="2">
        <f ca="1">YEAR($T$2)-Table1[[#This Row],[testDate]]</f>
        <v>8</v>
      </c>
      <c r="Q565" s="8" t="str">
        <f>CONCATENATE(PROPER(Table1[[#This Row],[Performace remark based on performance]])," ",UPPER(TRIM(Table1[[#This Row],[category]])))</f>
        <v>Average Performance SERVER</v>
      </c>
      <c r="R565" s="8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t="s">
        <v>631</v>
      </c>
      <c r="B566" s="9">
        <v>912</v>
      </c>
      <c r="C566" s="2">
        <v>8317</v>
      </c>
      <c r="D566" s="2">
        <v>9.1199999999999992</v>
      </c>
      <c r="E566" s="2">
        <v>2279</v>
      </c>
      <c r="F566" s="2">
        <v>2.5</v>
      </c>
      <c r="G566" s="2">
        <v>80</v>
      </c>
      <c r="H566" s="2">
        <v>103.96</v>
      </c>
      <c r="I566" s="2">
        <v>4</v>
      </c>
      <c r="J566" s="10">
        <v>2015</v>
      </c>
      <c r="K566" s="8" t="s">
        <v>575</v>
      </c>
      <c r="L566" s="8" t="s">
        <v>16</v>
      </c>
      <c r="M566" s="2">
        <f>RANK(Table1[[#This Row],[powerPerf]],Table1[powerPerf])</f>
        <v>737</v>
      </c>
      <c r="N566" s="2">
        <f>RANK(Table1[[#This Row],[cpuValue]],Table1[cpuValue])</f>
        <v>1624</v>
      </c>
      <c r="O566" s="8" t="str">
        <f>LOOKUP(Table1[[#This Row],[Rank based on power]],$S$5:$S$9,$T$5:$T$9)</f>
        <v>High performance</v>
      </c>
      <c r="P566" s="2">
        <f ca="1">YEAR($T$2)-Table1[[#This Row],[testDate]]</f>
        <v>7</v>
      </c>
      <c r="Q566" s="8" t="str">
        <f>CONCATENATE(PROPER(Table1[[#This Row],[Performace remark based on performance]])," ",UPPER(TRIM(Table1[[#This Row],[category]])))</f>
        <v>High Performance SERVER</v>
      </c>
      <c r="R566" s="8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t="s">
        <v>632</v>
      </c>
      <c r="B567" s="9">
        <v>250</v>
      </c>
      <c r="C567" s="2">
        <v>8261</v>
      </c>
      <c r="D567" s="2">
        <v>33.04</v>
      </c>
      <c r="E567" s="2">
        <v>2501</v>
      </c>
      <c r="F567" s="2">
        <v>10.01</v>
      </c>
      <c r="G567" s="2">
        <v>45</v>
      </c>
      <c r="H567" s="2">
        <v>183.57</v>
      </c>
      <c r="I567" s="2">
        <v>4</v>
      </c>
      <c r="J567" s="10">
        <v>2019</v>
      </c>
      <c r="K567" s="8" t="s">
        <v>337</v>
      </c>
      <c r="L567" s="8" t="s">
        <v>118</v>
      </c>
      <c r="M567" s="2">
        <f>RANK(Table1[[#This Row],[powerPerf]],Table1[powerPerf])</f>
        <v>364</v>
      </c>
      <c r="N567" s="2">
        <f>RANK(Table1[[#This Row],[cpuValue]],Table1[cpuValue])</f>
        <v>765</v>
      </c>
      <c r="O567" s="8" t="str">
        <f>LOOKUP(Table1[[#This Row],[Rank based on power]],$S$5:$S$9,$T$5:$T$9)</f>
        <v>Best performance</v>
      </c>
      <c r="P567" s="2">
        <f ca="1">YEAR($T$2)-Table1[[#This Row],[testDate]]</f>
        <v>3</v>
      </c>
      <c r="Q567" s="8" t="str">
        <f>CONCATENATE(PROPER(Table1[[#This Row],[Performace remark based on performance]])," ",UPPER(TRIM(Table1[[#This Row],[category]])))</f>
        <v>Best Performance LAPTOP</v>
      </c>
      <c r="R567" s="8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t="s">
        <v>633</v>
      </c>
      <c r="B568" s="9">
        <v>192</v>
      </c>
      <c r="C568" s="2">
        <v>8256</v>
      </c>
      <c r="D568" s="2">
        <v>43</v>
      </c>
      <c r="E568" s="2">
        <v>2200</v>
      </c>
      <c r="F568" s="2">
        <v>11.46</v>
      </c>
      <c r="G568" s="2">
        <v>35</v>
      </c>
      <c r="H568" s="2">
        <v>235.88</v>
      </c>
      <c r="I568" s="2">
        <v>6</v>
      </c>
      <c r="J568" s="10">
        <v>2019</v>
      </c>
      <c r="K568" s="8" t="s">
        <v>267</v>
      </c>
      <c r="L568" s="8" t="s">
        <v>13</v>
      </c>
      <c r="M568" s="2">
        <f>RANK(Table1[[#This Row],[powerPerf]],Table1[powerPerf])</f>
        <v>238</v>
      </c>
      <c r="N568" s="2">
        <f>RANK(Table1[[#This Row],[cpuValue]],Table1[cpuValue])</f>
        <v>545</v>
      </c>
      <c r="O568" s="8" t="str">
        <f>LOOKUP(Table1[[#This Row],[Rank based on power]],$S$5:$S$9,$T$5:$T$9)</f>
        <v>Best performance</v>
      </c>
      <c r="P568" s="2">
        <f ca="1">YEAR($T$2)-Table1[[#This Row],[testDate]]</f>
        <v>3</v>
      </c>
      <c r="Q568" s="8" t="str">
        <f>CONCATENATE(PROPER(Table1[[#This Row],[Performace remark based on performance]])," ",UPPER(TRIM(Table1[[#This Row],[category]])))</f>
        <v>Best Performance DESKTOP</v>
      </c>
      <c r="R568" s="8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t="s">
        <v>634</v>
      </c>
      <c r="B569" s="9">
        <v>325</v>
      </c>
      <c r="C569" s="2">
        <v>8254</v>
      </c>
      <c r="D569" s="2">
        <v>25.4</v>
      </c>
      <c r="E569" s="2">
        <v>2323</v>
      </c>
      <c r="F569" s="2">
        <v>7.15</v>
      </c>
      <c r="G569" s="2">
        <v>80</v>
      </c>
      <c r="H569" s="2">
        <v>103.18</v>
      </c>
      <c r="I569" s="2">
        <v>4</v>
      </c>
      <c r="J569" s="10">
        <v>2015</v>
      </c>
      <c r="K569" s="8" t="s">
        <v>575</v>
      </c>
      <c r="L569" s="8" t="s">
        <v>16</v>
      </c>
      <c r="M569" s="2">
        <f>RANK(Table1[[#This Row],[powerPerf]],Table1[powerPerf])</f>
        <v>743</v>
      </c>
      <c r="N569" s="2">
        <f>RANK(Table1[[#This Row],[cpuValue]],Table1[cpuValue])</f>
        <v>989</v>
      </c>
      <c r="O569" s="8" t="str">
        <f>LOOKUP(Table1[[#This Row],[Rank based on power]],$S$5:$S$9,$T$5:$T$9)</f>
        <v>High performance</v>
      </c>
      <c r="P569" s="2">
        <f ca="1">YEAR($T$2)-Table1[[#This Row],[testDate]]</f>
        <v>7</v>
      </c>
      <c r="Q569" s="8" t="str">
        <f>CONCATENATE(PROPER(Table1[[#This Row],[Performace remark based on performance]])," ",UPPER(TRIM(Table1[[#This Row],[category]])))</f>
        <v>High Performance SERVER</v>
      </c>
      <c r="R569" s="8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t="s">
        <v>635</v>
      </c>
      <c r="B570" s="9">
        <v>309</v>
      </c>
      <c r="C570" s="2">
        <v>8251</v>
      </c>
      <c r="D570" s="2">
        <v>26.7</v>
      </c>
      <c r="E570" s="2">
        <v>2277</v>
      </c>
      <c r="F570" s="2">
        <v>7.37</v>
      </c>
      <c r="G570" s="2">
        <v>15</v>
      </c>
      <c r="H570" s="2">
        <v>550.09</v>
      </c>
      <c r="I570" s="2">
        <v>4</v>
      </c>
      <c r="J570" s="10">
        <v>2019</v>
      </c>
      <c r="K570" s="8" t="s">
        <v>625</v>
      </c>
      <c r="L570" s="8" t="s">
        <v>118</v>
      </c>
      <c r="M570" s="2">
        <f>RANK(Table1[[#This Row],[powerPerf]],Table1[powerPerf])</f>
        <v>23</v>
      </c>
      <c r="N570" s="2">
        <f>RANK(Table1[[#This Row],[cpuValue]],Table1[cpuValue])</f>
        <v>940</v>
      </c>
      <c r="O570" s="8" t="str">
        <f>LOOKUP(Table1[[#This Row],[Rank based on power]],$S$5:$S$9,$T$5:$T$9)</f>
        <v>Best performance</v>
      </c>
      <c r="P570" s="2">
        <f ca="1">YEAR($T$2)-Table1[[#This Row],[testDate]]</f>
        <v>3</v>
      </c>
      <c r="Q570" s="8" t="str">
        <f>CONCATENATE(PROPER(Table1[[#This Row],[Performace remark based on performance]])," ",UPPER(TRIM(Table1[[#This Row],[category]])))</f>
        <v>Best Performance LAPTOP</v>
      </c>
      <c r="R570" s="8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t="s">
        <v>636</v>
      </c>
      <c r="B571" s="9">
        <v>250</v>
      </c>
      <c r="C571" s="2">
        <v>8244</v>
      </c>
      <c r="D571" s="2">
        <v>32.979999999999997</v>
      </c>
      <c r="E571" s="2">
        <v>1762</v>
      </c>
      <c r="F571" s="2">
        <v>7.05</v>
      </c>
      <c r="G571" s="2">
        <v>130</v>
      </c>
      <c r="H571" s="2">
        <v>63.42</v>
      </c>
      <c r="I571" s="2">
        <v>6</v>
      </c>
      <c r="J571" s="10">
        <v>2011</v>
      </c>
      <c r="K571" s="8" t="s">
        <v>393</v>
      </c>
      <c r="L571" s="8" t="s">
        <v>13</v>
      </c>
      <c r="M571" s="2">
        <f>RANK(Table1[[#This Row],[powerPerf]],Table1[powerPerf])</f>
        <v>1023</v>
      </c>
      <c r="N571" s="2">
        <f>RANK(Table1[[#This Row],[cpuValue]],Table1[cpuValue])</f>
        <v>769</v>
      </c>
      <c r="O571" s="8" t="str">
        <f>LOOKUP(Table1[[#This Row],[Rank based on power]],$S$5:$S$9,$T$5:$T$9)</f>
        <v>Average performance</v>
      </c>
      <c r="P571" s="2">
        <f ca="1">YEAR($T$2)-Table1[[#This Row],[testDate]]</f>
        <v>11</v>
      </c>
      <c r="Q571" s="8" t="str">
        <f>CONCATENATE(PROPER(Table1[[#This Row],[Performace remark based on performance]])," ",UPPER(TRIM(Table1[[#This Row],[category]])))</f>
        <v>Average Performance DESKTOP</v>
      </c>
      <c r="R571" s="8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t="s">
        <v>637</v>
      </c>
      <c r="B572" s="9">
        <v>140</v>
      </c>
      <c r="C572" s="2">
        <v>8240</v>
      </c>
      <c r="D572" s="2">
        <v>58.85</v>
      </c>
      <c r="E572" s="2">
        <v>1443</v>
      </c>
      <c r="F572" s="2">
        <v>10.31</v>
      </c>
      <c r="G572" s="2">
        <v>95</v>
      </c>
      <c r="H572" s="2">
        <v>86.73</v>
      </c>
      <c r="I572" s="2">
        <v>8</v>
      </c>
      <c r="J572" s="10">
        <v>2013</v>
      </c>
      <c r="K572" s="8" t="s">
        <v>496</v>
      </c>
      <c r="L572" s="8" t="s">
        <v>16</v>
      </c>
      <c r="M572" s="2">
        <f>RANK(Table1[[#This Row],[powerPerf]],Table1[powerPerf])</f>
        <v>838</v>
      </c>
      <c r="N572" s="2">
        <f>RANK(Table1[[#This Row],[cpuValue]],Table1[cpuValue])</f>
        <v>339</v>
      </c>
      <c r="O572" s="8" t="str">
        <f>LOOKUP(Table1[[#This Row],[Rank based on power]],$S$5:$S$9,$T$5:$T$9)</f>
        <v>Average performance</v>
      </c>
      <c r="P572" s="2">
        <f ca="1">YEAR($T$2)-Table1[[#This Row],[testDate]]</f>
        <v>9</v>
      </c>
      <c r="Q572" s="8" t="str">
        <f>CONCATENATE(PROPER(Table1[[#This Row],[Performace remark based on performance]])," ",UPPER(TRIM(Table1[[#This Row],[category]])))</f>
        <v>Average Performance SERVER</v>
      </c>
      <c r="R572" s="8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t="s">
        <v>638</v>
      </c>
      <c r="B573" s="9">
        <v>125</v>
      </c>
      <c r="C573" s="2">
        <v>8229</v>
      </c>
      <c r="D573" s="2">
        <v>65.83</v>
      </c>
      <c r="E573" s="2">
        <v>2297</v>
      </c>
      <c r="F573" s="2">
        <v>18.38</v>
      </c>
      <c r="G573" s="2">
        <v>65</v>
      </c>
      <c r="H573" s="2">
        <v>126.59</v>
      </c>
      <c r="I573" s="2">
        <v>4</v>
      </c>
      <c r="J573" s="10">
        <v>2021</v>
      </c>
      <c r="K573" s="8" t="s">
        <v>155</v>
      </c>
      <c r="L573" s="8" t="s">
        <v>242</v>
      </c>
      <c r="M573" s="2">
        <f>RANK(Table1[[#This Row],[powerPerf]],Table1[powerPerf])</f>
        <v>624</v>
      </c>
      <c r="N573" s="2">
        <f>RANK(Table1[[#This Row],[cpuValue]],Table1[cpuValue])</f>
        <v>260</v>
      </c>
      <c r="O573" s="8" t="str">
        <f>LOOKUP(Table1[[#This Row],[Rank based on power]],$S$5:$S$9,$T$5:$T$9)</f>
        <v>High performance</v>
      </c>
      <c r="P573" s="2">
        <f ca="1">YEAR($T$2)-Table1[[#This Row],[testDate]]</f>
        <v>1</v>
      </c>
      <c r="Q573" s="8" t="str">
        <f>CONCATENATE(PROPER(Table1[[#This Row],[Performace remark based on performance]])," ",UPPER(TRIM(Table1[[#This Row],[category]])))</f>
        <v>High Performance DESKTOP, MOBILE/EMBEDDED</v>
      </c>
      <c r="R573" s="8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t="s">
        <v>639</v>
      </c>
      <c r="B574" s="9">
        <v>199.99</v>
      </c>
      <c r="C574" s="2">
        <v>8227</v>
      </c>
      <c r="D574" s="2">
        <v>41.14</v>
      </c>
      <c r="E574" s="2">
        <v>2180</v>
      </c>
      <c r="F574" s="2">
        <v>10.9</v>
      </c>
      <c r="G574" s="2">
        <v>35</v>
      </c>
      <c r="H574" s="2">
        <v>235.06</v>
      </c>
      <c r="I574" s="2">
        <v>6</v>
      </c>
      <c r="J574" s="10">
        <v>2018</v>
      </c>
      <c r="K574" s="8" t="s">
        <v>267</v>
      </c>
      <c r="L574" s="8" t="s">
        <v>13</v>
      </c>
      <c r="M574" s="2">
        <f>RANK(Table1[[#This Row],[powerPerf]],Table1[powerPerf])</f>
        <v>240</v>
      </c>
      <c r="N574" s="2">
        <f>RANK(Table1[[#This Row],[cpuValue]],Table1[cpuValue])</f>
        <v>569</v>
      </c>
      <c r="O574" s="8" t="str">
        <f>LOOKUP(Table1[[#This Row],[Rank based on power]],$S$5:$S$9,$T$5:$T$9)</f>
        <v>Best performance</v>
      </c>
      <c r="P574" s="2">
        <f ca="1">YEAR($T$2)-Table1[[#This Row],[testDate]]</f>
        <v>4</v>
      </c>
      <c r="Q574" s="8" t="str">
        <f>CONCATENATE(PROPER(Table1[[#This Row],[Performace remark based on performance]])," ",UPPER(TRIM(Table1[[#This Row],[category]])))</f>
        <v>Best Performance DESKTOP</v>
      </c>
      <c r="R574" s="8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t="s">
        <v>640</v>
      </c>
      <c r="B575" s="9">
        <v>431</v>
      </c>
      <c r="C575" s="2">
        <v>8225</v>
      </c>
      <c r="D575" s="2">
        <v>19.079999999999998</v>
      </c>
      <c r="E575" s="2">
        <v>2571</v>
      </c>
      <c r="F575" s="2">
        <v>5.96</v>
      </c>
      <c r="G575" s="2">
        <v>15</v>
      </c>
      <c r="H575" s="2">
        <v>548.35</v>
      </c>
      <c r="I575" s="2">
        <v>4</v>
      </c>
      <c r="J575" s="10">
        <v>2019</v>
      </c>
      <c r="K575" s="8" t="s">
        <v>532</v>
      </c>
      <c r="L575" s="8" t="s">
        <v>118</v>
      </c>
      <c r="M575" s="2">
        <f>RANK(Table1[[#This Row],[powerPerf]],Table1[powerPerf])</f>
        <v>25</v>
      </c>
      <c r="N575" s="2">
        <f>RANK(Table1[[#This Row],[cpuValue]],Table1[cpuValue])</f>
        <v>1194</v>
      </c>
      <c r="O575" s="8" t="str">
        <f>LOOKUP(Table1[[#This Row],[Rank based on power]],$S$5:$S$9,$T$5:$T$9)</f>
        <v>Best performance</v>
      </c>
      <c r="P575" s="2">
        <f ca="1">YEAR($T$2)-Table1[[#This Row],[testDate]]</f>
        <v>3</v>
      </c>
      <c r="Q575" s="8" t="str">
        <f>CONCATENATE(PROPER(Table1[[#This Row],[Performace remark based on performance]])," ",UPPER(TRIM(Table1[[#This Row],[category]])))</f>
        <v>Best Performance LAPTOP</v>
      </c>
      <c r="R575" s="8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t="s">
        <v>641</v>
      </c>
      <c r="B576" s="9">
        <v>623</v>
      </c>
      <c r="C576" s="2">
        <v>8184</v>
      </c>
      <c r="D576" s="2">
        <v>13.14</v>
      </c>
      <c r="E576" s="2">
        <v>2386</v>
      </c>
      <c r="F576" s="2">
        <v>3.83</v>
      </c>
      <c r="G576" s="2">
        <v>35</v>
      </c>
      <c r="H576" s="2">
        <v>233.81</v>
      </c>
      <c r="I576" s="2">
        <v>4</v>
      </c>
      <c r="J576" s="10">
        <v>2017</v>
      </c>
      <c r="K576" s="8" t="s">
        <v>337</v>
      </c>
      <c r="L576" s="8" t="s">
        <v>181</v>
      </c>
      <c r="M576" s="2">
        <f>RANK(Table1[[#This Row],[powerPerf]],Table1[powerPerf])</f>
        <v>243</v>
      </c>
      <c r="N576" s="2">
        <f>RANK(Table1[[#This Row],[cpuValue]],Table1[cpuValue])</f>
        <v>1440</v>
      </c>
      <c r="O576" s="8" t="str">
        <f>LOOKUP(Table1[[#This Row],[Rank based on power]],$S$5:$S$9,$T$5:$T$9)</f>
        <v>Best performance</v>
      </c>
      <c r="P576" s="2">
        <f ca="1">YEAR($T$2)-Table1[[#This Row],[testDate]]</f>
        <v>5</v>
      </c>
      <c r="Q576" s="8" t="str">
        <f>CONCATENATE(PROPER(Table1[[#This Row],[Performace remark based on performance]])," ",UPPER(TRIM(Table1[[#This Row],[category]])))</f>
        <v>Best Performance LAPTOP, SERVER</v>
      </c>
      <c r="R576" s="8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t="s">
        <v>642</v>
      </c>
      <c r="B577" s="9">
        <v>450</v>
      </c>
      <c r="C577" s="2">
        <v>8167</v>
      </c>
      <c r="D577" s="2">
        <v>18.149999999999999</v>
      </c>
      <c r="E577" s="2">
        <v>1604</v>
      </c>
      <c r="F577" s="2">
        <v>3.56</v>
      </c>
      <c r="G577" s="2">
        <v>45</v>
      </c>
      <c r="H577" s="2">
        <v>181.5</v>
      </c>
      <c r="I577" s="2">
        <v>6</v>
      </c>
      <c r="J577" s="10">
        <v>2021</v>
      </c>
      <c r="K577" s="8" t="s">
        <v>337</v>
      </c>
      <c r="L577" s="8" t="s">
        <v>286</v>
      </c>
      <c r="M577" s="2">
        <f>RANK(Table1[[#This Row],[powerPerf]],Table1[powerPerf])</f>
        <v>374</v>
      </c>
      <c r="N577" s="2">
        <f>RANK(Table1[[#This Row],[cpuValue]],Table1[cpuValue])</f>
        <v>1236</v>
      </c>
      <c r="O577" s="8" t="str">
        <f>LOOKUP(Table1[[#This Row],[Rank based on power]],$S$5:$S$9,$T$5:$T$9)</f>
        <v>Best performance</v>
      </c>
      <c r="P577" s="2">
        <f ca="1">YEAR($T$2)-Table1[[#This Row],[testDate]]</f>
        <v>1</v>
      </c>
      <c r="Q577" s="8" t="str">
        <f>CONCATENATE(PROPER(Table1[[#This Row],[Performace remark based on performance]])," ",UPPER(TRIM(Table1[[#This Row],[category]])))</f>
        <v>Best Performance SERVER, MOBILE/EMBEDDED</v>
      </c>
      <c r="R577" s="8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t="s">
        <v>643</v>
      </c>
      <c r="B578" s="9">
        <v>143</v>
      </c>
      <c r="C578" s="2">
        <v>8136</v>
      </c>
      <c r="D578" s="2">
        <v>56.9</v>
      </c>
      <c r="E578" s="2">
        <v>2456</v>
      </c>
      <c r="F578" s="2">
        <v>17.18</v>
      </c>
      <c r="G578" s="2">
        <v>35</v>
      </c>
      <c r="H578" s="2">
        <v>232.46</v>
      </c>
      <c r="I578" s="2">
        <v>4</v>
      </c>
      <c r="J578" s="10">
        <v>2021</v>
      </c>
      <c r="K578" s="8" t="s">
        <v>155</v>
      </c>
      <c r="L578" s="8" t="s">
        <v>13</v>
      </c>
      <c r="M578" s="2">
        <f>RANK(Table1[[#This Row],[powerPerf]],Table1[powerPerf])</f>
        <v>247</v>
      </c>
      <c r="N578" s="2">
        <f>RANK(Table1[[#This Row],[cpuValue]],Table1[cpuValue])</f>
        <v>352</v>
      </c>
      <c r="O578" s="8" t="str">
        <f>LOOKUP(Table1[[#This Row],[Rank based on power]],$S$5:$S$9,$T$5:$T$9)</f>
        <v>Best performance</v>
      </c>
      <c r="P578" s="2">
        <f ca="1">YEAR($T$2)-Table1[[#This Row],[testDate]]</f>
        <v>1</v>
      </c>
      <c r="Q578" s="8" t="str">
        <f>CONCATENATE(PROPER(Table1[[#This Row],[Performace remark based on performance]])," ",UPPER(TRIM(Table1[[#This Row],[category]])))</f>
        <v>Best Performance DESKTOP</v>
      </c>
      <c r="R578" s="8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t="s">
        <v>644</v>
      </c>
      <c r="B579" s="9">
        <v>519.99</v>
      </c>
      <c r="C579" s="2">
        <v>8131</v>
      </c>
      <c r="D579" s="2">
        <v>15.64</v>
      </c>
      <c r="E579" s="2">
        <v>2246</v>
      </c>
      <c r="F579" s="2">
        <v>4.32</v>
      </c>
      <c r="G579" s="2">
        <v>28</v>
      </c>
      <c r="H579" s="2">
        <v>290.39</v>
      </c>
      <c r="I579" s="2">
        <v>4</v>
      </c>
      <c r="J579" s="10">
        <v>2018</v>
      </c>
      <c r="K579" s="8" t="s">
        <v>532</v>
      </c>
      <c r="L579" s="8" t="s">
        <v>118</v>
      </c>
      <c r="M579" s="2">
        <f>RANK(Table1[[#This Row],[powerPerf]],Table1[powerPerf])</f>
        <v>164</v>
      </c>
      <c r="N579" s="2">
        <f>RANK(Table1[[#This Row],[cpuValue]],Table1[cpuValue])</f>
        <v>1333</v>
      </c>
      <c r="O579" s="8" t="str">
        <f>LOOKUP(Table1[[#This Row],[Rank based on power]],$S$5:$S$9,$T$5:$T$9)</f>
        <v>Best performance</v>
      </c>
      <c r="P579" s="2">
        <f ca="1">YEAR($T$2)-Table1[[#This Row],[testDate]]</f>
        <v>4</v>
      </c>
      <c r="Q579" s="8" t="str">
        <f>CONCATENATE(PROPER(Table1[[#This Row],[Performace remark based on performance]])," ",UPPER(TRIM(Table1[[#This Row],[category]])))</f>
        <v>Best Performance LAPTOP</v>
      </c>
      <c r="R579" s="8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t="s">
        <v>645</v>
      </c>
      <c r="B580" s="9">
        <v>112</v>
      </c>
      <c r="C580" s="2">
        <v>8113</v>
      </c>
      <c r="D580" s="2">
        <v>72.44</v>
      </c>
      <c r="E580" s="2">
        <v>1745</v>
      </c>
      <c r="F580" s="2">
        <v>15.58</v>
      </c>
      <c r="G580" s="2">
        <v>130</v>
      </c>
      <c r="H580" s="2">
        <v>62.41</v>
      </c>
      <c r="I580" s="2">
        <v>6</v>
      </c>
      <c r="J580" s="10">
        <v>2012</v>
      </c>
      <c r="K580" s="8" t="s">
        <v>393</v>
      </c>
      <c r="L580" s="8" t="s">
        <v>16</v>
      </c>
      <c r="M580" s="2">
        <f>RANK(Table1[[#This Row],[powerPerf]],Table1[powerPerf])</f>
        <v>1033</v>
      </c>
      <c r="N580" s="2">
        <f>RANK(Table1[[#This Row],[cpuValue]],Table1[cpuValue])</f>
        <v>210</v>
      </c>
      <c r="O580" s="8" t="str">
        <f>LOOKUP(Table1[[#This Row],[Rank based on power]],$S$5:$S$9,$T$5:$T$9)</f>
        <v>Average performance</v>
      </c>
      <c r="P580" s="2">
        <f ca="1">YEAR($T$2)-Table1[[#This Row],[testDate]]</f>
        <v>10</v>
      </c>
      <c r="Q580" s="8" t="str">
        <f>CONCATENATE(PROPER(Table1[[#This Row],[Performace remark based on performance]])," ",UPPER(TRIM(Table1[[#This Row],[category]])))</f>
        <v>Average Performance SERVER</v>
      </c>
      <c r="R580" s="8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t="s">
        <v>646</v>
      </c>
      <c r="B581" s="9">
        <v>64.73</v>
      </c>
      <c r="C581" s="2">
        <v>8104</v>
      </c>
      <c r="D581" s="2">
        <v>125.19</v>
      </c>
      <c r="E581" s="2">
        <v>1395</v>
      </c>
      <c r="F581" s="2">
        <v>21.55</v>
      </c>
      <c r="G581" s="2">
        <v>95</v>
      </c>
      <c r="H581" s="2">
        <v>85.3</v>
      </c>
      <c r="I581" s="2">
        <v>8</v>
      </c>
      <c r="J581" s="10">
        <v>2012</v>
      </c>
      <c r="K581" s="8" t="s">
        <v>393</v>
      </c>
      <c r="L581" s="8" t="s">
        <v>16</v>
      </c>
      <c r="M581" s="2">
        <f>RANK(Table1[[#This Row],[powerPerf]],Table1[powerPerf])</f>
        <v>848</v>
      </c>
      <c r="N581" s="2">
        <f>RANK(Table1[[#This Row],[cpuValue]],Table1[cpuValue])</f>
        <v>38</v>
      </c>
      <c r="O581" s="8" t="str">
        <f>LOOKUP(Table1[[#This Row],[Rank based on power]],$S$5:$S$9,$T$5:$T$9)</f>
        <v>Average performance</v>
      </c>
      <c r="P581" s="2">
        <f ca="1">YEAR($T$2)-Table1[[#This Row],[testDate]]</f>
        <v>10</v>
      </c>
      <c r="Q581" s="8" t="str">
        <f>CONCATENATE(PROPER(Table1[[#This Row],[Performace remark based on performance]])," ",UPPER(TRIM(Table1[[#This Row],[category]])))</f>
        <v>Average Performance SERVER</v>
      </c>
      <c r="R581" s="8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t="s">
        <v>647</v>
      </c>
      <c r="B582" s="9">
        <v>255</v>
      </c>
      <c r="C582" s="2">
        <v>8078</v>
      </c>
      <c r="D582" s="2">
        <v>31.68</v>
      </c>
      <c r="E582" s="2">
        <v>2300</v>
      </c>
      <c r="F582" s="2">
        <v>9.02</v>
      </c>
      <c r="G582" s="2">
        <v>65</v>
      </c>
      <c r="H582" s="2">
        <v>124.27</v>
      </c>
      <c r="I582" s="2">
        <v>4</v>
      </c>
      <c r="J582" s="10">
        <v>2015</v>
      </c>
      <c r="K582" s="8" t="s">
        <v>558</v>
      </c>
      <c r="L582" s="8" t="s">
        <v>13</v>
      </c>
      <c r="M582" s="2">
        <f>RANK(Table1[[#This Row],[powerPerf]],Table1[powerPerf])</f>
        <v>634</v>
      </c>
      <c r="N582" s="2">
        <f>RANK(Table1[[#This Row],[cpuValue]],Table1[cpuValue])</f>
        <v>797</v>
      </c>
      <c r="O582" s="8" t="str">
        <f>LOOKUP(Table1[[#This Row],[Rank based on power]],$S$5:$S$9,$T$5:$T$9)</f>
        <v>High performance</v>
      </c>
      <c r="P582" s="2">
        <f ca="1">YEAR($T$2)-Table1[[#This Row],[testDate]]</f>
        <v>7</v>
      </c>
      <c r="Q582" s="8" t="str">
        <f>CONCATENATE(PROPER(Table1[[#This Row],[Performace remark based on performance]])," ",UPPER(TRIM(Table1[[#This Row],[category]])))</f>
        <v>High Performance DESKTOP</v>
      </c>
      <c r="R582" s="8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t="s">
        <v>648</v>
      </c>
      <c r="B583" s="9">
        <v>139.99</v>
      </c>
      <c r="C583" s="2">
        <v>8073</v>
      </c>
      <c r="D583" s="2">
        <v>57.67</v>
      </c>
      <c r="E583" s="2">
        <v>2284</v>
      </c>
      <c r="F583" s="2">
        <v>16.32</v>
      </c>
      <c r="G583" s="2">
        <v>80</v>
      </c>
      <c r="H583" s="2">
        <v>100.91</v>
      </c>
      <c r="I583" s="2">
        <v>4</v>
      </c>
      <c r="J583" s="10">
        <v>2015</v>
      </c>
      <c r="K583" s="8" t="s">
        <v>575</v>
      </c>
      <c r="L583" s="8" t="s">
        <v>16</v>
      </c>
      <c r="M583" s="2">
        <f>RANK(Table1[[#This Row],[powerPerf]],Table1[powerPerf])</f>
        <v>756</v>
      </c>
      <c r="N583" s="2">
        <f>RANK(Table1[[#This Row],[cpuValue]],Table1[cpuValue])</f>
        <v>349</v>
      </c>
      <c r="O583" s="8" t="str">
        <f>LOOKUP(Table1[[#This Row],[Rank based on power]],$S$5:$S$9,$T$5:$T$9)</f>
        <v>High performance</v>
      </c>
      <c r="P583" s="2">
        <f ca="1">YEAR($T$2)-Table1[[#This Row],[testDate]]</f>
        <v>7</v>
      </c>
      <c r="Q583" s="8" t="str">
        <f>CONCATENATE(PROPER(Table1[[#This Row],[Performace remark based on performance]])," ",UPPER(TRIM(Table1[[#This Row],[category]])))</f>
        <v>High Performance SERVER</v>
      </c>
      <c r="R583" s="8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t="s">
        <v>649</v>
      </c>
      <c r="B584" s="9">
        <v>206.87</v>
      </c>
      <c r="C584" s="2">
        <v>8061</v>
      </c>
      <c r="D584" s="2">
        <v>38.97</v>
      </c>
      <c r="E584" s="2">
        <v>2467</v>
      </c>
      <c r="F584" s="2">
        <v>11.93</v>
      </c>
      <c r="G584" s="2">
        <v>88</v>
      </c>
      <c r="H584" s="2">
        <v>91.6</v>
      </c>
      <c r="I584" s="2">
        <v>4</v>
      </c>
      <c r="J584" s="10">
        <v>2014</v>
      </c>
      <c r="K584" s="8" t="s">
        <v>650</v>
      </c>
      <c r="L584" s="8" t="s">
        <v>13</v>
      </c>
      <c r="M584" s="2">
        <f>RANK(Table1[[#This Row],[powerPerf]],Table1[powerPerf])</f>
        <v>803</v>
      </c>
      <c r="N584" s="2">
        <f>RANK(Table1[[#This Row],[cpuValue]],Table1[cpuValue])</f>
        <v>607</v>
      </c>
      <c r="O584" s="8" t="str">
        <f>LOOKUP(Table1[[#This Row],[Rank based on power]],$S$5:$S$9,$T$5:$T$9)</f>
        <v>Average performance</v>
      </c>
      <c r="P584" s="2">
        <f ca="1">YEAR($T$2)-Table1[[#This Row],[testDate]]</f>
        <v>8</v>
      </c>
      <c r="Q584" s="8" t="str">
        <f>CONCATENATE(PROPER(Table1[[#This Row],[Performace remark based on performance]])," ",UPPER(TRIM(Table1[[#This Row],[category]])))</f>
        <v>Average Performance DESKTOP</v>
      </c>
      <c r="R584" s="8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t="s">
        <v>651</v>
      </c>
      <c r="B585" s="9">
        <v>320</v>
      </c>
      <c r="C585" s="2">
        <v>8055</v>
      </c>
      <c r="D585" s="2">
        <v>25.17</v>
      </c>
      <c r="E585" s="2">
        <v>2561</v>
      </c>
      <c r="F585" s="2">
        <v>8</v>
      </c>
      <c r="G585" s="2">
        <v>28</v>
      </c>
      <c r="H585" s="2">
        <v>287.69</v>
      </c>
      <c r="I585" s="2">
        <v>4</v>
      </c>
      <c r="J585" s="10">
        <v>2021</v>
      </c>
      <c r="K585" s="8" t="s">
        <v>532</v>
      </c>
      <c r="L585" s="8" t="s">
        <v>321</v>
      </c>
      <c r="M585" s="2">
        <f>RANK(Table1[[#This Row],[powerPerf]],Table1[powerPerf])</f>
        <v>167</v>
      </c>
      <c r="N585" s="2">
        <f>RANK(Table1[[#This Row],[cpuValue]],Table1[cpuValue])</f>
        <v>997</v>
      </c>
      <c r="O585" s="8" t="str">
        <f>LOOKUP(Table1[[#This Row],[Rank based on power]],$S$5:$S$9,$T$5:$T$9)</f>
        <v>Best performance</v>
      </c>
      <c r="P585" s="2">
        <f ca="1">YEAR($T$2)-Table1[[#This Row],[testDate]]</f>
        <v>1</v>
      </c>
      <c r="Q585" s="8" t="str">
        <f>CONCATENATE(PROPER(Table1[[#This Row],[Performace remark based on performance]])," ",UPPER(TRIM(Table1[[#This Row],[category]])))</f>
        <v>Best Performance LAPTOP, MOBILE/EMBEDDED</v>
      </c>
      <c r="R585" s="8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t="s">
        <v>652</v>
      </c>
      <c r="B586" s="9">
        <v>250</v>
      </c>
      <c r="C586" s="2">
        <v>8037</v>
      </c>
      <c r="D586" s="2">
        <v>32.15</v>
      </c>
      <c r="E586" s="2">
        <v>2466</v>
      </c>
      <c r="F586" s="2">
        <v>9.86</v>
      </c>
      <c r="G586" s="2">
        <v>45</v>
      </c>
      <c r="H586" s="2">
        <v>178.61</v>
      </c>
      <c r="I586" s="2">
        <v>4</v>
      </c>
      <c r="J586" s="10">
        <v>2018</v>
      </c>
      <c r="K586" s="8" t="s">
        <v>337</v>
      </c>
      <c r="L586" s="8" t="s">
        <v>118</v>
      </c>
      <c r="M586" s="2">
        <f>RANK(Table1[[#This Row],[powerPerf]],Table1[powerPerf])</f>
        <v>388</v>
      </c>
      <c r="N586" s="2">
        <f>RANK(Table1[[#This Row],[cpuValue]],Table1[cpuValue])</f>
        <v>788</v>
      </c>
      <c r="O586" s="8" t="str">
        <f>LOOKUP(Table1[[#This Row],[Rank based on power]],$S$5:$S$9,$T$5:$T$9)</f>
        <v>High performance</v>
      </c>
      <c r="P586" s="2">
        <f ca="1">YEAR($T$2)-Table1[[#This Row],[testDate]]</f>
        <v>4</v>
      </c>
      <c r="Q586" s="8" t="str">
        <f>CONCATENATE(PROPER(Table1[[#This Row],[Performace remark based on performance]])," ",UPPER(TRIM(Table1[[#This Row],[category]])))</f>
        <v>High Performance LAPTOP</v>
      </c>
      <c r="R586" s="8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t="s">
        <v>653</v>
      </c>
      <c r="B587" s="9">
        <v>1708.67</v>
      </c>
      <c r="C587" s="2">
        <v>8030</v>
      </c>
      <c r="D587" s="2">
        <v>4.7</v>
      </c>
      <c r="E587" s="2">
        <v>1302</v>
      </c>
      <c r="F587" s="2">
        <v>0.76</v>
      </c>
      <c r="G587" s="2">
        <v>115</v>
      </c>
      <c r="H587" s="2">
        <v>69.83</v>
      </c>
      <c r="I587" s="2">
        <v>6</v>
      </c>
      <c r="J587" s="10">
        <v>2013</v>
      </c>
      <c r="K587" s="8" t="s">
        <v>17</v>
      </c>
      <c r="L587" s="8" t="s">
        <v>16</v>
      </c>
      <c r="M587" s="2">
        <f>RANK(Table1[[#This Row],[powerPerf]],Table1[powerPerf])</f>
        <v>960</v>
      </c>
      <c r="N587" s="2">
        <f>RANK(Table1[[#This Row],[cpuValue]],Table1[cpuValue])</f>
        <v>1823</v>
      </c>
      <c r="O587" s="8" t="str">
        <f>LOOKUP(Table1[[#This Row],[Rank based on power]],$S$5:$S$9,$T$5:$T$9)</f>
        <v>Average performance</v>
      </c>
      <c r="P587" s="2">
        <f ca="1">YEAR($T$2)-Table1[[#This Row],[testDate]]</f>
        <v>9</v>
      </c>
      <c r="Q587" s="8" t="str">
        <f>CONCATENATE(PROPER(Table1[[#This Row],[Performace remark based on performance]])," ",UPPER(TRIM(Table1[[#This Row],[category]])))</f>
        <v>Average Performance SERVER</v>
      </c>
      <c r="R587" s="8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t="s">
        <v>654</v>
      </c>
      <c r="B588" s="9">
        <v>320</v>
      </c>
      <c r="C588" s="2">
        <v>8028</v>
      </c>
      <c r="D588" s="2">
        <v>25.09</v>
      </c>
      <c r="E588" s="2">
        <v>2466</v>
      </c>
      <c r="F588" s="2">
        <v>7.71</v>
      </c>
      <c r="G588" s="2">
        <v>28</v>
      </c>
      <c r="H588" s="2">
        <v>286.73</v>
      </c>
      <c r="I588" s="2">
        <v>4</v>
      </c>
      <c r="J588" s="10">
        <v>2019</v>
      </c>
      <c r="K588" s="8" t="s">
        <v>532</v>
      </c>
      <c r="L588" s="8" t="s">
        <v>118</v>
      </c>
      <c r="M588" s="2">
        <f>RANK(Table1[[#This Row],[powerPerf]],Table1[powerPerf])</f>
        <v>169</v>
      </c>
      <c r="N588" s="2">
        <f>RANK(Table1[[#This Row],[cpuValue]],Table1[cpuValue])</f>
        <v>1001</v>
      </c>
      <c r="O588" s="8" t="str">
        <f>LOOKUP(Table1[[#This Row],[Rank based on power]],$S$5:$S$9,$T$5:$T$9)</f>
        <v>Best performance</v>
      </c>
      <c r="P588" s="2">
        <f ca="1">YEAR($T$2)-Table1[[#This Row],[testDate]]</f>
        <v>3</v>
      </c>
      <c r="Q588" s="8" t="str">
        <f>CONCATENATE(PROPER(Table1[[#This Row],[Performace remark based on performance]])," ",UPPER(TRIM(Table1[[#This Row],[category]])))</f>
        <v>Best Performance LAPTOP</v>
      </c>
      <c r="R588" s="8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t="s">
        <v>655</v>
      </c>
      <c r="B589" s="9">
        <v>1230</v>
      </c>
      <c r="C589" s="2">
        <v>8022</v>
      </c>
      <c r="D589" s="2">
        <v>6.52</v>
      </c>
      <c r="E589" s="2">
        <v>2340</v>
      </c>
      <c r="F589" s="2">
        <v>1.9</v>
      </c>
      <c r="G589" s="2">
        <v>65</v>
      </c>
      <c r="H589" s="2">
        <v>123.42</v>
      </c>
      <c r="I589" s="2">
        <v>4</v>
      </c>
      <c r="J589" s="10">
        <v>2016</v>
      </c>
      <c r="K589" s="8" t="s">
        <v>650</v>
      </c>
      <c r="L589" s="8" t="s">
        <v>16</v>
      </c>
      <c r="M589" s="2">
        <f>RANK(Table1[[#This Row],[powerPerf]],Table1[powerPerf])</f>
        <v>642</v>
      </c>
      <c r="N589" s="2">
        <f>RANK(Table1[[#This Row],[cpuValue]],Table1[cpuValue])</f>
        <v>1750</v>
      </c>
      <c r="O589" s="8" t="str">
        <f>LOOKUP(Table1[[#This Row],[Rank based on power]],$S$5:$S$9,$T$5:$T$9)</f>
        <v>High performance</v>
      </c>
      <c r="P589" s="2">
        <f ca="1">YEAR($T$2)-Table1[[#This Row],[testDate]]</f>
        <v>6</v>
      </c>
      <c r="Q589" s="8" t="str">
        <f>CONCATENATE(PROPER(Table1[[#This Row],[Performace remark based on performance]])," ",UPPER(TRIM(Table1[[#This Row],[category]])))</f>
        <v>High Performance SERVER</v>
      </c>
      <c r="R589" s="8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t="s">
        <v>656</v>
      </c>
      <c r="B590" s="9">
        <v>445</v>
      </c>
      <c r="C590" s="2">
        <v>8021</v>
      </c>
      <c r="D590" s="2">
        <v>18.02</v>
      </c>
      <c r="E590" s="2">
        <v>2179</v>
      </c>
      <c r="F590" s="2">
        <v>4.9000000000000004</v>
      </c>
      <c r="G590" s="2">
        <v>45</v>
      </c>
      <c r="H590" s="2">
        <v>178.24</v>
      </c>
      <c r="I590" s="2">
        <v>4</v>
      </c>
      <c r="J590" s="10">
        <v>2018</v>
      </c>
      <c r="K590" s="8" t="s">
        <v>337</v>
      </c>
      <c r="L590" s="8" t="s">
        <v>16</v>
      </c>
      <c r="M590" s="2">
        <f>RANK(Table1[[#This Row],[powerPerf]],Table1[powerPerf])</f>
        <v>389</v>
      </c>
      <c r="N590" s="2">
        <f>RANK(Table1[[#This Row],[cpuValue]],Table1[cpuValue])</f>
        <v>1237</v>
      </c>
      <c r="O590" s="8" t="str">
        <f>LOOKUP(Table1[[#This Row],[Rank based on power]],$S$5:$S$9,$T$5:$T$9)</f>
        <v>High performance</v>
      </c>
      <c r="P590" s="2">
        <f ca="1">YEAR($T$2)-Table1[[#This Row],[testDate]]</f>
        <v>4</v>
      </c>
      <c r="Q590" s="8" t="str">
        <f>CONCATENATE(PROPER(Table1[[#This Row],[Performace remark based on performance]])," ",UPPER(TRIM(Table1[[#This Row],[category]])))</f>
        <v>High Performance SERVER</v>
      </c>
      <c r="R590" s="8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t="s">
        <v>657</v>
      </c>
      <c r="B591" s="9">
        <v>174.28</v>
      </c>
      <c r="C591" s="2">
        <v>7997</v>
      </c>
      <c r="D591" s="2">
        <v>45.89</v>
      </c>
      <c r="E591" s="2">
        <v>2350</v>
      </c>
      <c r="F591" s="2">
        <v>13.49</v>
      </c>
      <c r="G591" s="2">
        <v>35</v>
      </c>
      <c r="H591" s="2">
        <v>228.49</v>
      </c>
      <c r="I591" s="2">
        <v>4</v>
      </c>
      <c r="J591" s="10">
        <v>2020</v>
      </c>
      <c r="K591" s="8" t="s">
        <v>155</v>
      </c>
      <c r="L591" s="8" t="s">
        <v>13</v>
      </c>
      <c r="M591" s="2">
        <f>RANK(Table1[[#This Row],[powerPerf]],Table1[powerPerf])</f>
        <v>252</v>
      </c>
      <c r="N591" s="2">
        <f>RANK(Table1[[#This Row],[cpuValue]],Table1[cpuValue])</f>
        <v>489</v>
      </c>
      <c r="O591" s="8" t="str">
        <f>LOOKUP(Table1[[#This Row],[Rank based on power]],$S$5:$S$9,$T$5:$T$9)</f>
        <v>Best performance</v>
      </c>
      <c r="P591" s="2">
        <f ca="1">YEAR($T$2)-Table1[[#This Row],[testDate]]</f>
        <v>2</v>
      </c>
      <c r="Q591" s="8" t="str">
        <f>CONCATENATE(PROPER(Table1[[#This Row],[Performace remark based on performance]])," ",UPPER(TRIM(Table1[[#This Row],[category]])))</f>
        <v>Best Performance DESKTOP</v>
      </c>
      <c r="R591" s="8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t="s">
        <v>658</v>
      </c>
      <c r="B592" s="9">
        <v>1535.11</v>
      </c>
      <c r="C592" s="2">
        <v>7947</v>
      </c>
      <c r="D592" s="2">
        <v>5.18</v>
      </c>
      <c r="E592" s="2">
        <v>2288</v>
      </c>
      <c r="F592" s="2">
        <v>1.49</v>
      </c>
      <c r="G592" s="2">
        <v>65</v>
      </c>
      <c r="H592" s="2">
        <v>122.26</v>
      </c>
      <c r="I592" s="2">
        <v>4</v>
      </c>
      <c r="J592" s="10">
        <v>2018</v>
      </c>
      <c r="K592" s="8" t="s">
        <v>600</v>
      </c>
      <c r="L592" s="8" t="s">
        <v>118</v>
      </c>
      <c r="M592" s="2">
        <f>RANK(Table1[[#This Row],[powerPerf]],Table1[powerPerf])</f>
        <v>652</v>
      </c>
      <c r="N592" s="2">
        <f>RANK(Table1[[#This Row],[cpuValue]],Table1[cpuValue])</f>
        <v>1804</v>
      </c>
      <c r="O592" s="8" t="str">
        <f>LOOKUP(Table1[[#This Row],[Rank based on power]],$S$5:$S$9,$T$5:$T$9)</f>
        <v>High performance</v>
      </c>
      <c r="P592" s="2">
        <f ca="1">YEAR($T$2)-Table1[[#This Row],[testDate]]</f>
        <v>4</v>
      </c>
      <c r="Q592" s="8" t="str">
        <f>CONCATENATE(PROPER(Table1[[#This Row],[Performace remark based on performance]])," ",UPPER(TRIM(Table1[[#This Row],[category]])))</f>
        <v>High Performance LAPTOP</v>
      </c>
      <c r="R592" s="8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t="s">
        <v>659</v>
      </c>
      <c r="B593" s="9">
        <v>55.24</v>
      </c>
      <c r="C593" s="2">
        <v>7906</v>
      </c>
      <c r="D593" s="2">
        <v>143.12</v>
      </c>
      <c r="E593" s="2">
        <v>1693</v>
      </c>
      <c r="F593" s="2">
        <v>30.64</v>
      </c>
      <c r="G593" s="2">
        <v>85</v>
      </c>
      <c r="H593" s="2">
        <v>93.01</v>
      </c>
      <c r="I593" s="2">
        <v>6</v>
      </c>
      <c r="J593" s="10">
        <v>2014</v>
      </c>
      <c r="K593" s="8" t="s">
        <v>189</v>
      </c>
      <c r="L593" s="8" t="s">
        <v>16</v>
      </c>
      <c r="M593" s="2">
        <f>RANK(Table1[[#This Row],[powerPerf]],Table1[powerPerf])</f>
        <v>797</v>
      </c>
      <c r="N593" s="2">
        <f>RANK(Table1[[#This Row],[cpuValue]],Table1[cpuValue])</f>
        <v>26</v>
      </c>
      <c r="O593" s="8" t="str">
        <f>LOOKUP(Table1[[#This Row],[Rank based on power]],$S$5:$S$9,$T$5:$T$9)</f>
        <v>Average performance</v>
      </c>
      <c r="P593" s="2">
        <f ca="1">YEAR($T$2)-Table1[[#This Row],[testDate]]</f>
        <v>8</v>
      </c>
      <c r="Q593" s="8" t="str">
        <f>CONCATENATE(PROPER(Table1[[#This Row],[Performace remark based on performance]])," ",UPPER(TRIM(Table1[[#This Row],[category]])))</f>
        <v>Average Performance SERVER</v>
      </c>
      <c r="R593" s="8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t="s">
        <v>660</v>
      </c>
      <c r="B594" s="9">
        <v>916</v>
      </c>
      <c r="C594" s="2">
        <v>7880</v>
      </c>
      <c r="D594" s="2">
        <v>8.6</v>
      </c>
      <c r="E594" s="2">
        <v>2122</v>
      </c>
      <c r="F594" s="2">
        <v>2.3199999999999998</v>
      </c>
      <c r="G594" s="2">
        <v>80</v>
      </c>
      <c r="H594" s="2">
        <v>98.5</v>
      </c>
      <c r="I594" s="2">
        <v>4</v>
      </c>
      <c r="J594" s="10">
        <v>2016</v>
      </c>
      <c r="K594" s="8" t="s">
        <v>575</v>
      </c>
      <c r="L594" s="8" t="s">
        <v>16</v>
      </c>
      <c r="M594" s="2">
        <f>RANK(Table1[[#This Row],[powerPerf]],Table1[powerPerf])</f>
        <v>766</v>
      </c>
      <c r="N594" s="2">
        <f>RANK(Table1[[#This Row],[cpuValue]],Table1[cpuValue])</f>
        <v>1662</v>
      </c>
      <c r="O594" s="8" t="str">
        <f>LOOKUP(Table1[[#This Row],[Rank based on power]],$S$5:$S$9,$T$5:$T$9)</f>
        <v>High performance</v>
      </c>
      <c r="P594" s="2">
        <f ca="1">YEAR($T$2)-Table1[[#This Row],[testDate]]</f>
        <v>6</v>
      </c>
      <c r="Q594" s="8" t="str">
        <f>CONCATENATE(PROPER(Table1[[#This Row],[Performace remark based on performance]])," ",UPPER(TRIM(Table1[[#This Row],[category]])))</f>
        <v>High Performance SERVER</v>
      </c>
      <c r="R594" s="8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t="s">
        <v>661</v>
      </c>
      <c r="B595" s="9">
        <v>439.99</v>
      </c>
      <c r="C595" s="2">
        <v>7854</v>
      </c>
      <c r="D595" s="2">
        <v>17.850000000000001</v>
      </c>
      <c r="E595" s="2">
        <v>2313</v>
      </c>
      <c r="F595" s="2">
        <v>5.26</v>
      </c>
      <c r="G595" s="2">
        <v>15</v>
      </c>
      <c r="H595" s="2">
        <v>523.57000000000005</v>
      </c>
      <c r="I595" s="2">
        <v>4</v>
      </c>
      <c r="J595" s="10">
        <v>2020</v>
      </c>
      <c r="K595" s="8" t="s">
        <v>532</v>
      </c>
      <c r="L595" s="8" t="s">
        <v>118</v>
      </c>
      <c r="M595" s="2">
        <f>RANK(Table1[[#This Row],[powerPerf]],Table1[powerPerf])</f>
        <v>29</v>
      </c>
      <c r="N595" s="2">
        <f>RANK(Table1[[#This Row],[cpuValue]],Table1[cpuValue])</f>
        <v>1243</v>
      </c>
      <c r="O595" s="8" t="str">
        <f>LOOKUP(Table1[[#This Row],[Rank based on power]],$S$5:$S$9,$T$5:$T$9)</f>
        <v>Best performance</v>
      </c>
      <c r="P595" s="2">
        <f ca="1">YEAR($T$2)-Table1[[#This Row],[testDate]]</f>
        <v>2</v>
      </c>
      <c r="Q595" s="8" t="str">
        <f>CONCATENATE(PROPER(Table1[[#This Row],[Performace remark based on performance]])," ",UPPER(TRIM(Table1[[#This Row],[category]])))</f>
        <v>Best Performance LAPTOP</v>
      </c>
      <c r="R595" s="8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t="s">
        <v>662</v>
      </c>
      <c r="B596" s="9">
        <v>122</v>
      </c>
      <c r="C596" s="2">
        <v>7850</v>
      </c>
      <c r="D596" s="2">
        <v>64.34</v>
      </c>
      <c r="E596" s="2">
        <v>2350</v>
      </c>
      <c r="F596" s="2">
        <v>19.260000000000002</v>
      </c>
      <c r="G596" s="2">
        <v>35</v>
      </c>
      <c r="H596" s="2">
        <v>224.28</v>
      </c>
      <c r="I596" s="2">
        <v>4</v>
      </c>
      <c r="J596" s="10">
        <v>2021</v>
      </c>
      <c r="K596" s="8" t="s">
        <v>155</v>
      </c>
      <c r="L596" s="8" t="s">
        <v>13</v>
      </c>
      <c r="M596" s="2">
        <f>RANK(Table1[[#This Row],[powerPerf]],Table1[powerPerf])</f>
        <v>262</v>
      </c>
      <c r="N596" s="2">
        <f>RANK(Table1[[#This Row],[cpuValue]],Table1[cpuValue])</f>
        <v>272</v>
      </c>
      <c r="O596" s="8" t="str">
        <f>LOOKUP(Table1[[#This Row],[Rank based on power]],$S$5:$S$9,$T$5:$T$9)</f>
        <v>Best performance</v>
      </c>
      <c r="P596" s="2">
        <f ca="1">YEAR($T$2)-Table1[[#This Row],[testDate]]</f>
        <v>1</v>
      </c>
      <c r="Q596" s="8" t="str">
        <f>CONCATENATE(PROPER(Table1[[#This Row],[Performace remark based on performance]])," ",UPPER(TRIM(Table1[[#This Row],[category]])))</f>
        <v>Best Performance DESKTOP</v>
      </c>
      <c r="R596" s="8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t="s">
        <v>663</v>
      </c>
      <c r="B597" s="9">
        <v>182</v>
      </c>
      <c r="C597" s="2">
        <v>7819</v>
      </c>
      <c r="D597" s="2">
        <v>42.96</v>
      </c>
      <c r="E597" s="2">
        <v>2057</v>
      </c>
      <c r="F597" s="2">
        <v>11.3</v>
      </c>
      <c r="G597" s="2">
        <v>35</v>
      </c>
      <c r="H597" s="2">
        <v>223.39</v>
      </c>
      <c r="I597" s="2">
        <v>6</v>
      </c>
      <c r="J597" s="10">
        <v>2019</v>
      </c>
      <c r="K597" s="8" t="s">
        <v>267</v>
      </c>
      <c r="L597" s="8" t="s">
        <v>13</v>
      </c>
      <c r="M597" s="2">
        <f>RANK(Table1[[#This Row],[powerPerf]],Table1[powerPerf])</f>
        <v>265</v>
      </c>
      <c r="N597" s="2">
        <f>RANK(Table1[[#This Row],[cpuValue]],Table1[cpuValue])</f>
        <v>546</v>
      </c>
      <c r="O597" s="8" t="str">
        <f>LOOKUP(Table1[[#This Row],[Rank based on power]],$S$5:$S$9,$T$5:$T$9)</f>
        <v>Best performance</v>
      </c>
      <c r="P597" s="2">
        <f ca="1">YEAR($T$2)-Table1[[#This Row],[testDate]]</f>
        <v>3</v>
      </c>
      <c r="Q597" s="8" t="str">
        <f>CONCATENATE(PROPER(Table1[[#This Row],[Performace remark based on performance]])," ",UPPER(TRIM(Table1[[#This Row],[category]])))</f>
        <v>Best Performance DESKTOP</v>
      </c>
      <c r="R597" s="8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t="s">
        <v>664</v>
      </c>
      <c r="B598" s="9">
        <v>174.95</v>
      </c>
      <c r="C598" s="2">
        <v>7801</v>
      </c>
      <c r="D598" s="2">
        <v>44.59</v>
      </c>
      <c r="E598" s="2">
        <v>2318</v>
      </c>
      <c r="F598" s="2">
        <v>13.25</v>
      </c>
      <c r="G598" s="2">
        <v>65</v>
      </c>
      <c r="H598" s="2">
        <v>120.02</v>
      </c>
      <c r="I598" s="2">
        <v>4</v>
      </c>
      <c r="J598" s="10">
        <v>2015</v>
      </c>
      <c r="K598" s="8" t="s">
        <v>665</v>
      </c>
      <c r="L598" s="8" t="s">
        <v>13</v>
      </c>
      <c r="M598" s="2">
        <f>RANK(Table1[[#This Row],[powerPerf]],Table1[powerPerf])</f>
        <v>660</v>
      </c>
      <c r="N598" s="2">
        <f>RANK(Table1[[#This Row],[cpuValue]],Table1[cpuValue])</f>
        <v>510</v>
      </c>
      <c r="O598" s="8" t="str">
        <f>LOOKUP(Table1[[#This Row],[Rank based on power]],$S$5:$S$9,$T$5:$T$9)</f>
        <v>High performance</v>
      </c>
      <c r="P598" s="2">
        <f ca="1">YEAR($T$2)-Table1[[#This Row],[testDate]]</f>
        <v>7</v>
      </c>
      <c r="Q598" s="8" t="str">
        <f>CONCATENATE(PROPER(Table1[[#This Row],[Performace remark based on performance]])," ",UPPER(TRIM(Table1[[#This Row],[category]])))</f>
        <v>High Performance DESKTOP</v>
      </c>
      <c r="R598" s="8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t="s">
        <v>666</v>
      </c>
      <c r="B599" s="9">
        <v>250</v>
      </c>
      <c r="C599" s="2">
        <v>7793</v>
      </c>
      <c r="D599" s="2">
        <v>31.17</v>
      </c>
      <c r="E599" s="2">
        <v>2349</v>
      </c>
      <c r="F599" s="2">
        <v>9.39</v>
      </c>
      <c r="G599" s="2">
        <v>45</v>
      </c>
      <c r="H599" s="2">
        <v>173.17</v>
      </c>
      <c r="I599" s="2">
        <v>4</v>
      </c>
      <c r="J599" s="10">
        <v>2019</v>
      </c>
      <c r="K599" s="8" t="s">
        <v>337</v>
      </c>
      <c r="L599" s="8" t="s">
        <v>118</v>
      </c>
      <c r="M599" s="2">
        <f>RANK(Table1[[#This Row],[powerPerf]],Table1[powerPerf])</f>
        <v>404</v>
      </c>
      <c r="N599" s="2">
        <f>RANK(Table1[[#This Row],[cpuValue]],Table1[cpuValue])</f>
        <v>811</v>
      </c>
      <c r="O599" s="8" t="str">
        <f>LOOKUP(Table1[[#This Row],[Rank based on power]],$S$5:$S$9,$T$5:$T$9)</f>
        <v>High performance</v>
      </c>
      <c r="P599" s="2">
        <f ca="1">YEAR($T$2)-Table1[[#This Row],[testDate]]</f>
        <v>3</v>
      </c>
      <c r="Q599" s="8" t="str">
        <f>CONCATENATE(PROPER(Table1[[#This Row],[Performace remark based on performance]])," ",UPPER(TRIM(Table1[[#This Row],[category]])))</f>
        <v>High Performance LAPTOP</v>
      </c>
      <c r="R599" s="8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t="s">
        <v>667</v>
      </c>
      <c r="B600" s="9">
        <v>109.65</v>
      </c>
      <c r="C600" s="2">
        <v>7783</v>
      </c>
      <c r="D600" s="2">
        <v>70.98</v>
      </c>
      <c r="E600" s="2">
        <v>1904</v>
      </c>
      <c r="F600" s="2">
        <v>17.36</v>
      </c>
      <c r="G600" s="2">
        <v>65</v>
      </c>
      <c r="H600" s="2">
        <v>119.74</v>
      </c>
      <c r="I600" s="2">
        <v>4</v>
      </c>
      <c r="J600" s="10">
        <v>2017</v>
      </c>
      <c r="K600" s="8" t="s">
        <v>48</v>
      </c>
      <c r="L600" s="8" t="s">
        <v>13</v>
      </c>
      <c r="M600" s="2">
        <f>RANK(Table1[[#This Row],[powerPerf]],Table1[powerPerf])</f>
        <v>661</v>
      </c>
      <c r="N600" s="2">
        <f>RANK(Table1[[#This Row],[cpuValue]],Table1[cpuValue])</f>
        <v>224</v>
      </c>
      <c r="O600" s="8" t="str">
        <f>LOOKUP(Table1[[#This Row],[Rank based on power]],$S$5:$S$9,$T$5:$T$9)</f>
        <v>High performance</v>
      </c>
      <c r="P600" s="2">
        <f ca="1">YEAR($T$2)-Table1[[#This Row],[testDate]]</f>
        <v>5</v>
      </c>
      <c r="Q600" s="8" t="str">
        <f>CONCATENATE(PROPER(Table1[[#This Row],[Performace remark based on performance]])," ",UPPER(TRIM(Table1[[#This Row],[category]])))</f>
        <v>High Performance DESKTOP</v>
      </c>
      <c r="R600" s="8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t="s">
        <v>668</v>
      </c>
      <c r="B601" s="9">
        <v>258.7</v>
      </c>
      <c r="C601" s="2">
        <v>7757</v>
      </c>
      <c r="D601" s="2">
        <v>29.98</v>
      </c>
      <c r="E601" s="2">
        <v>2287</v>
      </c>
      <c r="F601" s="2">
        <v>8.84</v>
      </c>
      <c r="G601" s="2">
        <v>45</v>
      </c>
      <c r="H601" s="2">
        <v>172.37</v>
      </c>
      <c r="I601" s="2">
        <v>4</v>
      </c>
      <c r="J601" s="10">
        <v>2016</v>
      </c>
      <c r="K601" s="8" t="s">
        <v>575</v>
      </c>
      <c r="L601" s="8" t="s">
        <v>16</v>
      </c>
      <c r="M601" s="2">
        <f>RANK(Table1[[#This Row],[powerPerf]],Table1[powerPerf])</f>
        <v>407</v>
      </c>
      <c r="N601" s="2">
        <f>RANK(Table1[[#This Row],[cpuValue]],Table1[cpuValue])</f>
        <v>846</v>
      </c>
      <c r="O601" s="8" t="str">
        <f>LOOKUP(Table1[[#This Row],[Rank based on power]],$S$5:$S$9,$T$5:$T$9)</f>
        <v>High performance</v>
      </c>
      <c r="P601" s="2">
        <f ca="1">YEAR($T$2)-Table1[[#This Row],[testDate]]</f>
        <v>6</v>
      </c>
      <c r="Q601" s="8" t="str">
        <f>CONCATENATE(PROPER(Table1[[#This Row],[Performace remark based on performance]])," ",UPPER(TRIM(Table1[[#This Row],[category]])))</f>
        <v>High Performance SERVER</v>
      </c>
      <c r="R601" s="8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t="s">
        <v>669</v>
      </c>
      <c r="B602" s="9">
        <v>66.010000000000005</v>
      </c>
      <c r="C602" s="2">
        <v>7741</v>
      </c>
      <c r="D602" s="2">
        <v>117.27</v>
      </c>
      <c r="E602" s="2">
        <v>1275</v>
      </c>
      <c r="F602" s="2">
        <v>19.32</v>
      </c>
      <c r="G602" s="2">
        <v>95</v>
      </c>
      <c r="H602" s="2">
        <v>81.48</v>
      </c>
      <c r="I602" s="2">
        <v>8</v>
      </c>
      <c r="J602" s="10">
        <v>2014</v>
      </c>
      <c r="K602" s="8" t="s">
        <v>414</v>
      </c>
      <c r="L602" s="8" t="s">
        <v>16</v>
      </c>
      <c r="M602" s="2">
        <f>RANK(Table1[[#This Row],[powerPerf]],Table1[powerPerf])</f>
        <v>880</v>
      </c>
      <c r="N602" s="2">
        <f>RANK(Table1[[#This Row],[cpuValue]],Table1[cpuValue])</f>
        <v>48</v>
      </c>
      <c r="O602" s="8" t="str">
        <f>LOOKUP(Table1[[#This Row],[Rank based on power]],$S$5:$S$9,$T$5:$T$9)</f>
        <v>Average performance</v>
      </c>
      <c r="P602" s="2">
        <f ca="1">YEAR($T$2)-Table1[[#This Row],[testDate]]</f>
        <v>8</v>
      </c>
      <c r="Q602" s="8" t="str">
        <f>CONCATENATE(PROPER(Table1[[#This Row],[Performace remark based on performance]])," ",UPPER(TRIM(Table1[[#This Row],[category]])))</f>
        <v>Average Performance SERVER</v>
      </c>
      <c r="R602" s="8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t="s">
        <v>670</v>
      </c>
      <c r="B603" s="9">
        <v>297</v>
      </c>
      <c r="C603" s="2">
        <v>7737</v>
      </c>
      <c r="D603" s="2">
        <v>26.05</v>
      </c>
      <c r="E603" s="2">
        <v>2307</v>
      </c>
      <c r="F603" s="2">
        <v>7.77</v>
      </c>
      <c r="G603" s="2">
        <v>15</v>
      </c>
      <c r="H603" s="2">
        <v>515.79999999999995</v>
      </c>
      <c r="I603" s="2">
        <v>4</v>
      </c>
      <c r="J603" s="10">
        <v>2019</v>
      </c>
      <c r="K603" s="8" t="s">
        <v>625</v>
      </c>
      <c r="L603" s="8" t="s">
        <v>118</v>
      </c>
      <c r="M603" s="2">
        <f>RANK(Table1[[#This Row],[powerPerf]],Table1[powerPerf])</f>
        <v>32</v>
      </c>
      <c r="N603" s="2">
        <f>RANK(Table1[[#This Row],[cpuValue]],Table1[cpuValue])</f>
        <v>962</v>
      </c>
      <c r="O603" s="8" t="str">
        <f>LOOKUP(Table1[[#This Row],[Rank based on power]],$S$5:$S$9,$T$5:$T$9)</f>
        <v>Best performance</v>
      </c>
      <c r="P603" s="2">
        <f ca="1">YEAR($T$2)-Table1[[#This Row],[testDate]]</f>
        <v>3</v>
      </c>
      <c r="Q603" s="8" t="str">
        <f>CONCATENATE(PROPER(Table1[[#This Row],[Performace remark based on performance]])," ",UPPER(TRIM(Table1[[#This Row],[category]])))</f>
        <v>Best Performance LAPTOP</v>
      </c>
      <c r="R603" s="8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t="s">
        <v>671</v>
      </c>
      <c r="B604" s="9">
        <v>213</v>
      </c>
      <c r="C604" s="2">
        <v>7731</v>
      </c>
      <c r="D604" s="2">
        <v>36.299999999999997</v>
      </c>
      <c r="E604" s="2">
        <v>1750</v>
      </c>
      <c r="F604" s="2">
        <v>8.2200000000000006</v>
      </c>
      <c r="G604" s="2">
        <v>60</v>
      </c>
      <c r="H604" s="2">
        <v>128.86000000000001</v>
      </c>
      <c r="I604" s="2">
        <v>4</v>
      </c>
      <c r="J604" s="10">
        <v>2018</v>
      </c>
      <c r="K604" s="8" t="s">
        <v>289</v>
      </c>
      <c r="L604" s="8" t="s">
        <v>16</v>
      </c>
      <c r="M604" s="2">
        <f>RANK(Table1[[#This Row],[powerPerf]],Table1[powerPerf])</f>
        <v>609</v>
      </c>
      <c r="N604" s="2">
        <f>RANK(Table1[[#This Row],[cpuValue]],Table1[cpuValue])</f>
        <v>667</v>
      </c>
      <c r="O604" s="8" t="str">
        <f>LOOKUP(Table1[[#This Row],[Rank based on power]],$S$5:$S$9,$T$5:$T$9)</f>
        <v>High performance</v>
      </c>
      <c r="P604" s="2">
        <f ca="1">YEAR($T$2)-Table1[[#This Row],[testDate]]</f>
        <v>4</v>
      </c>
      <c r="Q604" s="8" t="str">
        <f>CONCATENATE(PROPER(Table1[[#This Row],[Performace remark based on performance]])," ",UPPER(TRIM(Table1[[#This Row],[category]])))</f>
        <v>High Performance SERVER</v>
      </c>
      <c r="R604" s="8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t="s">
        <v>672</v>
      </c>
      <c r="B605" s="9">
        <v>247.53</v>
      </c>
      <c r="C605" s="2">
        <v>7699</v>
      </c>
      <c r="D605" s="2">
        <v>31.11</v>
      </c>
      <c r="E605" s="2">
        <v>2045</v>
      </c>
      <c r="F605" s="2">
        <v>8.26</v>
      </c>
      <c r="G605" s="2">
        <v>35</v>
      </c>
      <c r="H605" s="2">
        <v>219.98</v>
      </c>
      <c r="I605" s="2">
        <v>6</v>
      </c>
      <c r="J605" s="10">
        <v>2018</v>
      </c>
      <c r="K605" s="8" t="s">
        <v>267</v>
      </c>
      <c r="L605" s="8" t="s">
        <v>13</v>
      </c>
      <c r="M605" s="2">
        <f>RANK(Table1[[#This Row],[powerPerf]],Table1[powerPerf])</f>
        <v>271</v>
      </c>
      <c r="N605" s="2">
        <f>RANK(Table1[[#This Row],[cpuValue]],Table1[cpuValue])</f>
        <v>813</v>
      </c>
      <c r="O605" s="8" t="str">
        <f>LOOKUP(Table1[[#This Row],[Rank based on power]],$S$5:$S$9,$T$5:$T$9)</f>
        <v>Best performance</v>
      </c>
      <c r="P605" s="2">
        <f ca="1">YEAR($T$2)-Table1[[#This Row],[testDate]]</f>
        <v>4</v>
      </c>
      <c r="Q605" s="8" t="str">
        <f>CONCATENATE(PROPER(Table1[[#This Row],[Performace remark based on performance]])," ",UPPER(TRIM(Table1[[#This Row],[category]])))</f>
        <v>Best Performance DESKTOP</v>
      </c>
      <c r="R605" s="8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t="s">
        <v>674</v>
      </c>
      <c r="B606" s="9">
        <v>293.22000000000003</v>
      </c>
      <c r="C606" s="2">
        <v>7694</v>
      </c>
      <c r="D606" s="2">
        <v>26.24</v>
      </c>
      <c r="E606" s="2">
        <v>2823</v>
      </c>
      <c r="F606" s="2">
        <v>9.6300000000000008</v>
      </c>
      <c r="G606" s="2">
        <v>91</v>
      </c>
      <c r="H606" s="2">
        <v>84.55</v>
      </c>
      <c r="I606" s="2">
        <v>4</v>
      </c>
      <c r="J606" s="10">
        <v>2020</v>
      </c>
      <c r="K606" s="8" t="s">
        <v>575</v>
      </c>
      <c r="L606" s="8" t="s">
        <v>13</v>
      </c>
      <c r="M606" s="2">
        <f>RANK(Table1[[#This Row],[powerPerf]],Table1[powerPerf])</f>
        <v>854</v>
      </c>
      <c r="N606" s="2">
        <f>RANK(Table1[[#This Row],[cpuValue]],Table1[cpuValue])</f>
        <v>954</v>
      </c>
      <c r="O606" s="8" t="str">
        <f>LOOKUP(Table1[[#This Row],[Rank based on power]],$S$5:$S$9,$T$5:$T$9)</f>
        <v>Average performance</v>
      </c>
      <c r="P606" s="2">
        <f ca="1">YEAR($T$2)-Table1[[#This Row],[testDate]]</f>
        <v>2</v>
      </c>
      <c r="Q606" s="8" t="str">
        <f>CONCATENATE(PROPER(Table1[[#This Row],[Performace remark based on performance]])," ",UPPER(TRIM(Table1[[#This Row],[category]])))</f>
        <v>Average Performance DESKTOP</v>
      </c>
      <c r="R606" s="8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t="s">
        <v>675</v>
      </c>
      <c r="B607" s="9">
        <v>378</v>
      </c>
      <c r="C607" s="2">
        <v>7682</v>
      </c>
      <c r="D607" s="2">
        <v>20.32</v>
      </c>
      <c r="E607" s="2">
        <v>2179</v>
      </c>
      <c r="F607" s="2">
        <v>5.76</v>
      </c>
      <c r="G607" s="2">
        <v>45</v>
      </c>
      <c r="H607" s="2">
        <v>170.72</v>
      </c>
      <c r="I607" s="2">
        <v>4</v>
      </c>
      <c r="J607" s="10">
        <v>2017</v>
      </c>
      <c r="K607" s="8" t="s">
        <v>337</v>
      </c>
      <c r="L607" s="8" t="s">
        <v>118</v>
      </c>
      <c r="M607" s="2">
        <f>RANK(Table1[[#This Row],[powerPerf]],Table1[powerPerf])</f>
        <v>413</v>
      </c>
      <c r="N607" s="2">
        <f>RANK(Table1[[#This Row],[cpuValue]],Table1[cpuValue])</f>
        <v>1150</v>
      </c>
      <c r="O607" s="8" t="str">
        <f>LOOKUP(Table1[[#This Row],[Rank based on power]],$S$5:$S$9,$T$5:$T$9)</f>
        <v>High performance</v>
      </c>
      <c r="P607" s="2">
        <f ca="1">YEAR($T$2)-Table1[[#This Row],[testDate]]</f>
        <v>5</v>
      </c>
      <c r="Q607" s="8" t="str">
        <f>CONCATENATE(PROPER(Table1[[#This Row],[Performace remark based on performance]])," ",UPPER(TRIM(Table1[[#This Row],[category]])))</f>
        <v>High Performance LAPTOP</v>
      </c>
      <c r="R607" s="8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t="s">
        <v>676</v>
      </c>
      <c r="B608" s="9">
        <v>320</v>
      </c>
      <c r="C608" s="2">
        <v>7680</v>
      </c>
      <c r="D608" s="2">
        <v>24</v>
      </c>
      <c r="E608" s="2">
        <v>2314</v>
      </c>
      <c r="F608" s="2">
        <v>7.23</v>
      </c>
      <c r="G608" s="2">
        <v>15</v>
      </c>
      <c r="H608" s="2">
        <v>512.02</v>
      </c>
      <c r="I608" s="2">
        <v>4</v>
      </c>
      <c r="J608" s="10">
        <v>2019</v>
      </c>
      <c r="K608" s="8" t="s">
        <v>532</v>
      </c>
      <c r="L608" s="8" t="s">
        <v>118</v>
      </c>
      <c r="M608" s="2">
        <f>RANK(Table1[[#This Row],[powerPerf]],Table1[powerPerf])</f>
        <v>33</v>
      </c>
      <c r="N608" s="2">
        <f>RANK(Table1[[#This Row],[cpuValue]],Table1[cpuValue])</f>
        <v>1028</v>
      </c>
      <c r="O608" s="8" t="str">
        <f>LOOKUP(Table1[[#This Row],[Rank based on power]],$S$5:$S$9,$T$5:$T$9)</f>
        <v>Best performance</v>
      </c>
      <c r="P608" s="2">
        <f ca="1">YEAR($T$2)-Table1[[#This Row],[testDate]]</f>
        <v>3</v>
      </c>
      <c r="Q608" s="8" t="str">
        <f>CONCATENATE(PROPER(Table1[[#This Row],[Performace remark based on performance]])," ",UPPER(TRIM(Table1[[#This Row],[category]])))</f>
        <v>Best Performance LAPTOP</v>
      </c>
      <c r="R608" s="8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t="s">
        <v>677</v>
      </c>
      <c r="B609" s="9">
        <v>250</v>
      </c>
      <c r="C609" s="2">
        <v>7678</v>
      </c>
      <c r="D609" s="2">
        <v>30.71</v>
      </c>
      <c r="E609" s="2">
        <v>2360</v>
      </c>
      <c r="F609" s="2">
        <v>9.44</v>
      </c>
      <c r="G609" s="2">
        <v>45</v>
      </c>
      <c r="H609" s="2">
        <v>170.62</v>
      </c>
      <c r="I609" s="2">
        <v>4</v>
      </c>
      <c r="J609" s="10">
        <v>2020</v>
      </c>
      <c r="K609" s="8" t="s">
        <v>337</v>
      </c>
      <c r="L609" s="8" t="s">
        <v>118</v>
      </c>
      <c r="M609" s="2">
        <f>RANK(Table1[[#This Row],[powerPerf]],Table1[powerPerf])</f>
        <v>415</v>
      </c>
      <c r="N609" s="2">
        <f>RANK(Table1[[#This Row],[cpuValue]],Table1[cpuValue])</f>
        <v>820</v>
      </c>
      <c r="O609" s="8" t="str">
        <f>LOOKUP(Table1[[#This Row],[Rank based on power]],$S$5:$S$9,$T$5:$T$9)</f>
        <v>High performance</v>
      </c>
      <c r="P609" s="2">
        <f ca="1">YEAR($T$2)-Table1[[#This Row],[testDate]]</f>
        <v>2</v>
      </c>
      <c r="Q609" s="8" t="str">
        <f>CONCATENATE(PROPER(Table1[[#This Row],[Performace remark based on performance]])," ",UPPER(TRIM(Table1[[#This Row],[category]])))</f>
        <v>High Performance LAPTOP</v>
      </c>
      <c r="R609" s="8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t="s">
        <v>678</v>
      </c>
      <c r="B610" s="9">
        <v>1207</v>
      </c>
      <c r="C610" s="2">
        <v>7629</v>
      </c>
      <c r="D610" s="2">
        <v>6.32</v>
      </c>
      <c r="E610" s="2">
        <v>2125</v>
      </c>
      <c r="F610" s="2">
        <v>1.76</v>
      </c>
      <c r="G610" s="2">
        <v>45</v>
      </c>
      <c r="H610" s="2">
        <v>169.54</v>
      </c>
      <c r="I610" s="2">
        <v>4</v>
      </c>
      <c r="J610" s="10">
        <v>2016</v>
      </c>
      <c r="K610" s="8" t="s">
        <v>337</v>
      </c>
      <c r="L610" s="8" t="s">
        <v>16</v>
      </c>
      <c r="M610" s="2">
        <f>RANK(Table1[[#This Row],[powerPerf]],Table1[powerPerf])</f>
        <v>421</v>
      </c>
      <c r="N610" s="2">
        <f>RANK(Table1[[#This Row],[cpuValue]],Table1[cpuValue])</f>
        <v>1759</v>
      </c>
      <c r="O610" s="8" t="str">
        <f>LOOKUP(Table1[[#This Row],[Rank based on power]],$S$5:$S$9,$T$5:$T$9)</f>
        <v>High performance</v>
      </c>
      <c r="P610" s="2">
        <f ca="1">YEAR($T$2)-Table1[[#This Row],[testDate]]</f>
        <v>6</v>
      </c>
      <c r="Q610" s="8" t="str">
        <f>CONCATENATE(PROPER(Table1[[#This Row],[Performace remark based on performance]])," ",UPPER(TRIM(Table1[[#This Row],[category]])))</f>
        <v>High Performance SERVER</v>
      </c>
      <c r="R610" s="8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t="s">
        <v>679</v>
      </c>
      <c r="B611" s="9">
        <v>84</v>
      </c>
      <c r="C611" s="2">
        <v>7582</v>
      </c>
      <c r="D611" s="2">
        <v>90.26</v>
      </c>
      <c r="E611" s="2">
        <v>1696</v>
      </c>
      <c r="F611" s="2">
        <v>20.2</v>
      </c>
      <c r="G611" s="2">
        <v>85</v>
      </c>
      <c r="H611" s="2">
        <v>89.2</v>
      </c>
      <c r="I611" s="2">
        <v>4</v>
      </c>
      <c r="J611" s="10">
        <v>2016</v>
      </c>
      <c r="K611" s="8" t="s">
        <v>161</v>
      </c>
      <c r="L611" s="8" t="s">
        <v>16</v>
      </c>
      <c r="M611" s="2">
        <f>RANK(Table1[[#This Row],[powerPerf]],Table1[powerPerf])</f>
        <v>820</v>
      </c>
      <c r="N611" s="2">
        <f>RANK(Table1[[#This Row],[cpuValue]],Table1[cpuValue])</f>
        <v>134</v>
      </c>
      <c r="O611" s="8" t="str">
        <f>LOOKUP(Table1[[#This Row],[Rank based on power]],$S$5:$S$9,$T$5:$T$9)</f>
        <v>Average performance</v>
      </c>
      <c r="P611" s="2">
        <f ca="1">YEAR($T$2)-Table1[[#This Row],[testDate]]</f>
        <v>6</v>
      </c>
      <c r="Q611" s="8" t="str">
        <f>CONCATENATE(PROPER(Table1[[#This Row],[Performace remark based on performance]])," ",UPPER(TRIM(Table1[[#This Row],[category]])))</f>
        <v>Average Performance SERVER</v>
      </c>
      <c r="R611" s="8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t="s">
        <v>680</v>
      </c>
      <c r="B612" s="9">
        <v>178.09</v>
      </c>
      <c r="C612" s="2">
        <v>7566</v>
      </c>
      <c r="D612" s="2">
        <v>42.48</v>
      </c>
      <c r="E612" s="2">
        <v>2364</v>
      </c>
      <c r="F612" s="2">
        <v>13.28</v>
      </c>
      <c r="G612" s="2">
        <v>65</v>
      </c>
      <c r="H612" s="2">
        <v>116.4</v>
      </c>
      <c r="I612" s="2">
        <v>4</v>
      </c>
      <c r="J612" s="10">
        <v>2019</v>
      </c>
      <c r="K612" s="8" t="s">
        <v>48</v>
      </c>
      <c r="L612" s="8" t="s">
        <v>13</v>
      </c>
      <c r="M612" s="2">
        <f>RANK(Table1[[#This Row],[powerPerf]],Table1[powerPerf])</f>
        <v>681</v>
      </c>
      <c r="N612" s="2">
        <f>RANK(Table1[[#This Row],[cpuValue]],Table1[cpuValue])</f>
        <v>553</v>
      </c>
      <c r="O612" s="8" t="str">
        <f>LOOKUP(Table1[[#This Row],[Rank based on power]],$S$5:$S$9,$T$5:$T$9)</f>
        <v>High performance</v>
      </c>
      <c r="P612" s="2">
        <f ca="1">YEAR($T$2)-Table1[[#This Row],[testDate]]</f>
        <v>3</v>
      </c>
      <c r="Q612" s="8" t="str">
        <f>CONCATENATE(PROPER(Table1[[#This Row],[Performace remark based on performance]])," ",UPPER(TRIM(Table1[[#This Row],[category]])))</f>
        <v>High Performance DESKTOP</v>
      </c>
      <c r="R612" s="8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t="s">
        <v>681</v>
      </c>
      <c r="B613" s="9">
        <v>390</v>
      </c>
      <c r="C613" s="2">
        <v>7561</v>
      </c>
      <c r="D613" s="2">
        <v>19.39</v>
      </c>
      <c r="E613" s="2">
        <v>2156</v>
      </c>
      <c r="F613" s="2">
        <v>5.53</v>
      </c>
      <c r="G613" s="2">
        <v>35</v>
      </c>
      <c r="H613" s="2">
        <v>216.04</v>
      </c>
      <c r="I613" s="2">
        <v>4</v>
      </c>
      <c r="J613" s="10">
        <v>2017</v>
      </c>
      <c r="K613" s="8" t="s">
        <v>575</v>
      </c>
      <c r="L613" s="8" t="s">
        <v>13</v>
      </c>
      <c r="M613" s="2">
        <f>RANK(Table1[[#This Row],[powerPerf]],Table1[powerPerf])</f>
        <v>276</v>
      </c>
      <c r="N613" s="2">
        <f>RANK(Table1[[#This Row],[cpuValue]],Table1[cpuValue])</f>
        <v>1179</v>
      </c>
      <c r="O613" s="8" t="str">
        <f>LOOKUP(Table1[[#This Row],[Rank based on power]],$S$5:$S$9,$T$5:$T$9)</f>
        <v>Best performance</v>
      </c>
      <c r="P613" s="2">
        <f ca="1">YEAR($T$2)-Table1[[#This Row],[testDate]]</f>
        <v>5</v>
      </c>
      <c r="Q613" s="8" t="str">
        <f>CONCATENATE(PROPER(Table1[[#This Row],[Performace remark based on performance]])," ",UPPER(TRIM(Table1[[#This Row],[category]])))</f>
        <v>Best Performance DESKTOP</v>
      </c>
      <c r="R613" s="8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t="s">
        <v>682</v>
      </c>
      <c r="B614" s="9">
        <v>267.56</v>
      </c>
      <c r="C614" s="2">
        <v>7545</v>
      </c>
      <c r="D614" s="2">
        <v>28.2</v>
      </c>
      <c r="E614" s="2">
        <v>2726</v>
      </c>
      <c r="F614" s="2">
        <v>10.19</v>
      </c>
      <c r="G614" s="2">
        <v>71</v>
      </c>
      <c r="H614" s="2">
        <v>106.26</v>
      </c>
      <c r="I614" s="2">
        <v>4</v>
      </c>
      <c r="J614" s="10">
        <v>2019</v>
      </c>
      <c r="K614" s="8" t="s">
        <v>267</v>
      </c>
      <c r="L614" s="8" t="s">
        <v>16</v>
      </c>
      <c r="M614" s="2">
        <f>RANK(Table1[[#This Row],[powerPerf]],Table1[powerPerf])</f>
        <v>727</v>
      </c>
      <c r="N614" s="2">
        <f>RANK(Table1[[#This Row],[cpuValue]],Table1[cpuValue])</f>
        <v>893</v>
      </c>
      <c r="O614" s="8" t="str">
        <f>LOOKUP(Table1[[#This Row],[Rank based on power]],$S$5:$S$9,$T$5:$T$9)</f>
        <v>High performance</v>
      </c>
      <c r="P614" s="2">
        <f ca="1">YEAR($T$2)-Table1[[#This Row],[testDate]]</f>
        <v>3</v>
      </c>
      <c r="Q614" s="8" t="str">
        <f>CONCATENATE(PROPER(Table1[[#This Row],[Performace remark based on performance]])," ",UPPER(TRIM(Table1[[#This Row],[category]])))</f>
        <v>High Performance SERVER</v>
      </c>
      <c r="R614" s="8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t="s">
        <v>683</v>
      </c>
      <c r="B615" s="9">
        <v>250</v>
      </c>
      <c r="C615" s="2">
        <v>7542</v>
      </c>
      <c r="D615" s="2">
        <v>30.17</v>
      </c>
      <c r="E615" s="2">
        <v>2309</v>
      </c>
      <c r="F615" s="2">
        <v>9.24</v>
      </c>
      <c r="G615" s="2">
        <v>45</v>
      </c>
      <c r="H615" s="2">
        <v>167.59</v>
      </c>
      <c r="I615" s="2">
        <v>4</v>
      </c>
      <c r="J615" s="10">
        <v>2018</v>
      </c>
      <c r="K615" s="8" t="s">
        <v>267</v>
      </c>
      <c r="L615" s="8" t="s">
        <v>118</v>
      </c>
      <c r="M615" s="2">
        <f>RANK(Table1[[#This Row],[powerPerf]],Table1[powerPerf])</f>
        <v>426</v>
      </c>
      <c r="N615" s="2">
        <f>RANK(Table1[[#This Row],[cpuValue]],Table1[cpuValue])</f>
        <v>837</v>
      </c>
      <c r="O615" s="8" t="str">
        <f>LOOKUP(Table1[[#This Row],[Rank based on power]],$S$5:$S$9,$T$5:$T$9)</f>
        <v>High performance</v>
      </c>
      <c r="P615" s="2">
        <f ca="1">YEAR($T$2)-Table1[[#This Row],[testDate]]</f>
        <v>4</v>
      </c>
      <c r="Q615" s="8" t="str">
        <f>CONCATENATE(PROPER(Table1[[#This Row],[Performace remark based on performance]])," ",UPPER(TRIM(Table1[[#This Row],[category]])))</f>
        <v>High Performance LAPTOP</v>
      </c>
      <c r="R615" s="8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t="s">
        <v>684</v>
      </c>
      <c r="B616" s="9">
        <v>623</v>
      </c>
      <c r="C616" s="2">
        <v>7523</v>
      </c>
      <c r="D616" s="2">
        <v>12.07</v>
      </c>
      <c r="E616" s="2">
        <v>2124</v>
      </c>
      <c r="F616" s="2">
        <v>3.41</v>
      </c>
      <c r="G616" s="2">
        <v>45</v>
      </c>
      <c r="H616" s="2">
        <v>167.17</v>
      </c>
      <c r="I616" s="2">
        <v>4</v>
      </c>
      <c r="J616" s="10">
        <v>2015</v>
      </c>
      <c r="K616" s="8" t="s">
        <v>337</v>
      </c>
      <c r="L616" s="8" t="s">
        <v>181</v>
      </c>
      <c r="M616" s="2">
        <f>RANK(Table1[[#This Row],[powerPerf]],Table1[powerPerf])</f>
        <v>428</v>
      </c>
      <c r="N616" s="2">
        <f>RANK(Table1[[#This Row],[cpuValue]],Table1[cpuValue])</f>
        <v>1481</v>
      </c>
      <c r="O616" s="8" t="str">
        <f>LOOKUP(Table1[[#This Row],[Rank based on power]],$S$5:$S$9,$T$5:$T$9)</f>
        <v>High performance</v>
      </c>
      <c r="P616" s="2">
        <f ca="1">YEAR($T$2)-Table1[[#This Row],[testDate]]</f>
        <v>7</v>
      </c>
      <c r="Q616" s="8" t="str">
        <f>CONCATENATE(PROPER(Table1[[#This Row],[Performace remark based on performance]])," ",UPPER(TRIM(Table1[[#This Row],[category]])))</f>
        <v>High Performance LAPTOP, SERVER</v>
      </c>
      <c r="R616" s="8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t="s">
        <v>685</v>
      </c>
      <c r="B617" s="9">
        <v>229.99</v>
      </c>
      <c r="C617" s="2">
        <v>7518</v>
      </c>
      <c r="D617" s="2">
        <v>32.69</v>
      </c>
      <c r="E617" s="2">
        <v>2749</v>
      </c>
      <c r="F617" s="2">
        <v>11.95</v>
      </c>
      <c r="G617" s="2">
        <v>71</v>
      </c>
      <c r="H617" s="2">
        <v>105.89</v>
      </c>
      <c r="I617" s="2">
        <v>4</v>
      </c>
      <c r="J617" s="10">
        <v>2018</v>
      </c>
      <c r="K617" s="8" t="s">
        <v>267</v>
      </c>
      <c r="L617" s="8" t="s">
        <v>16</v>
      </c>
      <c r="M617" s="2">
        <f>RANK(Table1[[#This Row],[powerPerf]],Table1[powerPerf])</f>
        <v>728</v>
      </c>
      <c r="N617" s="2">
        <f>RANK(Table1[[#This Row],[cpuValue]],Table1[cpuValue])</f>
        <v>776</v>
      </c>
      <c r="O617" s="8" t="str">
        <f>LOOKUP(Table1[[#This Row],[Rank based on power]],$S$5:$S$9,$T$5:$T$9)</f>
        <v>High performance</v>
      </c>
      <c r="P617" s="2">
        <f ca="1">YEAR($T$2)-Table1[[#This Row],[testDate]]</f>
        <v>4</v>
      </c>
      <c r="Q617" s="8" t="str">
        <f>CONCATENATE(PROPER(Table1[[#This Row],[Performace remark based on performance]])," ",UPPER(TRIM(Table1[[#This Row],[category]])))</f>
        <v>High Performance SERVER</v>
      </c>
      <c r="R617" s="8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t="s">
        <v>686</v>
      </c>
      <c r="B618" s="9">
        <v>96.19</v>
      </c>
      <c r="C618" s="2">
        <v>7501</v>
      </c>
      <c r="D618" s="2">
        <v>77.98</v>
      </c>
      <c r="E618" s="2">
        <v>1596</v>
      </c>
      <c r="F618" s="2">
        <v>16.600000000000001</v>
      </c>
      <c r="G618" s="2">
        <v>130</v>
      </c>
      <c r="H618" s="2">
        <v>57.7</v>
      </c>
      <c r="I618" s="2">
        <v>6</v>
      </c>
      <c r="J618" s="10">
        <v>2012</v>
      </c>
      <c r="K618" s="8" t="s">
        <v>393</v>
      </c>
      <c r="L618" s="8" t="s">
        <v>16</v>
      </c>
      <c r="M618" s="2">
        <f>RANK(Table1[[#This Row],[powerPerf]],Table1[powerPerf])</f>
        <v>1066</v>
      </c>
      <c r="N618" s="2">
        <f>RANK(Table1[[#This Row],[cpuValue]],Table1[cpuValue])</f>
        <v>182</v>
      </c>
      <c r="O618" s="8" t="str">
        <f>LOOKUP(Table1[[#This Row],[Rank based on power]],$S$5:$S$9,$T$5:$T$9)</f>
        <v>Average performance</v>
      </c>
      <c r="P618" s="2">
        <f ca="1">YEAR($T$2)-Table1[[#This Row],[testDate]]</f>
        <v>10</v>
      </c>
      <c r="Q618" s="8" t="str">
        <f>CONCATENATE(PROPER(Table1[[#This Row],[Performace remark based on performance]])," ",UPPER(TRIM(Table1[[#This Row],[category]])))</f>
        <v>Average Performance SERVER</v>
      </c>
      <c r="R618" s="8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t="s">
        <v>687</v>
      </c>
      <c r="B619" s="9">
        <v>112</v>
      </c>
      <c r="C619" s="2">
        <v>7485</v>
      </c>
      <c r="D619" s="2">
        <v>66.83</v>
      </c>
      <c r="E619" s="2">
        <v>2040</v>
      </c>
      <c r="F619" s="2">
        <v>18.22</v>
      </c>
      <c r="G619" s="2">
        <v>135</v>
      </c>
      <c r="H619" s="2">
        <v>55.44</v>
      </c>
      <c r="I619" s="2">
        <v>4</v>
      </c>
      <c r="J619" s="10">
        <v>2014</v>
      </c>
      <c r="K619" s="8" t="s">
        <v>189</v>
      </c>
      <c r="L619" s="8" t="s">
        <v>16</v>
      </c>
      <c r="M619" s="2">
        <f>RANK(Table1[[#This Row],[powerPerf]],Table1[powerPerf])</f>
        <v>1088</v>
      </c>
      <c r="N619" s="2">
        <f>RANK(Table1[[#This Row],[cpuValue]],Table1[cpuValue])</f>
        <v>254</v>
      </c>
      <c r="O619" s="8" t="str">
        <f>LOOKUP(Table1[[#This Row],[Rank based on power]],$S$5:$S$9,$T$5:$T$9)</f>
        <v>Average performance</v>
      </c>
      <c r="P619" s="2">
        <f ca="1">YEAR($T$2)-Table1[[#This Row],[testDate]]</f>
        <v>8</v>
      </c>
      <c r="Q619" s="8" t="str">
        <f>CONCATENATE(PROPER(Table1[[#This Row],[Performace remark based on performance]])," ",UPPER(TRIM(Table1[[#This Row],[category]])))</f>
        <v>Average Performance SERVER</v>
      </c>
      <c r="R619" s="8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t="s">
        <v>688</v>
      </c>
      <c r="B620" s="9">
        <v>79</v>
      </c>
      <c r="C620" s="2">
        <v>7475</v>
      </c>
      <c r="D620" s="2">
        <v>94.62</v>
      </c>
      <c r="E620" s="2">
        <v>1102</v>
      </c>
      <c r="F620" s="2">
        <v>13.95</v>
      </c>
      <c r="G620" s="2">
        <v>70</v>
      </c>
      <c r="H620" s="2">
        <v>106.79</v>
      </c>
      <c r="I620" s="2">
        <v>10</v>
      </c>
      <c r="J620" s="10">
        <v>2017</v>
      </c>
      <c r="K620" s="8" t="s">
        <v>392</v>
      </c>
      <c r="L620" s="8" t="s">
        <v>16</v>
      </c>
      <c r="M620" s="2">
        <f>RANK(Table1[[#This Row],[powerPerf]],Table1[powerPerf])</f>
        <v>725</v>
      </c>
      <c r="N620" s="2">
        <f>RANK(Table1[[#This Row],[cpuValue]],Table1[cpuValue])</f>
        <v>120</v>
      </c>
      <c r="O620" s="8" t="str">
        <f>LOOKUP(Table1[[#This Row],[Rank based on power]],$S$5:$S$9,$T$5:$T$9)</f>
        <v>High performance</v>
      </c>
      <c r="P620" s="2">
        <f ca="1">YEAR($T$2)-Table1[[#This Row],[testDate]]</f>
        <v>5</v>
      </c>
      <c r="Q620" s="8" t="str">
        <f>CONCATENATE(PROPER(Table1[[#This Row],[Performace remark based on performance]])," ",UPPER(TRIM(Table1[[#This Row],[category]])))</f>
        <v>High Performance SERVER</v>
      </c>
      <c r="R620" s="8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t="s">
        <v>689</v>
      </c>
      <c r="B621" s="9">
        <v>69</v>
      </c>
      <c r="C621" s="2">
        <v>7470</v>
      </c>
      <c r="D621" s="2">
        <v>108.26</v>
      </c>
      <c r="E621" s="2">
        <v>1574</v>
      </c>
      <c r="F621" s="2">
        <v>22.82</v>
      </c>
      <c r="G621" s="2">
        <v>80</v>
      </c>
      <c r="H621" s="2">
        <v>93.37</v>
      </c>
      <c r="I621" s="2">
        <v>6</v>
      </c>
      <c r="J621" s="10">
        <v>2013</v>
      </c>
      <c r="K621" s="8" t="s">
        <v>392</v>
      </c>
      <c r="L621" s="8" t="s">
        <v>16</v>
      </c>
      <c r="M621" s="2">
        <f>RANK(Table1[[#This Row],[powerPerf]],Table1[powerPerf])</f>
        <v>793</v>
      </c>
      <c r="N621" s="2">
        <f>RANK(Table1[[#This Row],[cpuValue]],Table1[cpuValue])</f>
        <v>71</v>
      </c>
      <c r="O621" s="8" t="str">
        <f>LOOKUP(Table1[[#This Row],[Rank based on power]],$S$5:$S$9,$T$5:$T$9)</f>
        <v>Average performance</v>
      </c>
      <c r="P621" s="2">
        <f ca="1">YEAR($T$2)-Table1[[#This Row],[testDate]]</f>
        <v>9</v>
      </c>
      <c r="Q621" s="8" t="str">
        <f>CONCATENATE(PROPER(Table1[[#This Row],[Performace remark based on performance]])," ",UPPER(TRIM(Table1[[#This Row],[category]])))</f>
        <v>Average Performance SERVER</v>
      </c>
      <c r="R621" s="8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t="s">
        <v>690</v>
      </c>
      <c r="B622" s="9">
        <v>1346</v>
      </c>
      <c r="C622" s="2">
        <v>7456</v>
      </c>
      <c r="D622" s="2">
        <v>5.54</v>
      </c>
      <c r="E622" s="2">
        <v>2127</v>
      </c>
      <c r="F622" s="2">
        <v>1.58</v>
      </c>
      <c r="G622" s="2">
        <v>140</v>
      </c>
      <c r="H622" s="2">
        <v>53.26</v>
      </c>
      <c r="I622" s="2">
        <v>4</v>
      </c>
      <c r="J622" s="10">
        <v>2014</v>
      </c>
      <c r="K622" s="8" t="s">
        <v>189</v>
      </c>
      <c r="L622" s="8" t="s">
        <v>16</v>
      </c>
      <c r="M622" s="2">
        <f>RANK(Table1[[#This Row],[powerPerf]],Table1[powerPerf])</f>
        <v>1109</v>
      </c>
      <c r="N622" s="2">
        <f>RANK(Table1[[#This Row],[cpuValue]],Table1[cpuValue])</f>
        <v>1790</v>
      </c>
      <c r="O622" s="8" t="str">
        <f>LOOKUP(Table1[[#This Row],[Rank based on power]],$S$5:$S$9,$T$5:$T$9)</f>
        <v>Average performance</v>
      </c>
      <c r="P622" s="2">
        <f ca="1">YEAR($T$2)-Table1[[#This Row],[testDate]]</f>
        <v>8</v>
      </c>
      <c r="Q622" s="8" t="str">
        <f>CONCATENATE(PROPER(Table1[[#This Row],[Performace remark based on performance]])," ",UPPER(TRIM(Table1[[#This Row],[category]])))</f>
        <v>Average Performance SERVER</v>
      </c>
      <c r="R622" s="8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t="s">
        <v>691</v>
      </c>
      <c r="B623" s="9">
        <v>378</v>
      </c>
      <c r="C623" s="2">
        <v>7453</v>
      </c>
      <c r="D623" s="2">
        <v>19.72</v>
      </c>
      <c r="E623" s="2">
        <v>2207</v>
      </c>
      <c r="F623" s="2">
        <v>5.84</v>
      </c>
      <c r="G623" s="2">
        <v>45</v>
      </c>
      <c r="H623" s="2">
        <v>165.63</v>
      </c>
      <c r="I623" s="2">
        <v>4</v>
      </c>
      <c r="J623" s="10">
        <v>2019</v>
      </c>
      <c r="K623" s="8" t="s">
        <v>337</v>
      </c>
      <c r="L623" s="8" t="s">
        <v>118</v>
      </c>
      <c r="M623" s="2">
        <f>RANK(Table1[[#This Row],[powerPerf]],Table1[powerPerf])</f>
        <v>440</v>
      </c>
      <c r="N623" s="2">
        <f>RANK(Table1[[#This Row],[cpuValue]],Table1[cpuValue])</f>
        <v>1166</v>
      </c>
      <c r="O623" s="8" t="str">
        <f>LOOKUP(Table1[[#This Row],[Rank based on power]],$S$5:$S$9,$T$5:$T$9)</f>
        <v>High performance</v>
      </c>
      <c r="P623" s="2">
        <f ca="1">YEAR($T$2)-Table1[[#This Row],[testDate]]</f>
        <v>3</v>
      </c>
      <c r="Q623" s="8" t="str">
        <f>CONCATENATE(PROPER(Table1[[#This Row],[Performace remark based on performance]])," ",UPPER(TRIM(Table1[[#This Row],[category]])))</f>
        <v>High Performance LAPTOP</v>
      </c>
      <c r="R623" s="8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t="s">
        <v>692</v>
      </c>
      <c r="B624" s="9">
        <v>568</v>
      </c>
      <c r="C624" s="2">
        <v>7449</v>
      </c>
      <c r="D624" s="2">
        <v>13.11</v>
      </c>
      <c r="E624" s="2">
        <v>2226</v>
      </c>
      <c r="F624" s="2">
        <v>3.92</v>
      </c>
      <c r="G624" s="2">
        <v>45</v>
      </c>
      <c r="H624" s="2">
        <v>165.53</v>
      </c>
      <c r="I624" s="2">
        <v>4</v>
      </c>
      <c r="J624" s="10">
        <v>2017</v>
      </c>
      <c r="K624" s="8" t="s">
        <v>337</v>
      </c>
      <c r="L624" s="8" t="s">
        <v>118</v>
      </c>
      <c r="M624" s="2">
        <f>RANK(Table1[[#This Row],[powerPerf]],Table1[powerPerf])</f>
        <v>441</v>
      </c>
      <c r="N624" s="2">
        <f>RANK(Table1[[#This Row],[cpuValue]],Table1[cpuValue])</f>
        <v>1441</v>
      </c>
      <c r="O624" s="8" t="str">
        <f>LOOKUP(Table1[[#This Row],[Rank based on power]],$S$5:$S$9,$T$5:$T$9)</f>
        <v>High performance</v>
      </c>
      <c r="P624" s="2">
        <f ca="1">YEAR($T$2)-Table1[[#This Row],[testDate]]</f>
        <v>5</v>
      </c>
      <c r="Q624" s="8" t="str">
        <f>CONCATENATE(PROPER(Table1[[#This Row],[Performace remark based on performance]])," ",UPPER(TRIM(Table1[[#This Row],[category]])))</f>
        <v>High Performance LAPTOP</v>
      </c>
      <c r="R624" s="8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t="s">
        <v>693</v>
      </c>
      <c r="B625" s="9">
        <v>348</v>
      </c>
      <c r="C625" s="2">
        <v>7447</v>
      </c>
      <c r="D625" s="2">
        <v>21.4</v>
      </c>
      <c r="E625" s="2">
        <v>1424</v>
      </c>
      <c r="F625" s="2">
        <v>4.09</v>
      </c>
      <c r="G625" s="2">
        <v>45</v>
      </c>
      <c r="H625" s="2">
        <v>165.48</v>
      </c>
      <c r="I625" s="2">
        <v>6</v>
      </c>
      <c r="J625" s="10">
        <v>2017</v>
      </c>
      <c r="K625" s="8" t="s">
        <v>469</v>
      </c>
      <c r="L625" s="8" t="s">
        <v>16</v>
      </c>
      <c r="M625" s="2">
        <f>RANK(Table1[[#This Row],[powerPerf]],Table1[powerPerf])</f>
        <v>442</v>
      </c>
      <c r="N625" s="2">
        <f>RANK(Table1[[#This Row],[cpuValue]],Table1[cpuValue])</f>
        <v>1119</v>
      </c>
      <c r="O625" s="8" t="str">
        <f>LOOKUP(Table1[[#This Row],[Rank based on power]],$S$5:$S$9,$T$5:$T$9)</f>
        <v>High performance</v>
      </c>
      <c r="P625" s="2">
        <f ca="1">YEAR($T$2)-Table1[[#This Row],[testDate]]</f>
        <v>5</v>
      </c>
      <c r="Q625" s="8" t="str">
        <f>CONCATENATE(PROPER(Table1[[#This Row],[Performace remark based on performance]])," ",UPPER(TRIM(Table1[[#This Row],[category]])))</f>
        <v>High Performance SERVER</v>
      </c>
      <c r="R625" s="8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t="s">
        <v>694</v>
      </c>
      <c r="B626" s="9">
        <v>239.84</v>
      </c>
      <c r="C626" s="2">
        <v>7447</v>
      </c>
      <c r="D626" s="2">
        <v>31.05</v>
      </c>
      <c r="E626" s="2">
        <v>1924</v>
      </c>
      <c r="F626" s="2">
        <v>8.02</v>
      </c>
      <c r="G626" s="2">
        <v>35</v>
      </c>
      <c r="H626" s="2">
        <v>212.77</v>
      </c>
      <c r="I626" s="2">
        <v>6</v>
      </c>
      <c r="J626" s="10">
        <v>2018</v>
      </c>
      <c r="K626" s="8" t="s">
        <v>267</v>
      </c>
      <c r="L626" s="8" t="s">
        <v>13</v>
      </c>
      <c r="M626" s="2">
        <f>RANK(Table1[[#This Row],[powerPerf]],Table1[powerPerf])</f>
        <v>283</v>
      </c>
      <c r="N626" s="2">
        <f>RANK(Table1[[#This Row],[cpuValue]],Table1[cpuValue])</f>
        <v>814</v>
      </c>
      <c r="O626" s="8" t="str">
        <f>LOOKUP(Table1[[#This Row],[Rank based on power]],$S$5:$S$9,$T$5:$T$9)</f>
        <v>Best performance</v>
      </c>
      <c r="P626" s="2">
        <f ca="1">YEAR($T$2)-Table1[[#This Row],[testDate]]</f>
        <v>4</v>
      </c>
      <c r="Q626" s="8" t="str">
        <f>CONCATENATE(PROPER(Table1[[#This Row],[Performace remark based on performance]])," ",UPPER(TRIM(Table1[[#This Row],[category]])))</f>
        <v>Best Performance DESKTOP</v>
      </c>
      <c r="R626" s="8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t="s">
        <v>695</v>
      </c>
      <c r="B627" s="9">
        <v>219.3</v>
      </c>
      <c r="C627" s="2">
        <v>7437</v>
      </c>
      <c r="D627" s="2">
        <v>33.909999999999997</v>
      </c>
      <c r="E627" s="2">
        <v>2251</v>
      </c>
      <c r="F627" s="2">
        <v>10.27</v>
      </c>
      <c r="G627" s="2">
        <v>140</v>
      </c>
      <c r="H627" s="2">
        <v>53.12</v>
      </c>
      <c r="I627" s="2">
        <v>4</v>
      </c>
      <c r="J627" s="10">
        <v>2016</v>
      </c>
      <c r="K627" s="8" t="s">
        <v>161</v>
      </c>
      <c r="L627" s="8" t="s">
        <v>16</v>
      </c>
      <c r="M627" s="2">
        <f>RANK(Table1[[#This Row],[powerPerf]],Table1[powerPerf])</f>
        <v>1112</v>
      </c>
      <c r="N627" s="2">
        <f>RANK(Table1[[#This Row],[cpuValue]],Table1[cpuValue])</f>
        <v>738</v>
      </c>
      <c r="O627" s="8" t="str">
        <f>LOOKUP(Table1[[#This Row],[Rank based on power]],$S$5:$S$9,$T$5:$T$9)</f>
        <v>Average performance</v>
      </c>
      <c r="P627" s="2">
        <f ca="1">YEAR($T$2)-Table1[[#This Row],[testDate]]</f>
        <v>6</v>
      </c>
      <c r="Q627" s="8" t="str">
        <f>CONCATENATE(PROPER(Table1[[#This Row],[Performace remark based on performance]])," ",UPPER(TRIM(Table1[[#This Row],[category]])))</f>
        <v>Average Performance SERVER</v>
      </c>
      <c r="R627" s="8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t="s">
        <v>696</v>
      </c>
      <c r="B628" s="9">
        <v>149.99</v>
      </c>
      <c r="C628" s="2">
        <v>7432</v>
      </c>
      <c r="D628" s="2">
        <v>49.55</v>
      </c>
      <c r="E628" s="2">
        <v>2271</v>
      </c>
      <c r="F628" s="2">
        <v>15.14</v>
      </c>
      <c r="G628" s="2">
        <v>80</v>
      </c>
      <c r="H628" s="2">
        <v>92.91</v>
      </c>
      <c r="I628" s="2">
        <v>4</v>
      </c>
      <c r="J628" s="10">
        <v>2014</v>
      </c>
      <c r="K628" s="8" t="s">
        <v>665</v>
      </c>
      <c r="L628" s="8" t="s">
        <v>16</v>
      </c>
      <c r="M628" s="2">
        <f>RANK(Table1[[#This Row],[powerPerf]],Table1[powerPerf])</f>
        <v>798</v>
      </c>
      <c r="N628" s="2">
        <f>RANK(Table1[[#This Row],[cpuValue]],Table1[cpuValue])</f>
        <v>432</v>
      </c>
      <c r="O628" s="8" t="str">
        <f>LOOKUP(Table1[[#This Row],[Rank based on power]],$S$5:$S$9,$T$5:$T$9)</f>
        <v>Average performance</v>
      </c>
      <c r="P628" s="2">
        <f ca="1">YEAR($T$2)-Table1[[#This Row],[testDate]]</f>
        <v>8</v>
      </c>
      <c r="Q628" s="8" t="str">
        <f>CONCATENATE(PROPER(Table1[[#This Row],[Performace remark based on performance]])," ",UPPER(TRIM(Table1[[#This Row],[category]])))</f>
        <v>Average Performance SERVER</v>
      </c>
      <c r="R628" s="8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t="s">
        <v>697</v>
      </c>
      <c r="B629" s="9">
        <v>839</v>
      </c>
      <c r="C629" s="2">
        <v>7418</v>
      </c>
      <c r="D629" s="2">
        <v>8.84</v>
      </c>
      <c r="E629" s="2">
        <v>2391</v>
      </c>
      <c r="F629" s="2">
        <v>2.85</v>
      </c>
      <c r="G629" s="2">
        <v>84</v>
      </c>
      <c r="H629" s="2">
        <v>88.31</v>
      </c>
      <c r="I629" s="2">
        <v>4</v>
      </c>
      <c r="J629" s="10">
        <v>2014</v>
      </c>
      <c r="K629" s="8" t="s">
        <v>650</v>
      </c>
      <c r="L629" s="8" t="s">
        <v>16</v>
      </c>
      <c r="M629" s="2">
        <f>RANK(Table1[[#This Row],[powerPerf]],Table1[powerPerf])</f>
        <v>829</v>
      </c>
      <c r="N629" s="2">
        <f>RANK(Table1[[#This Row],[cpuValue]],Table1[cpuValue])</f>
        <v>1645</v>
      </c>
      <c r="O629" s="8" t="str">
        <f>LOOKUP(Table1[[#This Row],[Rank based on power]],$S$5:$S$9,$T$5:$T$9)</f>
        <v>Average performance</v>
      </c>
      <c r="P629" s="2">
        <f ca="1">YEAR($T$2)-Table1[[#This Row],[testDate]]</f>
        <v>8</v>
      </c>
      <c r="Q629" s="8" t="str">
        <f>CONCATENATE(PROPER(Table1[[#This Row],[Performace remark based on performance]])," ",UPPER(TRIM(Table1[[#This Row],[category]])))</f>
        <v>Average Performance SERVER</v>
      </c>
      <c r="R629" s="8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t="s">
        <v>698</v>
      </c>
      <c r="B630" s="9">
        <v>64</v>
      </c>
      <c r="C630" s="2">
        <v>7410</v>
      </c>
      <c r="D630" s="2">
        <v>115.78</v>
      </c>
      <c r="E630" s="2">
        <v>1154</v>
      </c>
      <c r="F630" s="2">
        <v>18.02</v>
      </c>
      <c r="G630" s="2">
        <v>95</v>
      </c>
      <c r="H630" s="2">
        <v>78</v>
      </c>
      <c r="I630" s="2">
        <v>8</v>
      </c>
      <c r="J630" s="10">
        <v>2015</v>
      </c>
      <c r="K630" s="8" t="s">
        <v>496</v>
      </c>
      <c r="L630" s="8" t="s">
        <v>16</v>
      </c>
      <c r="M630" s="2">
        <f>RANK(Table1[[#This Row],[powerPerf]],Table1[powerPerf])</f>
        <v>899</v>
      </c>
      <c r="N630" s="2">
        <f>RANK(Table1[[#This Row],[cpuValue]],Table1[cpuValue])</f>
        <v>52</v>
      </c>
      <c r="O630" s="8" t="str">
        <f>LOOKUP(Table1[[#This Row],[Rank based on power]],$S$5:$S$9,$T$5:$T$9)</f>
        <v>Average performance</v>
      </c>
      <c r="P630" s="2">
        <f ca="1">YEAR($T$2)-Table1[[#This Row],[testDate]]</f>
        <v>7</v>
      </c>
      <c r="Q630" s="8" t="str">
        <f>CONCATENATE(PROPER(Table1[[#This Row],[Performace remark based on performance]])," ",UPPER(TRIM(Table1[[#This Row],[category]])))</f>
        <v>Average Performance SERVER</v>
      </c>
      <c r="R630" s="8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t="s">
        <v>699</v>
      </c>
      <c r="B631" s="9">
        <v>546.25</v>
      </c>
      <c r="C631" s="2">
        <v>7406</v>
      </c>
      <c r="D631" s="2">
        <v>13.56</v>
      </c>
      <c r="E631" s="2">
        <v>2340</v>
      </c>
      <c r="F631" s="2">
        <v>4.28</v>
      </c>
      <c r="G631" s="2">
        <v>82</v>
      </c>
      <c r="H631" s="2">
        <v>90.31</v>
      </c>
      <c r="I631" s="2">
        <v>4</v>
      </c>
      <c r="J631" s="10">
        <v>2015</v>
      </c>
      <c r="K631" s="8" t="s">
        <v>650</v>
      </c>
      <c r="L631" s="8" t="s">
        <v>16</v>
      </c>
      <c r="M631" s="2">
        <f>RANK(Table1[[#This Row],[powerPerf]],Table1[powerPerf])</f>
        <v>812</v>
      </c>
      <c r="N631" s="2">
        <f>RANK(Table1[[#This Row],[cpuValue]],Table1[cpuValue])</f>
        <v>1421</v>
      </c>
      <c r="O631" s="8" t="str">
        <f>LOOKUP(Table1[[#This Row],[Rank based on power]],$S$5:$S$9,$T$5:$T$9)</f>
        <v>Average performance</v>
      </c>
      <c r="P631" s="2">
        <f ca="1">YEAR($T$2)-Table1[[#This Row],[testDate]]</f>
        <v>7</v>
      </c>
      <c r="Q631" s="8" t="str">
        <f>CONCATENATE(PROPER(Table1[[#This Row],[Performace remark based on performance]])," ",UPPER(TRIM(Table1[[#This Row],[category]])))</f>
        <v>Average Performance SERVER</v>
      </c>
      <c r="R631" s="8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t="s">
        <v>700</v>
      </c>
      <c r="B632" s="9">
        <v>122</v>
      </c>
      <c r="C632" s="2">
        <v>7405</v>
      </c>
      <c r="D632" s="2">
        <v>60.7</v>
      </c>
      <c r="E632" s="2">
        <v>2319</v>
      </c>
      <c r="F632" s="2">
        <v>19.010000000000002</v>
      </c>
      <c r="G632" s="2">
        <v>35</v>
      </c>
      <c r="H632" s="2">
        <v>211.57</v>
      </c>
      <c r="I632" s="2">
        <v>4</v>
      </c>
      <c r="J632" s="10">
        <v>2020</v>
      </c>
      <c r="K632" s="8" t="s">
        <v>155</v>
      </c>
      <c r="L632" s="8" t="s">
        <v>118</v>
      </c>
      <c r="M632" s="2">
        <f>RANK(Table1[[#This Row],[powerPerf]],Table1[powerPerf])</f>
        <v>285</v>
      </c>
      <c r="N632" s="2">
        <f>RANK(Table1[[#This Row],[cpuValue]],Table1[cpuValue])</f>
        <v>319</v>
      </c>
      <c r="O632" s="8" t="str">
        <f>LOOKUP(Table1[[#This Row],[Rank based on power]],$S$5:$S$9,$T$5:$T$9)</f>
        <v>Best performance</v>
      </c>
      <c r="P632" s="2">
        <f ca="1">YEAR($T$2)-Table1[[#This Row],[testDate]]</f>
        <v>2</v>
      </c>
      <c r="Q632" s="8" t="str">
        <f>CONCATENATE(PROPER(Table1[[#This Row],[Performace remark based on performance]])," ",UPPER(TRIM(Table1[[#This Row],[category]])))</f>
        <v>Best Performance LAPTOP</v>
      </c>
      <c r="R632" s="8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t="s">
        <v>701</v>
      </c>
      <c r="B633" s="9">
        <v>568</v>
      </c>
      <c r="C633" s="2">
        <v>7378</v>
      </c>
      <c r="D633" s="2">
        <v>12.99</v>
      </c>
      <c r="E633" s="2">
        <v>2119</v>
      </c>
      <c r="F633" s="2">
        <v>3.73</v>
      </c>
      <c r="G633" s="2">
        <v>45</v>
      </c>
      <c r="H633" s="2">
        <v>163.96</v>
      </c>
      <c r="I633" s="2">
        <v>4</v>
      </c>
      <c r="J633" s="10">
        <v>2016</v>
      </c>
      <c r="K633" s="8" t="s">
        <v>337</v>
      </c>
      <c r="L633" s="8" t="s">
        <v>118</v>
      </c>
      <c r="M633" s="2">
        <f>RANK(Table1[[#This Row],[powerPerf]],Table1[powerPerf])</f>
        <v>445</v>
      </c>
      <c r="N633" s="2">
        <f>RANK(Table1[[#This Row],[cpuValue]],Table1[cpuValue])</f>
        <v>1443</v>
      </c>
      <c r="O633" s="8" t="str">
        <f>LOOKUP(Table1[[#This Row],[Rank based on power]],$S$5:$S$9,$T$5:$T$9)</f>
        <v>High performance</v>
      </c>
      <c r="P633" s="2">
        <f ca="1">YEAR($T$2)-Table1[[#This Row],[testDate]]</f>
        <v>6</v>
      </c>
      <c r="Q633" s="8" t="str">
        <f>CONCATENATE(PROPER(Table1[[#This Row],[Performace remark based on performance]])," ",UPPER(TRIM(Table1[[#This Row],[category]])))</f>
        <v>High Performance LAPTOP</v>
      </c>
      <c r="R633" s="8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t="s">
        <v>702</v>
      </c>
      <c r="B634" s="9">
        <v>217.97</v>
      </c>
      <c r="C634" s="2">
        <v>7358</v>
      </c>
      <c r="D634" s="2">
        <v>33.76</v>
      </c>
      <c r="E634" s="2">
        <v>2711</v>
      </c>
      <c r="F634" s="2">
        <v>12.44</v>
      </c>
      <c r="G634" s="2">
        <v>62</v>
      </c>
      <c r="H634" s="2">
        <v>118.68</v>
      </c>
      <c r="I634" s="2">
        <v>4</v>
      </c>
      <c r="J634" s="10">
        <v>2019</v>
      </c>
      <c r="K634" s="8" t="s">
        <v>267</v>
      </c>
      <c r="L634" s="8" t="s">
        <v>13</v>
      </c>
      <c r="M634" s="2">
        <f>RANK(Table1[[#This Row],[powerPerf]],Table1[powerPerf])</f>
        <v>665</v>
      </c>
      <c r="N634" s="2">
        <f>RANK(Table1[[#This Row],[cpuValue]],Table1[cpuValue])</f>
        <v>741</v>
      </c>
      <c r="O634" s="8" t="str">
        <f>LOOKUP(Table1[[#This Row],[Rank based on power]],$S$5:$S$9,$T$5:$T$9)</f>
        <v>High performance</v>
      </c>
      <c r="P634" s="2">
        <f ca="1">YEAR($T$2)-Table1[[#This Row],[testDate]]</f>
        <v>3</v>
      </c>
      <c r="Q634" s="8" t="str">
        <f>CONCATENATE(PROPER(Table1[[#This Row],[Performace remark based on performance]])," ",UPPER(TRIM(Table1[[#This Row],[category]])))</f>
        <v>High Performance DESKTOP</v>
      </c>
      <c r="R634" s="8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t="s">
        <v>703</v>
      </c>
      <c r="B635" s="9">
        <v>978</v>
      </c>
      <c r="C635" s="2">
        <v>7345</v>
      </c>
      <c r="D635" s="2">
        <v>7.51</v>
      </c>
      <c r="E635" s="2">
        <v>2258</v>
      </c>
      <c r="F635" s="2">
        <v>2.31</v>
      </c>
      <c r="G635" s="2">
        <v>84</v>
      </c>
      <c r="H635" s="2">
        <v>87.45</v>
      </c>
      <c r="I635" s="2">
        <v>4</v>
      </c>
      <c r="J635" s="10">
        <v>2014</v>
      </c>
      <c r="K635" s="8" t="s">
        <v>665</v>
      </c>
      <c r="L635" s="8" t="s">
        <v>16</v>
      </c>
      <c r="M635" s="2">
        <f>RANK(Table1[[#This Row],[powerPerf]],Table1[powerPerf])</f>
        <v>835</v>
      </c>
      <c r="N635" s="2">
        <f>RANK(Table1[[#This Row],[cpuValue]],Table1[cpuValue])</f>
        <v>1709</v>
      </c>
      <c r="O635" s="8" t="str">
        <f>LOOKUP(Table1[[#This Row],[Rank based on power]],$S$5:$S$9,$T$5:$T$9)</f>
        <v>Average performance</v>
      </c>
      <c r="P635" s="2">
        <f ca="1">YEAR($T$2)-Table1[[#This Row],[testDate]]</f>
        <v>8</v>
      </c>
      <c r="Q635" s="8" t="str">
        <f>CONCATENATE(PROPER(Table1[[#This Row],[Performace remark based on performance]])," ",UPPER(TRIM(Table1[[#This Row],[category]])))</f>
        <v>Average Performance SERVER</v>
      </c>
      <c r="R635" s="8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t="s">
        <v>704</v>
      </c>
      <c r="B636" s="9">
        <v>49</v>
      </c>
      <c r="C636" s="2">
        <v>7335</v>
      </c>
      <c r="D636" s="2">
        <v>149.68</v>
      </c>
      <c r="E636" s="2">
        <v>1266</v>
      </c>
      <c r="F636" s="2">
        <v>25.84</v>
      </c>
      <c r="G636" s="2">
        <v>95</v>
      </c>
      <c r="H636" s="2">
        <v>77.209999999999994</v>
      </c>
      <c r="I636" s="2">
        <v>8</v>
      </c>
      <c r="J636" s="10">
        <v>2012</v>
      </c>
      <c r="K636" s="8" t="s">
        <v>393</v>
      </c>
      <c r="L636" s="8" t="s">
        <v>16</v>
      </c>
      <c r="M636" s="2">
        <f>RANK(Table1[[#This Row],[powerPerf]],Table1[powerPerf])</f>
        <v>903</v>
      </c>
      <c r="N636" s="2">
        <f>RANK(Table1[[#This Row],[cpuValue]],Table1[cpuValue])</f>
        <v>22</v>
      </c>
      <c r="O636" s="8" t="str">
        <f>LOOKUP(Table1[[#This Row],[Rank based on power]],$S$5:$S$9,$T$5:$T$9)</f>
        <v>Average performance</v>
      </c>
      <c r="P636" s="2">
        <f ca="1">YEAR($T$2)-Table1[[#This Row],[testDate]]</f>
        <v>10</v>
      </c>
      <c r="Q636" s="8" t="str">
        <f>CONCATENATE(PROPER(Table1[[#This Row],[Performace remark based on performance]])," ",UPPER(TRIM(Table1[[#This Row],[category]])))</f>
        <v>Average Performance SERVER</v>
      </c>
      <c r="R636" s="8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t="s">
        <v>705</v>
      </c>
      <c r="B637" s="9">
        <v>207.36</v>
      </c>
      <c r="C637" s="2">
        <v>7318</v>
      </c>
      <c r="D637" s="2">
        <v>35.29</v>
      </c>
      <c r="E637" s="2">
        <v>2666</v>
      </c>
      <c r="F637" s="2">
        <v>12.86</v>
      </c>
      <c r="G637" s="2">
        <v>91</v>
      </c>
      <c r="H637" s="2">
        <v>80.42</v>
      </c>
      <c r="I637" s="2">
        <v>4</v>
      </c>
      <c r="J637" s="10">
        <v>2019</v>
      </c>
      <c r="K637" s="8" t="s">
        <v>267</v>
      </c>
      <c r="L637" s="8" t="s">
        <v>13</v>
      </c>
      <c r="M637" s="2">
        <f>RANK(Table1[[#This Row],[powerPerf]],Table1[powerPerf])</f>
        <v>885</v>
      </c>
      <c r="N637" s="2">
        <f>RANK(Table1[[#This Row],[cpuValue]],Table1[cpuValue])</f>
        <v>699</v>
      </c>
      <c r="O637" s="8" t="str">
        <f>LOOKUP(Table1[[#This Row],[Rank based on power]],$S$5:$S$9,$T$5:$T$9)</f>
        <v>Average performance</v>
      </c>
      <c r="P637" s="2">
        <f ca="1">YEAR($T$2)-Table1[[#This Row],[testDate]]</f>
        <v>3</v>
      </c>
      <c r="Q637" s="8" t="str">
        <f>CONCATENATE(PROPER(Table1[[#This Row],[Performace remark based on performance]])," ",UPPER(TRIM(Table1[[#This Row],[category]])))</f>
        <v>Average Performance DESKTOP</v>
      </c>
      <c r="R637" s="8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t="s">
        <v>706</v>
      </c>
      <c r="B638" s="9">
        <v>194.99</v>
      </c>
      <c r="C638" s="2">
        <v>7279</v>
      </c>
      <c r="D638" s="2">
        <v>37.33</v>
      </c>
      <c r="E638" s="2">
        <v>2666</v>
      </c>
      <c r="F638" s="2">
        <v>13.67</v>
      </c>
      <c r="G638" s="2">
        <v>62</v>
      </c>
      <c r="H638" s="2">
        <v>117.4</v>
      </c>
      <c r="I638" s="2">
        <v>4</v>
      </c>
      <c r="J638" s="10">
        <v>2019</v>
      </c>
      <c r="K638" s="8" t="s">
        <v>267</v>
      </c>
      <c r="L638" s="8" t="s">
        <v>13</v>
      </c>
      <c r="M638" s="2">
        <f>RANK(Table1[[#This Row],[powerPerf]],Table1[powerPerf])</f>
        <v>675</v>
      </c>
      <c r="N638" s="2">
        <f>RANK(Table1[[#This Row],[cpuValue]],Table1[cpuValue])</f>
        <v>641</v>
      </c>
      <c r="O638" s="8" t="str">
        <f>LOOKUP(Table1[[#This Row],[Rank based on power]],$S$5:$S$9,$T$5:$T$9)</f>
        <v>High performance</v>
      </c>
      <c r="P638" s="2">
        <f ca="1">YEAR($T$2)-Table1[[#This Row],[testDate]]</f>
        <v>3</v>
      </c>
      <c r="Q638" s="8" t="str">
        <f>CONCATENATE(PROPER(Table1[[#This Row],[Performace remark based on performance]])," ",UPPER(TRIM(Table1[[#This Row],[category]])))</f>
        <v>High Performance DESKTOP</v>
      </c>
      <c r="R638" s="8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t="s">
        <v>707</v>
      </c>
      <c r="B639" s="9">
        <v>299</v>
      </c>
      <c r="C639" s="2">
        <v>7271</v>
      </c>
      <c r="D639" s="2">
        <v>24.32</v>
      </c>
      <c r="E639" s="2">
        <v>2091</v>
      </c>
      <c r="F639" s="2">
        <v>6.99</v>
      </c>
      <c r="G639" s="2">
        <v>35</v>
      </c>
      <c r="H639" s="2">
        <v>207.74</v>
      </c>
      <c r="I639" s="2">
        <v>4</v>
      </c>
      <c r="J639" s="10">
        <v>2015</v>
      </c>
      <c r="K639" s="8" t="s">
        <v>558</v>
      </c>
      <c r="L639" s="8" t="s">
        <v>13</v>
      </c>
      <c r="M639" s="2">
        <f>RANK(Table1[[#This Row],[powerPerf]],Table1[powerPerf])</f>
        <v>289</v>
      </c>
      <c r="N639" s="2">
        <f>RANK(Table1[[#This Row],[cpuValue]],Table1[cpuValue])</f>
        <v>1018</v>
      </c>
      <c r="O639" s="8" t="str">
        <f>LOOKUP(Table1[[#This Row],[Rank based on power]],$S$5:$S$9,$T$5:$T$9)</f>
        <v>Best performance</v>
      </c>
      <c r="P639" s="2">
        <f ca="1">YEAR($T$2)-Table1[[#This Row],[testDate]]</f>
        <v>7</v>
      </c>
      <c r="Q639" s="8" t="str">
        <f>CONCATENATE(PROPER(Table1[[#This Row],[Performace remark based on performance]])," ",UPPER(TRIM(Table1[[#This Row],[category]])))</f>
        <v>Best Performance DESKTOP</v>
      </c>
      <c r="R639" s="8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t="s">
        <v>708</v>
      </c>
      <c r="B640" s="9">
        <v>249</v>
      </c>
      <c r="C640" s="2">
        <v>7256</v>
      </c>
      <c r="D640" s="2">
        <v>29.14</v>
      </c>
      <c r="E640" s="2">
        <v>2294</v>
      </c>
      <c r="F640" s="2">
        <v>9.2100000000000009</v>
      </c>
      <c r="G640" s="2">
        <v>82</v>
      </c>
      <c r="H640" s="2">
        <v>88.49</v>
      </c>
      <c r="I640" s="2">
        <v>4</v>
      </c>
      <c r="J640" s="10">
        <v>2013</v>
      </c>
      <c r="K640" s="8" t="s">
        <v>650</v>
      </c>
      <c r="L640" s="8" t="s">
        <v>16</v>
      </c>
      <c r="M640" s="2">
        <f>RANK(Table1[[#This Row],[powerPerf]],Table1[powerPerf])</f>
        <v>826</v>
      </c>
      <c r="N640" s="2">
        <f>RANK(Table1[[#This Row],[cpuValue]],Table1[cpuValue])</f>
        <v>866</v>
      </c>
      <c r="O640" s="8" t="str">
        <f>LOOKUP(Table1[[#This Row],[Rank based on power]],$S$5:$S$9,$T$5:$T$9)</f>
        <v>Average performance</v>
      </c>
      <c r="P640" s="2">
        <f ca="1">YEAR($T$2)-Table1[[#This Row],[testDate]]</f>
        <v>9</v>
      </c>
      <c r="Q640" s="8" t="str">
        <f>CONCATENATE(PROPER(Table1[[#This Row],[Performace remark based on performance]])," ",UPPER(TRIM(Table1[[#This Row],[category]])))</f>
        <v>Average Performance SERVER</v>
      </c>
      <c r="R640" s="8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t="s">
        <v>709</v>
      </c>
      <c r="B641" s="9">
        <v>128.99</v>
      </c>
      <c r="C641" s="2">
        <v>7245</v>
      </c>
      <c r="D641" s="2">
        <v>56.17</v>
      </c>
      <c r="E641" s="2">
        <v>2184</v>
      </c>
      <c r="F641" s="2">
        <v>16.93</v>
      </c>
      <c r="G641" s="2">
        <v>80</v>
      </c>
      <c r="H641" s="2">
        <v>90.56</v>
      </c>
      <c r="I641" s="2">
        <v>4</v>
      </c>
      <c r="J641" s="10">
        <v>2013</v>
      </c>
      <c r="K641" s="8" t="s">
        <v>650</v>
      </c>
      <c r="L641" s="8" t="s">
        <v>16</v>
      </c>
      <c r="M641" s="2">
        <f>RANK(Table1[[#This Row],[powerPerf]],Table1[powerPerf])</f>
        <v>810</v>
      </c>
      <c r="N641" s="2">
        <f>RANK(Table1[[#This Row],[cpuValue]],Table1[cpuValue])</f>
        <v>359</v>
      </c>
      <c r="O641" s="8" t="str">
        <f>LOOKUP(Table1[[#This Row],[Rank based on power]],$S$5:$S$9,$T$5:$T$9)</f>
        <v>Average performance</v>
      </c>
      <c r="P641" s="2">
        <f ca="1">YEAR($T$2)-Table1[[#This Row],[testDate]]</f>
        <v>9</v>
      </c>
      <c r="Q641" s="8" t="str">
        <f>CONCATENATE(PROPER(Table1[[#This Row],[Performace remark based on performance]])," ",UPPER(TRIM(Table1[[#This Row],[category]])))</f>
        <v>Average Performance SERVER</v>
      </c>
      <c r="R641" s="8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t="s">
        <v>710</v>
      </c>
      <c r="B642" s="9">
        <v>200</v>
      </c>
      <c r="C642" s="2">
        <v>7235</v>
      </c>
      <c r="D642" s="2">
        <v>36.18</v>
      </c>
      <c r="E642" s="2">
        <v>2234</v>
      </c>
      <c r="F642" s="2">
        <v>11.17</v>
      </c>
      <c r="G642" s="2">
        <v>84</v>
      </c>
      <c r="H642" s="2">
        <v>86.13</v>
      </c>
      <c r="I642" s="2">
        <v>4</v>
      </c>
      <c r="J642" s="10">
        <v>2014</v>
      </c>
      <c r="K642" s="8" t="s">
        <v>665</v>
      </c>
      <c r="L642" s="8" t="s">
        <v>13</v>
      </c>
      <c r="M642" s="2">
        <f>RANK(Table1[[#This Row],[powerPerf]],Table1[powerPerf])</f>
        <v>841</v>
      </c>
      <c r="N642" s="2">
        <f>RANK(Table1[[#This Row],[cpuValue]],Table1[cpuValue])</f>
        <v>671</v>
      </c>
      <c r="O642" s="8" t="str">
        <f>LOOKUP(Table1[[#This Row],[Rank based on power]],$S$5:$S$9,$T$5:$T$9)</f>
        <v>Average performance</v>
      </c>
      <c r="P642" s="2">
        <f ca="1">YEAR($T$2)-Table1[[#This Row],[testDate]]</f>
        <v>8</v>
      </c>
      <c r="Q642" s="8" t="str">
        <f>CONCATENATE(PROPER(Table1[[#This Row],[Performace remark based on performance]])," ",UPPER(TRIM(Table1[[#This Row],[category]])))</f>
        <v>Average Performance DESKTOP</v>
      </c>
      <c r="R642" s="8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t="s">
        <v>711</v>
      </c>
      <c r="B643" s="9">
        <v>1219</v>
      </c>
      <c r="C643" s="2">
        <v>7229</v>
      </c>
      <c r="D643" s="2">
        <v>5.93</v>
      </c>
      <c r="E643" s="2">
        <v>1027</v>
      </c>
      <c r="F643" s="2">
        <v>0.84</v>
      </c>
      <c r="G643" s="2">
        <v>105</v>
      </c>
      <c r="H643" s="2">
        <v>68.849999999999994</v>
      </c>
      <c r="I643" s="2">
        <v>10</v>
      </c>
      <c r="J643" s="10">
        <v>2019</v>
      </c>
      <c r="K643" s="8" t="s">
        <v>161</v>
      </c>
      <c r="L643" s="8" t="s">
        <v>16</v>
      </c>
      <c r="M643" s="2">
        <f>RANK(Table1[[#This Row],[powerPerf]],Table1[powerPerf])</f>
        <v>972</v>
      </c>
      <c r="N643" s="2">
        <f>RANK(Table1[[#This Row],[cpuValue]],Table1[cpuValue])</f>
        <v>1776</v>
      </c>
      <c r="O643" s="8" t="str">
        <f>LOOKUP(Table1[[#This Row],[Rank based on power]],$S$5:$S$9,$T$5:$T$9)</f>
        <v>Average performance</v>
      </c>
      <c r="P643" s="2">
        <f ca="1">YEAR($T$2)-Table1[[#This Row],[testDate]]</f>
        <v>3</v>
      </c>
      <c r="Q643" s="8" t="str">
        <f>CONCATENATE(PROPER(Table1[[#This Row],[Performace remark based on performance]])," ",UPPER(TRIM(Table1[[#This Row],[category]])))</f>
        <v>Average Performance SERVER</v>
      </c>
      <c r="R643" s="8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t="s">
        <v>712</v>
      </c>
      <c r="B644" s="9">
        <v>250.17</v>
      </c>
      <c r="C644" s="2">
        <v>7223</v>
      </c>
      <c r="D644" s="2">
        <v>28.87</v>
      </c>
      <c r="E644" s="2">
        <v>2434</v>
      </c>
      <c r="F644" s="2">
        <v>9.73</v>
      </c>
      <c r="G644" s="2">
        <v>71</v>
      </c>
      <c r="H644" s="2">
        <v>101.73</v>
      </c>
      <c r="I644" s="2">
        <v>4</v>
      </c>
      <c r="J644" s="10">
        <v>2019</v>
      </c>
      <c r="K644" s="8" t="s">
        <v>267</v>
      </c>
      <c r="L644" s="8" t="s">
        <v>16</v>
      </c>
      <c r="M644" s="2">
        <f>RANK(Table1[[#This Row],[powerPerf]],Table1[powerPerf])</f>
        <v>753</v>
      </c>
      <c r="N644" s="2">
        <f>RANK(Table1[[#This Row],[cpuValue]],Table1[cpuValue])</f>
        <v>876</v>
      </c>
      <c r="O644" s="8" t="str">
        <f>LOOKUP(Table1[[#This Row],[Rank based on power]],$S$5:$S$9,$T$5:$T$9)</f>
        <v>High performance</v>
      </c>
      <c r="P644" s="2">
        <f ca="1">YEAR($T$2)-Table1[[#This Row],[testDate]]</f>
        <v>3</v>
      </c>
      <c r="Q644" s="8" t="str">
        <f>CONCATENATE(PROPER(Table1[[#This Row],[Performace remark based on performance]])," ",UPPER(TRIM(Table1[[#This Row],[category]])))</f>
        <v>High Performance SERVER</v>
      </c>
      <c r="R644" s="8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t="s">
        <v>713</v>
      </c>
      <c r="B645" s="9">
        <v>826</v>
      </c>
      <c r="C645" s="2">
        <v>7218</v>
      </c>
      <c r="D645" s="2">
        <v>8.74</v>
      </c>
      <c r="E645" s="2">
        <v>2189</v>
      </c>
      <c r="F645" s="2">
        <v>2.65</v>
      </c>
      <c r="G645" s="2">
        <v>84</v>
      </c>
      <c r="H645" s="2">
        <v>85.93</v>
      </c>
      <c r="I645" s="2">
        <v>4</v>
      </c>
      <c r="J645" s="10">
        <v>2014</v>
      </c>
      <c r="K645" s="8" t="s">
        <v>665</v>
      </c>
      <c r="L645" s="8" t="s">
        <v>16</v>
      </c>
      <c r="M645" s="2">
        <f>RANK(Table1[[#This Row],[powerPerf]],Table1[powerPerf])</f>
        <v>843</v>
      </c>
      <c r="N645" s="2">
        <f>RANK(Table1[[#This Row],[cpuValue]],Table1[cpuValue])</f>
        <v>1650</v>
      </c>
      <c r="O645" s="8" t="str">
        <f>LOOKUP(Table1[[#This Row],[Rank based on power]],$S$5:$S$9,$T$5:$T$9)</f>
        <v>Average performance</v>
      </c>
      <c r="P645" s="2">
        <f ca="1">YEAR($T$2)-Table1[[#This Row],[testDate]]</f>
        <v>8</v>
      </c>
      <c r="Q645" s="8" t="str">
        <f>CONCATENATE(PROPER(Table1[[#This Row],[Performace remark based on performance]])," ",UPPER(TRIM(Table1[[#This Row],[category]])))</f>
        <v>Average Performance SERVER</v>
      </c>
      <c r="R645" s="8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t="s">
        <v>714</v>
      </c>
      <c r="B646" s="9">
        <v>378</v>
      </c>
      <c r="C646" s="2">
        <v>7209</v>
      </c>
      <c r="D646" s="2">
        <v>19.07</v>
      </c>
      <c r="E646" s="2">
        <v>2140</v>
      </c>
      <c r="F646" s="2">
        <v>5.66</v>
      </c>
      <c r="G646" s="2">
        <v>45</v>
      </c>
      <c r="H646" s="2">
        <v>160.19</v>
      </c>
      <c r="I646" s="2">
        <v>4</v>
      </c>
      <c r="J646" s="10">
        <v>2017</v>
      </c>
      <c r="K646" s="8" t="s">
        <v>337</v>
      </c>
      <c r="L646" s="8" t="s">
        <v>118</v>
      </c>
      <c r="M646" s="2">
        <f>RANK(Table1[[#This Row],[powerPerf]],Table1[powerPerf])</f>
        <v>459</v>
      </c>
      <c r="N646" s="2">
        <f>RANK(Table1[[#This Row],[cpuValue]],Table1[cpuValue])</f>
        <v>1195</v>
      </c>
      <c r="O646" s="8" t="str">
        <f>LOOKUP(Table1[[#This Row],[Rank based on power]],$S$5:$S$9,$T$5:$T$9)</f>
        <v>High performance</v>
      </c>
      <c r="P646" s="2">
        <f ca="1">YEAR($T$2)-Table1[[#This Row],[testDate]]</f>
        <v>5</v>
      </c>
      <c r="Q646" s="8" t="str">
        <f>CONCATENATE(PROPER(Table1[[#This Row],[Performace remark based on performance]])," ",UPPER(TRIM(Table1[[#This Row],[category]])))</f>
        <v>High Performance LAPTOP</v>
      </c>
      <c r="R646" s="8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t="s">
        <v>715</v>
      </c>
      <c r="B647" s="9">
        <v>450.19</v>
      </c>
      <c r="C647" s="2">
        <v>7208</v>
      </c>
      <c r="D647" s="2">
        <v>16.010000000000002</v>
      </c>
      <c r="E647" s="2">
        <v>1606</v>
      </c>
      <c r="F647" s="2">
        <v>3.57</v>
      </c>
      <c r="G647" s="2">
        <v>130</v>
      </c>
      <c r="H647" s="2">
        <v>55.45</v>
      </c>
      <c r="I647" s="2">
        <v>6</v>
      </c>
      <c r="J647" s="10">
        <v>2011</v>
      </c>
      <c r="K647" s="8" t="s">
        <v>716</v>
      </c>
      <c r="L647" s="8" t="s">
        <v>16</v>
      </c>
      <c r="M647" s="2">
        <f>RANK(Table1[[#This Row],[powerPerf]],Table1[powerPerf])</f>
        <v>1087</v>
      </c>
      <c r="N647" s="2">
        <f>RANK(Table1[[#This Row],[cpuValue]],Table1[cpuValue])</f>
        <v>1312</v>
      </c>
      <c r="O647" s="8" t="str">
        <f>LOOKUP(Table1[[#This Row],[Rank based on power]],$S$5:$S$9,$T$5:$T$9)</f>
        <v>Average performance</v>
      </c>
      <c r="P647" s="2">
        <f ca="1">YEAR($T$2)-Table1[[#This Row],[testDate]]</f>
        <v>11</v>
      </c>
      <c r="Q647" s="8" t="str">
        <f>CONCATENATE(PROPER(Table1[[#This Row],[Performace remark based on performance]])," ",UPPER(TRIM(Table1[[#This Row],[category]])))</f>
        <v>Average Performance SERVER</v>
      </c>
      <c r="R647" s="8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t="s">
        <v>717</v>
      </c>
      <c r="B648" s="9">
        <v>144.99</v>
      </c>
      <c r="C648" s="2">
        <v>7188</v>
      </c>
      <c r="D648" s="2">
        <v>49.57</v>
      </c>
      <c r="E648" s="2">
        <v>2218</v>
      </c>
      <c r="F648" s="2">
        <v>15.3</v>
      </c>
      <c r="G648" s="2">
        <v>65</v>
      </c>
      <c r="H648" s="2">
        <v>110.58</v>
      </c>
      <c r="I648" s="2">
        <v>4</v>
      </c>
      <c r="J648" s="10">
        <v>2019</v>
      </c>
      <c r="K648" s="8" t="s">
        <v>48</v>
      </c>
      <c r="L648" s="8" t="s">
        <v>13</v>
      </c>
      <c r="M648" s="2">
        <f>RANK(Table1[[#This Row],[powerPerf]],Table1[powerPerf])</f>
        <v>706</v>
      </c>
      <c r="N648" s="2">
        <f>RANK(Table1[[#This Row],[cpuValue]],Table1[cpuValue])</f>
        <v>431</v>
      </c>
      <c r="O648" s="8" t="str">
        <f>LOOKUP(Table1[[#This Row],[Rank based on power]],$S$5:$S$9,$T$5:$T$9)</f>
        <v>High performance</v>
      </c>
      <c r="P648" s="2">
        <f ca="1">YEAR($T$2)-Table1[[#This Row],[testDate]]</f>
        <v>3</v>
      </c>
      <c r="Q648" s="8" t="str">
        <f>CONCATENATE(PROPER(Table1[[#This Row],[Performace remark based on performance]])," ",UPPER(TRIM(Table1[[#This Row],[category]])))</f>
        <v>High Performance DESKTOP</v>
      </c>
      <c r="R648" s="8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t="s">
        <v>718</v>
      </c>
      <c r="B649" s="9">
        <v>571</v>
      </c>
      <c r="C649" s="2">
        <v>7176</v>
      </c>
      <c r="D649" s="2">
        <v>12.57</v>
      </c>
      <c r="E649" s="2">
        <v>1104</v>
      </c>
      <c r="F649" s="2">
        <v>1.93</v>
      </c>
      <c r="G649" s="2">
        <v>35</v>
      </c>
      <c r="H649" s="2">
        <v>205.03</v>
      </c>
      <c r="I649" s="2">
        <v>8</v>
      </c>
      <c r="J649" s="10">
        <v>2018</v>
      </c>
      <c r="K649" s="8" t="s">
        <v>469</v>
      </c>
      <c r="L649" s="8" t="s">
        <v>16</v>
      </c>
      <c r="M649" s="2">
        <f>RANK(Table1[[#This Row],[powerPerf]],Table1[powerPerf])</f>
        <v>294</v>
      </c>
      <c r="N649" s="2">
        <f>RANK(Table1[[#This Row],[cpuValue]],Table1[cpuValue])</f>
        <v>1461</v>
      </c>
      <c r="O649" s="8" t="str">
        <f>LOOKUP(Table1[[#This Row],[Rank based on power]],$S$5:$S$9,$T$5:$T$9)</f>
        <v>Best performance</v>
      </c>
      <c r="P649" s="2">
        <f ca="1">YEAR($T$2)-Table1[[#This Row],[testDate]]</f>
        <v>4</v>
      </c>
      <c r="Q649" s="8" t="str">
        <f>CONCATENATE(PROPER(Table1[[#This Row],[Performace remark based on performance]])," ",UPPER(TRIM(Table1[[#This Row],[category]])))</f>
        <v>Best Performance SERVER</v>
      </c>
      <c r="R649" s="8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t="s">
        <v>719</v>
      </c>
      <c r="B650" s="9">
        <v>486</v>
      </c>
      <c r="C650" s="2">
        <v>7175</v>
      </c>
      <c r="D650" s="2">
        <v>14.76</v>
      </c>
      <c r="E650" s="2">
        <v>1179</v>
      </c>
      <c r="F650" s="2">
        <v>2.4300000000000002</v>
      </c>
      <c r="G650" s="2">
        <v>35</v>
      </c>
      <c r="H650" s="2">
        <v>204.99</v>
      </c>
      <c r="I650" s="2">
        <v>8</v>
      </c>
      <c r="J650" s="10">
        <v>2019</v>
      </c>
      <c r="K650" s="8" t="s">
        <v>469</v>
      </c>
      <c r="L650" s="8" t="s">
        <v>16</v>
      </c>
      <c r="M650" s="2">
        <f>RANK(Table1[[#This Row],[powerPerf]],Table1[powerPerf])</f>
        <v>295</v>
      </c>
      <c r="N650" s="2">
        <f>RANK(Table1[[#This Row],[cpuValue]],Table1[cpuValue])</f>
        <v>1361</v>
      </c>
      <c r="O650" s="8" t="str">
        <f>LOOKUP(Table1[[#This Row],[Rank based on power]],$S$5:$S$9,$T$5:$T$9)</f>
        <v>Best performance</v>
      </c>
      <c r="P650" s="2">
        <f ca="1">YEAR($T$2)-Table1[[#This Row],[testDate]]</f>
        <v>3</v>
      </c>
      <c r="Q650" s="8" t="str">
        <f>CONCATENATE(PROPER(Table1[[#This Row],[Performace remark based on performance]])," ",UPPER(TRIM(Table1[[#This Row],[category]])))</f>
        <v>Best Performance SERVER</v>
      </c>
      <c r="R650" s="8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t="s">
        <v>720</v>
      </c>
      <c r="B651" s="9">
        <v>619</v>
      </c>
      <c r="C651" s="2">
        <v>7145</v>
      </c>
      <c r="D651" s="2">
        <v>11.54</v>
      </c>
      <c r="E651" s="2">
        <v>1966</v>
      </c>
      <c r="F651" s="2">
        <v>3.18</v>
      </c>
      <c r="G651" s="2">
        <v>45</v>
      </c>
      <c r="H651" s="2">
        <v>158.78</v>
      </c>
      <c r="I651" s="2">
        <v>4</v>
      </c>
      <c r="J651" s="10">
        <v>2016</v>
      </c>
      <c r="K651" s="8" t="s">
        <v>337</v>
      </c>
      <c r="L651" s="8" t="s">
        <v>118</v>
      </c>
      <c r="M651" s="2">
        <f>RANK(Table1[[#This Row],[powerPerf]],Table1[powerPerf])</f>
        <v>466</v>
      </c>
      <c r="N651" s="2">
        <f>RANK(Table1[[#This Row],[cpuValue]],Table1[cpuValue])</f>
        <v>1506</v>
      </c>
      <c r="O651" s="8" t="str">
        <f>LOOKUP(Table1[[#This Row],[Rank based on power]],$S$5:$S$9,$T$5:$T$9)</f>
        <v>High performance</v>
      </c>
      <c r="P651" s="2">
        <f ca="1">YEAR($T$2)-Table1[[#This Row],[testDate]]</f>
        <v>6</v>
      </c>
      <c r="Q651" s="8" t="str">
        <f>CONCATENATE(PROPER(Table1[[#This Row],[Performace remark based on performance]])," ",UPPER(TRIM(Table1[[#This Row],[category]])))</f>
        <v>High Performance LAPTOP</v>
      </c>
      <c r="R651" s="8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t="s">
        <v>721</v>
      </c>
      <c r="B652" s="9">
        <v>199.99</v>
      </c>
      <c r="C652" s="2">
        <v>7143</v>
      </c>
      <c r="D652" s="2">
        <v>35.72</v>
      </c>
      <c r="E652" s="2">
        <v>2213</v>
      </c>
      <c r="F652" s="2">
        <v>11.06</v>
      </c>
      <c r="G652" s="2">
        <v>95</v>
      </c>
      <c r="H652" s="2">
        <v>75.19</v>
      </c>
      <c r="I652" s="2">
        <v>4</v>
      </c>
      <c r="J652" s="10">
        <v>2013</v>
      </c>
      <c r="K652" s="8" t="s">
        <v>650</v>
      </c>
      <c r="L652" s="8" t="s">
        <v>16</v>
      </c>
      <c r="M652" s="2">
        <f>RANK(Table1[[#This Row],[powerPerf]],Table1[powerPerf])</f>
        <v>923</v>
      </c>
      <c r="N652" s="2">
        <f>RANK(Table1[[#This Row],[cpuValue]],Table1[cpuValue])</f>
        <v>693</v>
      </c>
      <c r="O652" s="8" t="str">
        <f>LOOKUP(Table1[[#This Row],[Rank based on power]],$S$5:$S$9,$T$5:$T$9)</f>
        <v>Average performance</v>
      </c>
      <c r="P652" s="2">
        <f ca="1">YEAR($T$2)-Table1[[#This Row],[testDate]]</f>
        <v>9</v>
      </c>
      <c r="Q652" s="8" t="str">
        <f>CONCATENATE(PROPER(Table1[[#This Row],[Performace remark based on performance]])," ",UPPER(TRIM(Table1[[#This Row],[category]])))</f>
        <v>Average Performance SERVER</v>
      </c>
      <c r="R652" s="8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t="s">
        <v>722</v>
      </c>
      <c r="B653" s="9">
        <v>1500.19</v>
      </c>
      <c r="C653" s="2">
        <v>7137</v>
      </c>
      <c r="D653" s="2">
        <v>4.76</v>
      </c>
      <c r="E653" s="2">
        <v>1600</v>
      </c>
      <c r="F653" s="2">
        <v>1.07</v>
      </c>
      <c r="G653" s="2">
        <v>130</v>
      </c>
      <c r="H653" s="2">
        <v>54.9</v>
      </c>
      <c r="I653" s="2">
        <v>6</v>
      </c>
      <c r="J653" s="10">
        <v>2011</v>
      </c>
      <c r="K653" s="8" t="s">
        <v>716</v>
      </c>
      <c r="L653" s="8" t="s">
        <v>13</v>
      </c>
      <c r="M653" s="2">
        <f>RANK(Table1[[#This Row],[powerPerf]],Table1[powerPerf])</f>
        <v>1094</v>
      </c>
      <c r="N653" s="2">
        <f>RANK(Table1[[#This Row],[cpuValue]],Table1[cpuValue])</f>
        <v>1816</v>
      </c>
      <c r="O653" s="8" t="str">
        <f>LOOKUP(Table1[[#This Row],[Rank based on power]],$S$5:$S$9,$T$5:$T$9)</f>
        <v>Average performance</v>
      </c>
      <c r="P653" s="2">
        <f ca="1">YEAR($T$2)-Table1[[#This Row],[testDate]]</f>
        <v>11</v>
      </c>
      <c r="Q653" s="8" t="str">
        <f>CONCATENATE(PROPER(Table1[[#This Row],[Performace remark based on performance]])," ",UPPER(TRIM(Table1[[#This Row],[category]])))</f>
        <v>Average Performance DESKTOP</v>
      </c>
      <c r="R653" s="8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t="s">
        <v>723</v>
      </c>
      <c r="B654" s="9">
        <v>329.99</v>
      </c>
      <c r="C654" s="2">
        <v>7129</v>
      </c>
      <c r="D654" s="2">
        <v>21.6</v>
      </c>
      <c r="E654" s="2">
        <v>2165</v>
      </c>
      <c r="F654" s="2">
        <v>6.56</v>
      </c>
      <c r="G654" s="2">
        <v>84</v>
      </c>
      <c r="H654" s="2">
        <v>84.87</v>
      </c>
      <c r="I654" s="2">
        <v>4</v>
      </c>
      <c r="J654" s="10">
        <v>2013</v>
      </c>
      <c r="K654" s="8" t="s">
        <v>650</v>
      </c>
      <c r="L654" s="8" t="s">
        <v>13</v>
      </c>
      <c r="M654" s="2">
        <f>RANK(Table1[[#This Row],[powerPerf]],Table1[powerPerf])</f>
        <v>851</v>
      </c>
      <c r="N654" s="2">
        <f>RANK(Table1[[#This Row],[cpuValue]],Table1[cpuValue])</f>
        <v>1113</v>
      </c>
      <c r="O654" s="8" t="str">
        <f>LOOKUP(Table1[[#This Row],[Rank based on power]],$S$5:$S$9,$T$5:$T$9)</f>
        <v>Average performance</v>
      </c>
      <c r="P654" s="2">
        <f ca="1">YEAR($T$2)-Table1[[#This Row],[testDate]]</f>
        <v>9</v>
      </c>
      <c r="Q654" s="8" t="str">
        <f>CONCATENATE(PROPER(Table1[[#This Row],[Performace remark based on performance]])," ",UPPER(TRIM(Table1[[#This Row],[category]])))</f>
        <v>Average Performance DESKTOP</v>
      </c>
      <c r="R654" s="8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t="s">
        <v>724</v>
      </c>
      <c r="B655" s="9">
        <v>694</v>
      </c>
      <c r="C655" s="2">
        <v>7118</v>
      </c>
      <c r="D655" s="2">
        <v>10.26</v>
      </c>
      <c r="E655" s="2">
        <v>718</v>
      </c>
      <c r="F655" s="2">
        <v>1.03</v>
      </c>
      <c r="G655" s="2">
        <v>45</v>
      </c>
      <c r="H655" s="2">
        <v>158.18</v>
      </c>
      <c r="I655" s="2">
        <v>12</v>
      </c>
      <c r="J655" s="10">
        <v>2019</v>
      </c>
      <c r="K655" s="8" t="s">
        <v>469</v>
      </c>
      <c r="L655" s="8" t="s">
        <v>16</v>
      </c>
      <c r="M655" s="2">
        <f>RANK(Table1[[#This Row],[powerPerf]],Table1[powerPerf])</f>
        <v>470</v>
      </c>
      <c r="N655" s="2">
        <f>RANK(Table1[[#This Row],[cpuValue]],Table1[cpuValue])</f>
        <v>1564</v>
      </c>
      <c r="O655" s="8" t="str">
        <f>LOOKUP(Table1[[#This Row],[Rank based on power]],$S$5:$S$9,$T$5:$T$9)</f>
        <v>High performance</v>
      </c>
      <c r="P655" s="2">
        <f ca="1">YEAR($T$2)-Table1[[#This Row],[testDate]]</f>
        <v>3</v>
      </c>
      <c r="Q655" s="8" t="str">
        <f>CONCATENATE(PROPER(Table1[[#This Row],[Performace remark based on performance]])," ",UPPER(TRIM(Table1[[#This Row],[category]])))</f>
        <v>High Performance SERVER</v>
      </c>
      <c r="R655" s="8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t="s">
        <v>725</v>
      </c>
      <c r="B656" s="9">
        <v>196.86</v>
      </c>
      <c r="C656" s="2">
        <v>7074</v>
      </c>
      <c r="D656" s="2">
        <v>35.93</v>
      </c>
      <c r="E656" s="2">
        <v>2190</v>
      </c>
      <c r="F656" s="2">
        <v>11.13</v>
      </c>
      <c r="G656" s="2">
        <v>84</v>
      </c>
      <c r="H656" s="2">
        <v>84.21</v>
      </c>
      <c r="I656" s="2">
        <v>4</v>
      </c>
      <c r="J656" s="10">
        <v>2013</v>
      </c>
      <c r="K656" s="8" t="s">
        <v>650</v>
      </c>
      <c r="L656" s="8" t="s">
        <v>13</v>
      </c>
      <c r="M656" s="2">
        <f>RANK(Table1[[#This Row],[powerPerf]],Table1[powerPerf])</f>
        <v>857</v>
      </c>
      <c r="N656" s="2">
        <f>RANK(Table1[[#This Row],[cpuValue]],Table1[cpuValue])</f>
        <v>683</v>
      </c>
      <c r="O656" s="8" t="str">
        <f>LOOKUP(Table1[[#This Row],[Rank based on power]],$S$5:$S$9,$T$5:$T$9)</f>
        <v>Average performance</v>
      </c>
      <c r="P656" s="2">
        <f ca="1">YEAR($T$2)-Table1[[#This Row],[testDate]]</f>
        <v>9</v>
      </c>
      <c r="Q656" s="8" t="str">
        <f>CONCATENATE(PROPER(Table1[[#This Row],[Performace remark based on performance]])," ",UPPER(TRIM(Table1[[#This Row],[category]])))</f>
        <v>Average Performance DESKTOP</v>
      </c>
      <c r="R656" s="8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t="s">
        <v>726</v>
      </c>
      <c r="B657" s="9">
        <v>79.989999999999995</v>
      </c>
      <c r="C657" s="2">
        <v>7070</v>
      </c>
      <c r="D657" s="2">
        <v>88.39</v>
      </c>
      <c r="E657" s="2">
        <v>2150</v>
      </c>
      <c r="F657" s="2">
        <v>26.88</v>
      </c>
      <c r="G657" s="2">
        <v>80</v>
      </c>
      <c r="H657" s="2">
        <v>88.38</v>
      </c>
      <c r="I657" s="2">
        <v>4</v>
      </c>
      <c r="J657" s="10">
        <v>2014</v>
      </c>
      <c r="K657" s="8" t="s">
        <v>650</v>
      </c>
      <c r="L657" s="8" t="s">
        <v>16</v>
      </c>
      <c r="M657" s="2">
        <f>RANK(Table1[[#This Row],[powerPerf]],Table1[powerPerf])</f>
        <v>827</v>
      </c>
      <c r="N657" s="2">
        <f>RANK(Table1[[#This Row],[cpuValue]],Table1[cpuValue])</f>
        <v>141</v>
      </c>
      <c r="O657" s="8" t="str">
        <f>LOOKUP(Table1[[#This Row],[Rank based on power]],$S$5:$S$9,$T$5:$T$9)</f>
        <v>Average performance</v>
      </c>
      <c r="P657" s="2">
        <f ca="1">YEAR($T$2)-Table1[[#This Row],[testDate]]</f>
        <v>8</v>
      </c>
      <c r="Q657" s="8" t="str">
        <f>CONCATENATE(PROPER(Table1[[#This Row],[Performace remark based on performance]])," ",UPPER(TRIM(Table1[[#This Row],[category]])))</f>
        <v>Average Performance SERVER</v>
      </c>
      <c r="R657" s="8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t="s">
        <v>727</v>
      </c>
      <c r="B658" s="9">
        <v>64.87</v>
      </c>
      <c r="C658" s="2">
        <v>7065</v>
      </c>
      <c r="D658" s="2">
        <v>108.91</v>
      </c>
      <c r="E658" s="2">
        <v>2161</v>
      </c>
      <c r="F658" s="2">
        <v>33.31</v>
      </c>
      <c r="G658" s="2">
        <v>80</v>
      </c>
      <c r="H658" s="2">
        <v>88.32</v>
      </c>
      <c r="I658" s="2">
        <v>4</v>
      </c>
      <c r="J658" s="10">
        <v>2013</v>
      </c>
      <c r="K658" s="8" t="s">
        <v>650</v>
      </c>
      <c r="L658" s="8" t="s">
        <v>16</v>
      </c>
      <c r="M658" s="2">
        <f>RANK(Table1[[#This Row],[powerPerf]],Table1[powerPerf])</f>
        <v>828</v>
      </c>
      <c r="N658" s="2">
        <f>RANK(Table1[[#This Row],[cpuValue]],Table1[cpuValue])</f>
        <v>69</v>
      </c>
      <c r="O658" s="8" t="str">
        <f>LOOKUP(Table1[[#This Row],[Rank based on power]],$S$5:$S$9,$T$5:$T$9)</f>
        <v>Average performance</v>
      </c>
      <c r="P658" s="2">
        <f ca="1">YEAR($T$2)-Table1[[#This Row],[testDate]]</f>
        <v>9</v>
      </c>
      <c r="Q658" s="8" t="str">
        <f>CONCATENATE(PROPER(Table1[[#This Row],[Performace remark based on performance]])," ",UPPER(TRIM(Table1[[#This Row],[category]])))</f>
        <v>Average Performance SERVER</v>
      </c>
      <c r="R658" s="8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t="s">
        <v>728</v>
      </c>
      <c r="B659" s="9">
        <v>409</v>
      </c>
      <c r="C659" s="2">
        <v>7062</v>
      </c>
      <c r="D659" s="2">
        <v>17.27</v>
      </c>
      <c r="E659" s="2">
        <v>2362</v>
      </c>
      <c r="F659" s="2">
        <v>5.78</v>
      </c>
      <c r="G659" s="2">
        <v>15</v>
      </c>
      <c r="H659" s="2">
        <v>470.77</v>
      </c>
      <c r="I659" s="2">
        <v>4</v>
      </c>
      <c r="J659" s="10">
        <v>2020</v>
      </c>
      <c r="K659" s="8" t="s">
        <v>532</v>
      </c>
      <c r="L659" s="8" t="s">
        <v>118</v>
      </c>
      <c r="M659" s="2">
        <f>RANK(Table1[[#This Row],[powerPerf]],Table1[powerPerf])</f>
        <v>44</v>
      </c>
      <c r="N659" s="2">
        <f>RANK(Table1[[#This Row],[cpuValue]],Table1[cpuValue])</f>
        <v>1264</v>
      </c>
      <c r="O659" s="8" t="str">
        <f>LOOKUP(Table1[[#This Row],[Rank based on power]],$S$5:$S$9,$T$5:$T$9)</f>
        <v>Best performance</v>
      </c>
      <c r="P659" s="2">
        <f ca="1">YEAR($T$2)-Table1[[#This Row],[testDate]]</f>
        <v>2</v>
      </c>
      <c r="Q659" s="8" t="str">
        <f>CONCATENATE(PROPER(Table1[[#This Row],[Performace remark based on performance]])," ",UPPER(TRIM(Table1[[#This Row],[category]])))</f>
        <v>Best Performance LAPTOP</v>
      </c>
      <c r="R659" s="8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t="s">
        <v>729</v>
      </c>
      <c r="B660" s="9">
        <v>699.95</v>
      </c>
      <c r="C660" s="2">
        <v>7060</v>
      </c>
      <c r="D660" s="2">
        <v>10.09</v>
      </c>
      <c r="E660" s="2">
        <v>2286</v>
      </c>
      <c r="F660" s="2">
        <v>3.27</v>
      </c>
      <c r="G660" s="2">
        <v>57</v>
      </c>
      <c r="H660" s="2">
        <v>123.86</v>
      </c>
      <c r="I660" s="2">
        <v>4</v>
      </c>
      <c r="J660" s="10">
        <v>2014</v>
      </c>
      <c r="K660" s="8" t="s">
        <v>730</v>
      </c>
      <c r="L660" s="8" t="s">
        <v>118</v>
      </c>
      <c r="M660" s="2">
        <f>RANK(Table1[[#This Row],[powerPerf]],Table1[powerPerf])</f>
        <v>637</v>
      </c>
      <c r="N660" s="2">
        <f>RANK(Table1[[#This Row],[cpuValue]],Table1[cpuValue])</f>
        <v>1575</v>
      </c>
      <c r="O660" s="8" t="str">
        <f>LOOKUP(Table1[[#This Row],[Rank based on power]],$S$5:$S$9,$T$5:$T$9)</f>
        <v>High performance</v>
      </c>
      <c r="P660" s="2">
        <f ca="1">YEAR($T$2)-Table1[[#This Row],[testDate]]</f>
        <v>8</v>
      </c>
      <c r="Q660" s="8" t="str">
        <f>CONCATENATE(PROPER(Table1[[#This Row],[Performace remark based on performance]])," ",UPPER(TRIM(Table1[[#This Row],[category]])))</f>
        <v>High Performance LAPTOP</v>
      </c>
      <c r="R660" s="8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t="s">
        <v>731</v>
      </c>
      <c r="B661" s="9">
        <v>435</v>
      </c>
      <c r="C661" s="2">
        <v>7036</v>
      </c>
      <c r="D661" s="2">
        <v>16.170000000000002</v>
      </c>
      <c r="E661" s="2">
        <v>2119</v>
      </c>
      <c r="F661" s="2">
        <v>4.87</v>
      </c>
      <c r="G661" s="2">
        <v>47</v>
      </c>
      <c r="H661" s="2">
        <v>149.69999999999999</v>
      </c>
      <c r="I661" s="2">
        <v>4</v>
      </c>
      <c r="J661" s="10">
        <v>2018</v>
      </c>
      <c r="K661" s="8" t="s">
        <v>673</v>
      </c>
      <c r="L661" s="8" t="s">
        <v>118</v>
      </c>
      <c r="M661" s="2">
        <f>RANK(Table1[[#This Row],[powerPerf]],Table1[powerPerf])</f>
        <v>510</v>
      </c>
      <c r="N661" s="2">
        <f>RANK(Table1[[#This Row],[cpuValue]],Table1[cpuValue])</f>
        <v>1310</v>
      </c>
      <c r="O661" s="8" t="str">
        <f>LOOKUP(Table1[[#This Row],[Rank based on power]],$S$5:$S$9,$T$5:$T$9)</f>
        <v>High performance</v>
      </c>
      <c r="P661" s="2">
        <f ca="1">YEAR($T$2)-Table1[[#This Row],[testDate]]</f>
        <v>4</v>
      </c>
      <c r="Q661" s="8" t="str">
        <f>CONCATENATE(PROPER(Table1[[#This Row],[Performace remark based on performance]])," ",UPPER(TRIM(Table1[[#This Row],[category]])))</f>
        <v>High Performance LAPTOP</v>
      </c>
      <c r="R661" s="8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t="s">
        <v>732</v>
      </c>
      <c r="B662" s="9">
        <v>178.69</v>
      </c>
      <c r="C662" s="2">
        <v>7030</v>
      </c>
      <c r="D662" s="2">
        <v>39.340000000000003</v>
      </c>
      <c r="E662" s="2">
        <v>2166</v>
      </c>
      <c r="F662" s="2">
        <v>12.12</v>
      </c>
      <c r="G662" s="2">
        <v>84</v>
      </c>
      <c r="H662" s="2">
        <v>83.69</v>
      </c>
      <c r="I662" s="2">
        <v>4</v>
      </c>
      <c r="J662" s="10">
        <v>2013</v>
      </c>
      <c r="K662" s="8" t="s">
        <v>650</v>
      </c>
      <c r="L662" s="8" t="s">
        <v>13</v>
      </c>
      <c r="M662" s="2">
        <f>RANK(Table1[[#This Row],[powerPerf]],Table1[powerPerf])</f>
        <v>861</v>
      </c>
      <c r="N662" s="2">
        <f>RANK(Table1[[#This Row],[cpuValue]],Table1[cpuValue])</f>
        <v>599</v>
      </c>
      <c r="O662" s="8" t="str">
        <f>LOOKUP(Table1[[#This Row],[Rank based on power]],$S$5:$S$9,$T$5:$T$9)</f>
        <v>Average performance</v>
      </c>
      <c r="P662" s="2">
        <f ca="1">YEAR($T$2)-Table1[[#This Row],[testDate]]</f>
        <v>9</v>
      </c>
      <c r="Q662" s="8" t="str">
        <f>CONCATENATE(PROPER(Table1[[#This Row],[Performace remark based on performance]])," ",UPPER(TRIM(Table1[[#This Row],[category]])))</f>
        <v>Average Performance DESKTOP</v>
      </c>
      <c r="R662" s="8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t="s">
        <v>733</v>
      </c>
      <c r="B663" s="9">
        <v>160.19</v>
      </c>
      <c r="C663" s="2">
        <v>7018</v>
      </c>
      <c r="D663" s="2">
        <v>43.81</v>
      </c>
      <c r="E663" s="2">
        <v>1558</v>
      </c>
      <c r="F663" s="2">
        <v>9.73</v>
      </c>
      <c r="G663" s="2">
        <v>130</v>
      </c>
      <c r="H663" s="2">
        <v>53.99</v>
      </c>
      <c r="I663" s="2">
        <v>6</v>
      </c>
      <c r="J663" s="10">
        <v>2011</v>
      </c>
      <c r="K663" s="8" t="s">
        <v>716</v>
      </c>
      <c r="L663" s="8" t="s">
        <v>13</v>
      </c>
      <c r="M663" s="2">
        <f>RANK(Table1[[#This Row],[powerPerf]],Table1[powerPerf])</f>
        <v>1104</v>
      </c>
      <c r="N663" s="2">
        <f>RANK(Table1[[#This Row],[cpuValue]],Table1[cpuValue])</f>
        <v>523</v>
      </c>
      <c r="O663" s="8" t="str">
        <f>LOOKUP(Table1[[#This Row],[Rank based on power]],$S$5:$S$9,$T$5:$T$9)</f>
        <v>Average performance</v>
      </c>
      <c r="P663" s="2">
        <f ca="1">YEAR($T$2)-Table1[[#This Row],[testDate]]</f>
        <v>11</v>
      </c>
      <c r="Q663" s="8" t="str">
        <f>CONCATENATE(PROPER(Table1[[#This Row],[Performace remark based on performance]])," ",UPPER(TRIM(Table1[[#This Row],[category]])))</f>
        <v>Average Performance DESKTOP</v>
      </c>
      <c r="R663" s="8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t="s">
        <v>734</v>
      </c>
      <c r="B664" s="9">
        <v>59.99</v>
      </c>
      <c r="C664" s="2">
        <v>7012</v>
      </c>
      <c r="D664" s="2">
        <v>116.89</v>
      </c>
      <c r="E664" s="2">
        <v>1233</v>
      </c>
      <c r="F664" s="2">
        <v>20.55</v>
      </c>
      <c r="G664" s="2">
        <v>95</v>
      </c>
      <c r="H664" s="2">
        <v>73.81</v>
      </c>
      <c r="I664" s="2">
        <v>8</v>
      </c>
      <c r="J664" s="10">
        <v>2012</v>
      </c>
      <c r="K664" s="8" t="s">
        <v>393</v>
      </c>
      <c r="L664" s="8" t="s">
        <v>16</v>
      </c>
      <c r="M664" s="2">
        <f>RANK(Table1[[#This Row],[powerPerf]],Table1[powerPerf])</f>
        <v>931</v>
      </c>
      <c r="N664" s="2">
        <f>RANK(Table1[[#This Row],[cpuValue]],Table1[cpuValue])</f>
        <v>49</v>
      </c>
      <c r="O664" s="8" t="str">
        <f>LOOKUP(Table1[[#This Row],[Rank based on power]],$S$5:$S$9,$T$5:$T$9)</f>
        <v>Average performance</v>
      </c>
      <c r="P664" s="2">
        <f ca="1">YEAR($T$2)-Table1[[#This Row],[testDate]]</f>
        <v>10</v>
      </c>
      <c r="Q664" s="8" t="str">
        <f>CONCATENATE(PROPER(Table1[[#This Row],[Performace remark based on performance]])," ",UPPER(TRIM(Table1[[#This Row],[category]])))</f>
        <v>Average Performance SERVER</v>
      </c>
      <c r="R664" s="8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t="s">
        <v>735</v>
      </c>
      <c r="B665" s="9">
        <v>299</v>
      </c>
      <c r="C665" s="2">
        <v>7008</v>
      </c>
      <c r="D665" s="2">
        <v>23.44</v>
      </c>
      <c r="E665" s="2">
        <v>2142</v>
      </c>
      <c r="F665" s="2">
        <v>7.16</v>
      </c>
      <c r="G665" s="2">
        <v>84</v>
      </c>
      <c r="H665" s="2">
        <v>83.43</v>
      </c>
      <c r="I665" s="2">
        <v>4</v>
      </c>
      <c r="J665" s="10">
        <v>2013</v>
      </c>
      <c r="K665" s="8" t="s">
        <v>650</v>
      </c>
      <c r="L665" s="8" t="s">
        <v>16</v>
      </c>
      <c r="M665" s="2">
        <f>RANK(Table1[[#This Row],[powerPerf]],Table1[powerPerf])</f>
        <v>864</v>
      </c>
      <c r="N665" s="2">
        <f>RANK(Table1[[#This Row],[cpuValue]],Table1[cpuValue])</f>
        <v>1042</v>
      </c>
      <c r="O665" s="8" t="str">
        <f>LOOKUP(Table1[[#This Row],[Rank based on power]],$S$5:$S$9,$T$5:$T$9)</f>
        <v>Average performance</v>
      </c>
      <c r="P665" s="2">
        <f ca="1">YEAR($T$2)-Table1[[#This Row],[testDate]]</f>
        <v>9</v>
      </c>
      <c r="Q665" s="8" t="str">
        <f>CONCATENATE(PROPER(Table1[[#This Row],[Performace remark based on performance]])," ",UPPER(TRIM(Table1[[#This Row],[category]])))</f>
        <v>Average Performance SERVER</v>
      </c>
      <c r="R665" s="8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t="s">
        <v>736</v>
      </c>
      <c r="B666" s="9">
        <v>498.95</v>
      </c>
      <c r="C666" s="2">
        <v>6998</v>
      </c>
      <c r="D666" s="2">
        <v>14.03</v>
      </c>
      <c r="E666" s="2">
        <v>2152</v>
      </c>
      <c r="F666" s="2">
        <v>4.3099999999999996</v>
      </c>
      <c r="G666" s="2">
        <v>80</v>
      </c>
      <c r="H666" s="2">
        <v>87.48</v>
      </c>
      <c r="I666" s="2">
        <v>4</v>
      </c>
      <c r="J666" s="10">
        <v>2014</v>
      </c>
      <c r="K666" s="8" t="s">
        <v>665</v>
      </c>
      <c r="L666" s="8" t="s">
        <v>16</v>
      </c>
      <c r="M666" s="2">
        <f>RANK(Table1[[#This Row],[powerPerf]],Table1[powerPerf])</f>
        <v>834</v>
      </c>
      <c r="N666" s="2">
        <f>RANK(Table1[[#This Row],[cpuValue]],Table1[cpuValue])</f>
        <v>1397</v>
      </c>
      <c r="O666" s="8" t="str">
        <f>LOOKUP(Table1[[#This Row],[Rank based on power]],$S$5:$S$9,$T$5:$T$9)</f>
        <v>Average performance</v>
      </c>
      <c r="P666" s="2">
        <f ca="1">YEAR($T$2)-Table1[[#This Row],[testDate]]</f>
        <v>8</v>
      </c>
      <c r="Q666" s="8" t="str">
        <f>CONCATENATE(PROPER(Table1[[#This Row],[Performace remark based on performance]])," ",UPPER(TRIM(Table1[[#This Row],[category]])))</f>
        <v>Average Performance SERVER</v>
      </c>
      <c r="R666" s="8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t="s">
        <v>737</v>
      </c>
      <c r="B667" s="9">
        <v>79.459999999999994</v>
      </c>
      <c r="C667" s="2">
        <v>6991</v>
      </c>
      <c r="D667" s="2">
        <v>87.98</v>
      </c>
      <c r="E667" s="2">
        <v>2024</v>
      </c>
      <c r="F667" s="2">
        <v>25.48</v>
      </c>
      <c r="G667" s="2">
        <v>140</v>
      </c>
      <c r="H667" s="2">
        <v>49.93</v>
      </c>
      <c r="I667" s="2">
        <v>4</v>
      </c>
      <c r="J667" s="10">
        <v>2014</v>
      </c>
      <c r="K667" s="8" t="s">
        <v>189</v>
      </c>
      <c r="L667" s="8" t="s">
        <v>16</v>
      </c>
      <c r="M667" s="2">
        <f>RANK(Table1[[#This Row],[powerPerf]],Table1[powerPerf])</f>
        <v>1144</v>
      </c>
      <c r="N667" s="2">
        <f>RANK(Table1[[#This Row],[cpuValue]],Table1[cpuValue])</f>
        <v>142</v>
      </c>
      <c r="O667" s="8" t="str">
        <f>LOOKUP(Table1[[#This Row],[Rank based on power]],$S$5:$S$9,$T$5:$T$9)</f>
        <v>Average performance</v>
      </c>
      <c r="P667" s="2">
        <f ca="1">YEAR($T$2)-Table1[[#This Row],[testDate]]</f>
        <v>8</v>
      </c>
      <c r="Q667" s="8" t="str">
        <f>CONCATENATE(PROPER(Table1[[#This Row],[Performace remark based on performance]])," ",UPPER(TRIM(Table1[[#This Row],[category]])))</f>
        <v>Average Performance SERVER</v>
      </c>
      <c r="R667" s="8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t="s">
        <v>738</v>
      </c>
      <c r="B668" s="9">
        <v>72.8</v>
      </c>
      <c r="C668" s="2">
        <v>6986</v>
      </c>
      <c r="D668" s="2">
        <v>95.96</v>
      </c>
      <c r="E668" s="2">
        <v>1363</v>
      </c>
      <c r="F668" s="2">
        <v>18.73</v>
      </c>
      <c r="G668" s="2">
        <v>95</v>
      </c>
      <c r="H668" s="2">
        <v>73.540000000000006</v>
      </c>
      <c r="I668" s="2">
        <v>6</v>
      </c>
      <c r="J668" s="10">
        <v>2016</v>
      </c>
      <c r="K668" s="8" t="s">
        <v>392</v>
      </c>
      <c r="L668" s="8" t="s">
        <v>16</v>
      </c>
      <c r="M668" s="2">
        <f>RANK(Table1[[#This Row],[powerPerf]],Table1[powerPerf])</f>
        <v>935</v>
      </c>
      <c r="N668" s="2">
        <f>RANK(Table1[[#This Row],[cpuValue]],Table1[cpuValue])</f>
        <v>109</v>
      </c>
      <c r="O668" s="8" t="str">
        <f>LOOKUP(Table1[[#This Row],[Rank based on power]],$S$5:$S$9,$T$5:$T$9)</f>
        <v>Average performance</v>
      </c>
      <c r="P668" s="2">
        <f ca="1">YEAR($T$2)-Table1[[#This Row],[testDate]]</f>
        <v>6</v>
      </c>
      <c r="Q668" s="8" t="str">
        <f>CONCATENATE(PROPER(Table1[[#This Row],[Performace remark based on performance]])," ",UPPER(TRIM(Table1[[#This Row],[category]])))</f>
        <v>Average Performance SERVER</v>
      </c>
      <c r="R668" s="8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t="s">
        <v>739</v>
      </c>
      <c r="B669" s="9">
        <v>204.99</v>
      </c>
      <c r="C669" s="2">
        <v>6977</v>
      </c>
      <c r="D669" s="2">
        <v>34.04</v>
      </c>
      <c r="E669" s="2">
        <v>2537</v>
      </c>
      <c r="F669" s="2">
        <v>12.37</v>
      </c>
      <c r="G669" s="2">
        <v>71</v>
      </c>
      <c r="H669" s="2">
        <v>98.27</v>
      </c>
      <c r="I669" s="2">
        <v>4</v>
      </c>
      <c r="J669" s="10">
        <v>2019</v>
      </c>
      <c r="K669" s="8" t="s">
        <v>267</v>
      </c>
      <c r="L669" s="8" t="s">
        <v>16</v>
      </c>
      <c r="M669" s="2">
        <f>RANK(Table1[[#This Row],[powerPerf]],Table1[powerPerf])</f>
        <v>768</v>
      </c>
      <c r="N669" s="2">
        <f>RANK(Table1[[#This Row],[cpuValue]],Table1[cpuValue])</f>
        <v>734</v>
      </c>
      <c r="O669" s="8" t="str">
        <f>LOOKUP(Table1[[#This Row],[Rank based on power]],$S$5:$S$9,$T$5:$T$9)</f>
        <v>High performance</v>
      </c>
      <c r="P669" s="2">
        <f ca="1">YEAR($T$2)-Table1[[#This Row],[testDate]]</f>
        <v>3</v>
      </c>
      <c r="Q669" s="8" t="str">
        <f>CONCATENATE(PROPER(Table1[[#This Row],[Performace remark based on performance]])," ",UPPER(TRIM(Table1[[#This Row],[category]])))</f>
        <v>High Performance SERVER</v>
      </c>
      <c r="R669" s="8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t="s">
        <v>740</v>
      </c>
      <c r="B670" s="9">
        <v>378</v>
      </c>
      <c r="C670" s="2">
        <v>6957</v>
      </c>
      <c r="D670" s="2">
        <v>18.399999999999999</v>
      </c>
      <c r="E670" s="2">
        <v>2070</v>
      </c>
      <c r="F670" s="2">
        <v>5.48</v>
      </c>
      <c r="G670" s="2">
        <v>45</v>
      </c>
      <c r="H670" s="2">
        <v>154.59</v>
      </c>
      <c r="I670" s="2">
        <v>4</v>
      </c>
      <c r="J670" s="10">
        <v>2016</v>
      </c>
      <c r="K670" s="8" t="s">
        <v>337</v>
      </c>
      <c r="L670" s="8" t="s">
        <v>118</v>
      </c>
      <c r="M670" s="2">
        <f>RANK(Table1[[#This Row],[powerPerf]],Table1[powerPerf])</f>
        <v>483</v>
      </c>
      <c r="N670" s="2">
        <f>RANK(Table1[[#This Row],[cpuValue]],Table1[cpuValue])</f>
        <v>1224</v>
      </c>
      <c r="O670" s="8" t="str">
        <f>LOOKUP(Table1[[#This Row],[Rank based on power]],$S$5:$S$9,$T$5:$T$9)</f>
        <v>High performance</v>
      </c>
      <c r="P670" s="2">
        <f ca="1">YEAR($T$2)-Table1[[#This Row],[testDate]]</f>
        <v>6</v>
      </c>
      <c r="Q670" s="8" t="str">
        <f>CONCATENATE(PROPER(Table1[[#This Row],[Performace remark based on performance]])," ",UPPER(TRIM(Table1[[#This Row],[category]])))</f>
        <v>High Performance LAPTOP</v>
      </c>
      <c r="R670" s="8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t="s">
        <v>741</v>
      </c>
      <c r="B671" s="9">
        <v>163</v>
      </c>
      <c r="C671" s="2">
        <v>6954</v>
      </c>
      <c r="D671" s="2">
        <v>42.66</v>
      </c>
      <c r="E671" s="2">
        <v>2198</v>
      </c>
      <c r="F671" s="2">
        <v>13.49</v>
      </c>
      <c r="G671" s="2">
        <v>65</v>
      </c>
      <c r="H671" s="2">
        <v>106.98</v>
      </c>
      <c r="I671" s="2">
        <v>4</v>
      </c>
      <c r="J671" s="10">
        <v>2014</v>
      </c>
      <c r="K671" s="8" t="s">
        <v>650</v>
      </c>
      <c r="L671" s="8" t="s">
        <v>13</v>
      </c>
      <c r="M671" s="2">
        <f>RANK(Table1[[#This Row],[powerPerf]],Table1[powerPerf])</f>
        <v>724</v>
      </c>
      <c r="N671" s="2">
        <f>RANK(Table1[[#This Row],[cpuValue]],Table1[cpuValue])</f>
        <v>549</v>
      </c>
      <c r="O671" s="8" t="str">
        <f>LOOKUP(Table1[[#This Row],[Rank based on power]],$S$5:$S$9,$T$5:$T$9)</f>
        <v>High performance</v>
      </c>
      <c r="P671" s="2">
        <f ca="1">YEAR($T$2)-Table1[[#This Row],[testDate]]</f>
        <v>8</v>
      </c>
      <c r="Q671" s="8" t="str">
        <f>CONCATENATE(PROPER(Table1[[#This Row],[Performace remark based on performance]])," ",UPPER(TRIM(Table1[[#This Row],[category]])))</f>
        <v>High Performance DESKTOP</v>
      </c>
      <c r="R671" s="8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t="s">
        <v>742</v>
      </c>
      <c r="B672" s="9">
        <v>499.95</v>
      </c>
      <c r="C672" s="2">
        <v>6927</v>
      </c>
      <c r="D672" s="2">
        <v>13.86</v>
      </c>
      <c r="E672" s="2">
        <v>962</v>
      </c>
      <c r="F672" s="2">
        <v>1.93</v>
      </c>
      <c r="G672" s="2">
        <v>95</v>
      </c>
      <c r="H672" s="2">
        <v>72.92</v>
      </c>
      <c r="I672" s="2">
        <v>8</v>
      </c>
      <c r="J672" s="10">
        <v>2014</v>
      </c>
      <c r="K672" s="8" t="s">
        <v>496</v>
      </c>
      <c r="L672" s="8" t="s">
        <v>16</v>
      </c>
      <c r="M672" s="2">
        <f>RANK(Table1[[#This Row],[powerPerf]],Table1[powerPerf])</f>
        <v>938</v>
      </c>
      <c r="N672" s="2">
        <f>RANK(Table1[[#This Row],[cpuValue]],Table1[cpuValue])</f>
        <v>1406</v>
      </c>
      <c r="O672" s="8" t="str">
        <f>LOOKUP(Table1[[#This Row],[Rank based on power]],$S$5:$S$9,$T$5:$T$9)</f>
        <v>Average performance</v>
      </c>
      <c r="P672" s="2">
        <f ca="1">YEAR($T$2)-Table1[[#This Row],[testDate]]</f>
        <v>8</v>
      </c>
      <c r="Q672" s="8" t="str">
        <f>CONCATENATE(PROPER(Table1[[#This Row],[Performace remark based on performance]])," ",UPPER(TRIM(Table1[[#This Row],[category]])))</f>
        <v>Average Performance SERVER</v>
      </c>
      <c r="R672" s="8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t="s">
        <v>743</v>
      </c>
      <c r="B673" s="9">
        <v>115</v>
      </c>
      <c r="C673" s="2">
        <v>6925</v>
      </c>
      <c r="D673" s="2">
        <v>60.22</v>
      </c>
      <c r="E673" s="2">
        <v>2096</v>
      </c>
      <c r="F673" s="2">
        <v>18.23</v>
      </c>
      <c r="G673" s="2">
        <v>65</v>
      </c>
      <c r="H673" s="2">
        <v>106.54</v>
      </c>
      <c r="I673" s="2">
        <v>4</v>
      </c>
      <c r="J673" s="10">
        <v>2017</v>
      </c>
      <c r="K673" s="8" t="s">
        <v>48</v>
      </c>
      <c r="L673" s="8" t="s">
        <v>13</v>
      </c>
      <c r="M673" s="2">
        <f>RANK(Table1[[#This Row],[powerPerf]],Table1[powerPerf])</f>
        <v>726</v>
      </c>
      <c r="N673" s="2">
        <f>RANK(Table1[[#This Row],[cpuValue]],Table1[cpuValue])</f>
        <v>322</v>
      </c>
      <c r="O673" s="8" t="str">
        <f>LOOKUP(Table1[[#This Row],[Rank based on power]],$S$5:$S$9,$T$5:$T$9)</f>
        <v>High performance</v>
      </c>
      <c r="P673" s="2">
        <f ca="1">YEAR($T$2)-Table1[[#This Row],[testDate]]</f>
        <v>5</v>
      </c>
      <c r="Q673" s="8" t="str">
        <f>CONCATENATE(PROPER(Table1[[#This Row],[Performace remark based on performance]])," ",UPPER(TRIM(Table1[[#This Row],[category]])))</f>
        <v>High Performance DESKTOP</v>
      </c>
      <c r="R673" s="8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t="s">
        <v>745</v>
      </c>
      <c r="B674" s="9">
        <v>47.85</v>
      </c>
      <c r="C674" s="2">
        <v>6917</v>
      </c>
      <c r="D674" s="2">
        <v>144.57</v>
      </c>
      <c r="E674" s="2">
        <v>1547</v>
      </c>
      <c r="F674" s="2">
        <v>32.33</v>
      </c>
      <c r="G674" s="2">
        <v>130</v>
      </c>
      <c r="H674" s="2">
        <v>53.21</v>
      </c>
      <c r="I674" s="2">
        <v>6</v>
      </c>
      <c r="J674" s="10">
        <v>2010</v>
      </c>
      <c r="K674" s="8" t="s">
        <v>716</v>
      </c>
      <c r="L674" s="8" t="s">
        <v>16</v>
      </c>
      <c r="M674" s="2">
        <f>RANK(Table1[[#This Row],[powerPerf]],Table1[powerPerf])</f>
        <v>1110</v>
      </c>
      <c r="N674" s="2">
        <f>RANK(Table1[[#This Row],[cpuValue]],Table1[cpuValue])</f>
        <v>25</v>
      </c>
      <c r="O674" s="8" t="str">
        <f>LOOKUP(Table1[[#This Row],[Rank based on power]],$S$5:$S$9,$T$5:$T$9)</f>
        <v>Average performance</v>
      </c>
      <c r="P674" s="2">
        <f ca="1">YEAR($T$2)-Table1[[#This Row],[testDate]]</f>
        <v>12</v>
      </c>
      <c r="Q674" s="8" t="str">
        <f>CONCATENATE(PROPER(Table1[[#This Row],[Performace remark based on performance]])," ",UPPER(TRIM(Table1[[#This Row],[category]])))</f>
        <v>Average Performance SERVER</v>
      </c>
      <c r="R674" s="8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t="s">
        <v>746</v>
      </c>
      <c r="B675" s="9">
        <v>378</v>
      </c>
      <c r="C675" s="2">
        <v>6906</v>
      </c>
      <c r="D675" s="2">
        <v>18.27</v>
      </c>
      <c r="E675" s="2">
        <v>1941</v>
      </c>
      <c r="F675" s="2">
        <v>5.13</v>
      </c>
      <c r="G675" s="2">
        <v>45</v>
      </c>
      <c r="H675" s="2">
        <v>153.46</v>
      </c>
      <c r="I675" s="2">
        <v>4</v>
      </c>
      <c r="J675" s="10">
        <v>2015</v>
      </c>
      <c r="K675" s="8" t="s">
        <v>337</v>
      </c>
      <c r="L675" s="8" t="s">
        <v>118</v>
      </c>
      <c r="M675" s="2">
        <f>RANK(Table1[[#This Row],[powerPerf]],Table1[powerPerf])</f>
        <v>489</v>
      </c>
      <c r="N675" s="2">
        <f>RANK(Table1[[#This Row],[cpuValue]],Table1[cpuValue])</f>
        <v>1230</v>
      </c>
      <c r="O675" s="8" t="str">
        <f>LOOKUP(Table1[[#This Row],[Rank based on power]],$S$5:$S$9,$T$5:$T$9)</f>
        <v>High performance</v>
      </c>
      <c r="P675" s="2">
        <f ca="1">YEAR($T$2)-Table1[[#This Row],[testDate]]</f>
        <v>7</v>
      </c>
      <c r="Q675" s="8" t="str">
        <f>CONCATENATE(PROPER(Table1[[#This Row],[Performace remark based on performance]])," ",UPPER(TRIM(Table1[[#This Row],[category]])))</f>
        <v>High Performance LAPTOP</v>
      </c>
      <c r="R675" s="8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t="s">
        <v>747</v>
      </c>
      <c r="B676" s="9">
        <v>143</v>
      </c>
      <c r="C676" s="2">
        <v>6897</v>
      </c>
      <c r="D676" s="2">
        <v>48.23</v>
      </c>
      <c r="E676" s="2">
        <v>2073</v>
      </c>
      <c r="F676" s="2">
        <v>14.5</v>
      </c>
      <c r="G676" s="2">
        <v>135</v>
      </c>
      <c r="H676" s="2">
        <v>51.09</v>
      </c>
      <c r="I676" s="2">
        <v>4</v>
      </c>
      <c r="J676" s="10">
        <v>2016</v>
      </c>
      <c r="K676" s="8" t="s">
        <v>161</v>
      </c>
      <c r="L676" s="8" t="s">
        <v>16</v>
      </c>
      <c r="M676" s="2">
        <f>RANK(Table1[[#This Row],[powerPerf]],Table1[powerPerf])</f>
        <v>1131</v>
      </c>
      <c r="N676" s="2">
        <f>RANK(Table1[[#This Row],[cpuValue]],Table1[cpuValue])</f>
        <v>447</v>
      </c>
      <c r="O676" s="8" t="str">
        <f>LOOKUP(Table1[[#This Row],[Rank based on power]],$S$5:$S$9,$T$5:$T$9)</f>
        <v>Average performance</v>
      </c>
      <c r="P676" s="2">
        <f ca="1">YEAR($T$2)-Table1[[#This Row],[testDate]]</f>
        <v>6</v>
      </c>
      <c r="Q676" s="8" t="str">
        <f>CONCATENATE(PROPER(Table1[[#This Row],[Performace remark based on performance]])," ",UPPER(TRIM(Table1[[#This Row],[category]])))</f>
        <v>Average Performance SERVER</v>
      </c>
      <c r="R676" s="8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t="s">
        <v>748</v>
      </c>
      <c r="B677" s="9">
        <v>66.989999999999995</v>
      </c>
      <c r="C677" s="2">
        <v>6896</v>
      </c>
      <c r="D677" s="2">
        <v>102.94</v>
      </c>
      <c r="E677" s="2">
        <v>3084</v>
      </c>
      <c r="F677" s="2">
        <v>46.03</v>
      </c>
      <c r="G677" s="2">
        <v>46</v>
      </c>
      <c r="H677" s="2">
        <v>149.91999999999999</v>
      </c>
      <c r="I677" s="2">
        <v>2</v>
      </c>
      <c r="J677" s="10">
        <v>2022</v>
      </c>
      <c r="K677" s="8" t="s">
        <v>749</v>
      </c>
      <c r="L677" s="8" t="s">
        <v>13</v>
      </c>
      <c r="M677" s="2">
        <f>RANK(Table1[[#This Row],[powerPerf]],Table1[powerPerf])</f>
        <v>509</v>
      </c>
      <c r="N677" s="2">
        <f>RANK(Table1[[#This Row],[cpuValue]],Table1[cpuValue])</f>
        <v>87</v>
      </c>
      <c r="O677" s="8" t="str">
        <f>LOOKUP(Table1[[#This Row],[Rank based on power]],$S$5:$S$9,$T$5:$T$9)</f>
        <v>High performance</v>
      </c>
      <c r="P677" s="2">
        <f ca="1">YEAR($T$2)-Table1[[#This Row],[testDate]]</f>
        <v>0</v>
      </c>
      <c r="Q677" s="8" t="str">
        <f>CONCATENATE(PROPER(Table1[[#This Row],[Performace remark based on performance]])," ",UPPER(TRIM(Table1[[#This Row],[category]])))</f>
        <v>High Performance DESKTOP</v>
      </c>
      <c r="R677" s="8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t="s">
        <v>750</v>
      </c>
      <c r="B678" s="9">
        <v>165.99</v>
      </c>
      <c r="C678" s="2">
        <v>6869</v>
      </c>
      <c r="D678" s="2">
        <v>41.38</v>
      </c>
      <c r="E678" s="2">
        <v>2566</v>
      </c>
      <c r="F678" s="2">
        <v>15.46</v>
      </c>
      <c r="G678" s="2">
        <v>91</v>
      </c>
      <c r="H678" s="2">
        <v>75.489999999999995</v>
      </c>
      <c r="I678" s="2">
        <v>4</v>
      </c>
      <c r="J678" s="10">
        <v>2017</v>
      </c>
      <c r="K678" s="8" t="s">
        <v>575</v>
      </c>
      <c r="L678" s="8" t="s">
        <v>13</v>
      </c>
      <c r="M678" s="2">
        <f>RANK(Table1[[#This Row],[powerPerf]],Table1[powerPerf])</f>
        <v>919</v>
      </c>
      <c r="N678" s="2">
        <f>RANK(Table1[[#This Row],[cpuValue]],Table1[cpuValue])</f>
        <v>567</v>
      </c>
      <c r="O678" s="8" t="str">
        <f>LOOKUP(Table1[[#This Row],[Rank based on power]],$S$5:$S$9,$T$5:$T$9)</f>
        <v>Average performance</v>
      </c>
      <c r="P678" s="2">
        <f ca="1">YEAR($T$2)-Table1[[#This Row],[testDate]]</f>
        <v>5</v>
      </c>
      <c r="Q678" s="8" t="str">
        <f>CONCATENATE(PROPER(Table1[[#This Row],[Performace remark based on performance]])," ",UPPER(TRIM(Table1[[#This Row],[category]])))</f>
        <v>Average Performance DESKTOP</v>
      </c>
      <c r="R678" s="8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t="s">
        <v>751</v>
      </c>
      <c r="B679" s="9">
        <v>249.95</v>
      </c>
      <c r="C679" s="2">
        <v>6869</v>
      </c>
      <c r="D679" s="2">
        <v>27.48</v>
      </c>
      <c r="E679" s="2">
        <v>1861</v>
      </c>
      <c r="F679" s="2">
        <v>7.45</v>
      </c>
      <c r="G679" s="2">
        <v>105</v>
      </c>
      <c r="H679" s="2">
        <v>65.42</v>
      </c>
      <c r="I679" s="2">
        <v>4</v>
      </c>
      <c r="J679" s="10">
        <v>2015</v>
      </c>
      <c r="K679" s="8" t="s">
        <v>189</v>
      </c>
      <c r="L679" s="8" t="s">
        <v>16</v>
      </c>
      <c r="M679" s="2">
        <f>RANK(Table1[[#This Row],[powerPerf]],Table1[powerPerf])</f>
        <v>997</v>
      </c>
      <c r="N679" s="2">
        <f>RANK(Table1[[#This Row],[cpuValue]],Table1[cpuValue])</f>
        <v>922</v>
      </c>
      <c r="O679" s="8" t="str">
        <f>LOOKUP(Table1[[#This Row],[Rank based on power]],$S$5:$S$9,$T$5:$T$9)</f>
        <v>Average performance</v>
      </c>
      <c r="P679" s="2">
        <f ca="1">YEAR($T$2)-Table1[[#This Row],[testDate]]</f>
        <v>7</v>
      </c>
      <c r="Q679" s="8" t="str">
        <f>CONCATENATE(PROPER(Table1[[#This Row],[Performace remark based on performance]])," ",UPPER(TRIM(Table1[[#This Row],[category]])))</f>
        <v>Average Performance SERVER</v>
      </c>
      <c r="R679" s="8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t="s">
        <v>752</v>
      </c>
      <c r="B680" s="9">
        <v>189.06</v>
      </c>
      <c r="C680" s="2">
        <v>6867</v>
      </c>
      <c r="D680" s="2">
        <v>36.32</v>
      </c>
      <c r="E680" s="2">
        <v>1608</v>
      </c>
      <c r="F680" s="2">
        <v>8.51</v>
      </c>
      <c r="G680" s="2">
        <v>130</v>
      </c>
      <c r="H680" s="2">
        <v>52.82</v>
      </c>
      <c r="I680" s="2">
        <v>6</v>
      </c>
      <c r="J680" s="10">
        <v>2011</v>
      </c>
      <c r="K680" s="8" t="s">
        <v>716</v>
      </c>
      <c r="L680" s="8" t="s">
        <v>16</v>
      </c>
      <c r="M680" s="2">
        <f>RANK(Table1[[#This Row],[powerPerf]],Table1[powerPerf])</f>
        <v>1116</v>
      </c>
      <c r="N680" s="2">
        <f>RANK(Table1[[#This Row],[cpuValue]],Table1[cpuValue])</f>
        <v>666</v>
      </c>
      <c r="O680" s="8" t="str">
        <f>LOOKUP(Table1[[#This Row],[Rank based on power]],$S$5:$S$9,$T$5:$T$9)</f>
        <v>Average performance</v>
      </c>
      <c r="P680" s="2">
        <f ca="1">YEAR($T$2)-Table1[[#This Row],[testDate]]</f>
        <v>11</v>
      </c>
      <c r="Q680" s="8" t="str">
        <f>CONCATENATE(PROPER(Table1[[#This Row],[Performace remark based on performance]])," ",UPPER(TRIM(Table1[[#This Row],[category]])))</f>
        <v>Average Performance SERVER</v>
      </c>
      <c r="R680" s="8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t="s">
        <v>753</v>
      </c>
      <c r="B681" s="9">
        <v>434</v>
      </c>
      <c r="C681" s="2">
        <v>6866</v>
      </c>
      <c r="D681" s="2">
        <v>15.82</v>
      </c>
      <c r="E681" s="2">
        <v>2219</v>
      </c>
      <c r="F681" s="2">
        <v>5.1100000000000003</v>
      </c>
      <c r="G681" s="2">
        <v>47</v>
      </c>
      <c r="H681" s="2">
        <v>146.08000000000001</v>
      </c>
      <c r="I681" s="2">
        <v>4</v>
      </c>
      <c r="J681" s="10">
        <v>2015</v>
      </c>
      <c r="K681" s="8" t="s">
        <v>673</v>
      </c>
      <c r="L681" s="8" t="s">
        <v>118</v>
      </c>
      <c r="M681" s="2">
        <f>RANK(Table1[[#This Row],[powerPerf]],Table1[powerPerf])</f>
        <v>534</v>
      </c>
      <c r="N681" s="2">
        <f>RANK(Table1[[#This Row],[cpuValue]],Table1[cpuValue])</f>
        <v>1321</v>
      </c>
      <c r="O681" s="8" t="str">
        <f>LOOKUP(Table1[[#This Row],[Rank based on power]],$S$5:$S$9,$T$5:$T$9)</f>
        <v>High performance</v>
      </c>
      <c r="P681" s="2">
        <f ca="1">YEAR($T$2)-Table1[[#This Row],[testDate]]</f>
        <v>7</v>
      </c>
      <c r="Q681" s="8" t="str">
        <f>CONCATENATE(PROPER(Table1[[#This Row],[Performace remark based on performance]])," ",UPPER(TRIM(Table1[[#This Row],[category]])))</f>
        <v>High Performance LAPTOP</v>
      </c>
      <c r="R681" s="8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t="s">
        <v>754</v>
      </c>
      <c r="B682" s="9">
        <v>201.5</v>
      </c>
      <c r="C682" s="2">
        <v>6864</v>
      </c>
      <c r="D682" s="2">
        <v>34.07</v>
      </c>
      <c r="E682" s="2">
        <v>1413</v>
      </c>
      <c r="F682" s="2">
        <v>7.01</v>
      </c>
      <c r="G682" s="2">
        <v>80</v>
      </c>
      <c r="H682" s="2">
        <v>85.8</v>
      </c>
      <c r="I682" s="2">
        <v>6</v>
      </c>
      <c r="J682" s="10">
        <v>2014</v>
      </c>
      <c r="K682" s="8" t="s">
        <v>496</v>
      </c>
      <c r="L682" s="8" t="s">
        <v>16</v>
      </c>
      <c r="M682" s="2">
        <f>RANK(Table1[[#This Row],[powerPerf]],Table1[powerPerf])</f>
        <v>845</v>
      </c>
      <c r="N682" s="2">
        <f>RANK(Table1[[#This Row],[cpuValue]],Table1[cpuValue])</f>
        <v>732</v>
      </c>
      <c r="O682" s="8" t="str">
        <f>LOOKUP(Table1[[#This Row],[Rank based on power]],$S$5:$S$9,$T$5:$T$9)</f>
        <v>Average performance</v>
      </c>
      <c r="P682" s="2">
        <f ca="1">YEAR($T$2)-Table1[[#This Row],[testDate]]</f>
        <v>8</v>
      </c>
      <c r="Q682" s="8" t="str">
        <f>CONCATENATE(PROPER(Table1[[#This Row],[Performace remark based on performance]])," ",UPPER(TRIM(Table1[[#This Row],[category]])))</f>
        <v>Average Performance SERVER</v>
      </c>
      <c r="R682" s="8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t="s">
        <v>755</v>
      </c>
      <c r="B683" s="9">
        <v>206.16</v>
      </c>
      <c r="C683" s="2">
        <v>6862</v>
      </c>
      <c r="D683" s="2">
        <v>33.29</v>
      </c>
      <c r="E683" s="2">
        <v>2489</v>
      </c>
      <c r="F683" s="2">
        <v>12.07</v>
      </c>
      <c r="G683" s="2">
        <v>91</v>
      </c>
      <c r="H683" s="2">
        <v>75.41</v>
      </c>
      <c r="I683" s="2">
        <v>4</v>
      </c>
      <c r="J683" s="10">
        <v>2017</v>
      </c>
      <c r="K683" s="8" t="s">
        <v>267</v>
      </c>
      <c r="L683" s="8" t="s">
        <v>13</v>
      </c>
      <c r="M683" s="2">
        <f>RANK(Table1[[#This Row],[powerPerf]],Table1[powerPerf])</f>
        <v>921</v>
      </c>
      <c r="N683" s="2">
        <f>RANK(Table1[[#This Row],[cpuValue]],Table1[cpuValue])</f>
        <v>756</v>
      </c>
      <c r="O683" s="8" t="str">
        <f>LOOKUP(Table1[[#This Row],[Rank based on power]],$S$5:$S$9,$T$5:$T$9)</f>
        <v>Average performance</v>
      </c>
      <c r="P683" s="2">
        <f ca="1">YEAR($T$2)-Table1[[#This Row],[testDate]]</f>
        <v>5</v>
      </c>
      <c r="Q683" s="8" t="str">
        <f>CONCATENATE(PROPER(Table1[[#This Row],[Performace remark based on performance]])," ",UPPER(TRIM(Table1[[#This Row],[category]])))</f>
        <v>Average Performance DESKTOP</v>
      </c>
      <c r="R683" s="8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t="s">
        <v>756</v>
      </c>
      <c r="B684" s="9">
        <v>899.99</v>
      </c>
      <c r="C684" s="2">
        <v>6848</v>
      </c>
      <c r="D684" s="2">
        <v>7.61</v>
      </c>
      <c r="E684" s="2">
        <v>2132</v>
      </c>
      <c r="F684" s="2">
        <v>2.37</v>
      </c>
      <c r="G684" s="2">
        <v>65</v>
      </c>
      <c r="H684" s="2">
        <v>105.35</v>
      </c>
      <c r="I684" s="2">
        <v>4</v>
      </c>
      <c r="J684" s="10">
        <v>2014</v>
      </c>
      <c r="K684" s="8" t="s">
        <v>650</v>
      </c>
      <c r="L684" s="8" t="s">
        <v>16</v>
      </c>
      <c r="M684" s="2">
        <f>RANK(Table1[[#This Row],[powerPerf]],Table1[powerPerf])</f>
        <v>729</v>
      </c>
      <c r="N684" s="2">
        <f>RANK(Table1[[#This Row],[cpuValue]],Table1[cpuValue])</f>
        <v>1705</v>
      </c>
      <c r="O684" s="8" t="str">
        <f>LOOKUP(Table1[[#This Row],[Rank based on power]],$S$5:$S$9,$T$5:$T$9)</f>
        <v>High performance</v>
      </c>
      <c r="P684" s="2">
        <f ca="1">YEAR($T$2)-Table1[[#This Row],[testDate]]</f>
        <v>8</v>
      </c>
      <c r="Q684" s="8" t="str">
        <f>CONCATENATE(PROPER(Table1[[#This Row],[Performace remark based on performance]])," ",UPPER(TRIM(Table1[[#This Row],[category]])))</f>
        <v>High Performance SERVER</v>
      </c>
      <c r="R684" s="8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t="s">
        <v>757</v>
      </c>
      <c r="B685" s="9">
        <v>409</v>
      </c>
      <c r="C685" s="2">
        <v>6837</v>
      </c>
      <c r="D685" s="2">
        <v>16.72</v>
      </c>
      <c r="E685" s="2">
        <v>2363</v>
      </c>
      <c r="F685" s="2">
        <v>5.78</v>
      </c>
      <c r="G685" s="2">
        <v>15</v>
      </c>
      <c r="H685" s="2">
        <v>455.82</v>
      </c>
      <c r="I685" s="2">
        <v>4</v>
      </c>
      <c r="J685" s="10">
        <v>2019</v>
      </c>
      <c r="K685" s="8" t="s">
        <v>532</v>
      </c>
      <c r="L685" s="8" t="s">
        <v>118</v>
      </c>
      <c r="M685" s="2">
        <f>RANK(Table1[[#This Row],[powerPerf]],Table1[powerPerf])</f>
        <v>48</v>
      </c>
      <c r="N685" s="2">
        <f>RANK(Table1[[#This Row],[cpuValue]],Table1[cpuValue])</f>
        <v>1286</v>
      </c>
      <c r="O685" s="8" t="str">
        <f>LOOKUP(Table1[[#This Row],[Rank based on power]],$S$5:$S$9,$T$5:$T$9)</f>
        <v>Best performance</v>
      </c>
      <c r="P685" s="2">
        <f ca="1">YEAR($T$2)-Table1[[#This Row],[testDate]]</f>
        <v>3</v>
      </c>
      <c r="Q685" s="8" t="str">
        <f>CONCATENATE(PROPER(Table1[[#This Row],[Performace remark based on performance]])," ",UPPER(TRIM(Table1[[#This Row],[category]])))</f>
        <v>Best Performance LAPTOP</v>
      </c>
      <c r="R685" s="8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t="s">
        <v>758</v>
      </c>
      <c r="B686" s="9">
        <v>71.959999999999994</v>
      </c>
      <c r="C686" s="2">
        <v>6830</v>
      </c>
      <c r="D686" s="2">
        <v>94.91</v>
      </c>
      <c r="E686" s="2">
        <v>1239</v>
      </c>
      <c r="F686" s="2">
        <v>17.22</v>
      </c>
      <c r="G686" s="2">
        <v>95</v>
      </c>
      <c r="H686" s="2">
        <v>71.89</v>
      </c>
      <c r="I686" s="2">
        <v>8</v>
      </c>
      <c r="J686" s="10">
        <v>2015</v>
      </c>
      <c r="K686" s="8" t="s">
        <v>414</v>
      </c>
      <c r="L686" s="8" t="s">
        <v>16</v>
      </c>
      <c r="M686" s="2">
        <f>RANK(Table1[[#This Row],[powerPerf]],Table1[powerPerf])</f>
        <v>944</v>
      </c>
      <c r="N686" s="2">
        <f>RANK(Table1[[#This Row],[cpuValue]],Table1[cpuValue])</f>
        <v>117</v>
      </c>
      <c r="O686" s="8" t="str">
        <f>LOOKUP(Table1[[#This Row],[Rank based on power]],$S$5:$S$9,$T$5:$T$9)</f>
        <v>Average performance</v>
      </c>
      <c r="P686" s="2">
        <f ca="1">YEAR($T$2)-Table1[[#This Row],[testDate]]</f>
        <v>7</v>
      </c>
      <c r="Q686" s="8" t="str">
        <f>CONCATENATE(PROPER(Table1[[#This Row],[Performace remark based on performance]])," ",UPPER(TRIM(Table1[[#This Row],[category]])))</f>
        <v>Average Performance SERVER</v>
      </c>
      <c r="R686" s="8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t="s">
        <v>759</v>
      </c>
      <c r="B687" s="9">
        <v>1270</v>
      </c>
      <c r="C687" s="2">
        <v>6819</v>
      </c>
      <c r="D687" s="2">
        <v>5.37</v>
      </c>
      <c r="E687" s="2">
        <v>2148</v>
      </c>
      <c r="F687" s="2">
        <v>1.69</v>
      </c>
      <c r="G687" s="2">
        <v>65</v>
      </c>
      <c r="H687" s="2">
        <v>104.91</v>
      </c>
      <c r="I687" s="2">
        <v>4</v>
      </c>
      <c r="J687" s="10">
        <v>2013</v>
      </c>
      <c r="K687" s="8" t="s">
        <v>650</v>
      </c>
      <c r="L687" s="8" t="s">
        <v>13</v>
      </c>
      <c r="M687" s="2">
        <f>RANK(Table1[[#This Row],[powerPerf]],Table1[powerPerf])</f>
        <v>732</v>
      </c>
      <c r="N687" s="2">
        <f>RANK(Table1[[#This Row],[cpuValue]],Table1[cpuValue])</f>
        <v>1795</v>
      </c>
      <c r="O687" s="8" t="str">
        <f>LOOKUP(Table1[[#This Row],[Rank based on power]],$S$5:$S$9,$T$5:$T$9)</f>
        <v>High performance</v>
      </c>
      <c r="P687" s="2">
        <f ca="1">YEAR($T$2)-Table1[[#This Row],[testDate]]</f>
        <v>9</v>
      </c>
      <c r="Q687" s="8" t="str">
        <f>CONCATENATE(PROPER(Table1[[#This Row],[Performace remark based on performance]])," ",UPPER(TRIM(Table1[[#This Row],[category]])))</f>
        <v>High Performance DESKTOP</v>
      </c>
      <c r="R687" s="8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t="s">
        <v>760</v>
      </c>
      <c r="B688" s="9">
        <v>144.62</v>
      </c>
      <c r="C688" s="2">
        <v>6813</v>
      </c>
      <c r="D688" s="2">
        <v>47.11</v>
      </c>
      <c r="E688" s="2">
        <v>1532</v>
      </c>
      <c r="F688" s="2">
        <v>10.59</v>
      </c>
      <c r="G688" s="2">
        <v>130</v>
      </c>
      <c r="H688" s="2">
        <v>52.41</v>
      </c>
      <c r="I688" s="2">
        <v>6</v>
      </c>
      <c r="J688" s="10">
        <v>2010</v>
      </c>
      <c r="K688" s="8" t="s">
        <v>716</v>
      </c>
      <c r="L688" s="8" t="s">
        <v>13</v>
      </c>
      <c r="M688" s="2">
        <f>RANK(Table1[[#This Row],[powerPerf]],Table1[powerPerf])</f>
        <v>1121</v>
      </c>
      <c r="N688" s="2">
        <f>RANK(Table1[[#This Row],[cpuValue]],Table1[cpuValue])</f>
        <v>466</v>
      </c>
      <c r="O688" s="8" t="str">
        <f>LOOKUP(Table1[[#This Row],[Rank based on power]],$S$5:$S$9,$T$5:$T$9)</f>
        <v>Average performance</v>
      </c>
      <c r="P688" s="2">
        <f ca="1">YEAR($T$2)-Table1[[#This Row],[testDate]]</f>
        <v>12</v>
      </c>
      <c r="Q688" s="8" t="str">
        <f>CONCATENATE(PROPER(Table1[[#This Row],[Performace remark based on performance]])," ",UPPER(TRIM(Table1[[#This Row],[category]])))</f>
        <v>Average Performance DESKTOP</v>
      </c>
      <c r="R688" s="8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t="s">
        <v>761</v>
      </c>
      <c r="B689" s="9">
        <v>145</v>
      </c>
      <c r="C689" s="2">
        <v>6811</v>
      </c>
      <c r="D689" s="2">
        <v>46.97</v>
      </c>
      <c r="E689" s="2">
        <v>1510</v>
      </c>
      <c r="F689" s="2">
        <v>10.41</v>
      </c>
      <c r="G689" s="2">
        <v>130</v>
      </c>
      <c r="H689" s="2">
        <v>52.39</v>
      </c>
      <c r="I689" s="2">
        <v>6</v>
      </c>
      <c r="J689" s="10">
        <v>2010</v>
      </c>
      <c r="K689" s="8" t="s">
        <v>716</v>
      </c>
      <c r="L689" s="8" t="s">
        <v>16</v>
      </c>
      <c r="M689" s="2">
        <f>RANK(Table1[[#This Row],[powerPerf]],Table1[powerPerf])</f>
        <v>1122</v>
      </c>
      <c r="N689" s="2">
        <f>RANK(Table1[[#This Row],[cpuValue]],Table1[cpuValue])</f>
        <v>470</v>
      </c>
      <c r="O689" s="8" t="str">
        <f>LOOKUP(Table1[[#This Row],[Rank based on power]],$S$5:$S$9,$T$5:$T$9)</f>
        <v>Average performance</v>
      </c>
      <c r="P689" s="2">
        <f ca="1">YEAR($T$2)-Table1[[#This Row],[testDate]]</f>
        <v>12</v>
      </c>
      <c r="Q689" s="8" t="str">
        <f>CONCATENATE(PROPER(Table1[[#This Row],[Performace remark based on performance]])," ",UPPER(TRIM(Table1[[#This Row],[category]])))</f>
        <v>Average Performance SERVER</v>
      </c>
      <c r="R689" s="8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t="s">
        <v>762</v>
      </c>
      <c r="B690" s="9">
        <v>124</v>
      </c>
      <c r="C690" s="2">
        <v>6781</v>
      </c>
      <c r="D690" s="2">
        <v>54.69</v>
      </c>
      <c r="E690" s="2">
        <v>2060</v>
      </c>
      <c r="F690" s="2">
        <v>16.61</v>
      </c>
      <c r="G690" s="2">
        <v>65</v>
      </c>
      <c r="H690" s="2">
        <v>104.33</v>
      </c>
      <c r="I690" s="2">
        <v>4</v>
      </c>
      <c r="J690" s="10">
        <v>2018</v>
      </c>
      <c r="K690" s="8" t="s">
        <v>48</v>
      </c>
      <c r="L690" s="8" t="s">
        <v>13</v>
      </c>
      <c r="M690" s="2">
        <f>RANK(Table1[[#This Row],[powerPerf]],Table1[powerPerf])</f>
        <v>734</v>
      </c>
      <c r="N690" s="2">
        <f>RANK(Table1[[#This Row],[cpuValue]],Table1[cpuValue])</f>
        <v>374</v>
      </c>
      <c r="O690" s="8" t="str">
        <f>LOOKUP(Table1[[#This Row],[Rank based on power]],$S$5:$S$9,$T$5:$T$9)</f>
        <v>High performance</v>
      </c>
      <c r="P690" s="2">
        <f ca="1">YEAR($T$2)-Table1[[#This Row],[testDate]]</f>
        <v>4</v>
      </c>
      <c r="Q690" s="8" t="str">
        <f>CONCATENATE(PROPER(Table1[[#This Row],[Performace remark based on performance]])," ",UPPER(TRIM(Table1[[#This Row],[category]])))</f>
        <v>High Performance DESKTOP</v>
      </c>
      <c r="R690" s="8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t="s">
        <v>763</v>
      </c>
      <c r="B691" s="9">
        <v>623</v>
      </c>
      <c r="C691" s="2">
        <v>6779</v>
      </c>
      <c r="D691" s="2">
        <v>10.88</v>
      </c>
      <c r="E691" s="2">
        <v>2188</v>
      </c>
      <c r="F691" s="2">
        <v>3.51</v>
      </c>
      <c r="G691" s="2">
        <v>47</v>
      </c>
      <c r="H691" s="2">
        <v>144.22999999999999</v>
      </c>
      <c r="I691" s="2">
        <v>4</v>
      </c>
      <c r="J691" s="10">
        <v>2013</v>
      </c>
      <c r="K691" s="8" t="s">
        <v>673</v>
      </c>
      <c r="L691" s="8" t="s">
        <v>118</v>
      </c>
      <c r="M691" s="2">
        <f>RANK(Table1[[#This Row],[powerPerf]],Table1[powerPerf])</f>
        <v>544</v>
      </c>
      <c r="N691" s="2">
        <f>RANK(Table1[[#This Row],[cpuValue]],Table1[cpuValue])</f>
        <v>1533</v>
      </c>
      <c r="O691" s="8" t="str">
        <f>LOOKUP(Table1[[#This Row],[Rank based on power]],$S$5:$S$9,$T$5:$T$9)</f>
        <v>High performance</v>
      </c>
      <c r="P691" s="2">
        <f ca="1">YEAR($T$2)-Table1[[#This Row],[testDate]]</f>
        <v>9</v>
      </c>
      <c r="Q691" s="8" t="str">
        <f>CONCATENATE(PROPER(Table1[[#This Row],[Performace remark based on performance]])," ",UPPER(TRIM(Table1[[#This Row],[category]])))</f>
        <v>High Performance LAPTOP</v>
      </c>
      <c r="R691" s="8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t="s">
        <v>764</v>
      </c>
      <c r="B692" s="9">
        <v>1424</v>
      </c>
      <c r="C692" s="2">
        <v>6774</v>
      </c>
      <c r="D692" s="2">
        <v>4.76</v>
      </c>
      <c r="E692" s="2">
        <v>1235</v>
      </c>
      <c r="F692" s="2">
        <v>0.87</v>
      </c>
      <c r="G692" s="2">
        <v>70</v>
      </c>
      <c r="H692" s="2">
        <v>96.77</v>
      </c>
      <c r="I692" s="2">
        <v>10</v>
      </c>
      <c r="J692" s="10">
        <v>2018</v>
      </c>
      <c r="K692" s="8" t="s">
        <v>496</v>
      </c>
      <c r="L692" s="8" t="s">
        <v>16</v>
      </c>
      <c r="M692" s="2">
        <f>RANK(Table1[[#This Row],[powerPerf]],Table1[powerPerf])</f>
        <v>772</v>
      </c>
      <c r="N692" s="2">
        <f>RANK(Table1[[#This Row],[cpuValue]],Table1[cpuValue])</f>
        <v>1816</v>
      </c>
      <c r="O692" s="8" t="str">
        <f>LOOKUP(Table1[[#This Row],[Rank based on power]],$S$5:$S$9,$T$5:$T$9)</f>
        <v>High performance</v>
      </c>
      <c r="P692" s="2">
        <f ca="1">YEAR($T$2)-Table1[[#This Row],[testDate]]</f>
        <v>4</v>
      </c>
      <c r="Q692" s="8" t="str">
        <f>CONCATENATE(PROPER(Table1[[#This Row],[Performace remark based on performance]])," ",UPPER(TRIM(Table1[[#This Row],[category]])))</f>
        <v>High Performance SERVER</v>
      </c>
      <c r="R692" s="8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t="s">
        <v>765</v>
      </c>
      <c r="B693" s="9">
        <v>344.04</v>
      </c>
      <c r="C693" s="2">
        <v>6768</v>
      </c>
      <c r="D693" s="2">
        <v>19.670000000000002</v>
      </c>
      <c r="E693" s="2">
        <v>1829</v>
      </c>
      <c r="F693" s="2">
        <v>5.32</v>
      </c>
      <c r="G693" s="2">
        <v>220</v>
      </c>
      <c r="H693" s="2">
        <v>30.76</v>
      </c>
      <c r="I693" s="2">
        <v>4</v>
      </c>
      <c r="J693" s="10">
        <v>2013</v>
      </c>
      <c r="K693" s="8" t="s">
        <v>766</v>
      </c>
      <c r="L693" s="8" t="s">
        <v>13</v>
      </c>
      <c r="M693" s="2">
        <f>RANK(Table1[[#This Row],[powerPerf]],Table1[powerPerf])</f>
        <v>1384</v>
      </c>
      <c r="N693" s="2">
        <f>RANK(Table1[[#This Row],[cpuValue]],Table1[cpuValue])</f>
        <v>1168</v>
      </c>
      <c r="O693" s="8" t="str">
        <f>LOOKUP(Table1[[#This Row],[Rank based on power]],$S$5:$S$9,$T$5:$T$9)</f>
        <v>Average performance</v>
      </c>
      <c r="P693" s="2">
        <f ca="1">YEAR($T$2)-Table1[[#This Row],[testDate]]</f>
        <v>9</v>
      </c>
      <c r="Q693" s="8" t="str">
        <f>CONCATENATE(PROPER(Table1[[#This Row],[Performace remark based on performance]])," ",UPPER(TRIM(Table1[[#This Row],[category]])))</f>
        <v>Average Performance DESKTOP</v>
      </c>
      <c r="R693" s="8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t="s">
        <v>767</v>
      </c>
      <c r="B694" s="9">
        <v>124</v>
      </c>
      <c r="C694" s="2">
        <v>6768</v>
      </c>
      <c r="D694" s="2">
        <v>54.58</v>
      </c>
      <c r="E694" s="2">
        <v>2519</v>
      </c>
      <c r="F694" s="2">
        <v>20.32</v>
      </c>
      <c r="G694" s="2">
        <v>65</v>
      </c>
      <c r="H694" s="2">
        <v>104.12</v>
      </c>
      <c r="I694" s="2">
        <v>4</v>
      </c>
      <c r="J694" s="10">
        <v>2019</v>
      </c>
      <c r="K694" s="8" t="s">
        <v>267</v>
      </c>
      <c r="L694" s="8" t="s">
        <v>13</v>
      </c>
      <c r="M694" s="2">
        <f>RANK(Table1[[#This Row],[powerPerf]],Table1[powerPerf])</f>
        <v>735</v>
      </c>
      <c r="N694" s="2">
        <f>RANK(Table1[[#This Row],[cpuValue]],Table1[cpuValue])</f>
        <v>375</v>
      </c>
      <c r="O694" s="8" t="str">
        <f>LOOKUP(Table1[[#This Row],[Rank based on power]],$S$5:$S$9,$T$5:$T$9)</f>
        <v>High performance</v>
      </c>
      <c r="P694" s="2">
        <f ca="1">YEAR($T$2)-Table1[[#This Row],[testDate]]</f>
        <v>3</v>
      </c>
      <c r="Q694" s="8" t="str">
        <f>CONCATENATE(PROPER(Table1[[#This Row],[Performace remark based on performance]])," ",UPPER(TRIM(Table1[[#This Row],[category]])))</f>
        <v>High Performance DESKTOP</v>
      </c>
      <c r="R694" s="8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t="s">
        <v>768</v>
      </c>
      <c r="B695" s="9">
        <v>299.99</v>
      </c>
      <c r="C695" s="2">
        <v>6760</v>
      </c>
      <c r="D695" s="2">
        <v>22.53</v>
      </c>
      <c r="E695" s="2">
        <v>2081</v>
      </c>
      <c r="F695" s="2">
        <v>6.94</v>
      </c>
      <c r="G695" s="2">
        <v>80</v>
      </c>
      <c r="H695" s="2">
        <v>84.5</v>
      </c>
      <c r="I695" s="2">
        <v>4</v>
      </c>
      <c r="J695" s="10">
        <v>2013</v>
      </c>
      <c r="K695" s="8" t="s">
        <v>650</v>
      </c>
      <c r="L695" s="8" t="s">
        <v>16</v>
      </c>
      <c r="M695" s="2">
        <f>RANK(Table1[[#This Row],[powerPerf]],Table1[powerPerf])</f>
        <v>856</v>
      </c>
      <c r="N695" s="2">
        <f>RANK(Table1[[#This Row],[cpuValue]],Table1[cpuValue])</f>
        <v>1081</v>
      </c>
      <c r="O695" s="8" t="str">
        <f>LOOKUP(Table1[[#This Row],[Rank based on power]],$S$5:$S$9,$T$5:$T$9)</f>
        <v>Average performance</v>
      </c>
      <c r="P695" s="2">
        <f ca="1">YEAR($T$2)-Table1[[#This Row],[testDate]]</f>
        <v>9</v>
      </c>
      <c r="Q695" s="8" t="str">
        <f>CONCATENATE(PROPER(Table1[[#This Row],[Performace remark based on performance]])," ",UPPER(TRIM(Table1[[#This Row],[category]])))</f>
        <v>Average Performance SERVER</v>
      </c>
      <c r="R695" s="8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t="s">
        <v>769</v>
      </c>
      <c r="B696" s="9">
        <v>1096</v>
      </c>
      <c r="C696" s="2">
        <v>6753</v>
      </c>
      <c r="D696" s="2">
        <v>6.16</v>
      </c>
      <c r="E696" s="2">
        <v>2180</v>
      </c>
      <c r="F696" s="2">
        <v>1.99</v>
      </c>
      <c r="G696" s="2">
        <v>57</v>
      </c>
      <c r="H696" s="2">
        <v>118.48</v>
      </c>
      <c r="I696" s="2">
        <v>4</v>
      </c>
      <c r="J696" s="10">
        <v>2013</v>
      </c>
      <c r="K696" s="8" t="s">
        <v>770</v>
      </c>
      <c r="L696" s="8" t="s">
        <v>118</v>
      </c>
      <c r="M696" s="2">
        <f>RANK(Table1[[#This Row],[powerPerf]],Table1[powerPerf])</f>
        <v>667</v>
      </c>
      <c r="N696" s="2">
        <f>RANK(Table1[[#This Row],[cpuValue]],Table1[cpuValue])</f>
        <v>1768</v>
      </c>
      <c r="O696" s="8" t="str">
        <f>LOOKUP(Table1[[#This Row],[Rank based on power]],$S$5:$S$9,$T$5:$T$9)</f>
        <v>High performance</v>
      </c>
      <c r="P696" s="2">
        <f ca="1">YEAR($T$2)-Table1[[#This Row],[testDate]]</f>
        <v>9</v>
      </c>
      <c r="Q696" s="8" t="str">
        <f>CONCATENATE(PROPER(Table1[[#This Row],[Performace remark based on performance]])," ",UPPER(TRIM(Table1[[#This Row],[category]])))</f>
        <v>High Performance LAPTOP</v>
      </c>
      <c r="R696" s="8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t="s">
        <v>771</v>
      </c>
      <c r="B697" s="9">
        <v>65</v>
      </c>
      <c r="C697" s="2">
        <v>6675</v>
      </c>
      <c r="D697" s="2">
        <v>102.69</v>
      </c>
      <c r="E697" s="2">
        <v>2511</v>
      </c>
      <c r="F697" s="2">
        <v>38.630000000000003</v>
      </c>
      <c r="G697" s="2">
        <v>112</v>
      </c>
      <c r="H697" s="2">
        <v>59.6</v>
      </c>
      <c r="I697" s="2">
        <v>4</v>
      </c>
      <c r="J697" s="10">
        <v>2017</v>
      </c>
      <c r="K697" s="8" t="s">
        <v>94</v>
      </c>
      <c r="L697" s="8" t="s">
        <v>13</v>
      </c>
      <c r="M697" s="2">
        <f>RANK(Table1[[#This Row],[powerPerf]],Table1[powerPerf])</f>
        <v>1050</v>
      </c>
      <c r="N697" s="2">
        <f>RANK(Table1[[#This Row],[cpuValue]],Table1[cpuValue])</f>
        <v>88</v>
      </c>
      <c r="O697" s="8" t="str">
        <f>LOOKUP(Table1[[#This Row],[Rank based on power]],$S$5:$S$9,$T$5:$T$9)</f>
        <v>Average performance</v>
      </c>
      <c r="P697" s="2">
        <f ca="1">YEAR($T$2)-Table1[[#This Row],[testDate]]</f>
        <v>5</v>
      </c>
      <c r="Q697" s="8" t="str">
        <f>CONCATENATE(PROPER(Table1[[#This Row],[Performace remark based on performance]])," ",UPPER(TRIM(Table1[[#This Row],[category]])))</f>
        <v>Average Performance DESKTOP</v>
      </c>
      <c r="R697" s="8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t="s">
        <v>772</v>
      </c>
      <c r="B698" s="9">
        <v>297</v>
      </c>
      <c r="C698" s="2">
        <v>6658</v>
      </c>
      <c r="D698" s="2">
        <v>22.42</v>
      </c>
      <c r="E698" s="2">
        <v>2281</v>
      </c>
      <c r="F698" s="2">
        <v>7.68</v>
      </c>
      <c r="G698" s="2">
        <v>15</v>
      </c>
      <c r="H698" s="2">
        <v>443.89</v>
      </c>
      <c r="I698" s="2">
        <v>4</v>
      </c>
      <c r="J698" s="10">
        <v>2020</v>
      </c>
      <c r="K698" s="8" t="s">
        <v>532</v>
      </c>
      <c r="L698" s="8" t="s">
        <v>118</v>
      </c>
      <c r="M698" s="2">
        <f>RANK(Table1[[#This Row],[powerPerf]],Table1[powerPerf])</f>
        <v>51</v>
      </c>
      <c r="N698" s="2">
        <f>RANK(Table1[[#This Row],[cpuValue]],Table1[cpuValue])</f>
        <v>1085</v>
      </c>
      <c r="O698" s="8" t="str">
        <f>LOOKUP(Table1[[#This Row],[Rank based on power]],$S$5:$S$9,$T$5:$T$9)</f>
        <v>Best performance</v>
      </c>
      <c r="P698" s="2">
        <f ca="1">YEAR($T$2)-Table1[[#This Row],[testDate]]</f>
        <v>2</v>
      </c>
      <c r="Q698" s="8" t="str">
        <f>CONCATENATE(PROPER(Table1[[#This Row],[Performace remark based on performance]])," ",UPPER(TRIM(Table1[[#This Row],[category]])))</f>
        <v>Best Performance LAPTOP</v>
      </c>
      <c r="R698" s="8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t="s">
        <v>773</v>
      </c>
      <c r="B699" s="9">
        <v>855.79</v>
      </c>
      <c r="C699" s="2">
        <v>6645</v>
      </c>
      <c r="D699" s="2">
        <v>7.76</v>
      </c>
      <c r="E699" s="2">
        <v>1096</v>
      </c>
      <c r="F699" s="2">
        <v>1.28</v>
      </c>
      <c r="G699" s="2">
        <v>115</v>
      </c>
      <c r="H699" s="2">
        <v>57.78</v>
      </c>
      <c r="I699" s="2">
        <v>8</v>
      </c>
      <c r="J699" s="10">
        <v>2015</v>
      </c>
      <c r="K699" s="8" t="s">
        <v>744</v>
      </c>
      <c r="L699" s="8" t="s">
        <v>16</v>
      </c>
      <c r="M699" s="2">
        <f>RANK(Table1[[#This Row],[powerPerf]],Table1[powerPerf])</f>
        <v>1065</v>
      </c>
      <c r="N699" s="2">
        <f>RANK(Table1[[#This Row],[cpuValue]],Table1[cpuValue])</f>
        <v>1699</v>
      </c>
      <c r="O699" s="8" t="str">
        <f>LOOKUP(Table1[[#This Row],[Rank based on power]],$S$5:$S$9,$T$5:$T$9)</f>
        <v>Average performance</v>
      </c>
      <c r="P699" s="2">
        <f ca="1">YEAR($T$2)-Table1[[#This Row],[testDate]]</f>
        <v>7</v>
      </c>
      <c r="Q699" s="8" t="str">
        <f>CONCATENATE(PROPER(Table1[[#This Row],[Performace remark based on performance]])," ",UPPER(TRIM(Table1[[#This Row],[category]])))</f>
        <v>Average Performance SERVER</v>
      </c>
      <c r="R699" s="8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t="s">
        <v>774</v>
      </c>
      <c r="B700" s="9">
        <v>169.96</v>
      </c>
      <c r="C700" s="2">
        <v>6625</v>
      </c>
      <c r="D700" s="2">
        <v>38.979999999999997</v>
      </c>
      <c r="E700" s="2">
        <v>2519</v>
      </c>
      <c r="F700" s="2">
        <v>14.82</v>
      </c>
      <c r="G700" s="2">
        <v>65</v>
      </c>
      <c r="H700" s="2">
        <v>101.93</v>
      </c>
      <c r="I700" s="2">
        <v>4</v>
      </c>
      <c r="J700" s="10">
        <v>2019</v>
      </c>
      <c r="K700" s="8" t="s">
        <v>267</v>
      </c>
      <c r="L700" s="8" t="s">
        <v>13</v>
      </c>
      <c r="M700" s="2">
        <f>RANK(Table1[[#This Row],[powerPerf]],Table1[powerPerf])</f>
        <v>751</v>
      </c>
      <c r="N700" s="2">
        <f>RANK(Table1[[#This Row],[cpuValue]],Table1[cpuValue])</f>
        <v>606</v>
      </c>
      <c r="O700" s="8" t="str">
        <f>LOOKUP(Table1[[#This Row],[Rank based on power]],$S$5:$S$9,$T$5:$T$9)</f>
        <v>High performance</v>
      </c>
      <c r="P700" s="2">
        <f ca="1">YEAR($T$2)-Table1[[#This Row],[testDate]]</f>
        <v>3</v>
      </c>
      <c r="Q700" s="8" t="str">
        <f>CONCATENATE(PROPER(Table1[[#This Row],[Performace remark based on performance]])," ",UPPER(TRIM(Table1[[#This Row],[category]])))</f>
        <v>High Performance DESKTOP</v>
      </c>
      <c r="R700" s="8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t="s">
        <v>775</v>
      </c>
      <c r="B701" s="9">
        <v>384.24</v>
      </c>
      <c r="C701" s="2">
        <v>6613</v>
      </c>
      <c r="D701" s="2">
        <v>17.21</v>
      </c>
      <c r="E701" s="2">
        <v>2151</v>
      </c>
      <c r="F701" s="2">
        <v>5.6</v>
      </c>
      <c r="G701" s="2">
        <v>77</v>
      </c>
      <c r="H701" s="2">
        <v>85.89</v>
      </c>
      <c r="I701" s="2">
        <v>4</v>
      </c>
      <c r="J701" s="10">
        <v>2012</v>
      </c>
      <c r="K701" s="8" t="s">
        <v>776</v>
      </c>
      <c r="L701" s="8" t="s">
        <v>16</v>
      </c>
      <c r="M701" s="2">
        <f>RANK(Table1[[#This Row],[powerPerf]],Table1[powerPerf])</f>
        <v>844</v>
      </c>
      <c r="N701" s="2">
        <f>RANK(Table1[[#This Row],[cpuValue]],Table1[cpuValue])</f>
        <v>1267</v>
      </c>
      <c r="O701" s="8" t="str">
        <f>LOOKUP(Table1[[#This Row],[Rank based on power]],$S$5:$S$9,$T$5:$T$9)</f>
        <v>Average performance</v>
      </c>
      <c r="P701" s="2">
        <f ca="1">YEAR($T$2)-Table1[[#This Row],[testDate]]</f>
        <v>10</v>
      </c>
      <c r="Q701" s="8" t="str">
        <f>CONCATENATE(PROPER(Table1[[#This Row],[Performace remark based on performance]])," ",UPPER(TRIM(Table1[[#This Row],[category]])))</f>
        <v>Average Performance SERVER</v>
      </c>
      <c r="R701" s="8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t="s">
        <v>777</v>
      </c>
      <c r="B702" s="9">
        <v>88.65</v>
      </c>
      <c r="C702" s="2">
        <v>6610</v>
      </c>
      <c r="D702" s="2">
        <v>74.56</v>
      </c>
      <c r="E702" s="2">
        <v>1388</v>
      </c>
      <c r="F702" s="2">
        <v>15.66</v>
      </c>
      <c r="G702" s="2">
        <v>60</v>
      </c>
      <c r="H702" s="2">
        <v>110.17</v>
      </c>
      <c r="I702" s="2">
        <v>6</v>
      </c>
      <c r="J702" s="10">
        <v>2014</v>
      </c>
      <c r="K702" s="8" t="s">
        <v>414</v>
      </c>
      <c r="L702" s="8" t="s">
        <v>16</v>
      </c>
      <c r="M702" s="2">
        <f>RANK(Table1[[#This Row],[powerPerf]],Table1[powerPerf])</f>
        <v>709</v>
      </c>
      <c r="N702" s="2">
        <f>RANK(Table1[[#This Row],[cpuValue]],Table1[cpuValue])</f>
        <v>202</v>
      </c>
      <c r="O702" s="8" t="str">
        <f>LOOKUP(Table1[[#This Row],[Rank based on power]],$S$5:$S$9,$T$5:$T$9)</f>
        <v>High performance</v>
      </c>
      <c r="P702" s="2">
        <f ca="1">YEAR($T$2)-Table1[[#This Row],[testDate]]</f>
        <v>8</v>
      </c>
      <c r="Q702" s="8" t="str">
        <f>CONCATENATE(PROPER(Table1[[#This Row],[Performace remark based on performance]])," ",UPPER(TRIM(Table1[[#This Row],[category]])))</f>
        <v>High Performance SERVER</v>
      </c>
      <c r="R702" s="8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t="s">
        <v>778</v>
      </c>
      <c r="B703" s="9">
        <v>426</v>
      </c>
      <c r="C703" s="2">
        <v>6607</v>
      </c>
      <c r="D703" s="2">
        <v>15.51</v>
      </c>
      <c r="E703" s="2">
        <v>2323</v>
      </c>
      <c r="F703" s="2">
        <v>5.45</v>
      </c>
      <c r="G703" s="2">
        <v>15</v>
      </c>
      <c r="H703" s="2">
        <v>440.45</v>
      </c>
      <c r="I703" s="2">
        <v>4</v>
      </c>
      <c r="J703" s="10">
        <v>2021</v>
      </c>
      <c r="K703" s="8" t="s">
        <v>524</v>
      </c>
      <c r="L703" s="8" t="s">
        <v>118</v>
      </c>
      <c r="M703" s="2">
        <f>RANK(Table1[[#This Row],[powerPerf]],Table1[powerPerf])</f>
        <v>52</v>
      </c>
      <c r="N703" s="2">
        <f>RANK(Table1[[#This Row],[cpuValue]],Table1[cpuValue])</f>
        <v>1335</v>
      </c>
      <c r="O703" s="8" t="str">
        <f>LOOKUP(Table1[[#This Row],[Rank based on power]],$S$5:$S$9,$T$5:$T$9)</f>
        <v>Best performance</v>
      </c>
      <c r="P703" s="2">
        <f ca="1">YEAR($T$2)-Table1[[#This Row],[testDate]]</f>
        <v>1</v>
      </c>
      <c r="Q703" s="8" t="str">
        <f>CONCATENATE(PROPER(Table1[[#This Row],[Performace remark based on performance]])," ",UPPER(TRIM(Table1[[#This Row],[category]])))</f>
        <v>Best Performance LAPTOP</v>
      </c>
      <c r="R703" s="8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t="s">
        <v>779</v>
      </c>
      <c r="B704" s="9">
        <v>169.99</v>
      </c>
      <c r="C704" s="2">
        <v>6598</v>
      </c>
      <c r="D704" s="2">
        <v>38.81</v>
      </c>
      <c r="E704" s="2">
        <v>2476</v>
      </c>
      <c r="F704" s="2">
        <v>14.57</v>
      </c>
      <c r="G704" s="2">
        <v>65</v>
      </c>
      <c r="H704" s="2">
        <v>101.5</v>
      </c>
      <c r="I704" s="2">
        <v>4</v>
      </c>
      <c r="J704" s="10">
        <v>2017</v>
      </c>
      <c r="K704" s="8" t="s">
        <v>575</v>
      </c>
      <c r="L704" s="8" t="s">
        <v>13</v>
      </c>
      <c r="M704" s="2">
        <f>RANK(Table1[[#This Row],[powerPerf]],Table1[powerPerf])</f>
        <v>755</v>
      </c>
      <c r="N704" s="2">
        <f>RANK(Table1[[#This Row],[cpuValue]],Table1[cpuValue])</f>
        <v>611</v>
      </c>
      <c r="O704" s="8" t="str">
        <f>LOOKUP(Table1[[#This Row],[Rank based on power]],$S$5:$S$9,$T$5:$T$9)</f>
        <v>High performance</v>
      </c>
      <c r="P704" s="2">
        <f ca="1">YEAR($T$2)-Table1[[#This Row],[testDate]]</f>
        <v>5</v>
      </c>
      <c r="Q704" s="8" t="str">
        <f>CONCATENATE(PROPER(Table1[[#This Row],[Performace remark based on performance]])," ",UPPER(TRIM(Table1[[#This Row],[category]])))</f>
        <v>High Performance DESKTOP</v>
      </c>
      <c r="R704" s="8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t="s">
        <v>780</v>
      </c>
      <c r="B705" s="9">
        <v>20.37</v>
      </c>
      <c r="C705" s="2">
        <v>6566</v>
      </c>
      <c r="D705" s="2">
        <v>322.33999999999997</v>
      </c>
      <c r="E705" s="2">
        <v>1321</v>
      </c>
      <c r="F705" s="2">
        <v>64.87</v>
      </c>
      <c r="G705" s="2">
        <v>60</v>
      </c>
      <c r="H705" s="2">
        <v>109.43</v>
      </c>
      <c r="I705" s="2">
        <v>6</v>
      </c>
      <c r="J705" s="10">
        <v>2019</v>
      </c>
      <c r="K705" s="8" t="s">
        <v>781</v>
      </c>
      <c r="L705" s="8" t="s">
        <v>16</v>
      </c>
      <c r="M705" s="2">
        <f>RANK(Table1[[#This Row],[powerPerf]],Table1[powerPerf])</f>
        <v>711</v>
      </c>
      <c r="N705" s="2">
        <f>RANK(Table1[[#This Row],[cpuValue]],Table1[cpuValue])</f>
        <v>3</v>
      </c>
      <c r="O705" s="8" t="str">
        <f>LOOKUP(Table1[[#This Row],[Rank based on power]],$S$5:$S$9,$T$5:$T$9)</f>
        <v>High performance</v>
      </c>
      <c r="P705" s="2">
        <f ca="1">YEAR($T$2)-Table1[[#This Row],[testDate]]</f>
        <v>3</v>
      </c>
      <c r="Q705" s="8" t="str">
        <f>CONCATENATE(PROPER(Table1[[#This Row],[Performace remark based on performance]])," ",UPPER(TRIM(Table1[[#This Row],[category]])))</f>
        <v>High Performance SERVER</v>
      </c>
      <c r="R705" s="8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t="s">
        <v>782</v>
      </c>
      <c r="B706" s="9">
        <v>378</v>
      </c>
      <c r="C706" s="2">
        <v>6544</v>
      </c>
      <c r="D706" s="2">
        <v>17.309999999999999</v>
      </c>
      <c r="E706" s="2">
        <v>1919</v>
      </c>
      <c r="F706" s="2">
        <v>5.08</v>
      </c>
      <c r="G706" s="2">
        <v>45</v>
      </c>
      <c r="H706" s="2">
        <v>145.41</v>
      </c>
      <c r="I706" s="2">
        <v>4</v>
      </c>
      <c r="J706" s="10">
        <v>2015</v>
      </c>
      <c r="K706" s="8" t="s">
        <v>337</v>
      </c>
      <c r="L706" s="8" t="s">
        <v>118</v>
      </c>
      <c r="M706" s="2">
        <f>RANK(Table1[[#This Row],[powerPerf]],Table1[powerPerf])</f>
        <v>538</v>
      </c>
      <c r="N706" s="2">
        <f>RANK(Table1[[#This Row],[cpuValue]],Table1[cpuValue])</f>
        <v>1263</v>
      </c>
      <c r="O706" s="8" t="str">
        <f>LOOKUP(Table1[[#This Row],[Rank based on power]],$S$5:$S$9,$T$5:$T$9)</f>
        <v>High performance</v>
      </c>
      <c r="P706" s="2">
        <f ca="1">YEAR($T$2)-Table1[[#This Row],[testDate]]</f>
        <v>7</v>
      </c>
      <c r="Q706" s="8" t="str">
        <f>CONCATENATE(PROPER(Table1[[#This Row],[Performace remark based on performance]])," ",UPPER(TRIM(Table1[[#This Row],[category]])))</f>
        <v>High Performance LAPTOP</v>
      </c>
      <c r="R706" s="8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t="s">
        <v>783</v>
      </c>
      <c r="B707" s="9">
        <v>309.19</v>
      </c>
      <c r="C707" s="2">
        <v>6535</v>
      </c>
      <c r="D707" s="2">
        <v>21.14</v>
      </c>
      <c r="E707" s="2">
        <v>2015</v>
      </c>
      <c r="F707" s="2">
        <v>6.52</v>
      </c>
      <c r="G707" s="2">
        <v>130</v>
      </c>
      <c r="H707" s="2">
        <v>50.27</v>
      </c>
      <c r="I707" s="2">
        <v>4</v>
      </c>
      <c r="J707" s="10">
        <v>2013</v>
      </c>
      <c r="K707" s="8" t="s">
        <v>392</v>
      </c>
      <c r="L707" s="8" t="s">
        <v>16</v>
      </c>
      <c r="M707" s="2">
        <f>RANK(Table1[[#This Row],[powerPerf]],Table1[powerPerf])</f>
        <v>1135</v>
      </c>
      <c r="N707" s="2">
        <f>RANK(Table1[[#This Row],[cpuValue]],Table1[cpuValue])</f>
        <v>1128</v>
      </c>
      <c r="O707" s="8" t="str">
        <f>LOOKUP(Table1[[#This Row],[Rank based on power]],$S$5:$S$9,$T$5:$T$9)</f>
        <v>Average performance</v>
      </c>
      <c r="P707" s="2">
        <f ca="1">YEAR($T$2)-Table1[[#This Row],[testDate]]</f>
        <v>9</v>
      </c>
      <c r="Q707" s="8" t="str">
        <f>CONCATENATE(PROPER(Table1[[#This Row],[Performace remark based on performance]])," ",UPPER(TRIM(Table1[[#This Row],[category]])))</f>
        <v>Average Performance SERVER</v>
      </c>
      <c r="R707" s="8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t="s">
        <v>784</v>
      </c>
      <c r="B708" s="9">
        <v>295.19</v>
      </c>
      <c r="C708" s="2">
        <v>6534</v>
      </c>
      <c r="D708" s="2">
        <v>22.13</v>
      </c>
      <c r="E708" s="2">
        <v>1501</v>
      </c>
      <c r="F708" s="2">
        <v>5.09</v>
      </c>
      <c r="G708" s="2">
        <v>130</v>
      </c>
      <c r="H708" s="2">
        <v>50.26</v>
      </c>
      <c r="I708" s="2">
        <v>6</v>
      </c>
      <c r="J708" s="10">
        <v>2011</v>
      </c>
      <c r="K708" s="8" t="s">
        <v>716</v>
      </c>
      <c r="L708" s="8" t="s">
        <v>16</v>
      </c>
      <c r="M708" s="2">
        <f>RANK(Table1[[#This Row],[powerPerf]],Table1[powerPerf])</f>
        <v>1136</v>
      </c>
      <c r="N708" s="2">
        <f>RANK(Table1[[#This Row],[cpuValue]],Table1[cpuValue])</f>
        <v>1096</v>
      </c>
      <c r="O708" s="8" t="str">
        <f>LOOKUP(Table1[[#This Row],[Rank based on power]],$S$5:$S$9,$T$5:$T$9)</f>
        <v>Average performance</v>
      </c>
      <c r="P708" s="2">
        <f ca="1">YEAR($T$2)-Table1[[#This Row],[testDate]]</f>
        <v>11</v>
      </c>
      <c r="Q708" s="8" t="str">
        <f>CONCATENATE(PROPER(Table1[[#This Row],[Performace remark based on performance]])," ",UPPER(TRIM(Table1[[#This Row],[category]])))</f>
        <v>Average Performance SERVER</v>
      </c>
      <c r="R708" s="8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t="s">
        <v>785</v>
      </c>
      <c r="B709" s="9">
        <v>388.19</v>
      </c>
      <c r="C709" s="2">
        <v>6511</v>
      </c>
      <c r="D709" s="2">
        <v>16.77</v>
      </c>
      <c r="E709" s="2">
        <v>2174</v>
      </c>
      <c r="F709" s="2">
        <v>5.6</v>
      </c>
      <c r="G709" s="2">
        <v>69</v>
      </c>
      <c r="H709" s="2">
        <v>94.36</v>
      </c>
      <c r="I709" s="2">
        <v>4</v>
      </c>
      <c r="J709" s="10">
        <v>2012</v>
      </c>
      <c r="K709" s="8" t="s">
        <v>776</v>
      </c>
      <c r="L709" s="8" t="s">
        <v>16</v>
      </c>
      <c r="M709" s="2">
        <f>RANK(Table1[[#This Row],[powerPerf]],Table1[powerPerf])</f>
        <v>785</v>
      </c>
      <c r="N709" s="2">
        <f>RANK(Table1[[#This Row],[cpuValue]],Table1[cpuValue])</f>
        <v>1283</v>
      </c>
      <c r="O709" s="8" t="str">
        <f>LOOKUP(Table1[[#This Row],[Rank based on power]],$S$5:$S$9,$T$5:$T$9)</f>
        <v>Average performance</v>
      </c>
      <c r="P709" s="2">
        <f ca="1">YEAR($T$2)-Table1[[#This Row],[testDate]]</f>
        <v>10</v>
      </c>
      <c r="Q709" s="8" t="str">
        <f>CONCATENATE(PROPER(Table1[[#This Row],[Performace remark based on performance]])," ",UPPER(TRIM(Table1[[#This Row],[category]])))</f>
        <v>Average Performance SERVER</v>
      </c>
      <c r="R709" s="8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t="s">
        <v>786</v>
      </c>
      <c r="B710" s="9">
        <v>149.72999999999999</v>
      </c>
      <c r="C710" s="2">
        <v>6501</v>
      </c>
      <c r="D710" s="2">
        <v>43.42</v>
      </c>
      <c r="E710" s="2">
        <v>1945</v>
      </c>
      <c r="F710" s="2">
        <v>12.99</v>
      </c>
      <c r="G710" s="2">
        <v>130</v>
      </c>
      <c r="H710" s="2">
        <v>50.01</v>
      </c>
      <c r="I710" s="2">
        <v>4</v>
      </c>
      <c r="J710" s="10">
        <v>2013</v>
      </c>
      <c r="K710" s="8" t="s">
        <v>392</v>
      </c>
      <c r="L710" s="8" t="s">
        <v>13</v>
      </c>
      <c r="M710" s="2">
        <f>RANK(Table1[[#This Row],[powerPerf]],Table1[powerPerf])</f>
        <v>1141</v>
      </c>
      <c r="N710" s="2">
        <f>RANK(Table1[[#This Row],[cpuValue]],Table1[cpuValue])</f>
        <v>535</v>
      </c>
      <c r="O710" s="8" t="str">
        <f>LOOKUP(Table1[[#This Row],[Rank based on power]],$S$5:$S$9,$T$5:$T$9)</f>
        <v>Average performance</v>
      </c>
      <c r="P710" s="2">
        <f ca="1">YEAR($T$2)-Table1[[#This Row],[testDate]]</f>
        <v>9</v>
      </c>
      <c r="Q710" s="8" t="str">
        <f>CONCATENATE(PROPER(Table1[[#This Row],[Performace remark based on performance]])," ",UPPER(TRIM(Table1[[#This Row],[category]])))</f>
        <v>Average Performance DESKTOP</v>
      </c>
      <c r="R710" s="8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t="s">
        <v>787</v>
      </c>
      <c r="B711" s="9">
        <v>520</v>
      </c>
      <c r="C711" s="2">
        <v>6499</v>
      </c>
      <c r="D711" s="2">
        <v>12.5</v>
      </c>
      <c r="E711" s="2">
        <v>1455</v>
      </c>
      <c r="F711" s="2">
        <v>2.8</v>
      </c>
      <c r="G711" s="2">
        <v>130</v>
      </c>
      <c r="H711" s="2">
        <v>49.99</v>
      </c>
      <c r="I711" s="2">
        <v>6</v>
      </c>
      <c r="J711" s="10">
        <v>2010</v>
      </c>
      <c r="K711" s="8" t="s">
        <v>716</v>
      </c>
      <c r="L711" s="8" t="s">
        <v>13</v>
      </c>
      <c r="M711" s="2">
        <f>RANK(Table1[[#This Row],[powerPerf]],Table1[powerPerf])</f>
        <v>1142</v>
      </c>
      <c r="N711" s="2">
        <f>RANK(Table1[[#This Row],[cpuValue]],Table1[cpuValue])</f>
        <v>1464</v>
      </c>
      <c r="O711" s="8" t="str">
        <f>LOOKUP(Table1[[#This Row],[Rank based on power]],$S$5:$S$9,$T$5:$T$9)</f>
        <v>Average performance</v>
      </c>
      <c r="P711" s="2">
        <f ca="1">YEAR($T$2)-Table1[[#This Row],[testDate]]</f>
        <v>12</v>
      </c>
      <c r="Q711" s="8" t="str">
        <f>CONCATENATE(PROPER(Table1[[#This Row],[Performace remark based on performance]])," ",UPPER(TRIM(Table1[[#This Row],[category]])))</f>
        <v>Average Performance DESKTOP</v>
      </c>
      <c r="R711" s="8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t="s">
        <v>788</v>
      </c>
      <c r="B712" s="9">
        <v>136.47999999999999</v>
      </c>
      <c r="C712" s="2">
        <v>6462</v>
      </c>
      <c r="D712" s="2">
        <v>47.35</v>
      </c>
      <c r="E712" s="2">
        <v>2082</v>
      </c>
      <c r="F712" s="2">
        <v>15.25</v>
      </c>
      <c r="G712" s="2">
        <v>77</v>
      </c>
      <c r="H712" s="2">
        <v>83.93</v>
      </c>
      <c r="I712" s="2">
        <v>4</v>
      </c>
      <c r="J712" s="10">
        <v>2012</v>
      </c>
      <c r="K712" s="8" t="s">
        <v>776</v>
      </c>
      <c r="L712" s="8" t="s">
        <v>13</v>
      </c>
      <c r="M712" s="2">
        <f>RANK(Table1[[#This Row],[powerPerf]],Table1[powerPerf])</f>
        <v>860</v>
      </c>
      <c r="N712" s="2">
        <f>RANK(Table1[[#This Row],[cpuValue]],Table1[cpuValue])</f>
        <v>460</v>
      </c>
      <c r="O712" s="8" t="str">
        <f>LOOKUP(Table1[[#This Row],[Rank based on power]],$S$5:$S$9,$T$5:$T$9)</f>
        <v>Average performance</v>
      </c>
      <c r="P712" s="2">
        <f ca="1">YEAR($T$2)-Table1[[#This Row],[testDate]]</f>
        <v>10</v>
      </c>
      <c r="Q712" s="8" t="str">
        <f>CONCATENATE(PROPER(Table1[[#This Row],[Performace remark based on performance]])," ",UPPER(TRIM(Table1[[#This Row],[category]])))</f>
        <v>Average Performance DESKTOP</v>
      </c>
      <c r="R712" s="8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t="s">
        <v>789</v>
      </c>
      <c r="B713" s="9">
        <v>885</v>
      </c>
      <c r="C713" s="2">
        <v>6461</v>
      </c>
      <c r="D713" s="2">
        <v>7.3</v>
      </c>
      <c r="E713" s="2">
        <v>2112</v>
      </c>
      <c r="F713" s="2">
        <v>2.39</v>
      </c>
      <c r="G713" s="2">
        <v>87</v>
      </c>
      <c r="H713" s="2">
        <v>74.27</v>
      </c>
      <c r="I713" s="2">
        <v>4</v>
      </c>
      <c r="J713" s="10">
        <v>2012</v>
      </c>
      <c r="K713" s="8" t="s">
        <v>776</v>
      </c>
      <c r="L713" s="8" t="s">
        <v>16</v>
      </c>
      <c r="M713" s="2">
        <f>RANK(Table1[[#This Row],[powerPerf]],Table1[powerPerf])</f>
        <v>927</v>
      </c>
      <c r="N713" s="2">
        <f>RANK(Table1[[#This Row],[cpuValue]],Table1[cpuValue])</f>
        <v>1716</v>
      </c>
      <c r="O713" s="8" t="str">
        <f>LOOKUP(Table1[[#This Row],[Rank based on power]],$S$5:$S$9,$T$5:$T$9)</f>
        <v>Average performance</v>
      </c>
      <c r="P713" s="2">
        <f ca="1">YEAR($T$2)-Table1[[#This Row],[testDate]]</f>
        <v>10</v>
      </c>
      <c r="Q713" s="8" t="str">
        <f>CONCATENATE(PROPER(Table1[[#This Row],[Performace remark based on performance]])," ",UPPER(TRIM(Table1[[#This Row],[category]])))</f>
        <v>Average Performance SERVER</v>
      </c>
      <c r="R713" s="8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t="s">
        <v>790</v>
      </c>
      <c r="B714" s="9">
        <v>215.19</v>
      </c>
      <c r="C714" s="2">
        <v>6460</v>
      </c>
      <c r="D714" s="2">
        <v>30.02</v>
      </c>
      <c r="E714" s="2">
        <v>1401</v>
      </c>
      <c r="F714" s="2">
        <v>6.51</v>
      </c>
      <c r="G714" s="2">
        <v>95</v>
      </c>
      <c r="H714" s="2">
        <v>68</v>
      </c>
      <c r="I714" s="2">
        <v>6</v>
      </c>
      <c r="J714" s="10">
        <v>2018</v>
      </c>
      <c r="K714" s="8" t="s">
        <v>392</v>
      </c>
      <c r="L714" s="8" t="s">
        <v>16</v>
      </c>
      <c r="M714" s="2">
        <f>RANK(Table1[[#This Row],[powerPerf]],Table1[powerPerf])</f>
        <v>975</v>
      </c>
      <c r="N714" s="2">
        <f>RANK(Table1[[#This Row],[cpuValue]],Table1[cpuValue])</f>
        <v>844</v>
      </c>
      <c r="O714" s="8" t="str">
        <f>LOOKUP(Table1[[#This Row],[Rank based on power]],$S$5:$S$9,$T$5:$T$9)</f>
        <v>Average performance</v>
      </c>
      <c r="P714" s="2">
        <f ca="1">YEAR($T$2)-Table1[[#This Row],[testDate]]</f>
        <v>4</v>
      </c>
      <c r="Q714" s="8" t="str">
        <f>CONCATENATE(PROPER(Table1[[#This Row],[Performace remark based on performance]])," ",UPPER(TRIM(Table1[[#This Row],[category]])))</f>
        <v>Average Performance SERVER</v>
      </c>
      <c r="R714" s="8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t="s">
        <v>791</v>
      </c>
      <c r="B715" s="9">
        <v>774</v>
      </c>
      <c r="C715" s="2">
        <v>6450</v>
      </c>
      <c r="D715" s="2">
        <v>8.33</v>
      </c>
      <c r="E715" s="2">
        <v>2207</v>
      </c>
      <c r="F715" s="2">
        <v>2.85</v>
      </c>
      <c r="G715" s="2">
        <v>65</v>
      </c>
      <c r="H715" s="2">
        <v>99.23</v>
      </c>
      <c r="I715" s="2">
        <v>4</v>
      </c>
      <c r="J715" s="10">
        <v>2018</v>
      </c>
      <c r="K715" s="8" t="s">
        <v>650</v>
      </c>
      <c r="L715" s="8" t="s">
        <v>16</v>
      </c>
      <c r="M715" s="2">
        <f>RANK(Table1[[#This Row],[powerPerf]],Table1[powerPerf])</f>
        <v>762</v>
      </c>
      <c r="N715" s="2">
        <f>RANK(Table1[[#This Row],[cpuValue]],Table1[cpuValue])</f>
        <v>1672</v>
      </c>
      <c r="O715" s="8" t="str">
        <f>LOOKUP(Table1[[#This Row],[Rank based on power]],$S$5:$S$9,$T$5:$T$9)</f>
        <v>High performance</v>
      </c>
      <c r="P715" s="2">
        <f ca="1">YEAR($T$2)-Table1[[#This Row],[testDate]]</f>
        <v>4</v>
      </c>
      <c r="Q715" s="8" t="str">
        <f>CONCATENATE(PROPER(Table1[[#This Row],[Performace remark based on performance]])," ",UPPER(TRIM(Table1[[#This Row],[category]])))</f>
        <v>High Performance SERVER</v>
      </c>
      <c r="R715" s="8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t="s">
        <v>792</v>
      </c>
      <c r="B716" s="9">
        <v>84.99</v>
      </c>
      <c r="C716" s="2">
        <v>6431</v>
      </c>
      <c r="D716" s="2">
        <v>75.66</v>
      </c>
      <c r="E716" s="2">
        <v>2064</v>
      </c>
      <c r="F716" s="2">
        <v>24.29</v>
      </c>
      <c r="G716" s="2">
        <v>69</v>
      </c>
      <c r="H716" s="2">
        <v>93.2</v>
      </c>
      <c r="I716" s="2">
        <v>4</v>
      </c>
      <c r="J716" s="10">
        <v>2012</v>
      </c>
      <c r="K716" s="8" t="s">
        <v>776</v>
      </c>
      <c r="L716" s="8" t="s">
        <v>16</v>
      </c>
      <c r="M716" s="2">
        <f>RANK(Table1[[#This Row],[powerPerf]],Table1[powerPerf])</f>
        <v>795</v>
      </c>
      <c r="N716" s="2">
        <f>RANK(Table1[[#This Row],[cpuValue]],Table1[cpuValue])</f>
        <v>193</v>
      </c>
      <c r="O716" s="8" t="str">
        <f>LOOKUP(Table1[[#This Row],[Rank based on power]],$S$5:$S$9,$T$5:$T$9)</f>
        <v>Average performance</v>
      </c>
      <c r="P716" s="2">
        <f ca="1">YEAR($T$2)-Table1[[#This Row],[testDate]]</f>
        <v>10</v>
      </c>
      <c r="Q716" s="8" t="str">
        <f>CONCATENATE(PROPER(Table1[[#This Row],[Performace remark based on performance]])," ",UPPER(TRIM(Table1[[#This Row],[category]])))</f>
        <v>Average Performance SERVER</v>
      </c>
      <c r="R716" s="8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t="s">
        <v>793</v>
      </c>
      <c r="B717" s="9">
        <v>550</v>
      </c>
      <c r="C717" s="2">
        <v>6420</v>
      </c>
      <c r="D717" s="2">
        <v>11.67</v>
      </c>
      <c r="E717" s="2">
        <v>1690</v>
      </c>
      <c r="F717" s="2">
        <v>3.07</v>
      </c>
      <c r="G717" s="2">
        <v>85</v>
      </c>
      <c r="H717" s="2">
        <v>75.53</v>
      </c>
      <c r="I717" s="2">
        <v>4</v>
      </c>
      <c r="J717" s="10">
        <v>2018</v>
      </c>
      <c r="K717" s="8" t="s">
        <v>66</v>
      </c>
      <c r="L717" s="8" t="s">
        <v>16</v>
      </c>
      <c r="M717" s="2">
        <f>RANK(Table1[[#This Row],[powerPerf]],Table1[powerPerf])</f>
        <v>918</v>
      </c>
      <c r="N717" s="2">
        <f>RANK(Table1[[#This Row],[cpuValue]],Table1[cpuValue])</f>
        <v>1500</v>
      </c>
      <c r="O717" s="8" t="str">
        <f>LOOKUP(Table1[[#This Row],[Rank based on power]],$S$5:$S$9,$T$5:$T$9)</f>
        <v>Average performance</v>
      </c>
      <c r="P717" s="2">
        <f ca="1">YEAR($T$2)-Table1[[#This Row],[testDate]]</f>
        <v>4</v>
      </c>
      <c r="Q717" s="8" t="str">
        <f>CONCATENATE(PROPER(Table1[[#This Row],[Performace remark based on performance]])," ",UPPER(TRIM(Table1[[#This Row],[category]])))</f>
        <v>Average Performance SERVER</v>
      </c>
      <c r="R717" s="8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t="s">
        <v>794</v>
      </c>
      <c r="B718" s="9">
        <v>441</v>
      </c>
      <c r="C718" s="2">
        <v>6415</v>
      </c>
      <c r="D718" s="2">
        <v>14.55</v>
      </c>
      <c r="E718" s="2">
        <v>1210</v>
      </c>
      <c r="F718" s="2">
        <v>2.74</v>
      </c>
      <c r="G718" s="2">
        <v>52</v>
      </c>
      <c r="H718" s="2">
        <v>123.37</v>
      </c>
      <c r="I718" s="2">
        <v>6</v>
      </c>
      <c r="J718" s="10">
        <v>2018</v>
      </c>
      <c r="K718" s="8" t="s">
        <v>189</v>
      </c>
      <c r="L718" s="8" t="s">
        <v>16</v>
      </c>
      <c r="M718" s="2">
        <f>RANK(Table1[[#This Row],[powerPerf]],Table1[powerPerf])</f>
        <v>644</v>
      </c>
      <c r="N718" s="2">
        <f>RANK(Table1[[#This Row],[cpuValue]],Table1[cpuValue])</f>
        <v>1367</v>
      </c>
      <c r="O718" s="8" t="str">
        <f>LOOKUP(Table1[[#This Row],[Rank based on power]],$S$5:$S$9,$T$5:$T$9)</f>
        <v>High performance</v>
      </c>
      <c r="P718" s="2">
        <f ca="1">YEAR($T$2)-Table1[[#This Row],[testDate]]</f>
        <v>4</v>
      </c>
      <c r="Q718" s="8" t="str">
        <f>CONCATENATE(PROPER(Table1[[#This Row],[Performace remark based on performance]])," ",UPPER(TRIM(Table1[[#This Row],[category]])))</f>
        <v>High Performance SERVER</v>
      </c>
      <c r="R718" s="8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t="s">
        <v>795</v>
      </c>
      <c r="B719" s="9">
        <v>702.62</v>
      </c>
      <c r="C719" s="2">
        <v>6401</v>
      </c>
      <c r="D719" s="2">
        <v>9.11</v>
      </c>
      <c r="E719" s="2">
        <v>2233</v>
      </c>
      <c r="F719" s="2">
        <v>3.18</v>
      </c>
      <c r="G719" s="2">
        <v>15</v>
      </c>
      <c r="H719" s="2">
        <v>426.76</v>
      </c>
      <c r="I719" s="2">
        <v>4</v>
      </c>
      <c r="J719" s="10">
        <v>2019</v>
      </c>
      <c r="K719" s="8" t="s">
        <v>532</v>
      </c>
      <c r="L719" s="8" t="s">
        <v>118</v>
      </c>
      <c r="M719" s="2">
        <f>RANK(Table1[[#This Row],[powerPerf]],Table1[powerPerf])</f>
        <v>60</v>
      </c>
      <c r="N719" s="2">
        <f>RANK(Table1[[#This Row],[cpuValue]],Table1[cpuValue])</f>
        <v>1625</v>
      </c>
      <c r="O719" s="8" t="str">
        <f>LOOKUP(Table1[[#This Row],[Rank based on power]],$S$5:$S$9,$T$5:$T$9)</f>
        <v>Best performance</v>
      </c>
      <c r="P719" s="2">
        <f ca="1">YEAR($T$2)-Table1[[#This Row],[testDate]]</f>
        <v>3</v>
      </c>
      <c r="Q719" s="8" t="str">
        <f>CONCATENATE(PROPER(Table1[[#This Row],[Performace remark based on performance]])," ",UPPER(TRIM(Table1[[#This Row],[category]])))</f>
        <v>Best Performance LAPTOP</v>
      </c>
      <c r="R719" s="8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t="s">
        <v>796</v>
      </c>
      <c r="B720" s="9">
        <v>139.97999999999999</v>
      </c>
      <c r="C720" s="2">
        <v>6397</v>
      </c>
      <c r="D720" s="2">
        <v>45.7</v>
      </c>
      <c r="E720" s="2">
        <v>2076</v>
      </c>
      <c r="F720" s="2">
        <v>14.83</v>
      </c>
      <c r="G720" s="2">
        <v>77</v>
      </c>
      <c r="H720" s="2">
        <v>83.08</v>
      </c>
      <c r="I720" s="2">
        <v>4</v>
      </c>
      <c r="J720" s="10">
        <v>2012</v>
      </c>
      <c r="K720" s="8" t="s">
        <v>776</v>
      </c>
      <c r="L720" s="8" t="s">
        <v>13</v>
      </c>
      <c r="M720" s="2">
        <f>RANK(Table1[[#This Row],[powerPerf]],Table1[powerPerf])</f>
        <v>868</v>
      </c>
      <c r="N720" s="2">
        <f>RANK(Table1[[#This Row],[cpuValue]],Table1[cpuValue])</f>
        <v>493</v>
      </c>
      <c r="O720" s="8" t="str">
        <f>LOOKUP(Table1[[#This Row],[Rank based on power]],$S$5:$S$9,$T$5:$T$9)</f>
        <v>Average performance</v>
      </c>
      <c r="P720" s="2">
        <f ca="1">YEAR($T$2)-Table1[[#This Row],[testDate]]</f>
        <v>10</v>
      </c>
      <c r="Q720" s="8" t="str">
        <f>CONCATENATE(PROPER(Table1[[#This Row],[Performace remark based on performance]])," ",UPPER(TRIM(Table1[[#This Row],[category]])))</f>
        <v>Average Performance DESKTOP</v>
      </c>
      <c r="R720" s="8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t="s">
        <v>797</v>
      </c>
      <c r="B721" s="9">
        <v>223.39</v>
      </c>
      <c r="C721" s="2">
        <v>6385</v>
      </c>
      <c r="D721" s="2">
        <v>28.58</v>
      </c>
      <c r="E721" s="2">
        <v>953</v>
      </c>
      <c r="F721" s="2">
        <v>4.2699999999999996</v>
      </c>
      <c r="G721" s="2">
        <v>140</v>
      </c>
      <c r="H721" s="2">
        <v>45.61</v>
      </c>
      <c r="I721" s="2">
        <v>16</v>
      </c>
      <c r="J721" s="10">
        <v>2013</v>
      </c>
      <c r="K721" s="8" t="s">
        <v>17</v>
      </c>
      <c r="L721" s="8" t="s">
        <v>16</v>
      </c>
      <c r="M721" s="2">
        <f>RANK(Table1[[#This Row],[powerPerf]],Table1[powerPerf])</f>
        <v>1186</v>
      </c>
      <c r="N721" s="2">
        <f>RANK(Table1[[#This Row],[cpuValue]],Table1[cpuValue])</f>
        <v>884</v>
      </c>
      <c r="O721" s="8" t="str">
        <f>LOOKUP(Table1[[#This Row],[Rank based on power]],$S$5:$S$9,$T$5:$T$9)</f>
        <v>Average performance</v>
      </c>
      <c r="P721" s="2">
        <f ca="1">YEAR($T$2)-Table1[[#This Row],[testDate]]</f>
        <v>9</v>
      </c>
      <c r="Q721" s="8" t="str">
        <f>CONCATENATE(PROPER(Table1[[#This Row],[Performace remark based on performance]])," ",UPPER(TRIM(Table1[[#This Row],[category]])))</f>
        <v>Average Performance SERVER</v>
      </c>
      <c r="R721" s="8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t="s">
        <v>798</v>
      </c>
      <c r="B722" s="9">
        <v>704.49</v>
      </c>
      <c r="C722" s="2">
        <v>6383</v>
      </c>
      <c r="D722" s="2">
        <v>9.06</v>
      </c>
      <c r="E722" s="2">
        <v>2236</v>
      </c>
      <c r="F722" s="2">
        <v>3.17</v>
      </c>
      <c r="G722" s="2">
        <v>15</v>
      </c>
      <c r="H722" s="2">
        <v>425.51</v>
      </c>
      <c r="I722" s="2">
        <v>4</v>
      </c>
      <c r="J722" s="10">
        <v>2019</v>
      </c>
      <c r="K722" s="8" t="s">
        <v>532</v>
      </c>
      <c r="L722" s="8" t="s">
        <v>118</v>
      </c>
      <c r="M722" s="2">
        <f>RANK(Table1[[#This Row],[powerPerf]],Table1[powerPerf])</f>
        <v>61</v>
      </c>
      <c r="N722" s="2">
        <f>RANK(Table1[[#This Row],[cpuValue]],Table1[cpuValue])</f>
        <v>1631</v>
      </c>
      <c r="O722" s="8" t="str">
        <f>LOOKUP(Table1[[#This Row],[Rank based on power]],$S$5:$S$9,$T$5:$T$9)</f>
        <v>Best performance</v>
      </c>
      <c r="P722" s="2">
        <f ca="1">YEAR($T$2)-Table1[[#This Row],[testDate]]</f>
        <v>3</v>
      </c>
      <c r="Q722" s="8" t="str">
        <f>CONCATENATE(PROPER(Table1[[#This Row],[Performace remark based on performance]])," ",UPPER(TRIM(Table1[[#This Row],[category]])))</f>
        <v>Best Performance LAPTOP</v>
      </c>
      <c r="R722" s="8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t="s">
        <v>799</v>
      </c>
      <c r="B723" s="9">
        <v>30.98</v>
      </c>
      <c r="C723" s="2">
        <v>6378</v>
      </c>
      <c r="D723" s="2">
        <v>205.88</v>
      </c>
      <c r="E723" s="2">
        <v>1473</v>
      </c>
      <c r="F723" s="2">
        <v>47.55</v>
      </c>
      <c r="G723" s="2">
        <v>95</v>
      </c>
      <c r="H723" s="2">
        <v>67.14</v>
      </c>
      <c r="I723" s="2">
        <v>6</v>
      </c>
      <c r="J723" s="10">
        <v>2011</v>
      </c>
      <c r="K723" s="8" t="s">
        <v>716</v>
      </c>
      <c r="L723" s="8" t="s">
        <v>16</v>
      </c>
      <c r="M723" s="2">
        <f>RANK(Table1[[#This Row],[powerPerf]],Table1[powerPerf])</f>
        <v>982</v>
      </c>
      <c r="N723" s="2">
        <f>RANK(Table1[[#This Row],[cpuValue]],Table1[cpuValue])</f>
        <v>16</v>
      </c>
      <c r="O723" s="8" t="str">
        <f>LOOKUP(Table1[[#This Row],[Rank based on power]],$S$5:$S$9,$T$5:$T$9)</f>
        <v>Average performance</v>
      </c>
      <c r="P723" s="2">
        <f ca="1">YEAR($T$2)-Table1[[#This Row],[testDate]]</f>
        <v>11</v>
      </c>
      <c r="Q723" s="8" t="str">
        <f>CONCATENATE(PROPER(Table1[[#This Row],[Performace remark based on performance]])," ",UPPER(TRIM(Table1[[#This Row],[category]])))</f>
        <v>Average Performance SERVER</v>
      </c>
      <c r="R723" s="8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t="s">
        <v>800</v>
      </c>
      <c r="B724" s="9">
        <v>85.19</v>
      </c>
      <c r="C724" s="2">
        <v>6362</v>
      </c>
      <c r="D724" s="2">
        <v>74.680000000000007</v>
      </c>
      <c r="E724" s="2">
        <v>1382</v>
      </c>
      <c r="F724" s="2">
        <v>16.22</v>
      </c>
      <c r="G724" s="2">
        <v>80</v>
      </c>
      <c r="H724" s="2">
        <v>79.52</v>
      </c>
      <c r="I724" s="2">
        <v>6</v>
      </c>
      <c r="J724" s="10">
        <v>2014</v>
      </c>
      <c r="K724" s="8" t="s">
        <v>781</v>
      </c>
      <c r="L724" s="8" t="s">
        <v>16</v>
      </c>
      <c r="M724" s="2">
        <f>RANK(Table1[[#This Row],[powerPerf]],Table1[powerPerf])</f>
        <v>890</v>
      </c>
      <c r="N724" s="2">
        <f>RANK(Table1[[#This Row],[cpuValue]],Table1[cpuValue])</f>
        <v>200</v>
      </c>
      <c r="O724" s="8" t="str">
        <f>LOOKUP(Table1[[#This Row],[Rank based on power]],$S$5:$S$9,$T$5:$T$9)</f>
        <v>Average performance</v>
      </c>
      <c r="P724" s="2">
        <f ca="1">YEAR($T$2)-Table1[[#This Row],[testDate]]</f>
        <v>8</v>
      </c>
      <c r="Q724" s="8" t="str">
        <f>CONCATENATE(PROPER(Table1[[#This Row],[Performace remark based on performance]])," ",UPPER(TRIM(Table1[[#This Row],[category]])))</f>
        <v>Average Performance SERVER</v>
      </c>
      <c r="R724" s="8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t="s">
        <v>801</v>
      </c>
      <c r="B725" s="9">
        <v>615</v>
      </c>
      <c r="C725" s="2">
        <v>6358</v>
      </c>
      <c r="D725" s="2">
        <v>10.34</v>
      </c>
      <c r="E725" s="2">
        <v>2246</v>
      </c>
      <c r="F725" s="2">
        <v>3.65</v>
      </c>
      <c r="G725" s="2">
        <v>15</v>
      </c>
      <c r="H725" s="2">
        <v>423.86</v>
      </c>
      <c r="I725" s="2">
        <v>4</v>
      </c>
      <c r="J725" s="10">
        <v>2018</v>
      </c>
      <c r="K725" s="8" t="s">
        <v>802</v>
      </c>
      <c r="L725" s="8" t="s">
        <v>118</v>
      </c>
      <c r="M725" s="2">
        <f>RANK(Table1[[#This Row],[powerPerf]],Table1[powerPerf])</f>
        <v>63</v>
      </c>
      <c r="N725" s="2">
        <f>RANK(Table1[[#This Row],[cpuValue]],Table1[cpuValue])</f>
        <v>1562</v>
      </c>
      <c r="O725" s="8" t="str">
        <f>LOOKUP(Table1[[#This Row],[Rank based on power]],$S$5:$S$9,$T$5:$T$9)</f>
        <v>Best performance</v>
      </c>
      <c r="P725" s="2">
        <f ca="1">YEAR($T$2)-Table1[[#This Row],[testDate]]</f>
        <v>4</v>
      </c>
      <c r="Q725" s="8" t="str">
        <f>CONCATENATE(PROPER(Table1[[#This Row],[Performace remark based on performance]])," ",UPPER(TRIM(Table1[[#This Row],[category]])))</f>
        <v>Best Performance LAPTOP</v>
      </c>
      <c r="R725" s="8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t="s">
        <v>803</v>
      </c>
      <c r="B726" s="9">
        <v>1049</v>
      </c>
      <c r="C726" s="2">
        <v>6358</v>
      </c>
      <c r="D726" s="2">
        <v>6.06</v>
      </c>
      <c r="E726" s="2">
        <v>2154</v>
      </c>
      <c r="F726" s="2">
        <v>2.0499999999999998</v>
      </c>
      <c r="G726" s="2">
        <v>15</v>
      </c>
      <c r="H726" s="2">
        <v>423.89</v>
      </c>
      <c r="I726" s="2">
        <v>4</v>
      </c>
      <c r="J726" s="10">
        <v>2017</v>
      </c>
      <c r="K726" s="8" t="s">
        <v>804</v>
      </c>
      <c r="L726" s="8" t="s">
        <v>118</v>
      </c>
      <c r="M726" s="2">
        <f>RANK(Table1[[#This Row],[powerPerf]],Table1[powerPerf])</f>
        <v>62</v>
      </c>
      <c r="N726" s="2">
        <f>RANK(Table1[[#This Row],[cpuValue]],Table1[cpuValue])</f>
        <v>1771</v>
      </c>
      <c r="O726" s="8" t="str">
        <f>LOOKUP(Table1[[#This Row],[Rank based on power]],$S$5:$S$9,$T$5:$T$9)</f>
        <v>Best performance</v>
      </c>
      <c r="P726" s="2">
        <f ca="1">YEAR($T$2)-Table1[[#This Row],[testDate]]</f>
        <v>5</v>
      </c>
      <c r="Q726" s="8" t="str">
        <f>CONCATENATE(PROPER(Table1[[#This Row],[Performace remark based on performance]])," ",UPPER(TRIM(Table1[[#This Row],[category]])))</f>
        <v>Best Performance LAPTOP</v>
      </c>
      <c r="R726" s="8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t="s">
        <v>805</v>
      </c>
      <c r="B727" s="9">
        <v>75</v>
      </c>
      <c r="C727" s="2">
        <v>6321</v>
      </c>
      <c r="D727" s="2">
        <v>84.28</v>
      </c>
      <c r="E727" s="2">
        <v>1348</v>
      </c>
      <c r="F727" s="2">
        <v>17.98</v>
      </c>
      <c r="G727" s="2">
        <v>95</v>
      </c>
      <c r="H727" s="2">
        <v>66.540000000000006</v>
      </c>
      <c r="I727" s="2">
        <v>6</v>
      </c>
      <c r="J727" s="10">
        <v>2012</v>
      </c>
      <c r="K727" s="8" t="s">
        <v>393</v>
      </c>
      <c r="L727" s="8" t="s">
        <v>16</v>
      </c>
      <c r="M727" s="2">
        <f>RANK(Table1[[#This Row],[powerPerf]],Table1[powerPerf])</f>
        <v>984</v>
      </c>
      <c r="N727" s="2">
        <f>RANK(Table1[[#This Row],[cpuValue]],Table1[cpuValue])</f>
        <v>160</v>
      </c>
      <c r="O727" s="8" t="str">
        <f>LOOKUP(Table1[[#This Row],[Rank based on power]],$S$5:$S$9,$T$5:$T$9)</f>
        <v>Average performance</v>
      </c>
      <c r="P727" s="2">
        <f ca="1">YEAR($T$2)-Table1[[#This Row],[testDate]]</f>
        <v>10</v>
      </c>
      <c r="Q727" s="8" t="str">
        <f>CONCATENATE(PROPER(Table1[[#This Row],[Performace remark based on performance]])," ",UPPER(TRIM(Table1[[#This Row],[category]])))</f>
        <v>Average Performance SERVER</v>
      </c>
      <c r="R727" s="8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t="s">
        <v>806</v>
      </c>
      <c r="B728" s="9">
        <v>367.5</v>
      </c>
      <c r="C728" s="2">
        <v>6316</v>
      </c>
      <c r="D728" s="2">
        <v>17.190000000000001</v>
      </c>
      <c r="E728" s="2">
        <v>2042</v>
      </c>
      <c r="F728" s="2">
        <v>5.56</v>
      </c>
      <c r="G728" s="2">
        <v>77</v>
      </c>
      <c r="H728" s="2">
        <v>82.02</v>
      </c>
      <c r="I728" s="2">
        <v>4</v>
      </c>
      <c r="J728" s="10">
        <v>2012</v>
      </c>
      <c r="K728" s="8" t="s">
        <v>776</v>
      </c>
      <c r="L728" s="8" t="s">
        <v>16</v>
      </c>
      <c r="M728" s="2">
        <f>RANK(Table1[[#This Row],[powerPerf]],Table1[powerPerf])</f>
        <v>877</v>
      </c>
      <c r="N728" s="2">
        <f>RANK(Table1[[#This Row],[cpuValue]],Table1[cpuValue])</f>
        <v>1269</v>
      </c>
      <c r="O728" s="8" t="str">
        <f>LOOKUP(Table1[[#This Row],[Rank based on power]],$S$5:$S$9,$T$5:$T$9)</f>
        <v>Average performance</v>
      </c>
      <c r="P728" s="2">
        <f ca="1">YEAR($T$2)-Table1[[#This Row],[testDate]]</f>
        <v>10</v>
      </c>
      <c r="Q728" s="8" t="str">
        <f>CONCATENATE(PROPER(Table1[[#This Row],[Performace remark based on performance]])," ",UPPER(TRIM(Table1[[#This Row],[category]])))</f>
        <v>Average Performance SERVER</v>
      </c>
      <c r="R728" s="8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t="s">
        <v>807</v>
      </c>
      <c r="B729" s="9">
        <v>208.13</v>
      </c>
      <c r="C729" s="2">
        <v>6312</v>
      </c>
      <c r="D729" s="2">
        <v>30.33</v>
      </c>
      <c r="E729" s="2">
        <v>2303</v>
      </c>
      <c r="F729" s="2">
        <v>11.06</v>
      </c>
      <c r="G729" s="2">
        <v>73</v>
      </c>
      <c r="H729" s="2">
        <v>86.47</v>
      </c>
      <c r="I729" s="2">
        <v>4</v>
      </c>
      <c r="J729" s="10">
        <v>2017</v>
      </c>
      <c r="K729" s="8" t="s">
        <v>575</v>
      </c>
      <c r="L729" s="8" t="s">
        <v>16</v>
      </c>
      <c r="M729" s="2">
        <f>RANK(Table1[[#This Row],[powerPerf]],Table1[powerPerf])</f>
        <v>840</v>
      </c>
      <c r="N729" s="2">
        <f>RANK(Table1[[#This Row],[cpuValue]],Table1[cpuValue])</f>
        <v>828</v>
      </c>
      <c r="O729" s="8" t="str">
        <f>LOOKUP(Table1[[#This Row],[Rank based on power]],$S$5:$S$9,$T$5:$T$9)</f>
        <v>Average performance</v>
      </c>
      <c r="P729" s="2">
        <f ca="1">YEAR($T$2)-Table1[[#This Row],[testDate]]</f>
        <v>5</v>
      </c>
      <c r="Q729" s="8" t="str">
        <f>CONCATENATE(PROPER(Table1[[#This Row],[Performace remark based on performance]])," ",UPPER(TRIM(Table1[[#This Row],[category]])))</f>
        <v>Average Performance SERVER</v>
      </c>
      <c r="R729" s="8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t="s">
        <v>808</v>
      </c>
      <c r="B730" s="9">
        <v>135</v>
      </c>
      <c r="C730" s="2">
        <v>6307</v>
      </c>
      <c r="D730" s="2">
        <v>46.72</v>
      </c>
      <c r="E730" s="2">
        <v>2332</v>
      </c>
      <c r="F730" s="2">
        <v>17.27</v>
      </c>
      <c r="G730" s="2">
        <v>91</v>
      </c>
      <c r="H730" s="2">
        <v>69.31</v>
      </c>
      <c r="I730" s="2">
        <v>4</v>
      </c>
      <c r="J730" s="10">
        <v>2015</v>
      </c>
      <c r="K730" s="8" t="s">
        <v>575</v>
      </c>
      <c r="L730" s="8" t="s">
        <v>13</v>
      </c>
      <c r="M730" s="2">
        <f>RANK(Table1[[#This Row],[powerPerf]],Table1[powerPerf])</f>
        <v>969</v>
      </c>
      <c r="N730" s="2">
        <f>RANK(Table1[[#This Row],[cpuValue]],Table1[cpuValue])</f>
        <v>475</v>
      </c>
      <c r="O730" s="8" t="str">
        <f>LOOKUP(Table1[[#This Row],[Rank based on power]],$S$5:$S$9,$T$5:$T$9)</f>
        <v>Average performance</v>
      </c>
      <c r="P730" s="2">
        <f ca="1">YEAR($T$2)-Table1[[#This Row],[testDate]]</f>
        <v>7</v>
      </c>
      <c r="Q730" s="8" t="str">
        <f>CONCATENATE(PROPER(Table1[[#This Row],[Performace remark based on performance]])," ",UPPER(TRIM(Table1[[#This Row],[category]])))</f>
        <v>Average Performance DESKTOP</v>
      </c>
      <c r="R730" s="8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t="s">
        <v>809</v>
      </c>
      <c r="B731" s="9">
        <v>103.55</v>
      </c>
      <c r="C731" s="2">
        <v>6304</v>
      </c>
      <c r="D731" s="2">
        <v>60.88</v>
      </c>
      <c r="E731" s="2">
        <v>1927</v>
      </c>
      <c r="F731" s="2">
        <v>18.61</v>
      </c>
      <c r="G731" s="2">
        <v>65</v>
      </c>
      <c r="H731" s="2">
        <v>96.98</v>
      </c>
      <c r="I731" s="2">
        <v>4</v>
      </c>
      <c r="J731" s="10">
        <v>2017</v>
      </c>
      <c r="K731" s="8" t="s">
        <v>48</v>
      </c>
      <c r="L731" s="8" t="s">
        <v>13</v>
      </c>
      <c r="M731" s="2">
        <f>RANK(Table1[[#This Row],[powerPerf]],Table1[powerPerf])</f>
        <v>770</v>
      </c>
      <c r="N731" s="2">
        <f>RANK(Table1[[#This Row],[cpuValue]],Table1[cpuValue])</f>
        <v>316</v>
      </c>
      <c r="O731" s="8" t="str">
        <f>LOOKUP(Table1[[#This Row],[Rank based on power]],$S$5:$S$9,$T$5:$T$9)</f>
        <v>High performance</v>
      </c>
      <c r="P731" s="2">
        <f ca="1">YEAR($T$2)-Table1[[#This Row],[testDate]]</f>
        <v>5</v>
      </c>
      <c r="Q731" s="8" t="str">
        <f>CONCATENATE(PROPER(Table1[[#This Row],[Performace remark based on performance]])," ",UPPER(TRIM(Table1[[#This Row],[category]])))</f>
        <v>High Performance DESKTOP</v>
      </c>
      <c r="R731" s="8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t="s">
        <v>810</v>
      </c>
      <c r="B732" s="9">
        <v>99.99</v>
      </c>
      <c r="C732" s="2">
        <v>6301</v>
      </c>
      <c r="D732" s="2">
        <v>63.02</v>
      </c>
      <c r="E732" s="2">
        <v>2044</v>
      </c>
      <c r="F732" s="2">
        <v>20.440000000000001</v>
      </c>
      <c r="G732" s="2">
        <v>69</v>
      </c>
      <c r="H732" s="2">
        <v>91.32</v>
      </c>
      <c r="I732" s="2">
        <v>4</v>
      </c>
      <c r="J732" s="10">
        <v>2012</v>
      </c>
      <c r="K732" s="8" t="s">
        <v>776</v>
      </c>
      <c r="L732" s="8" t="s">
        <v>16</v>
      </c>
      <c r="M732" s="2">
        <f>RANK(Table1[[#This Row],[powerPerf]],Table1[powerPerf])</f>
        <v>806</v>
      </c>
      <c r="N732" s="2">
        <f>RANK(Table1[[#This Row],[cpuValue]],Table1[cpuValue])</f>
        <v>292</v>
      </c>
      <c r="O732" s="8" t="str">
        <f>LOOKUP(Table1[[#This Row],[Rank based on power]],$S$5:$S$9,$T$5:$T$9)</f>
        <v>Average performance</v>
      </c>
      <c r="P732" s="2">
        <f ca="1">YEAR($T$2)-Table1[[#This Row],[testDate]]</f>
        <v>10</v>
      </c>
      <c r="Q732" s="8" t="str">
        <f>CONCATENATE(PROPER(Table1[[#This Row],[Performace remark based on performance]])," ",UPPER(TRIM(Table1[[#This Row],[category]])))</f>
        <v>Average Performance SERVER</v>
      </c>
      <c r="R732" s="8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t="s">
        <v>811</v>
      </c>
      <c r="B733" s="9">
        <v>434</v>
      </c>
      <c r="C733" s="2">
        <v>6299</v>
      </c>
      <c r="D733" s="2">
        <v>14.51</v>
      </c>
      <c r="E733" s="2">
        <v>1972</v>
      </c>
      <c r="F733" s="2">
        <v>4.54</v>
      </c>
      <c r="G733" s="2">
        <v>47</v>
      </c>
      <c r="H733" s="2">
        <v>134.03</v>
      </c>
      <c r="I733" s="2">
        <v>4</v>
      </c>
      <c r="J733" s="10">
        <v>2013</v>
      </c>
      <c r="K733" s="8" t="s">
        <v>673</v>
      </c>
      <c r="L733" s="8" t="s">
        <v>118</v>
      </c>
      <c r="M733" s="2">
        <f>RANK(Table1[[#This Row],[powerPerf]],Table1[powerPerf])</f>
        <v>584</v>
      </c>
      <c r="N733" s="2">
        <f>RANK(Table1[[#This Row],[cpuValue]],Table1[cpuValue])</f>
        <v>1369</v>
      </c>
      <c r="O733" s="8" t="str">
        <f>LOOKUP(Table1[[#This Row],[Rank based on power]],$S$5:$S$9,$T$5:$T$9)</f>
        <v>High performance</v>
      </c>
      <c r="P733" s="2">
        <f ca="1">YEAR($T$2)-Table1[[#This Row],[testDate]]</f>
        <v>9</v>
      </c>
      <c r="Q733" s="8" t="str">
        <f>CONCATENATE(PROPER(Table1[[#This Row],[Performace remark based on performance]])," ",UPPER(TRIM(Table1[[#This Row],[category]])))</f>
        <v>High Performance LAPTOP</v>
      </c>
      <c r="R733" s="8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t="s">
        <v>812</v>
      </c>
      <c r="B734" s="9">
        <v>35.880000000000003</v>
      </c>
      <c r="C734" s="2">
        <v>6298</v>
      </c>
      <c r="D734" s="2">
        <v>175.52</v>
      </c>
      <c r="E734" s="2">
        <v>1552</v>
      </c>
      <c r="F734" s="2">
        <v>43.25</v>
      </c>
      <c r="G734" s="2">
        <v>130</v>
      </c>
      <c r="H734" s="2">
        <v>48.44</v>
      </c>
      <c r="I734" s="2">
        <v>6</v>
      </c>
      <c r="J734" s="10">
        <v>2014</v>
      </c>
      <c r="K734" s="8" t="s">
        <v>414</v>
      </c>
      <c r="L734" s="8" t="s">
        <v>16</v>
      </c>
      <c r="M734" s="2">
        <f>RANK(Table1[[#This Row],[powerPerf]],Table1[powerPerf])</f>
        <v>1154</v>
      </c>
      <c r="N734" s="2">
        <f>RANK(Table1[[#This Row],[cpuValue]],Table1[cpuValue])</f>
        <v>19</v>
      </c>
      <c r="O734" s="8" t="str">
        <f>LOOKUP(Table1[[#This Row],[Rank based on power]],$S$5:$S$9,$T$5:$T$9)</f>
        <v>Average performance</v>
      </c>
      <c r="P734" s="2">
        <f ca="1">YEAR($T$2)-Table1[[#This Row],[testDate]]</f>
        <v>8</v>
      </c>
      <c r="Q734" s="8" t="str">
        <f>CONCATENATE(PROPER(Table1[[#This Row],[Performace remark based on performance]])," ",UPPER(TRIM(Table1[[#This Row],[category]])))</f>
        <v>Average Performance SERVER</v>
      </c>
      <c r="R734" s="8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t="s">
        <v>813</v>
      </c>
      <c r="B735" s="9">
        <v>893</v>
      </c>
      <c r="C735" s="2">
        <v>6291</v>
      </c>
      <c r="D735" s="2">
        <v>7.05</v>
      </c>
      <c r="E735" s="2">
        <v>2100</v>
      </c>
      <c r="F735" s="2">
        <v>2.35</v>
      </c>
      <c r="G735" s="2">
        <v>45</v>
      </c>
      <c r="H735" s="2">
        <v>139.81</v>
      </c>
      <c r="I735" s="2">
        <v>4</v>
      </c>
      <c r="J735" s="10">
        <v>2014</v>
      </c>
      <c r="K735" s="8" t="s">
        <v>650</v>
      </c>
      <c r="L735" s="8" t="s">
        <v>13</v>
      </c>
      <c r="M735" s="2">
        <f>RANK(Table1[[#This Row],[powerPerf]],Table1[powerPerf])</f>
        <v>557</v>
      </c>
      <c r="N735" s="2">
        <f>RANK(Table1[[#This Row],[cpuValue]],Table1[cpuValue])</f>
        <v>1726</v>
      </c>
      <c r="O735" s="8" t="str">
        <f>LOOKUP(Table1[[#This Row],[Rank based on power]],$S$5:$S$9,$T$5:$T$9)</f>
        <v>High performance</v>
      </c>
      <c r="P735" s="2">
        <f ca="1">YEAR($T$2)-Table1[[#This Row],[testDate]]</f>
        <v>8</v>
      </c>
      <c r="Q735" s="8" t="str">
        <f>CONCATENATE(PROPER(Table1[[#This Row],[Performace remark based on performance]])," ",UPPER(TRIM(Table1[[#This Row],[category]])))</f>
        <v>High Performance DESKTOP</v>
      </c>
      <c r="R735" s="8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t="s">
        <v>814</v>
      </c>
      <c r="B736" s="9">
        <v>297</v>
      </c>
      <c r="C736" s="2">
        <v>6284</v>
      </c>
      <c r="D736" s="2">
        <v>21.16</v>
      </c>
      <c r="E736" s="2">
        <v>2031</v>
      </c>
      <c r="F736" s="2">
        <v>6.84</v>
      </c>
      <c r="G736" s="2">
        <v>15</v>
      </c>
      <c r="H736" s="2">
        <v>418.94</v>
      </c>
      <c r="I736" s="2">
        <v>4</v>
      </c>
      <c r="J736" s="10">
        <v>2017</v>
      </c>
      <c r="K736" s="8" t="s">
        <v>804</v>
      </c>
      <c r="L736" s="8" t="s">
        <v>118</v>
      </c>
      <c r="M736" s="2">
        <f>RANK(Table1[[#This Row],[powerPerf]],Table1[powerPerf])</f>
        <v>66</v>
      </c>
      <c r="N736" s="2">
        <f>RANK(Table1[[#This Row],[cpuValue]],Table1[cpuValue])</f>
        <v>1126</v>
      </c>
      <c r="O736" s="8" t="str">
        <f>LOOKUP(Table1[[#This Row],[Rank based on power]],$S$5:$S$9,$T$5:$T$9)</f>
        <v>Best performance</v>
      </c>
      <c r="P736" s="2">
        <f ca="1">YEAR($T$2)-Table1[[#This Row],[testDate]]</f>
        <v>5</v>
      </c>
      <c r="Q736" s="8" t="str">
        <f>CONCATENATE(PROPER(Table1[[#This Row],[Performace remark based on performance]])," ",UPPER(TRIM(Table1[[#This Row],[category]])))</f>
        <v>Best Performance LAPTOP</v>
      </c>
      <c r="R736" s="8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t="s">
        <v>815</v>
      </c>
      <c r="B737" s="9">
        <v>459.95</v>
      </c>
      <c r="C737" s="2">
        <v>6265</v>
      </c>
      <c r="D737" s="2">
        <v>13.62</v>
      </c>
      <c r="E737" s="2">
        <v>2019</v>
      </c>
      <c r="F737" s="2">
        <v>4.3899999999999997</v>
      </c>
      <c r="G737" s="2">
        <v>47</v>
      </c>
      <c r="H737" s="2">
        <v>133.30000000000001</v>
      </c>
      <c r="I737" s="2">
        <v>4</v>
      </c>
      <c r="J737" s="10">
        <v>2014</v>
      </c>
      <c r="K737" s="8" t="s">
        <v>770</v>
      </c>
      <c r="L737" s="8" t="s">
        <v>118</v>
      </c>
      <c r="M737" s="2">
        <f>RANK(Table1[[#This Row],[powerPerf]],Table1[powerPerf])</f>
        <v>588</v>
      </c>
      <c r="N737" s="2">
        <f>RANK(Table1[[#This Row],[cpuValue]],Table1[cpuValue])</f>
        <v>1419</v>
      </c>
      <c r="O737" s="8" t="str">
        <f>LOOKUP(Table1[[#This Row],[Rank based on power]],$S$5:$S$9,$T$5:$T$9)</f>
        <v>High performance</v>
      </c>
      <c r="P737" s="2">
        <f ca="1">YEAR($T$2)-Table1[[#This Row],[testDate]]</f>
        <v>8</v>
      </c>
      <c r="Q737" s="8" t="str">
        <f>CONCATENATE(PROPER(Table1[[#This Row],[Performace remark based on performance]])," ",UPPER(TRIM(Table1[[#This Row],[category]])))</f>
        <v>High Performance LAPTOP</v>
      </c>
      <c r="R737" s="8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t="s">
        <v>816</v>
      </c>
      <c r="B738" s="9">
        <v>49</v>
      </c>
      <c r="C738" s="2">
        <v>6246</v>
      </c>
      <c r="D738" s="2">
        <v>127.47</v>
      </c>
      <c r="E738" s="2">
        <v>1303</v>
      </c>
      <c r="F738" s="2">
        <v>26.59</v>
      </c>
      <c r="G738" s="2">
        <v>80</v>
      </c>
      <c r="H738" s="2">
        <v>78.08</v>
      </c>
      <c r="I738" s="2">
        <v>6</v>
      </c>
      <c r="J738" s="10">
        <v>2013</v>
      </c>
      <c r="K738" s="8" t="s">
        <v>392</v>
      </c>
      <c r="L738" s="8" t="s">
        <v>16</v>
      </c>
      <c r="M738" s="2">
        <f>RANK(Table1[[#This Row],[powerPerf]],Table1[powerPerf])</f>
        <v>898</v>
      </c>
      <c r="N738" s="2">
        <f>RANK(Table1[[#This Row],[cpuValue]],Table1[cpuValue])</f>
        <v>35</v>
      </c>
      <c r="O738" s="8" t="str">
        <f>LOOKUP(Table1[[#This Row],[Rank based on power]],$S$5:$S$9,$T$5:$T$9)</f>
        <v>Average performance</v>
      </c>
      <c r="P738" s="2">
        <f ca="1">YEAR($T$2)-Table1[[#This Row],[testDate]]</f>
        <v>9</v>
      </c>
      <c r="Q738" s="8" t="str">
        <f>CONCATENATE(PROPER(Table1[[#This Row],[Performace remark based on performance]])," ",UPPER(TRIM(Table1[[#This Row],[category]])))</f>
        <v>Average Performance SERVER</v>
      </c>
      <c r="R738" s="8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t="s">
        <v>817</v>
      </c>
      <c r="B739" s="9">
        <v>968.46</v>
      </c>
      <c r="C739" s="2">
        <v>6245</v>
      </c>
      <c r="D739" s="2">
        <v>6.45</v>
      </c>
      <c r="E739" s="2">
        <v>1005</v>
      </c>
      <c r="F739" s="2">
        <v>1.04</v>
      </c>
      <c r="G739" s="2">
        <v>115</v>
      </c>
      <c r="H739" s="2">
        <v>54.3</v>
      </c>
      <c r="I739" s="2">
        <v>8</v>
      </c>
      <c r="J739" s="10">
        <v>2013</v>
      </c>
      <c r="K739" s="8" t="s">
        <v>630</v>
      </c>
      <c r="L739" s="8" t="s">
        <v>16</v>
      </c>
      <c r="M739" s="2">
        <f>RANK(Table1[[#This Row],[powerPerf]],Table1[powerPerf])</f>
        <v>1100</v>
      </c>
      <c r="N739" s="2">
        <f>RANK(Table1[[#This Row],[cpuValue]],Table1[cpuValue])</f>
        <v>1753</v>
      </c>
      <c r="O739" s="8" t="str">
        <f>LOOKUP(Table1[[#This Row],[Rank based on power]],$S$5:$S$9,$T$5:$T$9)</f>
        <v>Average performance</v>
      </c>
      <c r="P739" s="2">
        <f ca="1">YEAR($T$2)-Table1[[#This Row],[testDate]]</f>
        <v>9</v>
      </c>
      <c r="Q739" s="8" t="str">
        <f>CONCATENATE(PROPER(Table1[[#This Row],[Performace remark based on performance]])," ",UPPER(TRIM(Table1[[#This Row],[category]])))</f>
        <v>Average Performance SERVER</v>
      </c>
      <c r="R739" s="8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t="s">
        <v>818</v>
      </c>
      <c r="B740" s="9">
        <v>127.52</v>
      </c>
      <c r="C740" s="2">
        <v>6244</v>
      </c>
      <c r="D740" s="2">
        <v>48.96</v>
      </c>
      <c r="E740" s="2">
        <v>1849</v>
      </c>
      <c r="F740" s="2">
        <v>14.5</v>
      </c>
      <c r="G740" s="2">
        <v>130</v>
      </c>
      <c r="H740" s="2">
        <v>48.03</v>
      </c>
      <c r="I740" s="2">
        <v>4</v>
      </c>
      <c r="J740" s="10">
        <v>2014</v>
      </c>
      <c r="K740" s="8" t="s">
        <v>414</v>
      </c>
      <c r="L740" s="8" t="s">
        <v>16</v>
      </c>
      <c r="M740" s="2">
        <f>RANK(Table1[[#This Row],[powerPerf]],Table1[powerPerf])</f>
        <v>1160</v>
      </c>
      <c r="N740" s="2">
        <f>RANK(Table1[[#This Row],[cpuValue]],Table1[cpuValue])</f>
        <v>439</v>
      </c>
      <c r="O740" s="8" t="str">
        <f>LOOKUP(Table1[[#This Row],[Rank based on power]],$S$5:$S$9,$T$5:$T$9)</f>
        <v>Average performance</v>
      </c>
      <c r="P740" s="2">
        <f ca="1">YEAR($T$2)-Table1[[#This Row],[testDate]]</f>
        <v>8</v>
      </c>
      <c r="Q740" s="8" t="str">
        <f>CONCATENATE(PROPER(Table1[[#This Row],[Performace remark based on performance]])," ",UPPER(TRIM(Table1[[#This Row],[category]])))</f>
        <v>Average Performance SERVER</v>
      </c>
      <c r="R740" s="8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t="s">
        <v>819</v>
      </c>
      <c r="B741" s="9">
        <v>539.07000000000005</v>
      </c>
      <c r="C741" s="2">
        <v>6239</v>
      </c>
      <c r="D741" s="2">
        <v>11.57</v>
      </c>
      <c r="E741" s="2">
        <v>2166</v>
      </c>
      <c r="F741" s="2">
        <v>4.0199999999999996</v>
      </c>
      <c r="G741" s="2">
        <v>15</v>
      </c>
      <c r="H741" s="2">
        <v>415.95</v>
      </c>
      <c r="I741" s="2">
        <v>4</v>
      </c>
      <c r="J741" s="10">
        <v>2019</v>
      </c>
      <c r="K741" s="8" t="s">
        <v>532</v>
      </c>
      <c r="L741" s="8" t="s">
        <v>118</v>
      </c>
      <c r="M741" s="2">
        <f>RANK(Table1[[#This Row],[powerPerf]],Table1[powerPerf])</f>
        <v>69</v>
      </c>
      <c r="N741" s="2">
        <f>RANK(Table1[[#This Row],[cpuValue]],Table1[cpuValue])</f>
        <v>1504</v>
      </c>
      <c r="O741" s="8" t="str">
        <f>LOOKUP(Table1[[#This Row],[Rank based on power]],$S$5:$S$9,$T$5:$T$9)</f>
        <v>Best performance</v>
      </c>
      <c r="P741" s="2">
        <f ca="1">YEAR($T$2)-Table1[[#This Row],[testDate]]</f>
        <v>3</v>
      </c>
      <c r="Q741" s="8" t="str">
        <f>CONCATENATE(PROPER(Table1[[#This Row],[Performace remark based on performance]])," ",UPPER(TRIM(Table1[[#This Row],[category]])))</f>
        <v>Best Performance LAPTOP</v>
      </c>
      <c r="R741" s="8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t="s">
        <v>820</v>
      </c>
      <c r="B742" s="9">
        <v>170</v>
      </c>
      <c r="C742" s="2">
        <v>6205</v>
      </c>
      <c r="D742" s="2">
        <v>36.5</v>
      </c>
      <c r="E742" s="2">
        <v>1875</v>
      </c>
      <c r="F742" s="2">
        <v>11.03</v>
      </c>
      <c r="G742" s="2">
        <v>40</v>
      </c>
      <c r="H742" s="2">
        <v>155.12</v>
      </c>
      <c r="I742" s="2">
        <v>4</v>
      </c>
      <c r="J742" s="10">
        <v>2021</v>
      </c>
      <c r="K742" s="8" t="s">
        <v>469</v>
      </c>
      <c r="L742" s="8" t="s">
        <v>16</v>
      </c>
      <c r="M742" s="2">
        <f>RANK(Table1[[#This Row],[powerPerf]],Table1[powerPerf])</f>
        <v>479</v>
      </c>
      <c r="N742" s="2">
        <f>RANK(Table1[[#This Row],[cpuValue]],Table1[cpuValue])</f>
        <v>660</v>
      </c>
      <c r="O742" s="8" t="str">
        <f>LOOKUP(Table1[[#This Row],[Rank based on power]],$S$5:$S$9,$T$5:$T$9)</f>
        <v>High performance</v>
      </c>
      <c r="P742" s="2">
        <f ca="1">YEAR($T$2)-Table1[[#This Row],[testDate]]</f>
        <v>1</v>
      </c>
      <c r="Q742" s="8" t="str">
        <f>CONCATENATE(PROPER(Table1[[#This Row],[Performace remark based on performance]])," ",UPPER(TRIM(Table1[[#This Row],[category]])))</f>
        <v>High Performance SERVER</v>
      </c>
      <c r="R742" s="8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t="s">
        <v>821</v>
      </c>
      <c r="B743" s="9">
        <v>255</v>
      </c>
      <c r="C743" s="2">
        <v>6202</v>
      </c>
      <c r="D743" s="2">
        <v>24.32</v>
      </c>
      <c r="E743" s="2">
        <v>1836</v>
      </c>
      <c r="F743" s="2">
        <v>7.2</v>
      </c>
      <c r="G743" s="2">
        <v>120</v>
      </c>
      <c r="H743" s="2">
        <v>51.69</v>
      </c>
      <c r="I743" s="2">
        <v>4</v>
      </c>
      <c r="J743" s="10">
        <v>2018</v>
      </c>
      <c r="K743" s="8" t="s">
        <v>94</v>
      </c>
      <c r="L743" s="8" t="s">
        <v>16</v>
      </c>
      <c r="M743" s="2">
        <f>RANK(Table1[[#This Row],[powerPerf]],Table1[powerPerf])</f>
        <v>1125</v>
      </c>
      <c r="N743" s="2">
        <f>RANK(Table1[[#This Row],[cpuValue]],Table1[cpuValue])</f>
        <v>1018</v>
      </c>
      <c r="O743" s="8" t="str">
        <f>LOOKUP(Table1[[#This Row],[Rank based on power]],$S$5:$S$9,$T$5:$T$9)</f>
        <v>Average performance</v>
      </c>
      <c r="P743" s="2">
        <f ca="1">YEAR($T$2)-Table1[[#This Row],[testDate]]</f>
        <v>4</v>
      </c>
      <c r="Q743" s="8" t="str">
        <f>CONCATENATE(PROPER(Table1[[#This Row],[Performace remark based on performance]])," ",UPPER(TRIM(Table1[[#This Row],[category]])))</f>
        <v>Average Performance SERVER</v>
      </c>
      <c r="R743" s="8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t="s">
        <v>822</v>
      </c>
      <c r="B744" s="9">
        <v>61.97</v>
      </c>
      <c r="C744" s="2">
        <v>6192</v>
      </c>
      <c r="D744" s="2">
        <v>99.93</v>
      </c>
      <c r="E744" s="2">
        <v>1994</v>
      </c>
      <c r="F744" s="2">
        <v>32.18</v>
      </c>
      <c r="G744" s="2">
        <v>69</v>
      </c>
      <c r="H744" s="2">
        <v>89.75</v>
      </c>
      <c r="I744" s="2">
        <v>4</v>
      </c>
      <c r="J744" s="10">
        <v>2012</v>
      </c>
      <c r="K744" s="8" t="s">
        <v>776</v>
      </c>
      <c r="L744" s="8" t="s">
        <v>16</v>
      </c>
      <c r="M744" s="2">
        <f>RANK(Table1[[#This Row],[powerPerf]],Table1[powerPerf])</f>
        <v>815</v>
      </c>
      <c r="N744" s="2">
        <f>RANK(Table1[[#This Row],[cpuValue]],Table1[cpuValue])</f>
        <v>97</v>
      </c>
      <c r="O744" s="8" t="str">
        <f>LOOKUP(Table1[[#This Row],[Rank based on power]],$S$5:$S$9,$T$5:$T$9)</f>
        <v>Average performance</v>
      </c>
      <c r="P744" s="2">
        <f ca="1">YEAR($T$2)-Table1[[#This Row],[testDate]]</f>
        <v>10</v>
      </c>
      <c r="Q744" s="8" t="str">
        <f>CONCATENATE(PROPER(Table1[[#This Row],[Performace remark based on performance]])," ",UPPER(TRIM(Table1[[#This Row],[category]])))</f>
        <v>Average Performance SERVER</v>
      </c>
      <c r="R744" s="8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t="s">
        <v>823</v>
      </c>
      <c r="B745" s="9">
        <v>114</v>
      </c>
      <c r="C745" s="2">
        <v>6178</v>
      </c>
      <c r="D745" s="2">
        <v>54.2</v>
      </c>
      <c r="E745" s="2">
        <v>2034</v>
      </c>
      <c r="F745" s="2">
        <v>17.84</v>
      </c>
      <c r="G745" s="2">
        <v>65</v>
      </c>
      <c r="H745" s="2">
        <v>95.05</v>
      </c>
      <c r="I745" s="2">
        <v>4</v>
      </c>
      <c r="J745" s="10">
        <v>2012</v>
      </c>
      <c r="K745" s="8" t="s">
        <v>776</v>
      </c>
      <c r="L745" s="8" t="s">
        <v>13</v>
      </c>
      <c r="M745" s="2">
        <f>RANK(Table1[[#This Row],[powerPerf]],Table1[powerPerf])</f>
        <v>780</v>
      </c>
      <c r="N745" s="2">
        <f>RANK(Table1[[#This Row],[cpuValue]],Table1[cpuValue])</f>
        <v>382</v>
      </c>
      <c r="O745" s="8" t="str">
        <f>LOOKUP(Table1[[#This Row],[Rank based on power]],$S$5:$S$9,$T$5:$T$9)</f>
        <v>Average performance</v>
      </c>
      <c r="P745" s="2">
        <f ca="1">YEAR($T$2)-Table1[[#This Row],[testDate]]</f>
        <v>10</v>
      </c>
      <c r="Q745" s="8" t="str">
        <f>CONCATENATE(PROPER(Table1[[#This Row],[Performace remark based on performance]])," ",UPPER(TRIM(Table1[[#This Row],[category]])))</f>
        <v>Average Performance DESKTOP</v>
      </c>
      <c r="R745" s="8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t="s">
        <v>824</v>
      </c>
      <c r="B746" s="9">
        <v>278</v>
      </c>
      <c r="C746" s="2">
        <v>6173</v>
      </c>
      <c r="D746" s="2">
        <v>22.21</v>
      </c>
      <c r="E746" s="2">
        <v>1906</v>
      </c>
      <c r="F746" s="2">
        <v>6.86</v>
      </c>
      <c r="G746" s="2">
        <v>25</v>
      </c>
      <c r="H746" s="2">
        <v>246.93</v>
      </c>
      <c r="I746" s="2">
        <v>4</v>
      </c>
      <c r="J746" s="10">
        <v>2017</v>
      </c>
      <c r="K746" s="8" t="s">
        <v>575</v>
      </c>
      <c r="L746" s="8" t="s">
        <v>16</v>
      </c>
      <c r="M746" s="2">
        <f>RANK(Table1[[#This Row],[powerPerf]],Table1[powerPerf])</f>
        <v>220</v>
      </c>
      <c r="N746" s="2">
        <f>RANK(Table1[[#This Row],[cpuValue]],Table1[cpuValue])</f>
        <v>1092</v>
      </c>
      <c r="O746" s="8" t="str">
        <f>LOOKUP(Table1[[#This Row],[Rank based on power]],$S$5:$S$9,$T$5:$T$9)</f>
        <v>Best performance</v>
      </c>
      <c r="P746" s="2">
        <f ca="1">YEAR($T$2)-Table1[[#This Row],[testDate]]</f>
        <v>5</v>
      </c>
      <c r="Q746" s="8" t="str">
        <f>CONCATENATE(PROPER(Table1[[#This Row],[Performace remark based on performance]])," ",UPPER(TRIM(Table1[[#This Row],[category]])))</f>
        <v>Best Performance SERVER</v>
      </c>
      <c r="R746" s="8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t="s">
        <v>825</v>
      </c>
      <c r="B747" s="9">
        <v>169.99</v>
      </c>
      <c r="C747" s="2">
        <v>6163</v>
      </c>
      <c r="D747" s="2">
        <v>36.26</v>
      </c>
      <c r="E747" s="2">
        <v>2240</v>
      </c>
      <c r="F747" s="2">
        <v>13.18</v>
      </c>
      <c r="G747" s="2">
        <v>65</v>
      </c>
      <c r="H747" s="2">
        <v>94.82</v>
      </c>
      <c r="I747" s="2">
        <v>4</v>
      </c>
      <c r="J747" s="10">
        <v>2017</v>
      </c>
      <c r="K747" s="8" t="s">
        <v>267</v>
      </c>
      <c r="L747" s="8" t="s">
        <v>13</v>
      </c>
      <c r="M747" s="2">
        <f>RANK(Table1[[#This Row],[powerPerf]],Table1[powerPerf])</f>
        <v>781</v>
      </c>
      <c r="N747" s="2">
        <f>RANK(Table1[[#This Row],[cpuValue]],Table1[cpuValue])</f>
        <v>669</v>
      </c>
      <c r="O747" s="8" t="str">
        <f>LOOKUP(Table1[[#This Row],[Rank based on power]],$S$5:$S$9,$T$5:$T$9)</f>
        <v>Average performance</v>
      </c>
      <c r="P747" s="2">
        <f ca="1">YEAR($T$2)-Table1[[#This Row],[testDate]]</f>
        <v>5</v>
      </c>
      <c r="Q747" s="8" t="str">
        <f>CONCATENATE(PROPER(Table1[[#This Row],[Performace remark based on performance]])," ",UPPER(TRIM(Table1[[#This Row],[category]])))</f>
        <v>Average Performance DESKTOP</v>
      </c>
      <c r="R747" s="8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t="s">
        <v>826</v>
      </c>
      <c r="B748" s="9">
        <v>143</v>
      </c>
      <c r="C748" s="2">
        <v>6162</v>
      </c>
      <c r="D748" s="2">
        <v>43.09</v>
      </c>
      <c r="E748" s="2">
        <v>2318</v>
      </c>
      <c r="F748" s="2">
        <v>16.21</v>
      </c>
      <c r="G748" s="2">
        <v>35</v>
      </c>
      <c r="H748" s="2">
        <v>176.07</v>
      </c>
      <c r="I748" s="2">
        <v>4</v>
      </c>
      <c r="J748" s="10">
        <v>2019</v>
      </c>
      <c r="K748" s="8" t="s">
        <v>267</v>
      </c>
      <c r="L748" s="8" t="s">
        <v>13</v>
      </c>
      <c r="M748" s="2">
        <f>RANK(Table1[[#This Row],[powerPerf]],Table1[powerPerf])</f>
        <v>393</v>
      </c>
      <c r="N748" s="2">
        <f>RANK(Table1[[#This Row],[cpuValue]],Table1[cpuValue])</f>
        <v>543</v>
      </c>
      <c r="O748" s="8" t="str">
        <f>LOOKUP(Table1[[#This Row],[Rank based on power]],$S$5:$S$9,$T$5:$T$9)</f>
        <v>High performance</v>
      </c>
      <c r="P748" s="2">
        <f ca="1">YEAR($T$2)-Table1[[#This Row],[testDate]]</f>
        <v>3</v>
      </c>
      <c r="Q748" s="8" t="str">
        <f>CONCATENATE(PROPER(Table1[[#This Row],[Performace remark based on performance]])," ",UPPER(TRIM(Table1[[#This Row],[category]])))</f>
        <v>High Performance DESKTOP</v>
      </c>
      <c r="R748" s="8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t="s">
        <v>827</v>
      </c>
      <c r="B749" s="9">
        <v>265.7</v>
      </c>
      <c r="C749" s="2">
        <v>6136</v>
      </c>
      <c r="D749" s="2">
        <v>23.1</v>
      </c>
      <c r="E749" s="2">
        <v>2262</v>
      </c>
      <c r="F749" s="2">
        <v>8.51</v>
      </c>
      <c r="G749" s="2">
        <v>62</v>
      </c>
      <c r="H749" s="2">
        <v>98.97</v>
      </c>
      <c r="I749" s="2">
        <v>4</v>
      </c>
      <c r="J749" s="10">
        <v>2018</v>
      </c>
      <c r="K749" s="8" t="s">
        <v>267</v>
      </c>
      <c r="L749" s="8" t="s">
        <v>13</v>
      </c>
      <c r="M749" s="2">
        <f>RANK(Table1[[#This Row],[powerPerf]],Table1[powerPerf])</f>
        <v>764</v>
      </c>
      <c r="N749" s="2">
        <f>RANK(Table1[[#This Row],[cpuValue]],Table1[cpuValue])</f>
        <v>1059</v>
      </c>
      <c r="O749" s="8" t="str">
        <f>LOOKUP(Table1[[#This Row],[Rank based on power]],$S$5:$S$9,$T$5:$T$9)</f>
        <v>High performance</v>
      </c>
      <c r="P749" s="2">
        <f ca="1">YEAR($T$2)-Table1[[#This Row],[testDate]]</f>
        <v>4</v>
      </c>
      <c r="Q749" s="8" t="str">
        <f>CONCATENATE(PROPER(Table1[[#This Row],[Performace remark based on performance]])," ",UPPER(TRIM(Table1[[#This Row],[category]])))</f>
        <v>High Performance DESKTOP</v>
      </c>
      <c r="R749" s="8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t="s">
        <v>828</v>
      </c>
      <c r="B750" s="9">
        <v>49</v>
      </c>
      <c r="C750" s="2">
        <v>6131</v>
      </c>
      <c r="D750" s="2">
        <v>125.12</v>
      </c>
      <c r="E750" s="2">
        <v>1270</v>
      </c>
      <c r="F750" s="2">
        <v>25.92</v>
      </c>
      <c r="G750" s="2">
        <v>95</v>
      </c>
      <c r="H750" s="2">
        <v>64.540000000000006</v>
      </c>
      <c r="I750" s="2">
        <v>6</v>
      </c>
      <c r="J750" s="10">
        <v>2012</v>
      </c>
      <c r="K750" s="8" t="s">
        <v>393</v>
      </c>
      <c r="L750" s="8" t="s">
        <v>16</v>
      </c>
      <c r="M750" s="2">
        <f>RANK(Table1[[#This Row],[powerPerf]],Table1[powerPerf])</f>
        <v>1005</v>
      </c>
      <c r="N750" s="2">
        <f>RANK(Table1[[#This Row],[cpuValue]],Table1[cpuValue])</f>
        <v>39</v>
      </c>
      <c r="O750" s="8" t="str">
        <f>LOOKUP(Table1[[#This Row],[Rank based on power]],$S$5:$S$9,$T$5:$T$9)</f>
        <v>Average performance</v>
      </c>
      <c r="P750" s="2">
        <f ca="1">YEAR($T$2)-Table1[[#This Row],[testDate]]</f>
        <v>10</v>
      </c>
      <c r="Q750" s="8" t="str">
        <f>CONCATENATE(PROPER(Table1[[#This Row],[Performace remark based on performance]])," ",UPPER(TRIM(Table1[[#This Row],[category]])))</f>
        <v>Average Performance SERVER</v>
      </c>
      <c r="R750" s="8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t="s">
        <v>829</v>
      </c>
      <c r="B751" s="9">
        <v>218.99</v>
      </c>
      <c r="C751" s="2">
        <v>6128</v>
      </c>
      <c r="D751" s="2">
        <v>27.98</v>
      </c>
      <c r="E751" s="2">
        <v>1626</v>
      </c>
      <c r="F751" s="2">
        <v>7.43</v>
      </c>
      <c r="G751" s="2">
        <v>125</v>
      </c>
      <c r="H751" s="2">
        <v>49.02</v>
      </c>
      <c r="I751" s="2">
        <v>4</v>
      </c>
      <c r="J751" s="10">
        <v>2014</v>
      </c>
      <c r="K751" s="8" t="s">
        <v>766</v>
      </c>
      <c r="L751" s="8" t="s">
        <v>13</v>
      </c>
      <c r="M751" s="2">
        <f>RANK(Table1[[#This Row],[powerPerf]],Table1[powerPerf])</f>
        <v>1149</v>
      </c>
      <c r="N751" s="2">
        <f>RANK(Table1[[#This Row],[cpuValue]],Table1[cpuValue])</f>
        <v>902</v>
      </c>
      <c r="O751" s="8" t="str">
        <f>LOOKUP(Table1[[#This Row],[Rank based on power]],$S$5:$S$9,$T$5:$T$9)</f>
        <v>Average performance</v>
      </c>
      <c r="P751" s="2">
        <f ca="1">YEAR($T$2)-Table1[[#This Row],[testDate]]</f>
        <v>8</v>
      </c>
      <c r="Q751" s="8" t="str">
        <f>CONCATENATE(PROPER(Table1[[#This Row],[Performace remark based on performance]])," ",UPPER(TRIM(Table1[[#This Row],[category]])))</f>
        <v>Average Performance DESKTOP</v>
      </c>
      <c r="R751" s="8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t="s">
        <v>830</v>
      </c>
      <c r="B752" s="9">
        <v>119</v>
      </c>
      <c r="C752" s="2">
        <v>6107</v>
      </c>
      <c r="D752" s="2">
        <v>51.32</v>
      </c>
      <c r="E752" s="2">
        <v>2284</v>
      </c>
      <c r="F752" s="2">
        <v>19.2</v>
      </c>
      <c r="G752" s="2">
        <v>65</v>
      </c>
      <c r="H752" s="2">
        <v>93.96</v>
      </c>
      <c r="I752" s="2">
        <v>4</v>
      </c>
      <c r="J752" s="10">
        <v>2015</v>
      </c>
      <c r="K752" s="8" t="s">
        <v>558</v>
      </c>
      <c r="L752" s="8" t="s">
        <v>13</v>
      </c>
      <c r="M752" s="2">
        <f>RANK(Table1[[#This Row],[powerPerf]],Table1[powerPerf])</f>
        <v>790</v>
      </c>
      <c r="N752" s="2">
        <f>RANK(Table1[[#This Row],[cpuValue]],Table1[cpuValue])</f>
        <v>416</v>
      </c>
      <c r="O752" s="8" t="str">
        <f>LOOKUP(Table1[[#This Row],[Rank based on power]],$S$5:$S$9,$T$5:$T$9)</f>
        <v>Average performance</v>
      </c>
      <c r="P752" s="2">
        <f ca="1">YEAR($T$2)-Table1[[#This Row],[testDate]]</f>
        <v>7</v>
      </c>
      <c r="Q752" s="8" t="str">
        <f>CONCATENATE(PROPER(Table1[[#This Row],[Performace remark based on performance]])," ",UPPER(TRIM(Table1[[#This Row],[category]])))</f>
        <v>Average Performance DESKTOP</v>
      </c>
      <c r="R752" s="8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t="s">
        <v>831</v>
      </c>
      <c r="B753" s="9">
        <v>72.33</v>
      </c>
      <c r="C753" s="2">
        <v>6107</v>
      </c>
      <c r="D753" s="2">
        <v>84.43</v>
      </c>
      <c r="E753" s="2">
        <v>1387</v>
      </c>
      <c r="F753" s="2">
        <v>19.170000000000002</v>
      </c>
      <c r="G753" s="2">
        <v>95</v>
      </c>
      <c r="H753" s="2">
        <v>64.28</v>
      </c>
      <c r="I753" s="2">
        <v>6</v>
      </c>
      <c r="J753" s="10">
        <v>2010</v>
      </c>
      <c r="K753" s="8" t="s">
        <v>716</v>
      </c>
      <c r="L753" s="8" t="s">
        <v>16</v>
      </c>
      <c r="M753" s="2">
        <f>RANK(Table1[[#This Row],[powerPerf]],Table1[powerPerf])</f>
        <v>1009</v>
      </c>
      <c r="N753" s="2">
        <f>RANK(Table1[[#This Row],[cpuValue]],Table1[cpuValue])</f>
        <v>159</v>
      </c>
      <c r="O753" s="8" t="str">
        <f>LOOKUP(Table1[[#This Row],[Rank based on power]],$S$5:$S$9,$T$5:$T$9)</f>
        <v>Average performance</v>
      </c>
      <c r="P753" s="2">
        <f ca="1">YEAR($T$2)-Table1[[#This Row],[testDate]]</f>
        <v>12</v>
      </c>
      <c r="Q753" s="8" t="str">
        <f>CONCATENATE(PROPER(Table1[[#This Row],[Performace remark based on performance]])," ",UPPER(TRIM(Table1[[#This Row],[category]])))</f>
        <v>Average Performance SERVER</v>
      </c>
      <c r="R753" s="8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t="s">
        <v>832</v>
      </c>
      <c r="B754" s="9">
        <v>499.88</v>
      </c>
      <c r="C754" s="2">
        <v>6103</v>
      </c>
      <c r="D754" s="2">
        <v>12.21</v>
      </c>
      <c r="E754" s="2">
        <v>2122</v>
      </c>
      <c r="F754" s="2">
        <v>4.25</v>
      </c>
      <c r="G754" s="2">
        <v>15</v>
      </c>
      <c r="H754" s="2">
        <v>406.87</v>
      </c>
      <c r="I754" s="2">
        <v>4</v>
      </c>
      <c r="J754" s="10">
        <v>2018</v>
      </c>
      <c r="K754" s="8" t="s">
        <v>532</v>
      </c>
      <c r="L754" s="8" t="s">
        <v>118</v>
      </c>
      <c r="M754" s="2">
        <f>RANK(Table1[[#This Row],[powerPerf]],Table1[powerPerf])</f>
        <v>71</v>
      </c>
      <c r="N754" s="2">
        <f>RANK(Table1[[#This Row],[cpuValue]],Table1[cpuValue])</f>
        <v>1477</v>
      </c>
      <c r="O754" s="8" t="str">
        <f>LOOKUP(Table1[[#This Row],[Rank based on power]],$S$5:$S$9,$T$5:$T$9)</f>
        <v>Best performance</v>
      </c>
      <c r="P754" s="2">
        <f ca="1">YEAR($T$2)-Table1[[#This Row],[testDate]]</f>
        <v>4</v>
      </c>
      <c r="Q754" s="8" t="str">
        <f>CONCATENATE(PROPER(Table1[[#This Row],[Performace remark based on performance]])," ",UPPER(TRIM(Table1[[#This Row],[category]])))</f>
        <v>Best Performance LAPTOP</v>
      </c>
      <c r="R754" s="8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t="s">
        <v>833</v>
      </c>
      <c r="B755" s="9">
        <v>63.94</v>
      </c>
      <c r="C755" s="2">
        <v>6090</v>
      </c>
      <c r="D755" s="2">
        <v>95.25</v>
      </c>
      <c r="E755" s="2">
        <v>1392</v>
      </c>
      <c r="F755" s="2">
        <v>21.77</v>
      </c>
      <c r="G755" s="2">
        <v>95</v>
      </c>
      <c r="H755" s="2">
        <v>64.11</v>
      </c>
      <c r="I755" s="2">
        <v>6</v>
      </c>
      <c r="J755" s="10">
        <v>2010</v>
      </c>
      <c r="K755" s="8" t="s">
        <v>716</v>
      </c>
      <c r="L755" s="8" t="s">
        <v>16</v>
      </c>
      <c r="M755" s="2">
        <f>RANK(Table1[[#This Row],[powerPerf]],Table1[powerPerf])</f>
        <v>1013</v>
      </c>
      <c r="N755" s="2">
        <f>RANK(Table1[[#This Row],[cpuValue]],Table1[cpuValue])</f>
        <v>115</v>
      </c>
      <c r="O755" s="8" t="str">
        <f>LOOKUP(Table1[[#This Row],[Rank based on power]],$S$5:$S$9,$T$5:$T$9)</f>
        <v>Average performance</v>
      </c>
      <c r="P755" s="2">
        <f ca="1">YEAR($T$2)-Table1[[#This Row],[testDate]]</f>
        <v>12</v>
      </c>
      <c r="Q755" s="8" t="str">
        <f>CONCATENATE(PROPER(Table1[[#This Row],[Performace remark based on performance]])," ",UPPER(TRIM(Table1[[#This Row],[category]])))</f>
        <v>Average Performance SERVER</v>
      </c>
      <c r="R755" s="8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t="s">
        <v>834</v>
      </c>
      <c r="B756" s="9">
        <v>133</v>
      </c>
      <c r="C756" s="2">
        <v>6081</v>
      </c>
      <c r="D756" s="2">
        <v>45.72</v>
      </c>
      <c r="E756" s="2">
        <v>2363</v>
      </c>
      <c r="F756" s="2">
        <v>17.77</v>
      </c>
      <c r="G756" s="2">
        <v>65</v>
      </c>
      <c r="H756" s="2">
        <v>93.55</v>
      </c>
      <c r="I756" s="2">
        <v>4</v>
      </c>
      <c r="J756" s="10">
        <v>2019</v>
      </c>
      <c r="K756" s="8" t="s">
        <v>337</v>
      </c>
      <c r="L756" s="8" t="s">
        <v>118</v>
      </c>
      <c r="M756" s="2">
        <f>RANK(Table1[[#This Row],[powerPerf]],Table1[powerPerf])</f>
        <v>792</v>
      </c>
      <c r="N756" s="2">
        <f>RANK(Table1[[#This Row],[cpuValue]],Table1[cpuValue])</f>
        <v>492</v>
      </c>
      <c r="O756" s="8" t="str">
        <f>LOOKUP(Table1[[#This Row],[Rank based on power]],$S$5:$S$9,$T$5:$T$9)</f>
        <v>Average performance</v>
      </c>
      <c r="P756" s="2">
        <f ca="1">YEAR($T$2)-Table1[[#This Row],[testDate]]</f>
        <v>3</v>
      </c>
      <c r="Q756" s="8" t="str">
        <f>CONCATENATE(PROPER(Table1[[#This Row],[Performace remark based on performance]])," ",UPPER(TRIM(Table1[[#This Row],[category]])))</f>
        <v>Average Performance LAPTOP</v>
      </c>
      <c r="R756" s="8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t="s">
        <v>835</v>
      </c>
      <c r="B757" s="9">
        <v>456.54</v>
      </c>
      <c r="C757" s="2">
        <v>6079</v>
      </c>
      <c r="D757" s="2">
        <v>13.32</v>
      </c>
      <c r="E757" s="2">
        <v>1654</v>
      </c>
      <c r="F757" s="2">
        <v>3.62</v>
      </c>
      <c r="G757" s="2">
        <v>35</v>
      </c>
      <c r="H757" s="2">
        <v>173.69</v>
      </c>
      <c r="I757" s="2">
        <v>4</v>
      </c>
      <c r="J757" s="10">
        <v>2018</v>
      </c>
      <c r="K757" s="8" t="s">
        <v>575</v>
      </c>
      <c r="L757" s="8" t="s">
        <v>181</v>
      </c>
      <c r="M757" s="2">
        <f>RANK(Table1[[#This Row],[powerPerf]],Table1[powerPerf])</f>
        <v>401</v>
      </c>
      <c r="N757" s="2">
        <f>RANK(Table1[[#This Row],[cpuValue]],Table1[cpuValue])</f>
        <v>1434</v>
      </c>
      <c r="O757" s="8" t="str">
        <f>LOOKUP(Table1[[#This Row],[Rank based on power]],$S$5:$S$9,$T$5:$T$9)</f>
        <v>High performance</v>
      </c>
      <c r="P757" s="2">
        <f ca="1">YEAR($T$2)-Table1[[#This Row],[testDate]]</f>
        <v>4</v>
      </c>
      <c r="Q757" s="8" t="str">
        <f>CONCATENATE(PROPER(Table1[[#This Row],[Performace remark based on performance]])," ",UPPER(TRIM(Table1[[#This Row],[category]])))</f>
        <v>High Performance LAPTOP, SERVER</v>
      </c>
      <c r="R757" s="8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t="s">
        <v>836</v>
      </c>
      <c r="B758" s="9">
        <v>298</v>
      </c>
      <c r="C758" s="2">
        <v>6073</v>
      </c>
      <c r="D758" s="2">
        <v>20.38</v>
      </c>
      <c r="E758" s="2">
        <v>2231</v>
      </c>
      <c r="F758" s="2">
        <v>7.49</v>
      </c>
      <c r="G758" s="2">
        <v>35</v>
      </c>
      <c r="H758" s="2">
        <v>173.5</v>
      </c>
      <c r="I758" s="2">
        <v>4</v>
      </c>
      <c r="J758" s="10">
        <v>2017</v>
      </c>
      <c r="K758" s="8" t="s">
        <v>575</v>
      </c>
      <c r="L758" s="8" t="s">
        <v>13</v>
      </c>
      <c r="M758" s="2">
        <f>RANK(Table1[[#This Row],[powerPerf]],Table1[powerPerf])</f>
        <v>402</v>
      </c>
      <c r="N758" s="2">
        <f>RANK(Table1[[#This Row],[cpuValue]],Table1[cpuValue])</f>
        <v>1147</v>
      </c>
      <c r="O758" s="8" t="str">
        <f>LOOKUP(Table1[[#This Row],[Rank based on power]],$S$5:$S$9,$T$5:$T$9)</f>
        <v>High performance</v>
      </c>
      <c r="P758" s="2">
        <f ca="1">YEAR($T$2)-Table1[[#This Row],[testDate]]</f>
        <v>5</v>
      </c>
      <c r="Q758" s="8" t="str">
        <f>CONCATENATE(PROPER(Table1[[#This Row],[Performace remark based on performance]])," ",UPPER(TRIM(Table1[[#This Row],[category]])))</f>
        <v>High Performance DESKTOP</v>
      </c>
      <c r="R758" s="8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t="s">
        <v>837</v>
      </c>
      <c r="B759" s="9">
        <v>1350.7</v>
      </c>
      <c r="C759" s="2">
        <v>6073</v>
      </c>
      <c r="D759" s="2">
        <v>4.5</v>
      </c>
      <c r="E759" s="2">
        <v>1156</v>
      </c>
      <c r="F759" s="2">
        <v>0.86</v>
      </c>
      <c r="G759" s="2">
        <v>95</v>
      </c>
      <c r="H759" s="2">
        <v>63.92</v>
      </c>
      <c r="I759" s="2">
        <v>8</v>
      </c>
      <c r="J759" s="10">
        <v>2012</v>
      </c>
      <c r="K759" s="8" t="s">
        <v>393</v>
      </c>
      <c r="L759" s="8" t="s">
        <v>16</v>
      </c>
      <c r="M759" s="2">
        <f>RANK(Table1[[#This Row],[powerPerf]],Table1[powerPerf])</f>
        <v>1017</v>
      </c>
      <c r="N759" s="2">
        <f>RANK(Table1[[#This Row],[cpuValue]],Table1[cpuValue])</f>
        <v>1830</v>
      </c>
      <c r="O759" s="8" t="str">
        <f>LOOKUP(Table1[[#This Row],[Rank based on power]],$S$5:$S$9,$T$5:$T$9)</f>
        <v>Average performance</v>
      </c>
      <c r="P759" s="2">
        <f ca="1">YEAR($T$2)-Table1[[#This Row],[testDate]]</f>
        <v>10</v>
      </c>
      <c r="Q759" s="8" t="str">
        <f>CONCATENATE(PROPER(Table1[[#This Row],[Performace remark based on performance]])," ",UPPER(TRIM(Table1[[#This Row],[category]])))</f>
        <v>Average Performance SERVER</v>
      </c>
      <c r="R759" s="8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t="s">
        <v>838</v>
      </c>
      <c r="B760" s="9">
        <v>379</v>
      </c>
      <c r="C760" s="2">
        <v>6069</v>
      </c>
      <c r="D760" s="2">
        <v>16.010000000000002</v>
      </c>
      <c r="E760" s="2">
        <v>1231</v>
      </c>
      <c r="F760" s="2">
        <v>3.25</v>
      </c>
      <c r="G760" s="2">
        <v>115</v>
      </c>
      <c r="H760" s="2">
        <v>52.77</v>
      </c>
      <c r="I760" s="2">
        <v>6</v>
      </c>
      <c r="J760" s="10">
        <v>2013</v>
      </c>
      <c r="K760" s="8" t="s">
        <v>17</v>
      </c>
      <c r="L760" s="8" t="s">
        <v>16</v>
      </c>
      <c r="M760" s="2">
        <f>RANK(Table1[[#This Row],[powerPerf]],Table1[powerPerf])</f>
        <v>1117</v>
      </c>
      <c r="N760" s="2">
        <f>RANK(Table1[[#This Row],[cpuValue]],Table1[cpuValue])</f>
        <v>1312</v>
      </c>
      <c r="O760" s="8" t="str">
        <f>LOOKUP(Table1[[#This Row],[Rank based on power]],$S$5:$S$9,$T$5:$T$9)</f>
        <v>Average performance</v>
      </c>
      <c r="P760" s="2">
        <f ca="1">YEAR($T$2)-Table1[[#This Row],[testDate]]</f>
        <v>9</v>
      </c>
      <c r="Q760" s="8" t="str">
        <f>CONCATENATE(PROPER(Table1[[#This Row],[Performace remark based on performance]])," ",UPPER(TRIM(Table1[[#This Row],[category]])))</f>
        <v>Average Performance SERVER</v>
      </c>
      <c r="R760" s="8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t="s">
        <v>839</v>
      </c>
      <c r="B761" s="9">
        <v>165.99</v>
      </c>
      <c r="C761" s="2">
        <v>6064</v>
      </c>
      <c r="D761" s="2">
        <v>36.53</v>
      </c>
      <c r="E761" s="2">
        <v>2284</v>
      </c>
      <c r="F761" s="2">
        <v>13.76</v>
      </c>
      <c r="G761" s="2">
        <v>65</v>
      </c>
      <c r="H761" s="2">
        <v>93.3</v>
      </c>
      <c r="I761" s="2">
        <v>4</v>
      </c>
      <c r="J761" s="10">
        <v>2016</v>
      </c>
      <c r="K761" s="8" t="s">
        <v>591</v>
      </c>
      <c r="L761" s="8" t="s">
        <v>13</v>
      </c>
      <c r="M761" s="2">
        <f>RANK(Table1[[#This Row],[powerPerf]],Table1[powerPerf])</f>
        <v>794</v>
      </c>
      <c r="N761" s="2">
        <f>RANK(Table1[[#This Row],[cpuValue]],Table1[cpuValue])</f>
        <v>659</v>
      </c>
      <c r="O761" s="8" t="str">
        <f>LOOKUP(Table1[[#This Row],[Rank based on power]],$S$5:$S$9,$T$5:$T$9)</f>
        <v>Average performance</v>
      </c>
      <c r="P761" s="2">
        <f ca="1">YEAR($T$2)-Table1[[#This Row],[testDate]]</f>
        <v>6</v>
      </c>
      <c r="Q761" s="8" t="str">
        <f>CONCATENATE(PROPER(Table1[[#This Row],[Performace remark based on performance]])," ",UPPER(TRIM(Table1[[#This Row],[category]])))</f>
        <v>Average Performance DESKTOP</v>
      </c>
      <c r="R761" s="8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t="s">
        <v>840</v>
      </c>
      <c r="B762" s="9">
        <v>510</v>
      </c>
      <c r="C762" s="2">
        <v>6057</v>
      </c>
      <c r="D762" s="2">
        <v>11.88</v>
      </c>
      <c r="E762" s="2">
        <v>1963</v>
      </c>
      <c r="F762" s="2">
        <v>3.85</v>
      </c>
      <c r="G762" s="2">
        <v>65</v>
      </c>
      <c r="H762" s="2">
        <v>93.19</v>
      </c>
      <c r="I762" s="2">
        <v>4</v>
      </c>
      <c r="J762" s="10">
        <v>2018</v>
      </c>
      <c r="K762" s="8" t="s">
        <v>267</v>
      </c>
      <c r="L762" s="8" t="s">
        <v>16</v>
      </c>
      <c r="M762" s="2">
        <f>RANK(Table1[[#This Row],[powerPerf]],Table1[powerPerf])</f>
        <v>796</v>
      </c>
      <c r="N762" s="2">
        <f>RANK(Table1[[#This Row],[cpuValue]],Table1[cpuValue])</f>
        <v>1492</v>
      </c>
      <c r="O762" s="8" t="str">
        <f>LOOKUP(Table1[[#This Row],[Rank based on power]],$S$5:$S$9,$T$5:$T$9)</f>
        <v>Average performance</v>
      </c>
      <c r="P762" s="2">
        <f ca="1">YEAR($T$2)-Table1[[#This Row],[testDate]]</f>
        <v>4</v>
      </c>
      <c r="Q762" s="8" t="str">
        <f>CONCATENATE(PROPER(Table1[[#This Row],[Performace remark based on performance]])," ",UPPER(TRIM(Table1[[#This Row],[category]])))</f>
        <v>Average Performance SERVER</v>
      </c>
      <c r="R762" s="8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t="s">
        <v>841</v>
      </c>
      <c r="B763" s="9">
        <v>556</v>
      </c>
      <c r="C763" s="2">
        <v>6051</v>
      </c>
      <c r="D763" s="2">
        <v>10.88</v>
      </c>
      <c r="E763" s="2">
        <v>1951</v>
      </c>
      <c r="F763" s="2">
        <v>3.51</v>
      </c>
      <c r="G763" s="2">
        <v>47</v>
      </c>
      <c r="H763" s="2">
        <v>128.75</v>
      </c>
      <c r="I763" s="2">
        <v>4</v>
      </c>
      <c r="J763" s="10">
        <v>2013</v>
      </c>
      <c r="K763" s="8" t="s">
        <v>770</v>
      </c>
      <c r="L763" s="8" t="s">
        <v>118</v>
      </c>
      <c r="M763" s="2">
        <f>RANK(Table1[[#This Row],[powerPerf]],Table1[powerPerf])</f>
        <v>610</v>
      </c>
      <c r="N763" s="2">
        <f>RANK(Table1[[#This Row],[cpuValue]],Table1[cpuValue])</f>
        <v>1533</v>
      </c>
      <c r="O763" s="8" t="str">
        <f>LOOKUP(Table1[[#This Row],[Rank based on power]],$S$5:$S$9,$T$5:$T$9)</f>
        <v>High performance</v>
      </c>
      <c r="P763" s="2">
        <f ca="1">YEAR($T$2)-Table1[[#This Row],[testDate]]</f>
        <v>9</v>
      </c>
      <c r="Q763" s="8" t="str">
        <f>CONCATENATE(PROPER(Table1[[#This Row],[Performace remark based on performance]])," ",UPPER(TRIM(Table1[[#This Row],[category]])))</f>
        <v>High Performance LAPTOP</v>
      </c>
      <c r="R763" s="8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t="s">
        <v>842</v>
      </c>
      <c r="B764" s="9">
        <v>179.95</v>
      </c>
      <c r="C764" s="2">
        <v>6034</v>
      </c>
      <c r="D764" s="2">
        <v>33.53</v>
      </c>
      <c r="E764" s="2">
        <v>2004</v>
      </c>
      <c r="F764" s="2">
        <v>11.14</v>
      </c>
      <c r="G764" s="2">
        <v>47</v>
      </c>
      <c r="H764" s="2">
        <v>128.37</v>
      </c>
      <c r="I764" s="2">
        <v>4</v>
      </c>
      <c r="J764" s="10">
        <v>2014</v>
      </c>
      <c r="K764" s="8" t="s">
        <v>770</v>
      </c>
      <c r="L764" s="8" t="s">
        <v>118</v>
      </c>
      <c r="M764" s="2">
        <f>RANK(Table1[[#This Row],[powerPerf]],Table1[powerPerf])</f>
        <v>613</v>
      </c>
      <c r="N764" s="2">
        <f>RANK(Table1[[#This Row],[cpuValue]],Table1[cpuValue])</f>
        <v>747</v>
      </c>
      <c r="O764" s="8" t="str">
        <f>LOOKUP(Table1[[#This Row],[Rank based on power]],$S$5:$S$9,$T$5:$T$9)</f>
        <v>High performance</v>
      </c>
      <c r="P764" s="2">
        <f ca="1">YEAR($T$2)-Table1[[#This Row],[testDate]]</f>
        <v>8</v>
      </c>
      <c r="Q764" s="8" t="str">
        <f>CONCATENATE(PROPER(Table1[[#This Row],[Performace remark based on performance]])," ",UPPER(TRIM(Table1[[#This Row],[category]])))</f>
        <v>High Performance LAPTOP</v>
      </c>
      <c r="R764" s="8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t="s">
        <v>843</v>
      </c>
      <c r="B765" s="9">
        <v>699.95</v>
      </c>
      <c r="C765" s="2">
        <v>5987</v>
      </c>
      <c r="D765" s="2">
        <v>8.5500000000000007</v>
      </c>
      <c r="E765" s="2">
        <v>2104</v>
      </c>
      <c r="F765" s="2">
        <v>3.01</v>
      </c>
      <c r="G765" s="2">
        <v>45</v>
      </c>
      <c r="H765" s="2">
        <v>133.05000000000001</v>
      </c>
      <c r="I765" s="2">
        <v>4</v>
      </c>
      <c r="J765" s="10">
        <v>2012</v>
      </c>
      <c r="K765" s="8" t="s">
        <v>665</v>
      </c>
      <c r="L765" s="8" t="s">
        <v>16</v>
      </c>
      <c r="M765" s="2">
        <f>RANK(Table1[[#This Row],[powerPerf]],Table1[powerPerf])</f>
        <v>589</v>
      </c>
      <c r="N765" s="2">
        <f>RANK(Table1[[#This Row],[cpuValue]],Table1[cpuValue])</f>
        <v>1664</v>
      </c>
      <c r="O765" s="8" t="str">
        <f>LOOKUP(Table1[[#This Row],[Rank based on power]],$S$5:$S$9,$T$5:$T$9)</f>
        <v>High performance</v>
      </c>
      <c r="P765" s="2">
        <f ca="1">YEAR($T$2)-Table1[[#This Row],[testDate]]</f>
        <v>10</v>
      </c>
      <c r="Q765" s="8" t="str">
        <f>CONCATENATE(PROPER(Table1[[#This Row],[Performace remark based on performance]])," ",UPPER(TRIM(Table1[[#This Row],[category]])))</f>
        <v>High Performance SERVER</v>
      </c>
      <c r="R765" s="8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t="s">
        <v>844</v>
      </c>
      <c r="B766" s="9">
        <v>253</v>
      </c>
      <c r="C766" s="2">
        <v>5985</v>
      </c>
      <c r="D766" s="2">
        <v>23.66</v>
      </c>
      <c r="E766" s="2">
        <v>1671</v>
      </c>
      <c r="F766" s="2">
        <v>6.61</v>
      </c>
      <c r="G766" s="2">
        <v>220</v>
      </c>
      <c r="H766" s="2">
        <v>27.21</v>
      </c>
      <c r="I766" s="2">
        <v>4</v>
      </c>
      <c r="J766" s="10">
        <v>2013</v>
      </c>
      <c r="K766" s="8" t="s">
        <v>766</v>
      </c>
      <c r="L766" s="8" t="s">
        <v>13</v>
      </c>
      <c r="M766" s="2">
        <f>RANK(Table1[[#This Row],[powerPerf]],Table1[powerPerf])</f>
        <v>1451</v>
      </c>
      <c r="N766" s="2">
        <f>RANK(Table1[[#This Row],[cpuValue]],Table1[cpuValue])</f>
        <v>1037</v>
      </c>
      <c r="O766" s="8" t="str">
        <f>LOOKUP(Table1[[#This Row],[Rank based on power]],$S$5:$S$9,$T$5:$T$9)</f>
        <v>Average performance</v>
      </c>
      <c r="P766" s="2">
        <f ca="1">YEAR($T$2)-Table1[[#This Row],[testDate]]</f>
        <v>9</v>
      </c>
      <c r="Q766" s="8" t="str">
        <f>CONCATENATE(PROPER(Table1[[#This Row],[Performace remark based on performance]])," ",UPPER(TRIM(Table1[[#This Row],[category]])))</f>
        <v>Average Performance DESKTOP</v>
      </c>
      <c r="R766" s="8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t="s">
        <v>845</v>
      </c>
      <c r="B767" s="9">
        <v>122.99</v>
      </c>
      <c r="C767" s="2">
        <v>5969</v>
      </c>
      <c r="D767" s="2">
        <v>48.53</v>
      </c>
      <c r="E767" s="2">
        <v>1576</v>
      </c>
      <c r="F767" s="2">
        <v>12.81</v>
      </c>
      <c r="G767" s="2">
        <v>125</v>
      </c>
      <c r="H767" s="2">
        <v>47.75</v>
      </c>
      <c r="I767" s="2">
        <v>4</v>
      </c>
      <c r="J767" s="10">
        <v>2012</v>
      </c>
      <c r="K767" s="8" t="s">
        <v>766</v>
      </c>
      <c r="L767" s="8" t="s">
        <v>13</v>
      </c>
      <c r="M767" s="2">
        <f>RANK(Table1[[#This Row],[powerPerf]],Table1[powerPerf])</f>
        <v>1162</v>
      </c>
      <c r="N767" s="2">
        <f>RANK(Table1[[#This Row],[cpuValue]],Table1[cpuValue])</f>
        <v>444</v>
      </c>
      <c r="O767" s="8" t="str">
        <f>LOOKUP(Table1[[#This Row],[Rank based on power]],$S$5:$S$9,$T$5:$T$9)</f>
        <v>Average performance</v>
      </c>
      <c r="P767" s="2">
        <f ca="1">YEAR($T$2)-Table1[[#This Row],[testDate]]</f>
        <v>10</v>
      </c>
      <c r="Q767" s="8" t="str">
        <f>CONCATENATE(PROPER(Table1[[#This Row],[Performace remark based on performance]])," ",UPPER(TRIM(Table1[[#This Row],[category]])))</f>
        <v>Average Performance DESKTOP</v>
      </c>
      <c r="R767" s="8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t="s">
        <v>846</v>
      </c>
      <c r="B768" s="9">
        <v>548.87</v>
      </c>
      <c r="C768" s="2">
        <v>5966</v>
      </c>
      <c r="D768" s="2">
        <v>10.87</v>
      </c>
      <c r="E768" s="2">
        <v>1954</v>
      </c>
      <c r="F768" s="2">
        <v>3.56</v>
      </c>
      <c r="G768" s="2">
        <v>45</v>
      </c>
      <c r="H768" s="2">
        <v>132.57</v>
      </c>
      <c r="I768" s="2">
        <v>4</v>
      </c>
      <c r="J768" s="10">
        <v>2012</v>
      </c>
      <c r="K768" s="8" t="s">
        <v>847</v>
      </c>
      <c r="L768" s="8" t="s">
        <v>118</v>
      </c>
      <c r="M768" s="2">
        <f>RANK(Table1[[#This Row],[powerPerf]],Table1[powerPerf])</f>
        <v>593</v>
      </c>
      <c r="N768" s="2">
        <f>RANK(Table1[[#This Row],[cpuValue]],Table1[cpuValue])</f>
        <v>1535</v>
      </c>
      <c r="O768" s="8" t="str">
        <f>LOOKUP(Table1[[#This Row],[Rank based on power]],$S$5:$S$9,$T$5:$T$9)</f>
        <v>High performance</v>
      </c>
      <c r="P768" s="2">
        <f ca="1">YEAR($T$2)-Table1[[#This Row],[testDate]]</f>
        <v>10</v>
      </c>
      <c r="Q768" s="8" t="str">
        <f>CONCATENATE(PROPER(Table1[[#This Row],[Performace remark based on performance]])," ",UPPER(TRIM(Table1[[#This Row],[category]])))</f>
        <v>High Performance LAPTOP</v>
      </c>
      <c r="R768" s="8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t="s">
        <v>848</v>
      </c>
      <c r="B769" s="9">
        <v>399</v>
      </c>
      <c r="C769" s="2">
        <v>5961</v>
      </c>
      <c r="D769" s="2">
        <v>14.94</v>
      </c>
      <c r="E769" s="2">
        <v>2064</v>
      </c>
      <c r="F769" s="2">
        <v>5.17</v>
      </c>
      <c r="G769" s="2">
        <v>80</v>
      </c>
      <c r="H769" s="2">
        <v>74.510000000000005</v>
      </c>
      <c r="I769" s="2">
        <v>4</v>
      </c>
      <c r="J769" s="10">
        <v>2016</v>
      </c>
      <c r="K769" s="8" t="s">
        <v>575</v>
      </c>
      <c r="L769" s="8" t="s">
        <v>16</v>
      </c>
      <c r="M769" s="2">
        <f>RANK(Table1[[#This Row],[powerPerf]],Table1[powerPerf])</f>
        <v>926</v>
      </c>
      <c r="N769" s="2">
        <f>RANK(Table1[[#This Row],[cpuValue]],Table1[cpuValue])</f>
        <v>1354</v>
      </c>
      <c r="O769" s="8" t="str">
        <f>LOOKUP(Table1[[#This Row],[Rank based on power]],$S$5:$S$9,$T$5:$T$9)</f>
        <v>Average performance</v>
      </c>
      <c r="P769" s="2">
        <f ca="1">YEAR($T$2)-Table1[[#This Row],[testDate]]</f>
        <v>6</v>
      </c>
      <c r="Q769" s="8" t="str">
        <f>CONCATENATE(PROPER(Table1[[#This Row],[Performace remark based on performance]])," ",UPPER(TRIM(Table1[[#This Row],[category]])))</f>
        <v>Average Performance SERVER</v>
      </c>
      <c r="R769" s="8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t="s">
        <v>849</v>
      </c>
      <c r="B770" s="9">
        <v>49</v>
      </c>
      <c r="C770" s="2">
        <v>5929</v>
      </c>
      <c r="D770" s="2">
        <v>120.99</v>
      </c>
      <c r="E770" s="2">
        <v>1091</v>
      </c>
      <c r="F770" s="2">
        <v>22.26</v>
      </c>
      <c r="G770" s="2">
        <v>70</v>
      </c>
      <c r="H770" s="2">
        <v>84.69</v>
      </c>
      <c r="I770" s="2">
        <v>8</v>
      </c>
      <c r="J770" s="10">
        <v>2012</v>
      </c>
      <c r="K770" s="8" t="s">
        <v>414</v>
      </c>
      <c r="L770" s="8" t="s">
        <v>16</v>
      </c>
      <c r="M770" s="2">
        <f>RANK(Table1[[#This Row],[powerPerf]],Table1[powerPerf])</f>
        <v>852</v>
      </c>
      <c r="N770" s="2">
        <f>RANK(Table1[[#This Row],[cpuValue]],Table1[cpuValue])</f>
        <v>42</v>
      </c>
      <c r="O770" s="8" t="str">
        <f>LOOKUP(Table1[[#This Row],[Rank based on power]],$S$5:$S$9,$T$5:$T$9)</f>
        <v>Average performance</v>
      </c>
      <c r="P770" s="2">
        <f ca="1">YEAR($T$2)-Table1[[#This Row],[testDate]]</f>
        <v>10</v>
      </c>
      <c r="Q770" s="8" t="str">
        <f>CONCATENATE(PROPER(Table1[[#This Row],[Performace remark based on performance]])," ",UPPER(TRIM(Table1[[#This Row],[category]])))</f>
        <v>Average Performance SERVER</v>
      </c>
      <c r="R770" s="8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t="s">
        <v>850</v>
      </c>
      <c r="B771" s="9">
        <v>170</v>
      </c>
      <c r="C771" s="2">
        <v>5900</v>
      </c>
      <c r="D771" s="2">
        <v>34.71</v>
      </c>
      <c r="E771" s="2">
        <v>1282</v>
      </c>
      <c r="F771" s="2">
        <v>7.54</v>
      </c>
      <c r="G771" s="2">
        <v>95</v>
      </c>
      <c r="H771" s="2">
        <v>62.11</v>
      </c>
      <c r="I771" s="2">
        <v>6</v>
      </c>
      <c r="J771" s="10">
        <v>2014</v>
      </c>
      <c r="K771" s="8" t="s">
        <v>496</v>
      </c>
      <c r="L771" s="8" t="s">
        <v>16</v>
      </c>
      <c r="M771" s="2">
        <f>RANK(Table1[[#This Row],[powerPerf]],Table1[powerPerf])</f>
        <v>1035</v>
      </c>
      <c r="N771" s="2">
        <f>RANK(Table1[[#This Row],[cpuValue]],Table1[cpuValue])</f>
        <v>710</v>
      </c>
      <c r="O771" s="8" t="str">
        <f>LOOKUP(Table1[[#This Row],[Rank based on power]],$S$5:$S$9,$T$5:$T$9)</f>
        <v>Average performance</v>
      </c>
      <c r="P771" s="2">
        <f ca="1">YEAR($T$2)-Table1[[#This Row],[testDate]]</f>
        <v>8</v>
      </c>
      <c r="Q771" s="8" t="str">
        <f>CONCATENATE(PROPER(Table1[[#This Row],[Performace remark based on performance]])," ",UPPER(TRIM(Table1[[#This Row],[category]])))</f>
        <v>Average Performance SERVER</v>
      </c>
      <c r="R771" s="8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t="s">
        <v>851</v>
      </c>
      <c r="B772" s="9">
        <v>1709.92</v>
      </c>
      <c r="C772" s="2">
        <v>5889</v>
      </c>
      <c r="D772" s="2">
        <v>3.44</v>
      </c>
      <c r="E772" s="2">
        <v>1127</v>
      </c>
      <c r="F772" s="2">
        <v>0.66</v>
      </c>
      <c r="G772" s="2">
        <v>115</v>
      </c>
      <c r="H772" s="2">
        <v>51.21</v>
      </c>
      <c r="I772" s="2">
        <v>8</v>
      </c>
      <c r="J772" s="10">
        <v>2015</v>
      </c>
      <c r="K772" s="8" t="s">
        <v>744</v>
      </c>
      <c r="L772" s="8" t="s">
        <v>16</v>
      </c>
      <c r="M772" s="2">
        <f>RANK(Table1[[#This Row],[powerPerf]],Table1[powerPerf])</f>
        <v>1129</v>
      </c>
      <c r="N772" s="2">
        <f>RANK(Table1[[#This Row],[cpuValue]],Table1[cpuValue])</f>
        <v>1858</v>
      </c>
      <c r="O772" s="8" t="str">
        <f>LOOKUP(Table1[[#This Row],[Rank based on power]],$S$5:$S$9,$T$5:$T$9)</f>
        <v>Average performance</v>
      </c>
      <c r="P772" s="2">
        <f ca="1">YEAR($T$2)-Table1[[#This Row],[testDate]]</f>
        <v>7</v>
      </c>
      <c r="Q772" s="8" t="str">
        <f>CONCATENATE(PROPER(Table1[[#This Row],[Performace remark based on performance]])," ",UPPER(TRIM(Table1[[#This Row],[category]])))</f>
        <v>Average Performance SERVER</v>
      </c>
      <c r="R772" s="8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t="s">
        <v>852</v>
      </c>
      <c r="B773" s="9">
        <v>179.91</v>
      </c>
      <c r="C773" s="2">
        <v>5871</v>
      </c>
      <c r="D773" s="2">
        <v>32.64</v>
      </c>
      <c r="E773" s="2">
        <v>1774</v>
      </c>
      <c r="F773" s="2">
        <v>9.86</v>
      </c>
      <c r="G773" s="2">
        <v>130</v>
      </c>
      <c r="H773" s="2">
        <v>45.16</v>
      </c>
      <c r="I773" s="2">
        <v>4</v>
      </c>
      <c r="J773" s="10">
        <v>2012</v>
      </c>
      <c r="K773" s="8" t="s">
        <v>393</v>
      </c>
      <c r="L773" s="8" t="s">
        <v>16</v>
      </c>
      <c r="M773" s="2">
        <f>RANK(Table1[[#This Row],[powerPerf]],Table1[powerPerf])</f>
        <v>1192</v>
      </c>
      <c r="N773" s="2">
        <f>RANK(Table1[[#This Row],[cpuValue]],Table1[cpuValue])</f>
        <v>780</v>
      </c>
      <c r="O773" s="8" t="str">
        <f>LOOKUP(Table1[[#This Row],[Rank based on power]],$S$5:$S$9,$T$5:$T$9)</f>
        <v>Average performance</v>
      </c>
      <c r="P773" s="2">
        <f ca="1">YEAR($T$2)-Table1[[#This Row],[testDate]]</f>
        <v>10</v>
      </c>
      <c r="Q773" s="8" t="str">
        <f>CONCATENATE(PROPER(Table1[[#This Row],[Performace remark based on performance]])," ",UPPER(TRIM(Table1[[#This Row],[category]])))</f>
        <v>Average Performance SERVER</v>
      </c>
      <c r="R773" s="8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t="s">
        <v>853</v>
      </c>
      <c r="B774" s="9">
        <v>69</v>
      </c>
      <c r="C774" s="2">
        <v>5863</v>
      </c>
      <c r="D774" s="2">
        <v>84.97</v>
      </c>
      <c r="E774" s="2">
        <v>1190</v>
      </c>
      <c r="F774" s="2">
        <v>17.25</v>
      </c>
      <c r="G774" s="2">
        <v>95</v>
      </c>
      <c r="H774" s="2">
        <v>61.72</v>
      </c>
      <c r="I774" s="2">
        <v>6</v>
      </c>
      <c r="J774" s="10">
        <v>2012</v>
      </c>
      <c r="K774" s="8" t="s">
        <v>496</v>
      </c>
      <c r="L774" s="8" t="s">
        <v>16</v>
      </c>
      <c r="M774" s="2">
        <f>RANK(Table1[[#This Row],[powerPerf]],Table1[powerPerf])</f>
        <v>1040</v>
      </c>
      <c r="N774" s="2">
        <f>RANK(Table1[[#This Row],[cpuValue]],Table1[cpuValue])</f>
        <v>154</v>
      </c>
      <c r="O774" s="8" t="str">
        <f>LOOKUP(Table1[[#This Row],[Rank based on power]],$S$5:$S$9,$T$5:$T$9)</f>
        <v>Average performance</v>
      </c>
      <c r="P774" s="2">
        <f ca="1">YEAR($T$2)-Table1[[#This Row],[testDate]]</f>
        <v>10</v>
      </c>
      <c r="Q774" s="8" t="str">
        <f>CONCATENATE(PROPER(Table1[[#This Row],[Performace remark based on performance]])," ",UPPER(TRIM(Table1[[#This Row],[category]])))</f>
        <v>Average Performance SERVER</v>
      </c>
      <c r="R774" s="8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t="s">
        <v>854</v>
      </c>
      <c r="B775" s="9">
        <v>19.2</v>
      </c>
      <c r="C775" s="2">
        <v>5842</v>
      </c>
      <c r="D775" s="2">
        <v>304.26</v>
      </c>
      <c r="E775" s="2">
        <v>1689</v>
      </c>
      <c r="F775" s="2">
        <v>87.97</v>
      </c>
      <c r="G775" s="2">
        <v>80</v>
      </c>
      <c r="H775" s="2">
        <v>73.02</v>
      </c>
      <c r="I775" s="2">
        <v>4</v>
      </c>
      <c r="J775" s="10">
        <v>2015</v>
      </c>
      <c r="K775" s="8" t="s">
        <v>496</v>
      </c>
      <c r="L775" s="8" t="s">
        <v>16</v>
      </c>
      <c r="M775" s="2">
        <f>RANK(Table1[[#This Row],[powerPerf]],Table1[powerPerf])</f>
        <v>937</v>
      </c>
      <c r="N775" s="2">
        <f>RANK(Table1[[#This Row],[cpuValue]],Table1[cpuValue])</f>
        <v>6</v>
      </c>
      <c r="O775" s="8" t="str">
        <f>LOOKUP(Table1[[#This Row],[Rank based on power]],$S$5:$S$9,$T$5:$T$9)</f>
        <v>Average performance</v>
      </c>
      <c r="P775" s="2">
        <f ca="1">YEAR($T$2)-Table1[[#This Row],[testDate]]</f>
        <v>7</v>
      </c>
      <c r="Q775" s="8" t="str">
        <f>CONCATENATE(PROPER(Table1[[#This Row],[Performace remark based on performance]])," ",UPPER(TRIM(Table1[[#This Row],[category]])))</f>
        <v>Average Performance SERVER</v>
      </c>
      <c r="R775" s="8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t="s">
        <v>855</v>
      </c>
      <c r="B776" s="9">
        <v>239.99</v>
      </c>
      <c r="C776" s="2">
        <v>5829</v>
      </c>
      <c r="D776" s="2">
        <v>24.29</v>
      </c>
      <c r="E776" s="2">
        <v>1944</v>
      </c>
      <c r="F776" s="2">
        <v>8.1</v>
      </c>
      <c r="G776" s="2">
        <v>47</v>
      </c>
      <c r="H776" s="2">
        <v>124.02</v>
      </c>
      <c r="I776" s="2">
        <v>4</v>
      </c>
      <c r="J776" s="10">
        <v>2013</v>
      </c>
      <c r="K776" s="8" t="s">
        <v>856</v>
      </c>
      <c r="L776" s="8" t="s">
        <v>118</v>
      </c>
      <c r="M776" s="2">
        <f>RANK(Table1[[#This Row],[powerPerf]],Table1[powerPerf])</f>
        <v>636</v>
      </c>
      <c r="N776" s="2">
        <f>RANK(Table1[[#This Row],[cpuValue]],Table1[cpuValue])</f>
        <v>1021</v>
      </c>
      <c r="O776" s="8" t="str">
        <f>LOOKUP(Table1[[#This Row],[Rank based on power]],$S$5:$S$9,$T$5:$T$9)</f>
        <v>High performance</v>
      </c>
      <c r="P776" s="2">
        <f ca="1">YEAR($T$2)-Table1[[#This Row],[testDate]]</f>
        <v>9</v>
      </c>
      <c r="Q776" s="8" t="str">
        <f>CONCATENATE(PROPER(Table1[[#This Row],[Performace remark based on performance]])," ",UPPER(TRIM(Table1[[#This Row],[category]])))</f>
        <v>High Performance LAPTOP</v>
      </c>
      <c r="R776" s="8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t="s">
        <v>857</v>
      </c>
      <c r="B777" s="9">
        <v>158.94999999999999</v>
      </c>
      <c r="C777" s="2">
        <v>5827</v>
      </c>
      <c r="D777" s="2">
        <v>36.659999999999997</v>
      </c>
      <c r="E777" s="2">
        <v>2005</v>
      </c>
      <c r="F777" s="2">
        <v>12.62</v>
      </c>
      <c r="G777" s="2">
        <v>25</v>
      </c>
      <c r="H777" s="2">
        <v>233.07</v>
      </c>
      <c r="I777" s="2">
        <v>4</v>
      </c>
      <c r="J777" s="10">
        <v>2018</v>
      </c>
      <c r="K777" s="8" t="s">
        <v>267</v>
      </c>
      <c r="L777" s="8" t="s">
        <v>13</v>
      </c>
      <c r="M777" s="2">
        <f>RANK(Table1[[#This Row],[powerPerf]],Table1[powerPerf])</f>
        <v>245</v>
      </c>
      <c r="N777" s="2">
        <f>RANK(Table1[[#This Row],[cpuValue]],Table1[cpuValue])</f>
        <v>654</v>
      </c>
      <c r="O777" s="8" t="str">
        <f>LOOKUP(Table1[[#This Row],[Rank based on power]],$S$5:$S$9,$T$5:$T$9)</f>
        <v>Best performance</v>
      </c>
      <c r="P777" s="2">
        <f ca="1">YEAR($T$2)-Table1[[#This Row],[testDate]]</f>
        <v>4</v>
      </c>
      <c r="Q777" s="8" t="str">
        <f>CONCATENATE(PROPER(Table1[[#This Row],[Performace remark based on performance]])," ",UPPER(TRIM(Table1[[#This Row],[category]])))</f>
        <v>Best Performance DESKTOP</v>
      </c>
      <c r="R777" s="8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t="s">
        <v>858</v>
      </c>
      <c r="B778" s="9">
        <v>271.57</v>
      </c>
      <c r="C778" s="2">
        <v>5800</v>
      </c>
      <c r="D778" s="2">
        <v>21.36</v>
      </c>
      <c r="E778" s="2">
        <v>1895</v>
      </c>
      <c r="F778" s="2">
        <v>6.98</v>
      </c>
      <c r="G778" s="2">
        <v>47</v>
      </c>
      <c r="H778" s="2">
        <v>123.4</v>
      </c>
      <c r="I778" s="2">
        <v>4</v>
      </c>
      <c r="J778" s="10">
        <v>2014</v>
      </c>
      <c r="K778" s="8" t="s">
        <v>770</v>
      </c>
      <c r="L778" s="8" t="s">
        <v>118</v>
      </c>
      <c r="M778" s="2">
        <f>RANK(Table1[[#This Row],[powerPerf]],Table1[powerPerf])</f>
        <v>643</v>
      </c>
      <c r="N778" s="2">
        <f>RANK(Table1[[#This Row],[cpuValue]],Table1[cpuValue])</f>
        <v>1121</v>
      </c>
      <c r="O778" s="8" t="str">
        <f>LOOKUP(Table1[[#This Row],[Rank based on power]],$S$5:$S$9,$T$5:$T$9)</f>
        <v>High performance</v>
      </c>
      <c r="P778" s="2">
        <f ca="1">YEAR($T$2)-Table1[[#This Row],[testDate]]</f>
        <v>8</v>
      </c>
      <c r="Q778" s="8" t="str">
        <f>CONCATENATE(PROPER(Table1[[#This Row],[Performace remark based on performance]])," ",UPPER(TRIM(Table1[[#This Row],[category]])))</f>
        <v>High Performance LAPTOP</v>
      </c>
      <c r="R778" s="8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t="s">
        <v>859</v>
      </c>
      <c r="B779" s="9">
        <v>285</v>
      </c>
      <c r="C779" s="2">
        <v>5776</v>
      </c>
      <c r="D779" s="2">
        <v>20.27</v>
      </c>
      <c r="E779" s="2">
        <v>2552</v>
      </c>
      <c r="F779" s="2">
        <v>8.9499999999999993</v>
      </c>
      <c r="G779" s="2">
        <v>15</v>
      </c>
      <c r="H779" s="2">
        <v>385.06</v>
      </c>
      <c r="I779" s="2">
        <v>2</v>
      </c>
      <c r="J779" s="10">
        <v>2022</v>
      </c>
      <c r="K779" s="8" t="s">
        <v>553</v>
      </c>
      <c r="L779" s="8" t="s">
        <v>300</v>
      </c>
      <c r="M779" s="2">
        <f>RANK(Table1[[#This Row],[powerPerf]],Table1[powerPerf])</f>
        <v>78</v>
      </c>
      <c r="N779" s="2">
        <f>RANK(Table1[[#This Row],[cpuValue]],Table1[cpuValue])</f>
        <v>1152</v>
      </c>
      <c r="O779" s="8" t="str">
        <f>LOOKUP(Table1[[#This Row],[Rank based on power]],$S$5:$S$9,$T$5:$T$9)</f>
        <v>Best performance</v>
      </c>
      <c r="P779" s="2">
        <f ca="1">YEAR($T$2)-Table1[[#This Row],[testDate]]</f>
        <v>0</v>
      </c>
      <c r="Q779" s="8" t="str">
        <f>CONCATENATE(PROPER(Table1[[#This Row],[Performace remark based on performance]])," ",UPPER(TRIM(Table1[[#This Row],[category]])))</f>
        <v>Best Performance MOBILE/EMBEDDED</v>
      </c>
      <c r="R779" s="8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t="s">
        <v>860</v>
      </c>
      <c r="B780" s="9">
        <v>76.989999999999995</v>
      </c>
      <c r="C780" s="2">
        <v>5776</v>
      </c>
      <c r="D780" s="2">
        <v>75.02</v>
      </c>
      <c r="E780" s="2">
        <v>1060</v>
      </c>
      <c r="F780" s="2">
        <v>13.77</v>
      </c>
      <c r="G780" s="2">
        <v>65</v>
      </c>
      <c r="H780" s="2">
        <v>88.86</v>
      </c>
      <c r="I780" s="2">
        <v>4</v>
      </c>
      <c r="J780" s="10">
        <v>2012</v>
      </c>
      <c r="K780" s="8" t="s">
        <v>861</v>
      </c>
      <c r="L780" s="8" t="s">
        <v>16</v>
      </c>
      <c r="M780" s="2">
        <f>RANK(Table1[[#This Row],[powerPerf]],Table1[powerPerf])</f>
        <v>822</v>
      </c>
      <c r="N780" s="2">
        <f>RANK(Table1[[#This Row],[cpuValue]],Table1[cpuValue])</f>
        <v>199</v>
      </c>
      <c r="O780" s="8" t="str">
        <f>LOOKUP(Table1[[#This Row],[Rank based on power]],$S$5:$S$9,$T$5:$T$9)</f>
        <v>Average performance</v>
      </c>
      <c r="P780" s="2">
        <f ca="1">YEAR($T$2)-Table1[[#This Row],[testDate]]</f>
        <v>10</v>
      </c>
      <c r="Q780" s="8" t="str">
        <f>CONCATENATE(PROPER(Table1[[#This Row],[Performace remark based on performance]])," ",UPPER(TRIM(Table1[[#This Row],[category]])))</f>
        <v>Average Performance SERVER</v>
      </c>
      <c r="R780" s="8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t="s">
        <v>862</v>
      </c>
      <c r="B781" s="9">
        <v>65</v>
      </c>
      <c r="C781" s="2">
        <v>5769</v>
      </c>
      <c r="D781" s="2">
        <v>88.76</v>
      </c>
      <c r="E781" s="2">
        <v>1013</v>
      </c>
      <c r="F781" s="2">
        <v>15.58</v>
      </c>
      <c r="G781" s="2">
        <v>70</v>
      </c>
      <c r="H781" s="2">
        <v>82.42</v>
      </c>
      <c r="I781" s="2">
        <v>8</v>
      </c>
      <c r="J781" s="10">
        <v>2015</v>
      </c>
      <c r="K781" s="8" t="s">
        <v>496</v>
      </c>
      <c r="L781" s="8" t="s">
        <v>16</v>
      </c>
      <c r="M781" s="2">
        <f>RANK(Table1[[#This Row],[powerPerf]],Table1[powerPerf])</f>
        <v>873</v>
      </c>
      <c r="N781" s="2">
        <f>RANK(Table1[[#This Row],[cpuValue]],Table1[cpuValue])</f>
        <v>140</v>
      </c>
      <c r="O781" s="8" t="str">
        <f>LOOKUP(Table1[[#This Row],[Rank based on power]],$S$5:$S$9,$T$5:$T$9)</f>
        <v>Average performance</v>
      </c>
      <c r="P781" s="2">
        <f ca="1">YEAR($T$2)-Table1[[#This Row],[testDate]]</f>
        <v>7</v>
      </c>
      <c r="Q781" s="8" t="str">
        <f>CONCATENATE(PROPER(Table1[[#This Row],[Performace remark based on performance]])," ",UPPER(TRIM(Table1[[#This Row],[category]])))</f>
        <v>Average Performance SERVER</v>
      </c>
      <c r="R781" s="8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t="s">
        <v>864</v>
      </c>
      <c r="B782" s="9">
        <v>58</v>
      </c>
      <c r="C782" s="2">
        <v>5761</v>
      </c>
      <c r="D782" s="2">
        <v>99.32</v>
      </c>
      <c r="E782" s="2">
        <v>1302</v>
      </c>
      <c r="F782" s="2">
        <v>22.45</v>
      </c>
      <c r="G782" s="2">
        <v>95</v>
      </c>
      <c r="H782" s="2">
        <v>60.64</v>
      </c>
      <c r="I782" s="2">
        <v>6</v>
      </c>
      <c r="J782" s="10">
        <v>2010</v>
      </c>
      <c r="K782" s="8" t="s">
        <v>716</v>
      </c>
      <c r="L782" s="8" t="s">
        <v>16</v>
      </c>
      <c r="M782" s="2">
        <f>RANK(Table1[[#This Row],[powerPerf]],Table1[powerPerf])</f>
        <v>1044</v>
      </c>
      <c r="N782" s="2">
        <f>RANK(Table1[[#This Row],[cpuValue]],Table1[cpuValue])</f>
        <v>99</v>
      </c>
      <c r="O782" s="8" t="str">
        <f>LOOKUP(Table1[[#This Row],[Rank based on power]],$S$5:$S$9,$T$5:$T$9)</f>
        <v>Average performance</v>
      </c>
      <c r="P782" s="2">
        <f ca="1">YEAR($T$2)-Table1[[#This Row],[testDate]]</f>
        <v>12</v>
      </c>
      <c r="Q782" s="8" t="str">
        <f>CONCATENATE(PROPER(Table1[[#This Row],[Performace remark based on performance]])," ",UPPER(TRIM(Table1[[#This Row],[category]])))</f>
        <v>Average Performance SERVER</v>
      </c>
      <c r="R782" s="8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t="s">
        <v>865</v>
      </c>
      <c r="B783" s="9">
        <v>549</v>
      </c>
      <c r="C783" s="2">
        <v>5755</v>
      </c>
      <c r="D783" s="2">
        <v>10.48</v>
      </c>
      <c r="E783" s="2">
        <v>1915</v>
      </c>
      <c r="F783" s="2">
        <v>3.49</v>
      </c>
      <c r="G783" s="2">
        <v>45</v>
      </c>
      <c r="H783" s="2">
        <v>127.89</v>
      </c>
      <c r="I783" s="2">
        <v>4</v>
      </c>
      <c r="J783" s="10">
        <v>2012</v>
      </c>
      <c r="K783" s="8" t="s">
        <v>866</v>
      </c>
      <c r="L783" s="8" t="s">
        <v>118</v>
      </c>
      <c r="M783" s="2">
        <f>RANK(Table1[[#This Row],[powerPerf]],Table1[powerPerf])</f>
        <v>616</v>
      </c>
      <c r="N783" s="2">
        <f>RANK(Table1[[#This Row],[cpuValue]],Table1[cpuValue])</f>
        <v>1552</v>
      </c>
      <c r="O783" s="8" t="str">
        <f>LOOKUP(Table1[[#This Row],[Rank based on power]],$S$5:$S$9,$T$5:$T$9)</f>
        <v>High performance</v>
      </c>
      <c r="P783" s="2">
        <f ca="1">YEAR($T$2)-Table1[[#This Row],[testDate]]</f>
        <v>10</v>
      </c>
      <c r="Q783" s="8" t="str">
        <f>CONCATENATE(PROPER(Table1[[#This Row],[Performace remark based on performance]])," ",UPPER(TRIM(Table1[[#This Row],[category]])))</f>
        <v>High Performance LAPTOP</v>
      </c>
      <c r="R783" s="8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t="s">
        <v>867</v>
      </c>
      <c r="B784" s="9">
        <v>334.31</v>
      </c>
      <c r="C784" s="2">
        <v>5754</v>
      </c>
      <c r="D784" s="2">
        <v>17.21</v>
      </c>
      <c r="E784" s="2">
        <v>1013</v>
      </c>
      <c r="F784" s="2">
        <v>3.03</v>
      </c>
      <c r="G784" s="2">
        <v>85</v>
      </c>
      <c r="H784" s="2">
        <v>67.7</v>
      </c>
      <c r="I784" s="2">
        <v>8</v>
      </c>
      <c r="J784" s="10">
        <v>2018</v>
      </c>
      <c r="K784" s="8" t="s">
        <v>66</v>
      </c>
      <c r="L784" s="8" t="s">
        <v>16</v>
      </c>
      <c r="M784" s="2">
        <f>RANK(Table1[[#This Row],[powerPerf]],Table1[powerPerf])</f>
        <v>977</v>
      </c>
      <c r="N784" s="2">
        <f>RANK(Table1[[#This Row],[cpuValue]],Table1[cpuValue])</f>
        <v>1267</v>
      </c>
      <c r="O784" s="8" t="str">
        <f>LOOKUP(Table1[[#This Row],[Rank based on power]],$S$5:$S$9,$T$5:$T$9)</f>
        <v>Average performance</v>
      </c>
      <c r="P784" s="2">
        <f ca="1">YEAR($T$2)-Table1[[#This Row],[testDate]]</f>
        <v>4</v>
      </c>
      <c r="Q784" s="8" t="str">
        <f>CONCATENATE(PROPER(Table1[[#This Row],[Performace remark based on performance]])," ",UPPER(TRIM(Table1[[#This Row],[category]])))</f>
        <v>Average Performance SERVER</v>
      </c>
      <c r="R784" s="8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t="s">
        <v>868</v>
      </c>
      <c r="B785" s="9">
        <v>117.97</v>
      </c>
      <c r="C785" s="2">
        <v>5754</v>
      </c>
      <c r="D785" s="2">
        <v>48.77</v>
      </c>
      <c r="E785" s="2">
        <v>1736</v>
      </c>
      <c r="F785" s="2">
        <v>14.71</v>
      </c>
      <c r="G785" s="2">
        <v>130</v>
      </c>
      <c r="H785" s="2">
        <v>44.26</v>
      </c>
      <c r="I785" s="2">
        <v>4</v>
      </c>
      <c r="J785" s="10">
        <v>2012</v>
      </c>
      <c r="K785" s="8" t="s">
        <v>393</v>
      </c>
      <c r="L785" s="8" t="s">
        <v>13</v>
      </c>
      <c r="M785" s="2">
        <f>RANK(Table1[[#This Row],[powerPerf]],Table1[powerPerf])</f>
        <v>1200</v>
      </c>
      <c r="N785" s="2">
        <f>RANK(Table1[[#This Row],[cpuValue]],Table1[cpuValue])</f>
        <v>442</v>
      </c>
      <c r="O785" s="8" t="str">
        <f>LOOKUP(Table1[[#This Row],[Rank based on power]],$S$5:$S$9,$T$5:$T$9)</f>
        <v>Average performance</v>
      </c>
      <c r="P785" s="2">
        <f ca="1">YEAR($T$2)-Table1[[#This Row],[testDate]]</f>
        <v>10</v>
      </c>
      <c r="Q785" s="8" t="str">
        <f>CONCATENATE(PROPER(Table1[[#This Row],[Performace remark based on performance]])," ",UPPER(TRIM(Table1[[#This Row],[category]])))</f>
        <v>Average Performance DESKTOP</v>
      </c>
      <c r="R785" s="8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t="s">
        <v>869</v>
      </c>
      <c r="B786" s="9">
        <v>770</v>
      </c>
      <c r="C786" s="2">
        <v>5748</v>
      </c>
      <c r="D786" s="2">
        <v>7.46</v>
      </c>
      <c r="E786" s="2">
        <v>1930</v>
      </c>
      <c r="F786" s="2">
        <v>2.5099999999999998</v>
      </c>
      <c r="G786" s="2">
        <v>45</v>
      </c>
      <c r="H786" s="2">
        <v>127.73</v>
      </c>
      <c r="I786" s="2">
        <v>4</v>
      </c>
      <c r="J786" s="10">
        <v>2013</v>
      </c>
      <c r="K786" s="8" t="s">
        <v>650</v>
      </c>
      <c r="L786" s="8" t="s">
        <v>13</v>
      </c>
      <c r="M786" s="2">
        <f>RANK(Table1[[#This Row],[powerPerf]],Table1[powerPerf])</f>
        <v>617</v>
      </c>
      <c r="N786" s="2">
        <f>RANK(Table1[[#This Row],[cpuValue]],Table1[cpuValue])</f>
        <v>1710</v>
      </c>
      <c r="O786" s="8" t="str">
        <f>LOOKUP(Table1[[#This Row],[Rank based on power]],$S$5:$S$9,$T$5:$T$9)</f>
        <v>High performance</v>
      </c>
      <c r="P786" s="2">
        <f ca="1">YEAR($T$2)-Table1[[#This Row],[testDate]]</f>
        <v>9</v>
      </c>
      <c r="Q786" s="8" t="str">
        <f>CONCATENATE(PROPER(Table1[[#This Row],[Performace remark based on performance]])," ",UPPER(TRIM(Table1[[#This Row],[category]])))</f>
        <v>High Performance DESKTOP</v>
      </c>
      <c r="R786" s="8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t="s">
        <v>870</v>
      </c>
      <c r="B787" s="9">
        <v>416.68</v>
      </c>
      <c r="C787" s="2">
        <v>5729</v>
      </c>
      <c r="D787" s="2">
        <v>13.75</v>
      </c>
      <c r="E787" s="2">
        <v>1938</v>
      </c>
      <c r="F787" s="2">
        <v>4.6500000000000004</v>
      </c>
      <c r="G787" s="2">
        <v>72</v>
      </c>
      <c r="H787" s="2">
        <v>79.569999999999993</v>
      </c>
      <c r="I787" s="2">
        <v>4</v>
      </c>
      <c r="J787" s="10">
        <v>2017</v>
      </c>
      <c r="K787" s="8" t="s">
        <v>575</v>
      </c>
      <c r="L787" s="8" t="s">
        <v>16</v>
      </c>
      <c r="M787" s="2">
        <f>RANK(Table1[[#This Row],[powerPerf]],Table1[powerPerf])</f>
        <v>889</v>
      </c>
      <c r="N787" s="2">
        <f>RANK(Table1[[#This Row],[cpuValue]],Table1[cpuValue])</f>
        <v>1413</v>
      </c>
      <c r="O787" s="8" t="str">
        <f>LOOKUP(Table1[[#This Row],[Rank based on power]],$S$5:$S$9,$T$5:$T$9)</f>
        <v>Average performance</v>
      </c>
      <c r="P787" s="2">
        <f ca="1">YEAR($T$2)-Table1[[#This Row],[testDate]]</f>
        <v>5</v>
      </c>
      <c r="Q787" s="8" t="str">
        <f>CONCATENATE(PROPER(Table1[[#This Row],[Performace remark based on performance]])," ",UPPER(TRIM(Table1[[#This Row],[category]])))</f>
        <v>Average Performance SERVER</v>
      </c>
      <c r="R787" s="8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t="s">
        <v>871</v>
      </c>
      <c r="B788" s="9">
        <v>250</v>
      </c>
      <c r="C788" s="2">
        <v>5711</v>
      </c>
      <c r="D788" s="2">
        <v>22.84</v>
      </c>
      <c r="E788" s="2">
        <v>2131</v>
      </c>
      <c r="F788" s="2">
        <v>8.52</v>
      </c>
      <c r="G788" s="2">
        <v>45</v>
      </c>
      <c r="H788" s="2">
        <v>126.91</v>
      </c>
      <c r="I788" s="2">
        <v>4</v>
      </c>
      <c r="J788" s="10">
        <v>2021</v>
      </c>
      <c r="K788" s="8" t="s">
        <v>337</v>
      </c>
      <c r="L788" s="8" t="s">
        <v>118</v>
      </c>
      <c r="M788" s="2">
        <f>RANK(Table1[[#This Row],[powerPerf]],Table1[powerPerf])</f>
        <v>622</v>
      </c>
      <c r="N788" s="2">
        <f>RANK(Table1[[#This Row],[cpuValue]],Table1[cpuValue])</f>
        <v>1070</v>
      </c>
      <c r="O788" s="8" t="str">
        <f>LOOKUP(Table1[[#This Row],[Rank based on power]],$S$5:$S$9,$T$5:$T$9)</f>
        <v>High performance</v>
      </c>
      <c r="P788" s="2">
        <f ca="1">YEAR($T$2)-Table1[[#This Row],[testDate]]</f>
        <v>1</v>
      </c>
      <c r="Q788" s="8" t="str">
        <f>CONCATENATE(PROPER(Table1[[#This Row],[Performace remark based on performance]])," ",UPPER(TRIM(Table1[[#This Row],[category]])))</f>
        <v>High Performance LAPTOP</v>
      </c>
      <c r="R788" s="8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t="s">
        <v>872</v>
      </c>
      <c r="B789" s="9">
        <v>218.02</v>
      </c>
      <c r="C789" s="2">
        <v>5708</v>
      </c>
      <c r="D789" s="2">
        <v>26.18</v>
      </c>
      <c r="E789" s="2">
        <v>1885</v>
      </c>
      <c r="F789" s="2">
        <v>8.65</v>
      </c>
      <c r="G789" s="2">
        <v>45</v>
      </c>
      <c r="H789" s="2">
        <v>126.85</v>
      </c>
      <c r="I789" s="2">
        <v>4</v>
      </c>
      <c r="J789" s="10">
        <v>2012</v>
      </c>
      <c r="K789" s="8" t="s">
        <v>847</v>
      </c>
      <c r="L789" s="8" t="s">
        <v>118</v>
      </c>
      <c r="M789" s="2">
        <f>RANK(Table1[[#This Row],[powerPerf]],Table1[powerPerf])</f>
        <v>623</v>
      </c>
      <c r="N789" s="2">
        <f>RANK(Table1[[#This Row],[cpuValue]],Table1[cpuValue])</f>
        <v>956</v>
      </c>
      <c r="O789" s="8" t="str">
        <f>LOOKUP(Table1[[#This Row],[Rank based on power]],$S$5:$S$9,$T$5:$T$9)</f>
        <v>High performance</v>
      </c>
      <c r="P789" s="2">
        <f ca="1">YEAR($T$2)-Table1[[#This Row],[testDate]]</f>
        <v>10</v>
      </c>
      <c r="Q789" s="8" t="str">
        <f>CONCATENATE(PROPER(Table1[[#This Row],[Performace remark based on performance]])," ",UPPER(TRIM(Table1[[#This Row],[category]])))</f>
        <v>High Performance LAPTOP</v>
      </c>
      <c r="R789" s="8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t="s">
        <v>873</v>
      </c>
      <c r="B790" s="9">
        <v>194.82</v>
      </c>
      <c r="C790" s="2">
        <v>5707</v>
      </c>
      <c r="D790" s="2">
        <v>29.29</v>
      </c>
      <c r="E790" s="2">
        <v>2019</v>
      </c>
      <c r="F790" s="2">
        <v>10.36</v>
      </c>
      <c r="G790" s="2">
        <v>80</v>
      </c>
      <c r="H790" s="2">
        <v>71.34</v>
      </c>
      <c r="I790" s="2">
        <v>4</v>
      </c>
      <c r="J790" s="10">
        <v>2016</v>
      </c>
      <c r="K790" s="8" t="s">
        <v>575</v>
      </c>
      <c r="L790" s="8" t="s">
        <v>16</v>
      </c>
      <c r="M790" s="2">
        <f>RANK(Table1[[#This Row],[powerPerf]],Table1[powerPerf])</f>
        <v>949</v>
      </c>
      <c r="N790" s="2">
        <f>RANK(Table1[[#This Row],[cpuValue]],Table1[cpuValue])</f>
        <v>860</v>
      </c>
      <c r="O790" s="8" t="str">
        <f>LOOKUP(Table1[[#This Row],[Rank based on power]],$S$5:$S$9,$T$5:$T$9)</f>
        <v>Average performance</v>
      </c>
      <c r="P790" s="2">
        <f ca="1">YEAR($T$2)-Table1[[#This Row],[testDate]]</f>
        <v>6</v>
      </c>
      <c r="Q790" s="8" t="str">
        <f>CONCATENATE(PROPER(Table1[[#This Row],[Performace remark based on performance]])," ",UPPER(TRIM(Table1[[#This Row],[category]])))</f>
        <v>Average Performance SERVER</v>
      </c>
      <c r="R790" s="8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t="s">
        <v>874</v>
      </c>
      <c r="B791" s="9">
        <v>1096</v>
      </c>
      <c r="C791" s="2">
        <v>5700</v>
      </c>
      <c r="D791" s="2">
        <v>5.2</v>
      </c>
      <c r="E791" s="2">
        <v>1910</v>
      </c>
      <c r="F791" s="2">
        <v>1.74</v>
      </c>
      <c r="G791" s="2">
        <v>55</v>
      </c>
      <c r="H791" s="2">
        <v>103.63</v>
      </c>
      <c r="I791" s="2">
        <v>4</v>
      </c>
      <c r="J791" s="10">
        <v>2012</v>
      </c>
      <c r="K791" s="8" t="s">
        <v>875</v>
      </c>
      <c r="L791" s="8" t="s">
        <v>118</v>
      </c>
      <c r="M791" s="2">
        <f>RANK(Table1[[#This Row],[powerPerf]],Table1[powerPerf])</f>
        <v>739</v>
      </c>
      <c r="N791" s="2">
        <f>RANK(Table1[[#This Row],[cpuValue]],Table1[cpuValue])</f>
        <v>1803</v>
      </c>
      <c r="O791" s="8" t="str">
        <f>LOOKUP(Table1[[#This Row],[Rank based on power]],$S$5:$S$9,$T$5:$T$9)</f>
        <v>High performance</v>
      </c>
      <c r="P791" s="2">
        <f ca="1">YEAR($T$2)-Table1[[#This Row],[testDate]]</f>
        <v>10</v>
      </c>
      <c r="Q791" s="8" t="str">
        <f>CONCATENATE(PROPER(Table1[[#This Row],[Performace remark based on performance]])," ",UPPER(TRIM(Table1[[#This Row],[category]])))</f>
        <v>High Performance LAPTOP</v>
      </c>
      <c r="R791" s="8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t="s">
        <v>876</v>
      </c>
      <c r="B792" s="9">
        <v>193</v>
      </c>
      <c r="C792" s="2">
        <v>5682</v>
      </c>
      <c r="D792" s="2">
        <v>29.44</v>
      </c>
      <c r="E792" s="2">
        <v>1875</v>
      </c>
      <c r="F792" s="2">
        <v>9.7200000000000006</v>
      </c>
      <c r="G792" s="2">
        <v>65</v>
      </c>
      <c r="H792" s="2">
        <v>87.41</v>
      </c>
      <c r="I792" s="2">
        <v>4</v>
      </c>
      <c r="J792" s="10">
        <v>2020</v>
      </c>
      <c r="K792" s="8" t="s">
        <v>575</v>
      </c>
      <c r="L792" s="8" t="s">
        <v>16</v>
      </c>
      <c r="M792" s="2">
        <f>RANK(Table1[[#This Row],[powerPerf]],Table1[powerPerf])</f>
        <v>836</v>
      </c>
      <c r="N792" s="2">
        <f>RANK(Table1[[#This Row],[cpuValue]],Table1[cpuValue])</f>
        <v>858</v>
      </c>
      <c r="O792" s="8" t="str">
        <f>LOOKUP(Table1[[#This Row],[Rank based on power]],$S$5:$S$9,$T$5:$T$9)</f>
        <v>Average performance</v>
      </c>
      <c r="P792" s="2">
        <f ca="1">YEAR($T$2)-Table1[[#This Row],[testDate]]</f>
        <v>2</v>
      </c>
      <c r="Q792" s="8" t="str">
        <f>CONCATENATE(PROPER(Table1[[#This Row],[Performace remark based on performance]])," ",UPPER(TRIM(Table1[[#This Row],[category]])))</f>
        <v>Average Performance SERVER</v>
      </c>
      <c r="R792" s="8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t="s">
        <v>877</v>
      </c>
      <c r="B793" s="9">
        <v>164.99</v>
      </c>
      <c r="C793" s="2">
        <v>5671</v>
      </c>
      <c r="D793" s="2">
        <v>34.369999999999997</v>
      </c>
      <c r="E793" s="2">
        <v>1930</v>
      </c>
      <c r="F793" s="2">
        <v>11.7</v>
      </c>
      <c r="G793" s="2">
        <v>55</v>
      </c>
      <c r="H793" s="2">
        <v>103.1</v>
      </c>
      <c r="I793" s="2">
        <v>4</v>
      </c>
      <c r="J793" s="10">
        <v>2012</v>
      </c>
      <c r="K793" s="8" t="s">
        <v>847</v>
      </c>
      <c r="L793" s="8" t="s">
        <v>118</v>
      </c>
      <c r="M793" s="2">
        <f>RANK(Table1[[#This Row],[powerPerf]],Table1[powerPerf])</f>
        <v>745</v>
      </c>
      <c r="N793" s="2">
        <f>RANK(Table1[[#This Row],[cpuValue]],Table1[cpuValue])</f>
        <v>722</v>
      </c>
      <c r="O793" s="8" t="str">
        <f>LOOKUP(Table1[[#This Row],[Rank based on power]],$S$5:$S$9,$T$5:$T$9)</f>
        <v>High performance</v>
      </c>
      <c r="P793" s="2">
        <f ca="1">YEAR($T$2)-Table1[[#This Row],[testDate]]</f>
        <v>10</v>
      </c>
      <c r="Q793" s="8" t="str">
        <f>CONCATENATE(PROPER(Table1[[#This Row],[Performace remark based on performance]])," ",UPPER(TRIM(Table1[[#This Row],[category]])))</f>
        <v>High Performance LAPTOP</v>
      </c>
      <c r="R793" s="8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t="s">
        <v>878</v>
      </c>
      <c r="B794" s="9">
        <v>121.98</v>
      </c>
      <c r="C794" s="2">
        <v>5655</v>
      </c>
      <c r="D794" s="2">
        <v>46.36</v>
      </c>
      <c r="E794" s="2">
        <v>2096</v>
      </c>
      <c r="F794" s="2">
        <v>17.190000000000001</v>
      </c>
      <c r="G794" s="2">
        <v>35</v>
      </c>
      <c r="H794" s="2">
        <v>161.56</v>
      </c>
      <c r="I794" s="2">
        <v>4</v>
      </c>
      <c r="J794" s="10">
        <v>2015</v>
      </c>
      <c r="K794" s="8" t="s">
        <v>558</v>
      </c>
      <c r="L794" s="8" t="s">
        <v>13</v>
      </c>
      <c r="M794" s="2">
        <f>RANK(Table1[[#This Row],[powerPerf]],Table1[powerPerf])</f>
        <v>454</v>
      </c>
      <c r="N794" s="2">
        <f>RANK(Table1[[#This Row],[cpuValue]],Table1[cpuValue])</f>
        <v>484</v>
      </c>
      <c r="O794" s="8" t="str">
        <f>LOOKUP(Table1[[#This Row],[Rank based on power]],$S$5:$S$9,$T$5:$T$9)</f>
        <v>High performance</v>
      </c>
      <c r="P794" s="2">
        <f ca="1">YEAR($T$2)-Table1[[#This Row],[testDate]]</f>
        <v>7</v>
      </c>
      <c r="Q794" s="8" t="str">
        <f>CONCATENATE(PROPER(Table1[[#This Row],[Performace remark based on performance]])," ",UPPER(TRIM(Table1[[#This Row],[category]])))</f>
        <v>High Performance DESKTOP</v>
      </c>
      <c r="R794" s="8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t="s">
        <v>879</v>
      </c>
      <c r="B795" s="9">
        <v>129</v>
      </c>
      <c r="C795" s="2">
        <v>5655</v>
      </c>
      <c r="D795" s="2">
        <v>43.84</v>
      </c>
      <c r="E795" s="2">
        <v>2123</v>
      </c>
      <c r="F795" s="2">
        <v>16.46</v>
      </c>
      <c r="G795" s="2">
        <v>65</v>
      </c>
      <c r="H795" s="2">
        <v>87</v>
      </c>
      <c r="I795" s="2">
        <v>4</v>
      </c>
      <c r="J795" s="10">
        <v>2015</v>
      </c>
      <c r="K795" s="8" t="s">
        <v>558</v>
      </c>
      <c r="L795" s="8" t="s">
        <v>13</v>
      </c>
      <c r="M795" s="2">
        <f>RANK(Table1[[#This Row],[powerPerf]],Table1[powerPerf])</f>
        <v>837</v>
      </c>
      <c r="N795" s="2">
        <f>RANK(Table1[[#This Row],[cpuValue]],Table1[cpuValue])</f>
        <v>521</v>
      </c>
      <c r="O795" s="8" t="str">
        <f>LOOKUP(Table1[[#This Row],[Rank based on power]],$S$5:$S$9,$T$5:$T$9)</f>
        <v>Average performance</v>
      </c>
      <c r="P795" s="2">
        <f ca="1">YEAR($T$2)-Table1[[#This Row],[testDate]]</f>
        <v>7</v>
      </c>
      <c r="Q795" s="8" t="str">
        <f>CONCATENATE(PROPER(Table1[[#This Row],[Performace remark based on performance]])," ",UPPER(TRIM(Table1[[#This Row],[category]])))</f>
        <v>Average Performance DESKTOP</v>
      </c>
      <c r="R795" s="8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t="s">
        <v>880</v>
      </c>
      <c r="B796" s="9">
        <v>195.97</v>
      </c>
      <c r="C796" s="2">
        <v>5651</v>
      </c>
      <c r="D796" s="2">
        <v>28.83</v>
      </c>
      <c r="E796" s="2">
        <v>1859</v>
      </c>
      <c r="F796" s="2">
        <v>9.49</v>
      </c>
      <c r="G796" s="2">
        <v>45</v>
      </c>
      <c r="H796" s="2">
        <v>125.57</v>
      </c>
      <c r="I796" s="2">
        <v>4</v>
      </c>
      <c r="J796" s="10">
        <v>2012</v>
      </c>
      <c r="K796" s="8" t="s">
        <v>866</v>
      </c>
      <c r="L796" s="8" t="s">
        <v>118</v>
      </c>
      <c r="M796" s="2">
        <f>RANK(Table1[[#This Row],[powerPerf]],Table1[powerPerf])</f>
        <v>628</v>
      </c>
      <c r="N796" s="2">
        <f>RANK(Table1[[#This Row],[cpuValue]],Table1[cpuValue])</f>
        <v>879</v>
      </c>
      <c r="O796" s="8" t="str">
        <f>LOOKUP(Table1[[#This Row],[Rank based on power]],$S$5:$S$9,$T$5:$T$9)</f>
        <v>High performance</v>
      </c>
      <c r="P796" s="2">
        <f ca="1">YEAR($T$2)-Table1[[#This Row],[testDate]]</f>
        <v>10</v>
      </c>
      <c r="Q796" s="8" t="str">
        <f>CONCATENATE(PROPER(Table1[[#This Row],[Performace remark based on performance]])," ",UPPER(TRIM(Table1[[#This Row],[category]])))</f>
        <v>High Performance LAPTOP</v>
      </c>
      <c r="R796" s="8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t="s">
        <v>881</v>
      </c>
      <c r="B797" s="9">
        <v>103.71</v>
      </c>
      <c r="C797" s="2">
        <v>5625</v>
      </c>
      <c r="D797" s="2">
        <v>54.24</v>
      </c>
      <c r="E797" s="2">
        <v>1157</v>
      </c>
      <c r="F797" s="2">
        <v>11.16</v>
      </c>
      <c r="G797" s="2">
        <v>115</v>
      </c>
      <c r="H797" s="2">
        <v>48.91</v>
      </c>
      <c r="I797" s="2">
        <v>6</v>
      </c>
      <c r="J797" s="10">
        <v>2014</v>
      </c>
      <c r="K797" s="8" t="s">
        <v>630</v>
      </c>
      <c r="L797" s="8" t="s">
        <v>16</v>
      </c>
      <c r="M797" s="2">
        <f>RANK(Table1[[#This Row],[powerPerf]],Table1[powerPerf])</f>
        <v>1150</v>
      </c>
      <c r="N797" s="2">
        <f>RANK(Table1[[#This Row],[cpuValue]],Table1[cpuValue])</f>
        <v>380</v>
      </c>
      <c r="O797" s="8" t="str">
        <f>LOOKUP(Table1[[#This Row],[Rank based on power]],$S$5:$S$9,$T$5:$T$9)</f>
        <v>Average performance</v>
      </c>
      <c r="P797" s="2">
        <f ca="1">YEAR($T$2)-Table1[[#This Row],[testDate]]</f>
        <v>8</v>
      </c>
      <c r="Q797" s="8" t="str">
        <f>CONCATENATE(PROPER(Table1[[#This Row],[Performace remark based on performance]])," ",UPPER(TRIM(Table1[[#This Row],[category]])))</f>
        <v>Average Performance SERVER</v>
      </c>
      <c r="R797" s="8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t="s">
        <v>882</v>
      </c>
      <c r="B798" s="9">
        <v>69.989999999999995</v>
      </c>
      <c r="C798" s="2">
        <v>5623</v>
      </c>
      <c r="D798" s="2">
        <v>80.34</v>
      </c>
      <c r="E798" s="2">
        <v>2197</v>
      </c>
      <c r="F798" s="2">
        <v>31.39</v>
      </c>
      <c r="G798" s="2">
        <v>88</v>
      </c>
      <c r="H798" s="2">
        <v>63.9</v>
      </c>
      <c r="I798" s="2">
        <v>4</v>
      </c>
      <c r="J798" s="10">
        <v>2014</v>
      </c>
      <c r="K798" s="8" t="s">
        <v>650</v>
      </c>
      <c r="L798" s="8" t="s">
        <v>13</v>
      </c>
      <c r="M798" s="2">
        <f>RANK(Table1[[#This Row],[powerPerf]],Table1[powerPerf])</f>
        <v>1018</v>
      </c>
      <c r="N798" s="2">
        <f>RANK(Table1[[#This Row],[cpuValue]],Table1[cpuValue])</f>
        <v>176</v>
      </c>
      <c r="O798" s="8" t="str">
        <f>LOOKUP(Table1[[#This Row],[Rank based on power]],$S$5:$S$9,$T$5:$T$9)</f>
        <v>Average performance</v>
      </c>
      <c r="P798" s="2">
        <f ca="1">YEAR($T$2)-Table1[[#This Row],[testDate]]</f>
        <v>8</v>
      </c>
      <c r="Q798" s="8" t="str">
        <f>CONCATENATE(PROPER(Table1[[#This Row],[Performace remark based on performance]])," ",UPPER(TRIM(Table1[[#This Row],[category]])))</f>
        <v>Average Performance DESKTOP</v>
      </c>
      <c r="R798" s="8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t="s">
        <v>883</v>
      </c>
      <c r="B799" s="9">
        <v>180</v>
      </c>
      <c r="C799" s="2">
        <v>5604</v>
      </c>
      <c r="D799" s="2">
        <v>31.13</v>
      </c>
      <c r="E799" s="2">
        <v>1786</v>
      </c>
      <c r="F799" s="2">
        <v>9.92</v>
      </c>
      <c r="G799" s="2">
        <v>95</v>
      </c>
      <c r="H799" s="2">
        <v>58.99</v>
      </c>
      <c r="I799" s="2">
        <v>4</v>
      </c>
      <c r="J799" s="10">
        <v>2011</v>
      </c>
      <c r="K799" s="8" t="s">
        <v>776</v>
      </c>
      <c r="L799" s="8" t="s">
        <v>13</v>
      </c>
      <c r="M799" s="2">
        <f>RANK(Table1[[#This Row],[powerPerf]],Table1[powerPerf])</f>
        <v>1053</v>
      </c>
      <c r="N799" s="2">
        <f>RANK(Table1[[#This Row],[cpuValue]],Table1[cpuValue])</f>
        <v>812</v>
      </c>
      <c r="O799" s="8" t="str">
        <f>LOOKUP(Table1[[#This Row],[Rank based on power]],$S$5:$S$9,$T$5:$T$9)</f>
        <v>Average performance</v>
      </c>
      <c r="P799" s="2">
        <f ca="1">YEAR($T$2)-Table1[[#This Row],[testDate]]</f>
        <v>11</v>
      </c>
      <c r="Q799" s="8" t="str">
        <f>CONCATENATE(PROPER(Table1[[#This Row],[Performace remark based on performance]])," ",UPPER(TRIM(Table1[[#This Row],[category]])))</f>
        <v>Average Performance DESKTOP</v>
      </c>
      <c r="R799" s="8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t="s">
        <v>884</v>
      </c>
      <c r="B800" s="9">
        <v>156.59</v>
      </c>
      <c r="C800" s="2">
        <v>5573</v>
      </c>
      <c r="D800" s="2">
        <v>35.590000000000003</v>
      </c>
      <c r="E800" s="2">
        <v>1933</v>
      </c>
      <c r="F800" s="2">
        <v>12.34</v>
      </c>
      <c r="G800" s="2">
        <v>45</v>
      </c>
      <c r="H800" s="2">
        <v>123.84</v>
      </c>
      <c r="I800" s="2">
        <v>4</v>
      </c>
      <c r="J800" s="10">
        <v>2012</v>
      </c>
      <c r="K800" s="8" t="s">
        <v>776</v>
      </c>
      <c r="L800" s="8" t="s">
        <v>13</v>
      </c>
      <c r="M800" s="2">
        <f>RANK(Table1[[#This Row],[powerPerf]],Table1[powerPerf])</f>
        <v>638</v>
      </c>
      <c r="N800" s="2">
        <f>RANK(Table1[[#This Row],[cpuValue]],Table1[cpuValue])</f>
        <v>696</v>
      </c>
      <c r="O800" s="8" t="str">
        <f>LOOKUP(Table1[[#This Row],[Rank based on power]],$S$5:$S$9,$T$5:$T$9)</f>
        <v>High performance</v>
      </c>
      <c r="P800" s="2">
        <f ca="1">YEAR($T$2)-Table1[[#This Row],[testDate]]</f>
        <v>10</v>
      </c>
      <c r="Q800" s="8" t="str">
        <f>CONCATENATE(PROPER(Table1[[#This Row],[Performace remark based on performance]])," ",UPPER(TRIM(Table1[[#This Row],[category]])))</f>
        <v>High Performance DESKTOP</v>
      </c>
      <c r="R800" s="8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t="s">
        <v>885</v>
      </c>
      <c r="B801" s="9">
        <v>118.88</v>
      </c>
      <c r="C801" s="2">
        <v>5572</v>
      </c>
      <c r="D801" s="2">
        <v>46.87</v>
      </c>
      <c r="E801" s="2">
        <v>2205</v>
      </c>
      <c r="F801" s="2">
        <v>18.54</v>
      </c>
      <c r="G801" s="2">
        <v>84</v>
      </c>
      <c r="H801" s="2">
        <v>66.33</v>
      </c>
      <c r="I801" s="2">
        <v>4</v>
      </c>
      <c r="J801" s="10">
        <v>2014</v>
      </c>
      <c r="K801" s="8" t="s">
        <v>650</v>
      </c>
      <c r="L801" s="8" t="s">
        <v>13</v>
      </c>
      <c r="M801" s="2">
        <f>RANK(Table1[[#This Row],[powerPerf]],Table1[powerPerf])</f>
        <v>986</v>
      </c>
      <c r="N801" s="2">
        <f>RANK(Table1[[#This Row],[cpuValue]],Table1[cpuValue])</f>
        <v>472</v>
      </c>
      <c r="O801" s="8" t="str">
        <f>LOOKUP(Table1[[#This Row],[Rank based on power]],$S$5:$S$9,$T$5:$T$9)</f>
        <v>Average performance</v>
      </c>
      <c r="P801" s="2">
        <f ca="1">YEAR($T$2)-Table1[[#This Row],[testDate]]</f>
        <v>8</v>
      </c>
      <c r="Q801" s="8" t="str">
        <f>CONCATENATE(PROPER(Table1[[#This Row],[Performace remark based on performance]])," ",UPPER(TRIM(Table1[[#This Row],[category]])))</f>
        <v>Average Performance DESKTOP</v>
      </c>
      <c r="R801" s="8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t="s">
        <v>886</v>
      </c>
      <c r="B802" s="9">
        <v>2055</v>
      </c>
      <c r="C802" s="2">
        <v>5572</v>
      </c>
      <c r="D802" s="2">
        <v>2.71</v>
      </c>
      <c r="E802" s="2">
        <v>1165</v>
      </c>
      <c r="F802" s="2">
        <v>0.56999999999999995</v>
      </c>
      <c r="G802" s="2">
        <v>115</v>
      </c>
      <c r="H802" s="2">
        <v>48.45</v>
      </c>
      <c r="I802" s="2">
        <v>8</v>
      </c>
      <c r="J802" s="10">
        <v>2013</v>
      </c>
      <c r="K802" s="8" t="s">
        <v>630</v>
      </c>
      <c r="L802" s="8" t="s">
        <v>16</v>
      </c>
      <c r="M802" s="2">
        <f>RANK(Table1[[#This Row],[powerPerf]],Table1[powerPerf])</f>
        <v>1153</v>
      </c>
      <c r="N802" s="2">
        <f>RANK(Table1[[#This Row],[cpuValue]],Table1[cpuValue])</f>
        <v>1894</v>
      </c>
      <c r="O802" s="8" t="str">
        <f>LOOKUP(Table1[[#This Row],[Rank based on power]],$S$5:$S$9,$T$5:$T$9)</f>
        <v>Average performance</v>
      </c>
      <c r="P802" s="2">
        <f ca="1">YEAR($T$2)-Table1[[#This Row],[testDate]]</f>
        <v>9</v>
      </c>
      <c r="Q802" s="8" t="str">
        <f>CONCATENATE(PROPER(Table1[[#This Row],[Performace remark based on performance]])," ",UPPER(TRIM(Table1[[#This Row],[category]])))</f>
        <v>Average Performance SERVER</v>
      </c>
      <c r="R802" s="8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t="s">
        <v>887</v>
      </c>
      <c r="B803" s="9">
        <v>383</v>
      </c>
      <c r="C803" s="2">
        <v>5560</v>
      </c>
      <c r="D803" s="2">
        <v>14.52</v>
      </c>
      <c r="E803" s="2">
        <v>1784</v>
      </c>
      <c r="F803" s="2">
        <v>4.66</v>
      </c>
      <c r="G803" s="2">
        <v>47</v>
      </c>
      <c r="H803" s="2">
        <v>118.3</v>
      </c>
      <c r="I803" s="2">
        <v>4</v>
      </c>
      <c r="J803" s="10">
        <v>2013</v>
      </c>
      <c r="K803" s="8" t="s">
        <v>673</v>
      </c>
      <c r="L803" s="8" t="s">
        <v>118</v>
      </c>
      <c r="M803" s="2">
        <f>RANK(Table1[[#This Row],[powerPerf]],Table1[powerPerf])</f>
        <v>668</v>
      </c>
      <c r="N803" s="2">
        <f>RANK(Table1[[#This Row],[cpuValue]],Table1[cpuValue])</f>
        <v>1368</v>
      </c>
      <c r="O803" s="8" t="str">
        <f>LOOKUP(Table1[[#This Row],[Rank based on power]],$S$5:$S$9,$T$5:$T$9)</f>
        <v>High performance</v>
      </c>
      <c r="P803" s="2">
        <f ca="1">YEAR($T$2)-Table1[[#This Row],[testDate]]</f>
        <v>9</v>
      </c>
      <c r="Q803" s="8" t="str">
        <f>CONCATENATE(PROPER(Table1[[#This Row],[Performace remark based on performance]])," ",UPPER(TRIM(Table1[[#This Row],[category]])))</f>
        <v>High Performance LAPTOP</v>
      </c>
      <c r="R803" s="8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t="s">
        <v>888</v>
      </c>
      <c r="B804" s="9">
        <v>297</v>
      </c>
      <c r="C804" s="2">
        <v>5555</v>
      </c>
      <c r="D804" s="2">
        <v>18.71</v>
      </c>
      <c r="E804" s="2">
        <v>2248</v>
      </c>
      <c r="F804" s="2">
        <v>7.57</v>
      </c>
      <c r="G804" s="2">
        <v>15</v>
      </c>
      <c r="H804" s="2">
        <v>370.36</v>
      </c>
      <c r="I804" s="2">
        <v>4</v>
      </c>
      <c r="J804" s="10">
        <v>2019</v>
      </c>
      <c r="K804" s="8" t="s">
        <v>532</v>
      </c>
      <c r="L804" s="8" t="s">
        <v>118</v>
      </c>
      <c r="M804" s="2">
        <f>RANK(Table1[[#This Row],[powerPerf]],Table1[powerPerf])</f>
        <v>86</v>
      </c>
      <c r="N804" s="2">
        <f>RANK(Table1[[#This Row],[cpuValue]],Table1[cpuValue])</f>
        <v>1211</v>
      </c>
      <c r="O804" s="8" t="str">
        <f>LOOKUP(Table1[[#This Row],[Rank based on power]],$S$5:$S$9,$T$5:$T$9)</f>
        <v>Best performance</v>
      </c>
      <c r="P804" s="2">
        <f ca="1">YEAR($T$2)-Table1[[#This Row],[testDate]]</f>
        <v>3</v>
      </c>
      <c r="Q804" s="8" t="str">
        <f>CONCATENATE(PROPER(Table1[[#This Row],[Performace remark based on performance]])," ",UPPER(TRIM(Table1[[#This Row],[category]])))</f>
        <v>Best Performance LAPTOP</v>
      </c>
      <c r="R804" s="8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t="s">
        <v>889</v>
      </c>
      <c r="B805" s="9">
        <v>258.33999999999997</v>
      </c>
      <c r="C805" s="2">
        <v>5548</v>
      </c>
      <c r="D805" s="2">
        <v>21.48</v>
      </c>
      <c r="E805" s="2">
        <v>2251</v>
      </c>
      <c r="F805" s="2">
        <v>8.7100000000000009</v>
      </c>
      <c r="G805" s="2">
        <v>65</v>
      </c>
      <c r="H805" s="2">
        <v>85.36</v>
      </c>
      <c r="I805" s="2">
        <v>4</v>
      </c>
      <c r="J805" s="10">
        <v>2015</v>
      </c>
      <c r="K805" s="8" t="s">
        <v>665</v>
      </c>
      <c r="L805" s="8" t="s">
        <v>13</v>
      </c>
      <c r="M805" s="2">
        <f>RANK(Table1[[#This Row],[powerPerf]],Table1[powerPerf])</f>
        <v>847</v>
      </c>
      <c r="N805" s="2">
        <f>RANK(Table1[[#This Row],[cpuValue]],Table1[cpuValue])</f>
        <v>1116</v>
      </c>
      <c r="O805" s="8" t="str">
        <f>LOOKUP(Table1[[#This Row],[Rank based on power]],$S$5:$S$9,$T$5:$T$9)</f>
        <v>Average performance</v>
      </c>
      <c r="P805" s="2">
        <f ca="1">YEAR($T$2)-Table1[[#This Row],[testDate]]</f>
        <v>7</v>
      </c>
      <c r="Q805" s="8" t="str">
        <f>CONCATENATE(PROPER(Table1[[#This Row],[Performace remark based on performance]])," ",UPPER(TRIM(Table1[[#This Row],[category]])))</f>
        <v>Average Performance DESKTOP</v>
      </c>
      <c r="R805" s="8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t="s">
        <v>890</v>
      </c>
      <c r="B806" s="9">
        <v>154.88</v>
      </c>
      <c r="C806" s="2">
        <v>5547</v>
      </c>
      <c r="D806" s="2">
        <v>35.82</v>
      </c>
      <c r="E806" s="2">
        <v>2154</v>
      </c>
      <c r="F806" s="2">
        <v>13.91</v>
      </c>
      <c r="G806" s="2">
        <v>84</v>
      </c>
      <c r="H806" s="2">
        <v>66.040000000000006</v>
      </c>
      <c r="I806" s="2">
        <v>4</v>
      </c>
      <c r="J806" s="10">
        <v>2013</v>
      </c>
      <c r="K806" s="8" t="s">
        <v>650</v>
      </c>
      <c r="L806" s="8" t="s">
        <v>13</v>
      </c>
      <c r="M806" s="2">
        <f>RANK(Table1[[#This Row],[powerPerf]],Table1[powerPerf])</f>
        <v>990</v>
      </c>
      <c r="N806" s="2">
        <f>RANK(Table1[[#This Row],[cpuValue]],Table1[cpuValue])</f>
        <v>686</v>
      </c>
      <c r="O806" s="8" t="str">
        <f>LOOKUP(Table1[[#This Row],[Rank based on power]],$S$5:$S$9,$T$5:$T$9)</f>
        <v>Average performance</v>
      </c>
      <c r="P806" s="2">
        <f ca="1">YEAR($T$2)-Table1[[#This Row],[testDate]]</f>
        <v>9</v>
      </c>
      <c r="Q806" s="8" t="str">
        <f>CONCATENATE(PROPER(Table1[[#This Row],[Performace remark based on performance]])," ",UPPER(TRIM(Table1[[#This Row],[category]])))</f>
        <v>Average Performance DESKTOP</v>
      </c>
      <c r="R806" s="8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t="s">
        <v>891</v>
      </c>
      <c r="B807" s="9">
        <v>162.5</v>
      </c>
      <c r="C807" s="2">
        <v>5523</v>
      </c>
      <c r="D807" s="2">
        <v>33.99</v>
      </c>
      <c r="E807" s="2">
        <v>1646</v>
      </c>
      <c r="F807" s="2">
        <v>10.130000000000001</v>
      </c>
      <c r="G807" s="2">
        <v>130</v>
      </c>
      <c r="H807" s="2">
        <v>42.48</v>
      </c>
      <c r="I807" s="2">
        <v>4</v>
      </c>
      <c r="J807" s="10">
        <v>2012</v>
      </c>
      <c r="K807" s="8" t="s">
        <v>393</v>
      </c>
      <c r="L807" s="8" t="s">
        <v>16</v>
      </c>
      <c r="M807" s="2">
        <f>RANK(Table1[[#This Row],[powerPerf]],Table1[powerPerf])</f>
        <v>1220</v>
      </c>
      <c r="N807" s="2">
        <f>RANK(Table1[[#This Row],[cpuValue]],Table1[cpuValue])</f>
        <v>735</v>
      </c>
      <c r="O807" s="8" t="str">
        <f>LOOKUP(Table1[[#This Row],[Rank based on power]],$S$5:$S$9,$T$5:$T$9)</f>
        <v>Average performance</v>
      </c>
      <c r="P807" s="2">
        <f ca="1">YEAR($T$2)-Table1[[#This Row],[testDate]]</f>
        <v>10</v>
      </c>
      <c r="Q807" s="8" t="str">
        <f>CONCATENATE(PROPER(Table1[[#This Row],[Performace remark based on performance]])," ",UPPER(TRIM(Table1[[#This Row],[category]])))</f>
        <v>Average Performance SERVER</v>
      </c>
      <c r="R807" s="8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t="s">
        <v>892</v>
      </c>
      <c r="B808" s="9">
        <v>279.7</v>
      </c>
      <c r="C808" s="2">
        <v>5520</v>
      </c>
      <c r="D808" s="2">
        <v>19.739999999999998</v>
      </c>
      <c r="E808" s="2">
        <v>2115</v>
      </c>
      <c r="F808" s="2">
        <v>7.56</v>
      </c>
      <c r="G808" s="2">
        <v>84</v>
      </c>
      <c r="H808" s="2">
        <v>65.709999999999994</v>
      </c>
      <c r="I808" s="2">
        <v>4</v>
      </c>
      <c r="J808" s="10">
        <v>2014</v>
      </c>
      <c r="K808" s="8" t="s">
        <v>665</v>
      </c>
      <c r="L808" s="8" t="s">
        <v>16</v>
      </c>
      <c r="M808" s="2">
        <f>RANK(Table1[[#This Row],[powerPerf]],Table1[powerPerf])</f>
        <v>993</v>
      </c>
      <c r="N808" s="2">
        <f>RANK(Table1[[#This Row],[cpuValue]],Table1[cpuValue])</f>
        <v>1165</v>
      </c>
      <c r="O808" s="8" t="str">
        <f>LOOKUP(Table1[[#This Row],[Rank based on power]],$S$5:$S$9,$T$5:$T$9)</f>
        <v>Average performance</v>
      </c>
      <c r="P808" s="2">
        <f ca="1">YEAR($T$2)-Table1[[#This Row],[testDate]]</f>
        <v>8</v>
      </c>
      <c r="Q808" s="8" t="str">
        <f>CONCATENATE(PROPER(Table1[[#This Row],[Performace remark based on performance]])," ",UPPER(TRIM(Table1[[#This Row],[category]])))</f>
        <v>Average Performance SERVER</v>
      </c>
      <c r="R808" s="8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t="s">
        <v>893</v>
      </c>
      <c r="B809" s="9">
        <v>378</v>
      </c>
      <c r="C809" s="2">
        <v>5518</v>
      </c>
      <c r="D809" s="2">
        <v>14.6</v>
      </c>
      <c r="E809" s="2">
        <v>1784</v>
      </c>
      <c r="F809" s="2">
        <v>4.72</v>
      </c>
      <c r="G809" s="2">
        <v>47</v>
      </c>
      <c r="H809" s="2">
        <v>117.4</v>
      </c>
      <c r="I809" s="2">
        <v>4</v>
      </c>
      <c r="J809" s="10">
        <v>2014</v>
      </c>
      <c r="K809" s="8" t="s">
        <v>673</v>
      </c>
      <c r="L809" s="8" t="s">
        <v>118</v>
      </c>
      <c r="M809" s="2">
        <f>RANK(Table1[[#This Row],[powerPerf]],Table1[powerPerf])</f>
        <v>675</v>
      </c>
      <c r="N809" s="2">
        <f>RANK(Table1[[#This Row],[cpuValue]],Table1[cpuValue])</f>
        <v>1366</v>
      </c>
      <c r="O809" s="8" t="str">
        <f>LOOKUP(Table1[[#This Row],[Rank based on power]],$S$5:$S$9,$T$5:$T$9)</f>
        <v>High performance</v>
      </c>
      <c r="P809" s="2">
        <f ca="1">YEAR($T$2)-Table1[[#This Row],[testDate]]</f>
        <v>8</v>
      </c>
      <c r="Q809" s="8" t="str">
        <f>CONCATENATE(PROPER(Table1[[#This Row],[Performace remark based on performance]])," ",UPPER(TRIM(Table1[[#This Row],[category]])))</f>
        <v>High Performance LAPTOP</v>
      </c>
      <c r="R809" s="8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t="s">
        <v>894</v>
      </c>
      <c r="B810" s="9">
        <v>358</v>
      </c>
      <c r="C810" s="2">
        <v>5510</v>
      </c>
      <c r="D810" s="2">
        <v>15.39</v>
      </c>
      <c r="E810" s="2">
        <v>1780</v>
      </c>
      <c r="F810" s="2">
        <v>4.97</v>
      </c>
      <c r="G810" s="2">
        <v>95</v>
      </c>
      <c r="H810" s="2">
        <v>58</v>
      </c>
      <c r="I810" s="2">
        <v>4</v>
      </c>
      <c r="J810" s="10">
        <v>2011</v>
      </c>
      <c r="K810" s="8" t="s">
        <v>776</v>
      </c>
      <c r="L810" s="8" t="s">
        <v>16</v>
      </c>
      <c r="M810" s="2">
        <f>RANK(Table1[[#This Row],[powerPerf]],Table1[powerPerf])</f>
        <v>1063</v>
      </c>
      <c r="N810" s="2">
        <f>RANK(Table1[[#This Row],[cpuValue]],Table1[cpuValue])</f>
        <v>1339</v>
      </c>
      <c r="O810" s="8" t="str">
        <f>LOOKUP(Table1[[#This Row],[Rank based on power]],$S$5:$S$9,$T$5:$T$9)</f>
        <v>Average performance</v>
      </c>
      <c r="P810" s="2">
        <f ca="1">YEAR($T$2)-Table1[[#This Row],[testDate]]</f>
        <v>11</v>
      </c>
      <c r="Q810" s="8" t="str">
        <f>CONCATENATE(PROPER(Table1[[#This Row],[Performace remark based on performance]])," ",UPPER(TRIM(Table1[[#This Row],[category]])))</f>
        <v>Average Performance SERVER</v>
      </c>
      <c r="R810" s="8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t="s">
        <v>895</v>
      </c>
      <c r="B811" s="9">
        <v>79.989999999999995</v>
      </c>
      <c r="C811" s="2">
        <v>5500</v>
      </c>
      <c r="D811" s="2">
        <v>68.760000000000005</v>
      </c>
      <c r="E811" s="2">
        <v>1745</v>
      </c>
      <c r="F811" s="2">
        <v>21.82</v>
      </c>
      <c r="G811" s="2">
        <v>95</v>
      </c>
      <c r="H811" s="2">
        <v>57.89</v>
      </c>
      <c r="I811" s="2">
        <v>4</v>
      </c>
      <c r="J811" s="10">
        <v>2010</v>
      </c>
      <c r="K811" s="8" t="s">
        <v>776</v>
      </c>
      <c r="L811" s="8" t="s">
        <v>13</v>
      </c>
      <c r="M811" s="2">
        <f>RANK(Table1[[#This Row],[powerPerf]],Table1[powerPerf])</f>
        <v>1064</v>
      </c>
      <c r="N811" s="2">
        <f>RANK(Table1[[#This Row],[cpuValue]],Table1[cpuValue])</f>
        <v>237</v>
      </c>
      <c r="O811" s="8" t="str">
        <f>LOOKUP(Table1[[#This Row],[Rank based on power]],$S$5:$S$9,$T$5:$T$9)</f>
        <v>Average performance</v>
      </c>
      <c r="P811" s="2">
        <f ca="1">YEAR($T$2)-Table1[[#This Row],[testDate]]</f>
        <v>12</v>
      </c>
      <c r="Q811" s="8" t="str">
        <f>CONCATENATE(PROPER(Table1[[#This Row],[Performace remark based on performance]])," ",UPPER(TRIM(Table1[[#This Row],[category]])))</f>
        <v>Average Performance DESKTOP</v>
      </c>
      <c r="R811" s="8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t="s">
        <v>896</v>
      </c>
      <c r="B812" s="9">
        <v>175</v>
      </c>
      <c r="C812" s="2">
        <v>5499</v>
      </c>
      <c r="D812" s="2">
        <v>31.42</v>
      </c>
      <c r="E812" s="2">
        <v>2103</v>
      </c>
      <c r="F812" s="2">
        <v>12.01</v>
      </c>
      <c r="G812" s="2">
        <v>65</v>
      </c>
      <c r="H812" s="2">
        <v>84.6</v>
      </c>
      <c r="I812" s="2">
        <v>4</v>
      </c>
      <c r="J812" s="10">
        <v>2017</v>
      </c>
      <c r="K812" s="8" t="s">
        <v>575</v>
      </c>
      <c r="L812" s="8" t="s">
        <v>13</v>
      </c>
      <c r="M812" s="2">
        <f>RANK(Table1[[#This Row],[powerPerf]],Table1[powerPerf])</f>
        <v>853</v>
      </c>
      <c r="N812" s="2">
        <f>RANK(Table1[[#This Row],[cpuValue]],Table1[cpuValue])</f>
        <v>803</v>
      </c>
      <c r="O812" s="8" t="str">
        <f>LOOKUP(Table1[[#This Row],[Rank based on power]],$S$5:$S$9,$T$5:$T$9)</f>
        <v>Average performance</v>
      </c>
      <c r="P812" s="2">
        <f ca="1">YEAR($T$2)-Table1[[#This Row],[testDate]]</f>
        <v>5</v>
      </c>
      <c r="Q812" s="8" t="str">
        <f>CONCATENATE(PROPER(Table1[[#This Row],[Performace remark based on performance]])," ",UPPER(TRIM(Table1[[#This Row],[category]])))</f>
        <v>Average Performance DESKTOP</v>
      </c>
      <c r="R812" s="8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t="s">
        <v>897</v>
      </c>
      <c r="B813" s="9">
        <v>100</v>
      </c>
      <c r="C813" s="2">
        <v>5440</v>
      </c>
      <c r="D813" s="2">
        <v>54.4</v>
      </c>
      <c r="E813" s="2">
        <v>2142</v>
      </c>
      <c r="F813" s="2">
        <v>21.42</v>
      </c>
      <c r="G813" s="2">
        <v>84</v>
      </c>
      <c r="H813" s="2">
        <v>64.77</v>
      </c>
      <c r="I813" s="2">
        <v>4</v>
      </c>
      <c r="J813" s="10">
        <v>2013</v>
      </c>
      <c r="K813" s="8" t="s">
        <v>650</v>
      </c>
      <c r="L813" s="8" t="s">
        <v>13</v>
      </c>
      <c r="M813" s="2">
        <f>RANK(Table1[[#This Row],[powerPerf]],Table1[powerPerf])</f>
        <v>1002</v>
      </c>
      <c r="N813" s="2">
        <f>RANK(Table1[[#This Row],[cpuValue]],Table1[cpuValue])</f>
        <v>379</v>
      </c>
      <c r="O813" s="8" t="str">
        <f>LOOKUP(Table1[[#This Row],[Rank based on power]],$S$5:$S$9,$T$5:$T$9)</f>
        <v>Average performance</v>
      </c>
      <c r="P813" s="2">
        <f ca="1">YEAR($T$2)-Table1[[#This Row],[testDate]]</f>
        <v>9</v>
      </c>
      <c r="Q813" s="8" t="str">
        <f>CONCATENATE(PROPER(Table1[[#This Row],[Performace remark based on performance]])," ",UPPER(TRIM(Table1[[#This Row],[category]])))</f>
        <v>Average Performance DESKTOP</v>
      </c>
      <c r="R813" s="8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t="s">
        <v>898</v>
      </c>
      <c r="B814" s="9">
        <v>122</v>
      </c>
      <c r="C814" s="2">
        <v>5419</v>
      </c>
      <c r="D814" s="2">
        <v>44.42</v>
      </c>
      <c r="E814" s="2">
        <v>2106</v>
      </c>
      <c r="F814" s="2">
        <v>17.260000000000002</v>
      </c>
      <c r="G814" s="2">
        <v>35</v>
      </c>
      <c r="H814" s="2">
        <v>154.82</v>
      </c>
      <c r="I814" s="2">
        <v>4</v>
      </c>
      <c r="J814" s="10">
        <v>2019</v>
      </c>
      <c r="K814" s="8" t="s">
        <v>267</v>
      </c>
      <c r="L814" s="8" t="s">
        <v>13</v>
      </c>
      <c r="M814" s="2">
        <f>RANK(Table1[[#This Row],[powerPerf]],Table1[powerPerf])</f>
        <v>482</v>
      </c>
      <c r="N814" s="2">
        <f>RANK(Table1[[#This Row],[cpuValue]],Table1[cpuValue])</f>
        <v>513</v>
      </c>
      <c r="O814" s="8" t="str">
        <f>LOOKUP(Table1[[#This Row],[Rank based on power]],$S$5:$S$9,$T$5:$T$9)</f>
        <v>High performance</v>
      </c>
      <c r="P814" s="2">
        <f ca="1">YEAR($T$2)-Table1[[#This Row],[testDate]]</f>
        <v>3</v>
      </c>
      <c r="Q814" s="8" t="str">
        <f>CONCATENATE(PROPER(Table1[[#This Row],[Performace remark based on performance]])," ",UPPER(TRIM(Table1[[#This Row],[category]])))</f>
        <v>High Performance DESKTOP</v>
      </c>
      <c r="R814" s="8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t="s">
        <v>899</v>
      </c>
      <c r="B815" s="9">
        <v>139.88</v>
      </c>
      <c r="C815" s="2">
        <v>5414</v>
      </c>
      <c r="D815" s="2">
        <v>38.700000000000003</v>
      </c>
      <c r="E815" s="2">
        <v>2027</v>
      </c>
      <c r="F815" s="2">
        <v>14.49</v>
      </c>
      <c r="G815" s="2">
        <v>65</v>
      </c>
      <c r="H815" s="2">
        <v>83.29</v>
      </c>
      <c r="I815" s="2">
        <v>4</v>
      </c>
      <c r="J815" s="10">
        <v>2016</v>
      </c>
      <c r="K815" s="8" t="s">
        <v>558</v>
      </c>
      <c r="L815" s="8" t="s">
        <v>13</v>
      </c>
      <c r="M815" s="2">
        <f>RANK(Table1[[#This Row],[powerPerf]],Table1[powerPerf])</f>
        <v>865</v>
      </c>
      <c r="N815" s="2">
        <f>RANK(Table1[[#This Row],[cpuValue]],Table1[cpuValue])</f>
        <v>615</v>
      </c>
      <c r="O815" s="8" t="str">
        <f>LOOKUP(Table1[[#This Row],[Rank based on power]],$S$5:$S$9,$T$5:$T$9)</f>
        <v>Average performance</v>
      </c>
      <c r="P815" s="2">
        <f ca="1">YEAR($T$2)-Table1[[#This Row],[testDate]]</f>
        <v>6</v>
      </c>
      <c r="Q815" s="8" t="str">
        <f>CONCATENATE(PROPER(Table1[[#This Row],[Performace remark based on performance]])," ",UPPER(TRIM(Table1[[#This Row],[category]])))</f>
        <v>Average Performance DESKTOP</v>
      </c>
      <c r="R815" s="8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t="s">
        <v>900</v>
      </c>
      <c r="B816" s="9">
        <v>82.38</v>
      </c>
      <c r="C816" s="2">
        <v>5409</v>
      </c>
      <c r="D816" s="2">
        <v>65.66</v>
      </c>
      <c r="E816" s="2">
        <v>1472</v>
      </c>
      <c r="F816" s="2">
        <v>17.87</v>
      </c>
      <c r="G816" s="2">
        <v>125</v>
      </c>
      <c r="H816" s="2">
        <v>43.27</v>
      </c>
      <c r="I816" s="2">
        <v>4</v>
      </c>
      <c r="J816" s="10">
        <v>2012</v>
      </c>
      <c r="K816" s="8" t="s">
        <v>766</v>
      </c>
      <c r="L816" s="8" t="s">
        <v>13</v>
      </c>
      <c r="M816" s="2">
        <f>RANK(Table1[[#This Row],[powerPerf]],Table1[powerPerf])</f>
        <v>1214</v>
      </c>
      <c r="N816" s="2">
        <f>RANK(Table1[[#This Row],[cpuValue]],Table1[cpuValue])</f>
        <v>264</v>
      </c>
      <c r="O816" s="8" t="str">
        <f>LOOKUP(Table1[[#This Row],[Rank based on power]],$S$5:$S$9,$T$5:$T$9)</f>
        <v>Average performance</v>
      </c>
      <c r="P816" s="2">
        <f ca="1">YEAR($T$2)-Table1[[#This Row],[testDate]]</f>
        <v>10</v>
      </c>
      <c r="Q816" s="8" t="str">
        <f>CONCATENATE(PROPER(Table1[[#This Row],[Performace remark based on performance]])," ",UPPER(TRIM(Table1[[#This Row],[category]])))</f>
        <v>Average Performance DESKTOP</v>
      </c>
      <c r="R816" s="8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t="s">
        <v>901</v>
      </c>
      <c r="B817" s="9">
        <v>141</v>
      </c>
      <c r="C817" s="2">
        <v>5398</v>
      </c>
      <c r="D817" s="2">
        <v>38.28</v>
      </c>
      <c r="E817" s="2">
        <v>1744</v>
      </c>
      <c r="F817" s="2">
        <v>12.37</v>
      </c>
      <c r="G817" s="2">
        <v>80</v>
      </c>
      <c r="H817" s="2">
        <v>67.47</v>
      </c>
      <c r="I817" s="2">
        <v>4</v>
      </c>
      <c r="J817" s="10">
        <v>2011</v>
      </c>
      <c r="K817" s="8" t="s">
        <v>776</v>
      </c>
      <c r="L817" s="8" t="s">
        <v>16</v>
      </c>
      <c r="M817" s="2">
        <f>RANK(Table1[[#This Row],[powerPerf]],Table1[powerPerf])</f>
        <v>979</v>
      </c>
      <c r="N817" s="2">
        <f>RANK(Table1[[#This Row],[cpuValue]],Table1[cpuValue])</f>
        <v>626</v>
      </c>
      <c r="O817" s="8" t="str">
        <f>LOOKUP(Table1[[#This Row],[Rank based on power]],$S$5:$S$9,$T$5:$T$9)</f>
        <v>Average performance</v>
      </c>
      <c r="P817" s="2">
        <f ca="1">YEAR($T$2)-Table1[[#This Row],[testDate]]</f>
        <v>11</v>
      </c>
      <c r="Q817" s="8" t="str">
        <f>CONCATENATE(PROPER(Table1[[#This Row],[Performace remark based on performance]])," ",UPPER(TRIM(Table1[[#This Row],[category]])))</f>
        <v>Average Performance SERVER</v>
      </c>
      <c r="R817" s="8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t="s">
        <v>902</v>
      </c>
      <c r="B818" s="9">
        <v>79.97</v>
      </c>
      <c r="C818" s="2">
        <v>5386</v>
      </c>
      <c r="D818" s="2">
        <v>67.349999999999994</v>
      </c>
      <c r="E818" s="2">
        <v>1761</v>
      </c>
      <c r="F818" s="2">
        <v>22.02</v>
      </c>
      <c r="G818" s="2">
        <v>80</v>
      </c>
      <c r="H818" s="2">
        <v>67.319999999999993</v>
      </c>
      <c r="I818" s="2">
        <v>4</v>
      </c>
      <c r="J818" s="10">
        <v>2011</v>
      </c>
      <c r="K818" s="8" t="s">
        <v>776</v>
      </c>
      <c r="L818" s="8" t="s">
        <v>16</v>
      </c>
      <c r="M818" s="2">
        <f>RANK(Table1[[#This Row],[powerPerf]],Table1[powerPerf])</f>
        <v>981</v>
      </c>
      <c r="N818" s="2">
        <f>RANK(Table1[[#This Row],[cpuValue]],Table1[cpuValue])</f>
        <v>249</v>
      </c>
      <c r="O818" s="8" t="str">
        <f>LOOKUP(Table1[[#This Row],[Rank based on power]],$S$5:$S$9,$T$5:$T$9)</f>
        <v>Average performance</v>
      </c>
      <c r="P818" s="2">
        <f ca="1">YEAR($T$2)-Table1[[#This Row],[testDate]]</f>
        <v>11</v>
      </c>
      <c r="Q818" s="8" t="str">
        <f>CONCATENATE(PROPER(Table1[[#This Row],[Performace remark based on performance]])," ",UPPER(TRIM(Table1[[#This Row],[category]])))</f>
        <v>Average Performance SERVER</v>
      </c>
      <c r="R818" s="8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t="s">
        <v>903</v>
      </c>
      <c r="B819" s="9">
        <v>138.47</v>
      </c>
      <c r="C819" s="2">
        <v>5380</v>
      </c>
      <c r="D819" s="2">
        <v>38.85</v>
      </c>
      <c r="E819" s="2">
        <v>2186</v>
      </c>
      <c r="F819" s="2">
        <v>15.79</v>
      </c>
      <c r="G819" s="2">
        <v>65</v>
      </c>
      <c r="H819" s="2">
        <v>82.77</v>
      </c>
      <c r="I819" s="2">
        <v>4</v>
      </c>
      <c r="J819" s="10">
        <v>2014</v>
      </c>
      <c r="K819" s="8" t="s">
        <v>650</v>
      </c>
      <c r="L819" s="8" t="s">
        <v>13</v>
      </c>
      <c r="M819" s="2">
        <f>RANK(Table1[[#This Row],[powerPerf]],Table1[powerPerf])</f>
        <v>870</v>
      </c>
      <c r="N819" s="2">
        <f>RANK(Table1[[#This Row],[cpuValue]],Table1[cpuValue])</f>
        <v>609</v>
      </c>
      <c r="O819" s="8" t="str">
        <f>LOOKUP(Table1[[#This Row],[Rank based on power]],$S$5:$S$9,$T$5:$T$9)</f>
        <v>Average performance</v>
      </c>
      <c r="P819" s="2">
        <f ca="1">YEAR($T$2)-Table1[[#This Row],[testDate]]</f>
        <v>8</v>
      </c>
      <c r="Q819" s="8" t="str">
        <f>CONCATENATE(PROPER(Table1[[#This Row],[Performace remark based on performance]])," ",UPPER(TRIM(Table1[[#This Row],[category]])))</f>
        <v>Average Performance DESKTOP</v>
      </c>
      <c r="R819" s="8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t="s">
        <v>904</v>
      </c>
      <c r="B820" s="9">
        <v>749</v>
      </c>
      <c r="C820" s="2">
        <v>5372</v>
      </c>
      <c r="D820" s="2">
        <v>7.17</v>
      </c>
      <c r="E820" s="2">
        <v>1730</v>
      </c>
      <c r="F820" s="2">
        <v>2.31</v>
      </c>
      <c r="G820" s="2">
        <v>95</v>
      </c>
      <c r="H820" s="2">
        <v>56.54</v>
      </c>
      <c r="I820" s="2">
        <v>4</v>
      </c>
      <c r="J820" s="10">
        <v>2011</v>
      </c>
      <c r="K820" s="8" t="s">
        <v>776</v>
      </c>
      <c r="L820" s="8" t="s">
        <v>16</v>
      </c>
      <c r="M820" s="2">
        <f>RANK(Table1[[#This Row],[powerPerf]],Table1[powerPerf])</f>
        <v>1074</v>
      </c>
      <c r="N820" s="2">
        <f>RANK(Table1[[#This Row],[cpuValue]],Table1[cpuValue])</f>
        <v>1722</v>
      </c>
      <c r="O820" s="8" t="str">
        <f>LOOKUP(Table1[[#This Row],[Rank based on power]],$S$5:$S$9,$T$5:$T$9)</f>
        <v>Average performance</v>
      </c>
      <c r="P820" s="2">
        <f ca="1">YEAR($T$2)-Table1[[#This Row],[testDate]]</f>
        <v>11</v>
      </c>
      <c r="Q820" s="8" t="str">
        <f>CONCATENATE(PROPER(Table1[[#This Row],[Performace remark based on performance]])," ",UPPER(TRIM(Table1[[#This Row],[category]])))</f>
        <v>Average Performance SERVER</v>
      </c>
      <c r="R820" s="8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t="s">
        <v>905</v>
      </c>
      <c r="B821" s="9">
        <v>245</v>
      </c>
      <c r="C821" s="2">
        <v>5366</v>
      </c>
      <c r="D821" s="2">
        <v>21.9</v>
      </c>
      <c r="E821" s="2">
        <v>1741</v>
      </c>
      <c r="F821" s="2">
        <v>7.11</v>
      </c>
      <c r="G821" s="2">
        <v>95</v>
      </c>
      <c r="H821" s="2">
        <v>56.49</v>
      </c>
      <c r="I821" s="2">
        <v>4</v>
      </c>
      <c r="J821" s="10">
        <v>2011</v>
      </c>
      <c r="K821" s="8" t="s">
        <v>776</v>
      </c>
      <c r="L821" s="8" t="s">
        <v>16</v>
      </c>
      <c r="M821" s="2">
        <f>RANK(Table1[[#This Row],[powerPerf]],Table1[powerPerf])</f>
        <v>1075</v>
      </c>
      <c r="N821" s="2">
        <f>RANK(Table1[[#This Row],[cpuValue]],Table1[cpuValue])</f>
        <v>1103</v>
      </c>
      <c r="O821" s="8" t="str">
        <f>LOOKUP(Table1[[#This Row],[Rank based on power]],$S$5:$S$9,$T$5:$T$9)</f>
        <v>Average performance</v>
      </c>
      <c r="P821" s="2">
        <f ca="1">YEAR($T$2)-Table1[[#This Row],[testDate]]</f>
        <v>11</v>
      </c>
      <c r="Q821" s="8" t="str">
        <f>CONCATENATE(PROPER(Table1[[#This Row],[Performace remark based on performance]])," ",UPPER(TRIM(Table1[[#This Row],[category]])))</f>
        <v>Average Performance SERVER</v>
      </c>
      <c r="R821" s="8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t="s">
        <v>906</v>
      </c>
      <c r="B822" s="9">
        <v>314.95</v>
      </c>
      <c r="C822" s="2">
        <v>5351</v>
      </c>
      <c r="D822" s="2">
        <v>16.989999999999998</v>
      </c>
      <c r="E822" s="2">
        <v>1043</v>
      </c>
      <c r="F822" s="2">
        <v>3.31</v>
      </c>
      <c r="G822" s="2">
        <v>85</v>
      </c>
      <c r="H822" s="2">
        <v>62.96</v>
      </c>
      <c r="I822" s="2">
        <v>8</v>
      </c>
      <c r="J822" s="10">
        <v>2016</v>
      </c>
      <c r="K822" s="8" t="s">
        <v>161</v>
      </c>
      <c r="L822" s="8" t="s">
        <v>16</v>
      </c>
      <c r="M822" s="2">
        <f>RANK(Table1[[#This Row],[powerPerf]],Table1[powerPerf])</f>
        <v>1027</v>
      </c>
      <c r="N822" s="2">
        <f>RANK(Table1[[#This Row],[cpuValue]],Table1[cpuValue])</f>
        <v>1278</v>
      </c>
      <c r="O822" s="8" t="str">
        <f>LOOKUP(Table1[[#This Row],[Rank based on power]],$S$5:$S$9,$T$5:$T$9)</f>
        <v>Average performance</v>
      </c>
      <c r="P822" s="2">
        <f ca="1">YEAR($T$2)-Table1[[#This Row],[testDate]]</f>
        <v>6</v>
      </c>
      <c r="Q822" s="8" t="str">
        <f>CONCATENATE(PROPER(Table1[[#This Row],[Performace remark based on performance]])," ",UPPER(TRIM(Table1[[#This Row],[category]])))</f>
        <v>Average Performance SERVER</v>
      </c>
      <c r="R822" s="8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t="s">
        <v>907</v>
      </c>
      <c r="B823" s="9">
        <v>58</v>
      </c>
      <c r="C823" s="2">
        <v>5344</v>
      </c>
      <c r="D823" s="2">
        <v>92.14</v>
      </c>
      <c r="E823" s="2">
        <v>2093</v>
      </c>
      <c r="F823" s="2">
        <v>36.08</v>
      </c>
      <c r="G823" s="2">
        <v>84</v>
      </c>
      <c r="H823" s="2">
        <v>63.62</v>
      </c>
      <c r="I823" s="2">
        <v>4</v>
      </c>
      <c r="J823" s="10">
        <v>2014</v>
      </c>
      <c r="K823" s="8" t="s">
        <v>650</v>
      </c>
      <c r="L823" s="8" t="s">
        <v>13</v>
      </c>
      <c r="M823" s="2">
        <f>RANK(Table1[[#This Row],[powerPerf]],Table1[powerPerf])</f>
        <v>1020</v>
      </c>
      <c r="N823" s="2">
        <f>RANK(Table1[[#This Row],[cpuValue]],Table1[cpuValue])</f>
        <v>126</v>
      </c>
      <c r="O823" s="8" t="str">
        <f>LOOKUP(Table1[[#This Row],[Rank based on power]],$S$5:$S$9,$T$5:$T$9)</f>
        <v>Average performance</v>
      </c>
      <c r="P823" s="2">
        <f ca="1">YEAR($T$2)-Table1[[#This Row],[testDate]]</f>
        <v>8</v>
      </c>
      <c r="Q823" s="8" t="str">
        <f>CONCATENATE(PROPER(Table1[[#This Row],[Performace remark based on performance]])," ",UPPER(TRIM(Table1[[#This Row],[category]])))</f>
        <v>Average Performance DESKTOP</v>
      </c>
      <c r="R823" s="8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t="s">
        <v>908</v>
      </c>
      <c r="B824" s="9">
        <v>89</v>
      </c>
      <c r="C824" s="2">
        <v>5344</v>
      </c>
      <c r="D824" s="2">
        <v>60.04</v>
      </c>
      <c r="E824" s="2">
        <v>1741</v>
      </c>
      <c r="F824" s="2">
        <v>19.559999999999999</v>
      </c>
      <c r="G824" s="2">
        <v>95</v>
      </c>
      <c r="H824" s="2">
        <v>56.25</v>
      </c>
      <c r="I824" s="2">
        <v>4</v>
      </c>
      <c r="J824" s="10">
        <v>2010</v>
      </c>
      <c r="K824" s="8" t="s">
        <v>776</v>
      </c>
      <c r="L824" s="8" t="s">
        <v>13</v>
      </c>
      <c r="M824" s="2">
        <f>RANK(Table1[[#This Row],[powerPerf]],Table1[powerPerf])</f>
        <v>1077</v>
      </c>
      <c r="N824" s="2">
        <f>RANK(Table1[[#This Row],[cpuValue]],Table1[cpuValue])</f>
        <v>325</v>
      </c>
      <c r="O824" s="8" t="str">
        <f>LOOKUP(Table1[[#This Row],[Rank based on power]],$S$5:$S$9,$T$5:$T$9)</f>
        <v>Average performance</v>
      </c>
      <c r="P824" s="2">
        <f ca="1">YEAR($T$2)-Table1[[#This Row],[testDate]]</f>
        <v>12</v>
      </c>
      <c r="Q824" s="8" t="str">
        <f>CONCATENATE(PROPER(Table1[[#This Row],[Performace remark based on performance]])," ",UPPER(TRIM(Table1[[#This Row],[category]])))</f>
        <v>Average Performance DESKTOP</v>
      </c>
      <c r="R824" s="8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t="s">
        <v>909</v>
      </c>
      <c r="B825" s="9">
        <v>188.98</v>
      </c>
      <c r="C825" s="2">
        <v>5319</v>
      </c>
      <c r="D825" s="2">
        <v>28.15</v>
      </c>
      <c r="E825" s="2">
        <v>1964</v>
      </c>
      <c r="F825" s="2">
        <v>10.39</v>
      </c>
      <c r="G825" s="2">
        <v>35</v>
      </c>
      <c r="H825" s="2">
        <v>151.97</v>
      </c>
      <c r="I825" s="2">
        <v>4</v>
      </c>
      <c r="J825" s="10">
        <v>2017</v>
      </c>
      <c r="K825" s="8" t="s">
        <v>575</v>
      </c>
      <c r="L825" s="8" t="s">
        <v>13</v>
      </c>
      <c r="M825" s="2">
        <f>RANK(Table1[[#This Row],[powerPerf]],Table1[powerPerf])</f>
        <v>499</v>
      </c>
      <c r="N825" s="2">
        <f>RANK(Table1[[#This Row],[cpuValue]],Table1[cpuValue])</f>
        <v>895</v>
      </c>
      <c r="O825" s="8" t="str">
        <f>LOOKUP(Table1[[#This Row],[Rank based on power]],$S$5:$S$9,$T$5:$T$9)</f>
        <v>High performance</v>
      </c>
      <c r="P825" s="2">
        <f ca="1">YEAR($T$2)-Table1[[#This Row],[testDate]]</f>
        <v>5</v>
      </c>
      <c r="Q825" s="8" t="str">
        <f>CONCATENATE(PROPER(Table1[[#This Row],[Performace remark based on performance]])," ",UPPER(TRIM(Table1[[#This Row],[category]])))</f>
        <v>High Performance DESKTOP</v>
      </c>
      <c r="R825" s="8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t="s">
        <v>910</v>
      </c>
      <c r="B826" s="9">
        <v>188.02</v>
      </c>
      <c r="C826" s="2">
        <v>5319</v>
      </c>
      <c r="D826" s="2">
        <v>28.29</v>
      </c>
      <c r="E826" s="2">
        <v>1765</v>
      </c>
      <c r="F826" s="2">
        <v>9.39</v>
      </c>
      <c r="G826" s="2">
        <v>47</v>
      </c>
      <c r="H826" s="2">
        <v>113.17</v>
      </c>
      <c r="I826" s="2">
        <v>4</v>
      </c>
      <c r="J826" s="10">
        <v>2013</v>
      </c>
      <c r="K826" s="8" t="s">
        <v>856</v>
      </c>
      <c r="L826" s="8" t="s">
        <v>118</v>
      </c>
      <c r="M826" s="2">
        <f>RANK(Table1[[#This Row],[powerPerf]],Table1[powerPerf])</f>
        <v>698</v>
      </c>
      <c r="N826" s="2">
        <f>RANK(Table1[[#This Row],[cpuValue]],Table1[cpuValue])</f>
        <v>891</v>
      </c>
      <c r="O826" s="8" t="str">
        <f>LOOKUP(Table1[[#This Row],[Rank based on power]],$S$5:$S$9,$T$5:$T$9)</f>
        <v>High performance</v>
      </c>
      <c r="P826" s="2">
        <f ca="1">YEAR($T$2)-Table1[[#This Row],[testDate]]</f>
        <v>9</v>
      </c>
      <c r="Q826" s="8" t="str">
        <f>CONCATENATE(PROPER(Table1[[#This Row],[Performace remark based on performance]])," ",UPPER(TRIM(Table1[[#This Row],[category]])))</f>
        <v>High Performance LAPTOP</v>
      </c>
      <c r="R826" s="8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t="s">
        <v>911</v>
      </c>
      <c r="B827" s="9">
        <v>895.5</v>
      </c>
      <c r="C827" s="2">
        <v>5304</v>
      </c>
      <c r="D827" s="2">
        <v>5.92</v>
      </c>
      <c r="E827" s="2">
        <v>1769</v>
      </c>
      <c r="F827" s="2">
        <v>1.98</v>
      </c>
      <c r="G827" s="2">
        <v>25</v>
      </c>
      <c r="H827" s="2">
        <v>212.17</v>
      </c>
      <c r="I827" s="2">
        <v>4</v>
      </c>
      <c r="J827" s="10">
        <v>2015</v>
      </c>
      <c r="K827" s="8" t="s">
        <v>665</v>
      </c>
      <c r="L827" s="8" t="s">
        <v>16</v>
      </c>
      <c r="M827" s="2">
        <f>RANK(Table1[[#This Row],[powerPerf]],Table1[powerPerf])</f>
        <v>284</v>
      </c>
      <c r="N827" s="2">
        <f>RANK(Table1[[#This Row],[cpuValue]],Table1[cpuValue])</f>
        <v>1777</v>
      </c>
      <c r="O827" s="8" t="str">
        <f>LOOKUP(Table1[[#This Row],[Rank based on power]],$S$5:$S$9,$T$5:$T$9)</f>
        <v>Best performance</v>
      </c>
      <c r="P827" s="2">
        <f ca="1">YEAR($T$2)-Table1[[#This Row],[testDate]]</f>
        <v>7</v>
      </c>
      <c r="Q827" s="8" t="str">
        <f>CONCATENATE(PROPER(Table1[[#This Row],[Performace remark based on performance]])," ",UPPER(TRIM(Table1[[#This Row],[category]])))</f>
        <v>Best Performance SERVER</v>
      </c>
      <c r="R827" s="8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t="s">
        <v>912</v>
      </c>
      <c r="B828" s="9">
        <v>262.83</v>
      </c>
      <c r="C828" s="2">
        <v>5291</v>
      </c>
      <c r="D828" s="2">
        <v>20.13</v>
      </c>
      <c r="E828" s="2">
        <v>1922</v>
      </c>
      <c r="F828" s="2">
        <v>7.31</v>
      </c>
      <c r="G828" s="2">
        <v>35</v>
      </c>
      <c r="H828" s="2">
        <v>151.18</v>
      </c>
      <c r="I828" s="2">
        <v>4</v>
      </c>
      <c r="J828" s="10">
        <v>2018</v>
      </c>
      <c r="K828" s="8" t="s">
        <v>267</v>
      </c>
      <c r="L828" s="8" t="s">
        <v>13</v>
      </c>
      <c r="M828" s="2">
        <f>RANK(Table1[[#This Row],[powerPerf]],Table1[powerPerf])</f>
        <v>505</v>
      </c>
      <c r="N828" s="2">
        <f>RANK(Table1[[#This Row],[cpuValue]],Table1[cpuValue])</f>
        <v>1158</v>
      </c>
      <c r="O828" s="8" t="str">
        <f>LOOKUP(Table1[[#This Row],[Rank based on power]],$S$5:$S$9,$T$5:$T$9)</f>
        <v>High performance</v>
      </c>
      <c r="P828" s="2">
        <f ca="1">YEAR($T$2)-Table1[[#This Row],[testDate]]</f>
        <v>4</v>
      </c>
      <c r="Q828" s="8" t="str">
        <f>CONCATENATE(PROPER(Table1[[#This Row],[Performace remark based on performance]])," ",UPPER(TRIM(Table1[[#This Row],[category]])))</f>
        <v>High Performance DESKTOP</v>
      </c>
      <c r="R828" s="8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t="s">
        <v>913</v>
      </c>
      <c r="B829" s="9">
        <v>885.95</v>
      </c>
      <c r="C829" s="2">
        <v>5286</v>
      </c>
      <c r="D829" s="2">
        <v>5.97</v>
      </c>
      <c r="E829" s="2">
        <v>849</v>
      </c>
      <c r="F829" s="2">
        <v>0.96</v>
      </c>
      <c r="G829" s="2">
        <v>115</v>
      </c>
      <c r="H829" s="2">
        <v>45.97</v>
      </c>
      <c r="I829" s="2">
        <v>8</v>
      </c>
      <c r="J829" s="10">
        <v>2012</v>
      </c>
      <c r="K829" s="8" t="s">
        <v>744</v>
      </c>
      <c r="L829" s="8" t="s">
        <v>16</v>
      </c>
      <c r="M829" s="2">
        <f>RANK(Table1[[#This Row],[powerPerf]],Table1[powerPerf])</f>
        <v>1180</v>
      </c>
      <c r="N829" s="2">
        <f>RANK(Table1[[#This Row],[cpuValue]],Table1[cpuValue])</f>
        <v>1774</v>
      </c>
      <c r="O829" s="8" t="str">
        <f>LOOKUP(Table1[[#This Row],[Rank based on power]],$S$5:$S$9,$T$5:$T$9)</f>
        <v>Average performance</v>
      </c>
      <c r="P829" s="2">
        <f ca="1">YEAR($T$2)-Table1[[#This Row],[testDate]]</f>
        <v>10</v>
      </c>
      <c r="Q829" s="8" t="str">
        <f>CONCATENATE(PROPER(Table1[[#This Row],[Performace remark based on performance]])," ",UPPER(TRIM(Table1[[#This Row],[category]])))</f>
        <v>Average Performance SERVER</v>
      </c>
      <c r="R829" s="8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t="s">
        <v>914</v>
      </c>
      <c r="B830" s="9">
        <v>189.95</v>
      </c>
      <c r="C830" s="2">
        <v>5282</v>
      </c>
      <c r="D830" s="2">
        <v>27.81</v>
      </c>
      <c r="E830" s="2">
        <v>1619</v>
      </c>
      <c r="F830" s="2">
        <v>8.52</v>
      </c>
      <c r="G830" s="2">
        <v>130</v>
      </c>
      <c r="H830" s="2">
        <v>40.630000000000003</v>
      </c>
      <c r="I830" s="2">
        <v>4</v>
      </c>
      <c r="J830" s="10">
        <v>2011</v>
      </c>
      <c r="K830" s="8" t="s">
        <v>716</v>
      </c>
      <c r="L830" s="8" t="s">
        <v>16</v>
      </c>
      <c r="M830" s="2">
        <f>RANK(Table1[[#This Row],[powerPerf]],Table1[powerPerf])</f>
        <v>1238</v>
      </c>
      <c r="N830" s="2">
        <f>RANK(Table1[[#This Row],[cpuValue]],Table1[cpuValue])</f>
        <v>912</v>
      </c>
      <c r="O830" s="8" t="str">
        <f>LOOKUP(Table1[[#This Row],[Rank based on power]],$S$5:$S$9,$T$5:$T$9)</f>
        <v>Average performance</v>
      </c>
      <c r="P830" s="2">
        <f ca="1">YEAR($T$2)-Table1[[#This Row],[testDate]]</f>
        <v>11</v>
      </c>
      <c r="Q830" s="8" t="str">
        <f>CONCATENATE(PROPER(Table1[[#This Row],[Performace remark based on performance]])," ",UPPER(TRIM(Table1[[#This Row],[category]])))</f>
        <v>Average Performance SERVER</v>
      </c>
      <c r="R830" s="8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t="s">
        <v>915</v>
      </c>
      <c r="B831" s="9">
        <v>75.650000000000006</v>
      </c>
      <c r="C831" s="2">
        <v>5280</v>
      </c>
      <c r="D831" s="2">
        <v>69.790000000000006</v>
      </c>
      <c r="E831" s="2">
        <v>1112</v>
      </c>
      <c r="F831" s="2">
        <v>14.71</v>
      </c>
      <c r="G831" s="2">
        <v>95</v>
      </c>
      <c r="H831" s="2">
        <v>55.58</v>
      </c>
      <c r="I831" s="2">
        <v>6</v>
      </c>
      <c r="J831" s="10">
        <v>2012</v>
      </c>
      <c r="K831" s="8" t="s">
        <v>393</v>
      </c>
      <c r="L831" s="8" t="s">
        <v>16</v>
      </c>
      <c r="M831" s="2">
        <f>RANK(Table1[[#This Row],[powerPerf]],Table1[powerPerf])</f>
        <v>1084</v>
      </c>
      <c r="N831" s="2">
        <f>RANK(Table1[[#This Row],[cpuValue]],Table1[cpuValue])</f>
        <v>228</v>
      </c>
      <c r="O831" s="8" t="str">
        <f>LOOKUP(Table1[[#This Row],[Rank based on power]],$S$5:$S$9,$T$5:$T$9)</f>
        <v>Average performance</v>
      </c>
      <c r="P831" s="2">
        <f ca="1">YEAR($T$2)-Table1[[#This Row],[testDate]]</f>
        <v>10</v>
      </c>
      <c r="Q831" s="8" t="str">
        <f>CONCATENATE(PROPER(Table1[[#This Row],[Performace remark based on performance]])," ",UPPER(TRIM(Table1[[#This Row],[category]])))</f>
        <v>Average Performance SERVER</v>
      </c>
      <c r="R831" s="8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t="s">
        <v>916</v>
      </c>
      <c r="B832" s="9">
        <v>32.28</v>
      </c>
      <c r="C832" s="2">
        <v>5273</v>
      </c>
      <c r="D832" s="2">
        <v>163.36000000000001</v>
      </c>
      <c r="E832" s="2">
        <v>1005</v>
      </c>
      <c r="F832" s="2">
        <v>31.13</v>
      </c>
      <c r="G832" s="2">
        <v>60</v>
      </c>
      <c r="H832" s="2">
        <v>87.89</v>
      </c>
      <c r="I832" s="2">
        <v>6</v>
      </c>
      <c r="J832" s="10">
        <v>2017</v>
      </c>
      <c r="K832" s="8" t="s">
        <v>781</v>
      </c>
      <c r="L832" s="8" t="s">
        <v>16</v>
      </c>
      <c r="M832" s="2">
        <f>RANK(Table1[[#This Row],[powerPerf]],Table1[powerPerf])</f>
        <v>832</v>
      </c>
      <c r="N832" s="2">
        <f>RANK(Table1[[#This Row],[cpuValue]],Table1[cpuValue])</f>
        <v>21</v>
      </c>
      <c r="O832" s="8" t="str">
        <f>LOOKUP(Table1[[#This Row],[Rank based on power]],$S$5:$S$9,$T$5:$T$9)</f>
        <v>Average performance</v>
      </c>
      <c r="P832" s="2">
        <f ca="1">YEAR($T$2)-Table1[[#This Row],[testDate]]</f>
        <v>5</v>
      </c>
      <c r="Q832" s="8" t="str">
        <f>CONCATENATE(PROPER(Table1[[#This Row],[Performace remark based on performance]])," ",UPPER(TRIM(Table1[[#This Row],[category]])))</f>
        <v>Average Performance SERVER</v>
      </c>
      <c r="R832" s="8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t="s">
        <v>917</v>
      </c>
      <c r="B833" s="9">
        <v>89.95</v>
      </c>
      <c r="C833" s="2">
        <v>5264</v>
      </c>
      <c r="D833" s="2">
        <v>58.52</v>
      </c>
      <c r="E833" s="2">
        <v>1992</v>
      </c>
      <c r="F833" s="2">
        <v>22.15</v>
      </c>
      <c r="G833" s="2">
        <v>84</v>
      </c>
      <c r="H833" s="2">
        <v>62.67</v>
      </c>
      <c r="I833" s="2">
        <v>4</v>
      </c>
      <c r="J833" s="10">
        <v>2013</v>
      </c>
      <c r="K833" s="8" t="s">
        <v>650</v>
      </c>
      <c r="L833" s="8" t="s">
        <v>16</v>
      </c>
      <c r="M833" s="2">
        <f>RANK(Table1[[#This Row],[powerPerf]],Table1[powerPerf])</f>
        <v>1029</v>
      </c>
      <c r="N833" s="2">
        <f>RANK(Table1[[#This Row],[cpuValue]],Table1[cpuValue])</f>
        <v>344</v>
      </c>
      <c r="O833" s="8" t="str">
        <f>LOOKUP(Table1[[#This Row],[Rank based on power]],$S$5:$S$9,$T$5:$T$9)</f>
        <v>Average performance</v>
      </c>
      <c r="P833" s="2">
        <f ca="1">YEAR($T$2)-Table1[[#This Row],[testDate]]</f>
        <v>9</v>
      </c>
      <c r="Q833" s="8" t="str">
        <f>CONCATENATE(PROPER(Table1[[#This Row],[Performace remark based on performance]])," ",UPPER(TRIM(Table1[[#This Row],[category]])))</f>
        <v>Average Performance SERVER</v>
      </c>
      <c r="R833" s="8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t="s">
        <v>918</v>
      </c>
      <c r="B834" s="9">
        <v>343.46</v>
      </c>
      <c r="C834" s="2">
        <v>5246</v>
      </c>
      <c r="D834" s="2">
        <v>15.27</v>
      </c>
      <c r="E834" s="2">
        <v>1433</v>
      </c>
      <c r="F834" s="2">
        <v>4.17</v>
      </c>
      <c r="G834" s="2">
        <v>115</v>
      </c>
      <c r="H834" s="2">
        <v>45.62</v>
      </c>
      <c r="I834" s="2">
        <v>4</v>
      </c>
      <c r="J834" s="10">
        <v>2013</v>
      </c>
      <c r="K834" s="8" t="s">
        <v>744</v>
      </c>
      <c r="L834" s="8" t="s">
        <v>16</v>
      </c>
      <c r="M834" s="2">
        <f>RANK(Table1[[#This Row],[powerPerf]],Table1[powerPerf])</f>
        <v>1185</v>
      </c>
      <c r="N834" s="2">
        <f>RANK(Table1[[#This Row],[cpuValue]],Table1[cpuValue])</f>
        <v>1342</v>
      </c>
      <c r="O834" s="8" t="str">
        <f>LOOKUP(Table1[[#This Row],[Rank based on power]],$S$5:$S$9,$T$5:$T$9)</f>
        <v>Average performance</v>
      </c>
      <c r="P834" s="2">
        <f ca="1">YEAR($T$2)-Table1[[#This Row],[testDate]]</f>
        <v>9</v>
      </c>
      <c r="Q834" s="8" t="str">
        <f>CONCATENATE(PROPER(Table1[[#This Row],[Performace remark based on performance]])," ",UPPER(TRIM(Table1[[#This Row],[category]])))</f>
        <v>Average Performance SERVER</v>
      </c>
      <c r="R834" s="8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t="s">
        <v>919</v>
      </c>
      <c r="B835" s="9">
        <v>178.02</v>
      </c>
      <c r="C835" s="2">
        <v>5245</v>
      </c>
      <c r="D835" s="2">
        <v>29.46</v>
      </c>
      <c r="E835" s="2">
        <v>1905</v>
      </c>
      <c r="F835" s="2">
        <v>10.7</v>
      </c>
      <c r="G835" s="2">
        <v>140</v>
      </c>
      <c r="H835" s="2">
        <v>37.46</v>
      </c>
      <c r="I835" s="2">
        <v>4</v>
      </c>
      <c r="J835" s="10">
        <v>2016</v>
      </c>
      <c r="K835" s="8" t="s">
        <v>161</v>
      </c>
      <c r="L835" s="8" t="s">
        <v>16</v>
      </c>
      <c r="M835" s="2">
        <f>RANK(Table1[[#This Row],[powerPerf]],Table1[powerPerf])</f>
        <v>1279</v>
      </c>
      <c r="N835" s="2">
        <f>RANK(Table1[[#This Row],[cpuValue]],Table1[cpuValue])</f>
        <v>857</v>
      </c>
      <c r="O835" s="8" t="str">
        <f>LOOKUP(Table1[[#This Row],[Rank based on power]],$S$5:$S$9,$T$5:$T$9)</f>
        <v>Average performance</v>
      </c>
      <c r="P835" s="2">
        <f ca="1">YEAR($T$2)-Table1[[#This Row],[testDate]]</f>
        <v>6</v>
      </c>
      <c r="Q835" s="8" t="str">
        <f>CONCATENATE(PROPER(Table1[[#This Row],[Performace remark based on performance]])," ",UPPER(TRIM(Table1[[#This Row],[category]])))</f>
        <v>Average Performance SERVER</v>
      </c>
      <c r="R835" s="8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t="s">
        <v>920</v>
      </c>
      <c r="B836" s="9">
        <v>583.70000000000005</v>
      </c>
      <c r="C836" s="2">
        <v>5240</v>
      </c>
      <c r="D836" s="2">
        <v>8.98</v>
      </c>
      <c r="E836" s="2">
        <v>753</v>
      </c>
      <c r="F836" s="2">
        <v>1.29</v>
      </c>
      <c r="G836" s="2">
        <v>115</v>
      </c>
      <c r="H836" s="2">
        <v>45.56</v>
      </c>
      <c r="I836" s="2">
        <v>8</v>
      </c>
      <c r="J836" s="10">
        <v>2011</v>
      </c>
      <c r="K836" s="8" t="s">
        <v>744</v>
      </c>
      <c r="L836" s="8" t="s">
        <v>16</v>
      </c>
      <c r="M836" s="2">
        <f>RANK(Table1[[#This Row],[powerPerf]],Table1[powerPerf])</f>
        <v>1187</v>
      </c>
      <c r="N836" s="2">
        <f>RANK(Table1[[#This Row],[cpuValue]],Table1[cpuValue])</f>
        <v>1636</v>
      </c>
      <c r="O836" s="8" t="str">
        <f>LOOKUP(Table1[[#This Row],[Rank based on power]],$S$5:$S$9,$T$5:$T$9)</f>
        <v>Average performance</v>
      </c>
      <c r="P836" s="2">
        <f ca="1">YEAR($T$2)-Table1[[#This Row],[testDate]]</f>
        <v>11</v>
      </c>
      <c r="Q836" s="8" t="str">
        <f>CONCATENATE(PROPER(Table1[[#This Row],[Performace remark based on performance]])," ",UPPER(TRIM(Table1[[#This Row],[category]])))</f>
        <v>Average Performance SERVER</v>
      </c>
      <c r="R836" s="8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t="s">
        <v>921</v>
      </c>
      <c r="B837" s="9">
        <v>25.14</v>
      </c>
      <c r="C837" s="2">
        <v>5235</v>
      </c>
      <c r="D837" s="2">
        <v>208.22</v>
      </c>
      <c r="E837" s="2">
        <v>1490</v>
      </c>
      <c r="F837" s="2">
        <v>59.27</v>
      </c>
      <c r="G837" s="2">
        <v>95</v>
      </c>
      <c r="H837" s="2">
        <v>55.1</v>
      </c>
      <c r="I837" s="2">
        <v>4</v>
      </c>
      <c r="J837" s="10">
        <v>2014</v>
      </c>
      <c r="K837" s="8" t="s">
        <v>766</v>
      </c>
      <c r="L837" s="8" t="s">
        <v>13</v>
      </c>
      <c r="M837" s="2">
        <f>RANK(Table1[[#This Row],[powerPerf]],Table1[powerPerf])</f>
        <v>1092</v>
      </c>
      <c r="N837" s="2">
        <f>RANK(Table1[[#This Row],[cpuValue]],Table1[cpuValue])</f>
        <v>15</v>
      </c>
      <c r="O837" s="8" t="str">
        <f>LOOKUP(Table1[[#This Row],[Rank based on power]],$S$5:$S$9,$T$5:$T$9)</f>
        <v>Average performance</v>
      </c>
      <c r="P837" s="2">
        <f ca="1">YEAR($T$2)-Table1[[#This Row],[testDate]]</f>
        <v>8</v>
      </c>
      <c r="Q837" s="8" t="str">
        <f>CONCATENATE(PROPER(Table1[[#This Row],[Performace remark based on performance]])," ",UPPER(TRIM(Table1[[#This Row],[category]])))</f>
        <v>Average Performance DESKTOP</v>
      </c>
      <c r="R837" s="8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t="s">
        <v>922</v>
      </c>
      <c r="B838" s="9">
        <v>276</v>
      </c>
      <c r="C838" s="2">
        <v>5233</v>
      </c>
      <c r="D838" s="2">
        <v>18.96</v>
      </c>
      <c r="E838" s="2">
        <v>2164</v>
      </c>
      <c r="F838" s="2">
        <v>7.84</v>
      </c>
      <c r="G838" s="2">
        <v>65</v>
      </c>
      <c r="H838" s="2">
        <v>80.5</v>
      </c>
      <c r="I838" s="2">
        <v>4</v>
      </c>
      <c r="J838" s="10">
        <v>2018</v>
      </c>
      <c r="K838" s="8" t="s">
        <v>673</v>
      </c>
      <c r="L838" s="8" t="s">
        <v>13</v>
      </c>
      <c r="M838" s="2">
        <f>RANK(Table1[[#This Row],[powerPerf]],Table1[powerPerf])</f>
        <v>884</v>
      </c>
      <c r="N838" s="2">
        <f>RANK(Table1[[#This Row],[cpuValue]],Table1[cpuValue])</f>
        <v>1201</v>
      </c>
      <c r="O838" s="8" t="str">
        <f>LOOKUP(Table1[[#This Row],[Rank based on power]],$S$5:$S$9,$T$5:$T$9)</f>
        <v>Average performance</v>
      </c>
      <c r="P838" s="2">
        <f ca="1">YEAR($T$2)-Table1[[#This Row],[testDate]]</f>
        <v>4</v>
      </c>
      <c r="Q838" s="8" t="str">
        <f>CONCATENATE(PROPER(Table1[[#This Row],[Performace remark based on performance]])," ",UPPER(TRIM(Table1[[#This Row],[category]])))</f>
        <v>Average Performance DESKTOP</v>
      </c>
      <c r="R838" s="8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t="s">
        <v>923</v>
      </c>
      <c r="B839" s="9">
        <v>68.69</v>
      </c>
      <c r="C839" s="2">
        <v>5223</v>
      </c>
      <c r="D839" s="2">
        <v>76.03</v>
      </c>
      <c r="E839" s="2">
        <v>1484</v>
      </c>
      <c r="F839" s="2">
        <v>21.6</v>
      </c>
      <c r="G839" s="2">
        <v>95</v>
      </c>
      <c r="H839" s="2">
        <v>54.97</v>
      </c>
      <c r="I839" s="2">
        <v>4</v>
      </c>
      <c r="J839" s="10">
        <v>2013</v>
      </c>
      <c r="K839" s="8" t="s">
        <v>766</v>
      </c>
      <c r="L839" s="8" t="s">
        <v>13</v>
      </c>
      <c r="M839" s="2">
        <f>RANK(Table1[[#This Row],[powerPerf]],Table1[powerPerf])</f>
        <v>1093</v>
      </c>
      <c r="N839" s="2">
        <f>RANK(Table1[[#This Row],[cpuValue]],Table1[cpuValue])</f>
        <v>191</v>
      </c>
      <c r="O839" s="8" t="str">
        <f>LOOKUP(Table1[[#This Row],[Rank based on power]],$S$5:$S$9,$T$5:$T$9)</f>
        <v>Average performance</v>
      </c>
      <c r="P839" s="2">
        <f ca="1">YEAR($T$2)-Table1[[#This Row],[testDate]]</f>
        <v>9</v>
      </c>
      <c r="Q839" s="8" t="str">
        <f>CONCATENATE(PROPER(Table1[[#This Row],[Performace remark based on performance]])," ",UPPER(TRIM(Table1[[#This Row],[category]])))</f>
        <v>Average Performance DESKTOP</v>
      </c>
      <c r="R839" s="8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t="s">
        <v>924</v>
      </c>
      <c r="B840" s="9">
        <v>99.99</v>
      </c>
      <c r="C840" s="2">
        <v>5199</v>
      </c>
      <c r="D840" s="2">
        <v>52</v>
      </c>
      <c r="E840" s="2">
        <v>2036</v>
      </c>
      <c r="F840" s="2">
        <v>20.36</v>
      </c>
      <c r="G840" s="2">
        <v>84</v>
      </c>
      <c r="H840" s="2">
        <v>61.9</v>
      </c>
      <c r="I840" s="2">
        <v>4</v>
      </c>
      <c r="J840" s="10">
        <v>2013</v>
      </c>
      <c r="K840" s="8" t="s">
        <v>650</v>
      </c>
      <c r="L840" s="8" t="s">
        <v>13</v>
      </c>
      <c r="M840" s="2">
        <f>RANK(Table1[[#This Row],[powerPerf]],Table1[powerPerf])</f>
        <v>1038</v>
      </c>
      <c r="N840" s="2">
        <f>RANK(Table1[[#This Row],[cpuValue]],Table1[cpuValue])</f>
        <v>406</v>
      </c>
      <c r="O840" s="8" t="str">
        <f>LOOKUP(Table1[[#This Row],[Rank based on power]],$S$5:$S$9,$T$5:$T$9)</f>
        <v>Average performance</v>
      </c>
      <c r="P840" s="2">
        <f ca="1">YEAR($T$2)-Table1[[#This Row],[testDate]]</f>
        <v>9</v>
      </c>
      <c r="Q840" s="8" t="str">
        <f>CONCATENATE(PROPER(Table1[[#This Row],[Performace remark based on performance]])," ",UPPER(TRIM(Table1[[#This Row],[category]])))</f>
        <v>Average Performance DESKTOP</v>
      </c>
      <c r="R840" s="8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t="s">
        <v>925</v>
      </c>
      <c r="B841" s="9">
        <v>129.99</v>
      </c>
      <c r="C841" s="2">
        <v>5163</v>
      </c>
      <c r="D841" s="2">
        <v>39.72</v>
      </c>
      <c r="E841" s="2">
        <v>1964</v>
      </c>
      <c r="F841" s="2">
        <v>15.11</v>
      </c>
      <c r="G841" s="2">
        <v>65</v>
      </c>
      <c r="H841" s="2">
        <v>79.430000000000007</v>
      </c>
      <c r="I841" s="2">
        <v>4</v>
      </c>
      <c r="J841" s="10">
        <v>2015</v>
      </c>
      <c r="K841" s="8" t="s">
        <v>558</v>
      </c>
      <c r="L841" s="8" t="s">
        <v>13</v>
      </c>
      <c r="M841" s="2">
        <f>RANK(Table1[[#This Row],[powerPerf]],Table1[powerPerf])</f>
        <v>891</v>
      </c>
      <c r="N841" s="2">
        <f>RANK(Table1[[#This Row],[cpuValue]],Table1[cpuValue])</f>
        <v>593</v>
      </c>
      <c r="O841" s="8" t="str">
        <f>LOOKUP(Table1[[#This Row],[Rank based on power]],$S$5:$S$9,$T$5:$T$9)</f>
        <v>Average performance</v>
      </c>
      <c r="P841" s="2">
        <f ca="1">YEAR($T$2)-Table1[[#This Row],[testDate]]</f>
        <v>7</v>
      </c>
      <c r="Q841" s="8" t="str">
        <f>CONCATENATE(PROPER(Table1[[#This Row],[Performace remark based on performance]])," ",UPPER(TRIM(Table1[[#This Row],[category]])))</f>
        <v>Average Performance DESKTOP</v>
      </c>
      <c r="R841" s="8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t="s">
        <v>926</v>
      </c>
      <c r="B842" s="9">
        <v>72.650000000000006</v>
      </c>
      <c r="C842" s="2">
        <v>5160</v>
      </c>
      <c r="D842" s="2">
        <v>71.02</v>
      </c>
      <c r="E842" s="2">
        <v>1211</v>
      </c>
      <c r="F842" s="2">
        <v>16.670000000000002</v>
      </c>
      <c r="G842" s="2">
        <v>80</v>
      </c>
      <c r="H842" s="2">
        <v>64.5</v>
      </c>
      <c r="I842" s="2">
        <v>6</v>
      </c>
      <c r="J842" s="10">
        <v>2011</v>
      </c>
      <c r="K842" s="8" t="s">
        <v>716</v>
      </c>
      <c r="L842" s="8" t="s">
        <v>16</v>
      </c>
      <c r="M842" s="2">
        <f>RANK(Table1[[#This Row],[powerPerf]],Table1[powerPerf])</f>
        <v>1006</v>
      </c>
      <c r="N842" s="2">
        <f>RANK(Table1[[#This Row],[cpuValue]],Table1[cpuValue])</f>
        <v>222</v>
      </c>
      <c r="O842" s="8" t="str">
        <f>LOOKUP(Table1[[#This Row],[Rank based on power]],$S$5:$S$9,$T$5:$T$9)</f>
        <v>Average performance</v>
      </c>
      <c r="P842" s="2">
        <f ca="1">YEAR($T$2)-Table1[[#This Row],[testDate]]</f>
        <v>11</v>
      </c>
      <c r="Q842" s="8" t="str">
        <f>CONCATENATE(PROPER(Table1[[#This Row],[Performace remark based on performance]])," ",UPPER(TRIM(Table1[[#This Row],[category]])))</f>
        <v>Average Performance SERVER</v>
      </c>
      <c r="R842" s="8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t="s">
        <v>927</v>
      </c>
      <c r="B843" s="9">
        <v>62.73</v>
      </c>
      <c r="C843" s="2">
        <v>5158</v>
      </c>
      <c r="D843" s="2">
        <v>82.22</v>
      </c>
      <c r="E843" s="2">
        <v>1424</v>
      </c>
      <c r="F843" s="2">
        <v>22.7</v>
      </c>
      <c r="G843" s="2">
        <v>125</v>
      </c>
      <c r="H843" s="2">
        <v>41.26</v>
      </c>
      <c r="I843" s="2">
        <v>4</v>
      </c>
      <c r="J843" s="10">
        <v>2011</v>
      </c>
      <c r="K843" s="8" t="s">
        <v>766</v>
      </c>
      <c r="L843" s="8" t="s">
        <v>13</v>
      </c>
      <c r="M843" s="2">
        <f>RANK(Table1[[#This Row],[powerPerf]],Table1[powerPerf])</f>
        <v>1232</v>
      </c>
      <c r="N843" s="2">
        <f>RANK(Table1[[#This Row],[cpuValue]],Table1[cpuValue])</f>
        <v>169</v>
      </c>
      <c r="O843" s="8" t="str">
        <f>LOOKUP(Table1[[#This Row],[Rank based on power]],$S$5:$S$9,$T$5:$T$9)</f>
        <v>Average performance</v>
      </c>
      <c r="P843" s="2">
        <f ca="1">YEAR($T$2)-Table1[[#This Row],[testDate]]</f>
        <v>11</v>
      </c>
      <c r="Q843" s="8" t="str">
        <f>CONCATENATE(PROPER(Table1[[#This Row],[Performace remark based on performance]])," ",UPPER(TRIM(Table1[[#This Row],[category]])))</f>
        <v>Average Performance DESKTOP</v>
      </c>
      <c r="R843" s="8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t="s">
        <v>928</v>
      </c>
      <c r="B844" s="9">
        <v>325</v>
      </c>
      <c r="C844" s="2">
        <v>5154</v>
      </c>
      <c r="D844" s="2">
        <v>15.86</v>
      </c>
      <c r="E844" s="2">
        <v>1984</v>
      </c>
      <c r="F844" s="2">
        <v>6.11</v>
      </c>
      <c r="G844" s="2">
        <v>80</v>
      </c>
      <c r="H844" s="2">
        <v>64.42</v>
      </c>
      <c r="I844" s="2">
        <v>4</v>
      </c>
      <c r="J844" s="10">
        <v>2011</v>
      </c>
      <c r="K844" s="8" t="s">
        <v>650</v>
      </c>
      <c r="L844" s="8" t="s">
        <v>16</v>
      </c>
      <c r="M844" s="2">
        <f>RANK(Table1[[#This Row],[powerPerf]],Table1[powerPerf])</f>
        <v>1007</v>
      </c>
      <c r="N844" s="2">
        <f>RANK(Table1[[#This Row],[cpuValue]],Table1[cpuValue])</f>
        <v>1319</v>
      </c>
      <c r="O844" s="8" t="str">
        <f>LOOKUP(Table1[[#This Row],[Rank based on power]],$S$5:$S$9,$T$5:$T$9)</f>
        <v>Average performance</v>
      </c>
      <c r="P844" s="2">
        <f ca="1">YEAR($T$2)-Table1[[#This Row],[testDate]]</f>
        <v>11</v>
      </c>
      <c r="Q844" s="8" t="str">
        <f>CONCATENATE(PROPER(Table1[[#This Row],[Performace remark based on performance]])," ",UPPER(TRIM(Table1[[#This Row],[category]])))</f>
        <v>Average Performance SERVER</v>
      </c>
      <c r="R844" s="8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t="s">
        <v>929</v>
      </c>
      <c r="B845" s="9">
        <v>170</v>
      </c>
      <c r="C845" s="2">
        <v>5149</v>
      </c>
      <c r="D845" s="2">
        <v>30.29</v>
      </c>
      <c r="E845" s="2">
        <v>1108</v>
      </c>
      <c r="F845" s="2">
        <v>6.52</v>
      </c>
      <c r="G845" s="2">
        <v>95</v>
      </c>
      <c r="H845" s="2">
        <v>54.2</v>
      </c>
      <c r="I845" s="2">
        <v>6</v>
      </c>
      <c r="J845" s="10">
        <v>2012</v>
      </c>
      <c r="K845" s="8" t="s">
        <v>930</v>
      </c>
      <c r="L845" s="8" t="s">
        <v>16</v>
      </c>
      <c r="M845" s="2">
        <f>RANK(Table1[[#This Row],[powerPerf]],Table1[powerPerf])</f>
        <v>1101</v>
      </c>
      <c r="N845" s="2">
        <f>RANK(Table1[[#This Row],[cpuValue]],Table1[cpuValue])</f>
        <v>831</v>
      </c>
      <c r="O845" s="8" t="str">
        <f>LOOKUP(Table1[[#This Row],[Rank based on power]],$S$5:$S$9,$T$5:$T$9)</f>
        <v>Average performance</v>
      </c>
      <c r="P845" s="2">
        <f ca="1">YEAR($T$2)-Table1[[#This Row],[testDate]]</f>
        <v>10</v>
      </c>
      <c r="Q845" s="8" t="str">
        <f>CONCATENATE(PROPER(Table1[[#This Row],[Performace remark based on performance]])," ",UPPER(TRIM(Table1[[#This Row],[category]])))</f>
        <v>Average Performance SERVER</v>
      </c>
      <c r="R845" s="8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t="s">
        <v>931</v>
      </c>
      <c r="B846" s="9">
        <v>831.15</v>
      </c>
      <c r="C846" s="2">
        <v>5145</v>
      </c>
      <c r="D846" s="2">
        <v>6.19</v>
      </c>
      <c r="E846" s="2">
        <v>1413</v>
      </c>
      <c r="F846" s="2">
        <v>1.7</v>
      </c>
      <c r="G846" s="2">
        <v>95</v>
      </c>
      <c r="H846" s="2">
        <v>54.15</v>
      </c>
      <c r="I846" s="2">
        <v>4</v>
      </c>
      <c r="J846" s="10">
        <v>2014</v>
      </c>
      <c r="K846" s="8" t="s">
        <v>766</v>
      </c>
      <c r="L846" s="8" t="s">
        <v>13</v>
      </c>
      <c r="M846" s="2">
        <f>RANK(Table1[[#This Row],[powerPerf]],Table1[powerPerf])</f>
        <v>1102</v>
      </c>
      <c r="N846" s="2">
        <f>RANK(Table1[[#This Row],[cpuValue]],Table1[cpuValue])</f>
        <v>1766</v>
      </c>
      <c r="O846" s="8" t="str">
        <f>LOOKUP(Table1[[#This Row],[Rank based on power]],$S$5:$S$9,$T$5:$T$9)</f>
        <v>Average performance</v>
      </c>
      <c r="P846" s="2">
        <f ca="1">YEAR($T$2)-Table1[[#This Row],[testDate]]</f>
        <v>8</v>
      </c>
      <c r="Q846" s="8" t="str">
        <f>CONCATENATE(PROPER(Table1[[#This Row],[Performace remark based on performance]])," ",UPPER(TRIM(Table1[[#This Row],[category]])))</f>
        <v>Average Performance DESKTOP</v>
      </c>
      <c r="R846" s="8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t="s">
        <v>932</v>
      </c>
      <c r="B847" s="9">
        <v>429.95</v>
      </c>
      <c r="C847" s="2">
        <v>5131</v>
      </c>
      <c r="D847" s="2">
        <v>11.93</v>
      </c>
      <c r="E847" s="2">
        <v>1695</v>
      </c>
      <c r="F847" s="2">
        <v>3.94</v>
      </c>
      <c r="G847" s="2">
        <v>45</v>
      </c>
      <c r="H847" s="2">
        <v>114.03</v>
      </c>
      <c r="I847" s="2">
        <v>4</v>
      </c>
      <c r="J847" s="10">
        <v>2012</v>
      </c>
      <c r="K847" s="8" t="s">
        <v>847</v>
      </c>
      <c r="L847" s="8" t="s">
        <v>118</v>
      </c>
      <c r="M847" s="2">
        <f>RANK(Table1[[#This Row],[powerPerf]],Table1[powerPerf])</f>
        <v>691</v>
      </c>
      <c r="N847" s="2">
        <f>RANK(Table1[[#This Row],[cpuValue]],Table1[cpuValue])</f>
        <v>1488</v>
      </c>
      <c r="O847" s="8" t="str">
        <f>LOOKUP(Table1[[#This Row],[Rank based on power]],$S$5:$S$9,$T$5:$T$9)</f>
        <v>High performance</v>
      </c>
      <c r="P847" s="2">
        <f ca="1">YEAR($T$2)-Table1[[#This Row],[testDate]]</f>
        <v>10</v>
      </c>
      <c r="Q847" s="8" t="str">
        <f>CONCATENATE(PROPER(Table1[[#This Row],[Performace remark based on performance]])," ",UPPER(TRIM(Table1[[#This Row],[category]])))</f>
        <v>High Performance LAPTOP</v>
      </c>
      <c r="R847" s="8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t="s">
        <v>933</v>
      </c>
      <c r="B848" s="9">
        <v>281</v>
      </c>
      <c r="C848" s="2">
        <v>5128</v>
      </c>
      <c r="D848" s="2">
        <v>18.25</v>
      </c>
      <c r="E848" s="2">
        <v>2250</v>
      </c>
      <c r="F848" s="2">
        <v>8.01</v>
      </c>
      <c r="G848" s="2">
        <v>15</v>
      </c>
      <c r="H848" s="2">
        <v>341.84</v>
      </c>
      <c r="I848" s="2">
        <v>2</v>
      </c>
      <c r="J848" s="10">
        <v>2019</v>
      </c>
      <c r="K848" s="8" t="s">
        <v>625</v>
      </c>
      <c r="L848" s="8" t="s">
        <v>118</v>
      </c>
      <c r="M848" s="2">
        <f>RANK(Table1[[#This Row],[powerPerf]],Table1[powerPerf])</f>
        <v>109</v>
      </c>
      <c r="N848" s="2">
        <f>RANK(Table1[[#This Row],[cpuValue]],Table1[cpuValue])</f>
        <v>1232</v>
      </c>
      <c r="O848" s="8" t="str">
        <f>LOOKUP(Table1[[#This Row],[Rank based on power]],$S$5:$S$9,$T$5:$T$9)</f>
        <v>Best performance</v>
      </c>
      <c r="P848" s="2">
        <f ca="1">YEAR($T$2)-Table1[[#This Row],[testDate]]</f>
        <v>3</v>
      </c>
      <c r="Q848" s="8" t="str">
        <f>CONCATENATE(PROPER(Table1[[#This Row],[Performace remark based on performance]])," ",UPPER(TRIM(Table1[[#This Row],[category]])))</f>
        <v>Best Performance LAPTOP</v>
      </c>
      <c r="R848" s="8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t="s">
        <v>934</v>
      </c>
      <c r="B849" s="9">
        <v>44.99</v>
      </c>
      <c r="C849" s="2">
        <v>5117</v>
      </c>
      <c r="D849" s="2">
        <v>113.73</v>
      </c>
      <c r="E849" s="2">
        <v>1570</v>
      </c>
      <c r="F849" s="2">
        <v>34.9</v>
      </c>
      <c r="G849" s="2">
        <v>95</v>
      </c>
      <c r="H849" s="2">
        <v>53.86</v>
      </c>
      <c r="I849" s="2">
        <v>4</v>
      </c>
      <c r="J849" s="10">
        <v>2011</v>
      </c>
      <c r="K849" s="8" t="s">
        <v>716</v>
      </c>
      <c r="L849" s="8" t="s">
        <v>16</v>
      </c>
      <c r="M849" s="2">
        <f>RANK(Table1[[#This Row],[powerPerf]],Table1[powerPerf])</f>
        <v>1106</v>
      </c>
      <c r="N849" s="2">
        <f>RANK(Table1[[#This Row],[cpuValue]],Table1[cpuValue])</f>
        <v>57</v>
      </c>
      <c r="O849" s="8" t="str">
        <f>LOOKUP(Table1[[#This Row],[Rank based on power]],$S$5:$S$9,$T$5:$T$9)</f>
        <v>Average performance</v>
      </c>
      <c r="P849" s="2">
        <f ca="1">YEAR($T$2)-Table1[[#This Row],[testDate]]</f>
        <v>11</v>
      </c>
      <c r="Q849" s="8" t="str">
        <f>CONCATENATE(PROPER(Table1[[#This Row],[Performace remark based on performance]])," ",UPPER(TRIM(Table1[[#This Row],[category]])))</f>
        <v>Average Performance SERVER</v>
      </c>
      <c r="R849" s="8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t="s">
        <v>935</v>
      </c>
      <c r="B850" s="9">
        <v>110</v>
      </c>
      <c r="C850" s="2">
        <v>5112</v>
      </c>
      <c r="D850" s="2">
        <v>46.47</v>
      </c>
      <c r="E850" s="2">
        <v>1614</v>
      </c>
      <c r="F850" s="2">
        <v>14.67</v>
      </c>
      <c r="G850" s="2">
        <v>130</v>
      </c>
      <c r="H850" s="2">
        <v>39.32</v>
      </c>
      <c r="I850" s="2">
        <v>4</v>
      </c>
      <c r="J850" s="10">
        <v>2010</v>
      </c>
      <c r="K850" s="8" t="s">
        <v>716</v>
      </c>
      <c r="L850" s="8" t="s">
        <v>16</v>
      </c>
      <c r="M850" s="2">
        <f>RANK(Table1[[#This Row],[powerPerf]],Table1[powerPerf])</f>
        <v>1256</v>
      </c>
      <c r="N850" s="2">
        <f>RANK(Table1[[#This Row],[cpuValue]],Table1[cpuValue])</f>
        <v>479</v>
      </c>
      <c r="O850" s="8" t="str">
        <f>LOOKUP(Table1[[#This Row],[Rank based on power]],$S$5:$S$9,$T$5:$T$9)</f>
        <v>Average performance</v>
      </c>
      <c r="P850" s="2">
        <f ca="1">YEAR($T$2)-Table1[[#This Row],[testDate]]</f>
        <v>12</v>
      </c>
      <c r="Q850" s="8" t="str">
        <f>CONCATENATE(PROPER(Table1[[#This Row],[Performace remark based on performance]])," ",UPPER(TRIM(Table1[[#This Row],[category]])))</f>
        <v>Average Performance SERVER</v>
      </c>
      <c r="R850" s="8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t="s">
        <v>936</v>
      </c>
      <c r="B851" s="9">
        <v>399.99</v>
      </c>
      <c r="C851" s="2">
        <v>5100</v>
      </c>
      <c r="D851" s="2">
        <v>12.75</v>
      </c>
      <c r="E851" s="2">
        <v>1665</v>
      </c>
      <c r="F851" s="2">
        <v>4.16</v>
      </c>
      <c r="G851" s="2">
        <v>45</v>
      </c>
      <c r="H851" s="2">
        <v>113.32</v>
      </c>
      <c r="I851" s="2">
        <v>4</v>
      </c>
      <c r="J851" s="10">
        <v>2012</v>
      </c>
      <c r="K851" s="8" t="s">
        <v>937</v>
      </c>
      <c r="L851" s="8" t="s">
        <v>118</v>
      </c>
      <c r="M851" s="2">
        <f>RANK(Table1[[#This Row],[powerPerf]],Table1[powerPerf])</f>
        <v>697</v>
      </c>
      <c r="N851" s="2">
        <f>RANK(Table1[[#This Row],[cpuValue]],Table1[cpuValue])</f>
        <v>1453</v>
      </c>
      <c r="O851" s="8" t="str">
        <f>LOOKUP(Table1[[#This Row],[Rank based on power]],$S$5:$S$9,$T$5:$T$9)</f>
        <v>High performance</v>
      </c>
      <c r="P851" s="2">
        <f ca="1">YEAR($T$2)-Table1[[#This Row],[testDate]]</f>
        <v>10</v>
      </c>
      <c r="Q851" s="8" t="str">
        <f>CONCATENATE(PROPER(Table1[[#This Row],[Performace remark based on performance]])," ",UPPER(TRIM(Table1[[#This Row],[category]])))</f>
        <v>High Performance LAPTOP</v>
      </c>
      <c r="R851" s="8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t="s">
        <v>938</v>
      </c>
      <c r="B852" s="9">
        <v>352.05</v>
      </c>
      <c r="C852" s="2">
        <v>5095</v>
      </c>
      <c r="D852" s="2">
        <v>14.47</v>
      </c>
      <c r="E852" s="2">
        <v>1682</v>
      </c>
      <c r="F852" s="2">
        <v>4.78</v>
      </c>
      <c r="G852" s="2">
        <v>37</v>
      </c>
      <c r="H852" s="2">
        <v>137.71</v>
      </c>
      <c r="I852" s="2">
        <v>4</v>
      </c>
      <c r="J852" s="10">
        <v>2013</v>
      </c>
      <c r="K852" s="8" t="s">
        <v>770</v>
      </c>
      <c r="L852" s="8" t="s">
        <v>118</v>
      </c>
      <c r="M852" s="2">
        <f>RANK(Table1[[#This Row],[powerPerf]],Table1[powerPerf])</f>
        <v>567</v>
      </c>
      <c r="N852" s="2">
        <f>RANK(Table1[[#This Row],[cpuValue]],Table1[cpuValue])</f>
        <v>1371</v>
      </c>
      <c r="O852" s="8" t="str">
        <f>LOOKUP(Table1[[#This Row],[Rank based on power]],$S$5:$S$9,$T$5:$T$9)</f>
        <v>High performance</v>
      </c>
      <c r="P852" s="2">
        <f ca="1">YEAR($T$2)-Table1[[#This Row],[testDate]]</f>
        <v>9</v>
      </c>
      <c r="Q852" s="8" t="str">
        <f>CONCATENATE(PROPER(Table1[[#This Row],[Performace remark based on performance]])," ",UPPER(TRIM(Table1[[#This Row],[category]])))</f>
        <v>High Performance LAPTOP</v>
      </c>
      <c r="R852" s="8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t="s">
        <v>939</v>
      </c>
      <c r="B853" s="9">
        <v>260</v>
      </c>
      <c r="C853" s="2">
        <v>5095</v>
      </c>
      <c r="D853" s="2">
        <v>19.600000000000001</v>
      </c>
      <c r="E853" s="2">
        <v>2052</v>
      </c>
      <c r="F853" s="2">
        <v>7.89</v>
      </c>
      <c r="G853" s="2">
        <v>65</v>
      </c>
      <c r="H853" s="2">
        <v>78.39</v>
      </c>
      <c r="I853" s="2">
        <v>4</v>
      </c>
      <c r="J853" s="10">
        <v>2014</v>
      </c>
      <c r="K853" s="8" t="s">
        <v>650</v>
      </c>
      <c r="L853" s="8" t="s">
        <v>13</v>
      </c>
      <c r="M853" s="2">
        <f>RANK(Table1[[#This Row],[powerPerf]],Table1[powerPerf])</f>
        <v>896</v>
      </c>
      <c r="N853" s="2">
        <f>RANK(Table1[[#This Row],[cpuValue]],Table1[cpuValue])</f>
        <v>1171</v>
      </c>
      <c r="O853" s="8" t="str">
        <f>LOOKUP(Table1[[#This Row],[Rank based on power]],$S$5:$S$9,$T$5:$T$9)</f>
        <v>Average performance</v>
      </c>
      <c r="P853" s="2">
        <f ca="1">YEAR($T$2)-Table1[[#This Row],[testDate]]</f>
        <v>8</v>
      </c>
      <c r="Q853" s="8" t="str">
        <f>CONCATENATE(PROPER(Table1[[#This Row],[Performace remark based on performance]])," ",UPPER(TRIM(Table1[[#This Row],[category]])))</f>
        <v>Average Performance DESKTOP</v>
      </c>
      <c r="R853" s="8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t="s">
        <v>940</v>
      </c>
      <c r="B854" s="9">
        <v>286.99</v>
      </c>
      <c r="C854" s="2">
        <v>5077</v>
      </c>
      <c r="D854" s="2">
        <v>17.690000000000001</v>
      </c>
      <c r="E854" s="2">
        <v>1753</v>
      </c>
      <c r="F854" s="2">
        <v>6.11</v>
      </c>
      <c r="G854" s="2">
        <v>120</v>
      </c>
      <c r="H854" s="2">
        <v>42.31</v>
      </c>
      <c r="I854" s="2">
        <v>4</v>
      </c>
      <c r="J854" s="10">
        <v>2018</v>
      </c>
      <c r="K854" s="8" t="s">
        <v>94</v>
      </c>
      <c r="L854" s="8" t="s">
        <v>16</v>
      </c>
      <c r="M854" s="2">
        <f>RANK(Table1[[#This Row],[powerPerf]],Table1[powerPerf])</f>
        <v>1222</v>
      </c>
      <c r="N854" s="2">
        <f>RANK(Table1[[#This Row],[cpuValue]],Table1[cpuValue])</f>
        <v>1250</v>
      </c>
      <c r="O854" s="8" t="str">
        <f>LOOKUP(Table1[[#This Row],[Rank based on power]],$S$5:$S$9,$T$5:$T$9)</f>
        <v>Average performance</v>
      </c>
      <c r="P854" s="2">
        <f ca="1">YEAR($T$2)-Table1[[#This Row],[testDate]]</f>
        <v>4</v>
      </c>
      <c r="Q854" s="8" t="str">
        <f>CONCATENATE(PROPER(Table1[[#This Row],[Performace remark based on performance]])," ",UPPER(TRIM(Table1[[#This Row],[category]])))</f>
        <v>Average Performance SERVER</v>
      </c>
      <c r="R854" s="8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t="s">
        <v>941</v>
      </c>
      <c r="B855" s="9">
        <v>498.95</v>
      </c>
      <c r="C855" s="2">
        <v>5036</v>
      </c>
      <c r="D855" s="2">
        <v>10.09</v>
      </c>
      <c r="E855" s="2">
        <v>1619</v>
      </c>
      <c r="F855" s="2">
        <v>3.25</v>
      </c>
      <c r="G855" s="2">
        <v>35</v>
      </c>
      <c r="H855" s="2">
        <v>143.88</v>
      </c>
      <c r="I855" s="2">
        <v>4</v>
      </c>
      <c r="J855" s="10">
        <v>2013</v>
      </c>
      <c r="K855" s="8" t="s">
        <v>665</v>
      </c>
      <c r="L855" s="8" t="s">
        <v>13</v>
      </c>
      <c r="M855" s="2">
        <f>RANK(Table1[[#This Row],[powerPerf]],Table1[powerPerf])</f>
        <v>545</v>
      </c>
      <c r="N855" s="2">
        <f>RANK(Table1[[#This Row],[cpuValue]],Table1[cpuValue])</f>
        <v>1575</v>
      </c>
      <c r="O855" s="8" t="str">
        <f>LOOKUP(Table1[[#This Row],[Rank based on power]],$S$5:$S$9,$T$5:$T$9)</f>
        <v>High performance</v>
      </c>
      <c r="P855" s="2">
        <f ca="1">YEAR($T$2)-Table1[[#This Row],[testDate]]</f>
        <v>9</v>
      </c>
      <c r="Q855" s="8" t="str">
        <f>CONCATENATE(PROPER(Table1[[#This Row],[Performace remark based on performance]])," ",UPPER(TRIM(Table1[[#This Row],[category]])))</f>
        <v>High Performance DESKTOP</v>
      </c>
      <c r="R855" s="8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t="s">
        <v>942</v>
      </c>
      <c r="B856" s="9">
        <v>409</v>
      </c>
      <c r="C856" s="2">
        <v>5017</v>
      </c>
      <c r="D856" s="2">
        <v>12.27</v>
      </c>
      <c r="E856" s="2">
        <v>1538</v>
      </c>
      <c r="F856" s="2">
        <v>3.76</v>
      </c>
      <c r="G856" s="2">
        <v>15</v>
      </c>
      <c r="H856" s="2">
        <v>334.48</v>
      </c>
      <c r="I856" s="2">
        <v>4</v>
      </c>
      <c r="J856" s="10">
        <v>2019</v>
      </c>
      <c r="K856" s="8" t="s">
        <v>532</v>
      </c>
      <c r="L856" s="8" t="s">
        <v>118</v>
      </c>
      <c r="M856" s="2">
        <f>RANK(Table1[[#This Row],[powerPerf]],Table1[powerPerf])</f>
        <v>115</v>
      </c>
      <c r="N856" s="2">
        <f>RANK(Table1[[#This Row],[cpuValue]],Table1[cpuValue])</f>
        <v>1473</v>
      </c>
      <c r="O856" s="8" t="str">
        <f>LOOKUP(Table1[[#This Row],[Rank based on power]],$S$5:$S$9,$T$5:$T$9)</f>
        <v>Best performance</v>
      </c>
      <c r="P856" s="2">
        <f ca="1">YEAR($T$2)-Table1[[#This Row],[testDate]]</f>
        <v>3</v>
      </c>
      <c r="Q856" s="8" t="str">
        <f>CONCATENATE(PROPER(Table1[[#This Row],[Performace remark based on performance]])," ",UPPER(TRIM(Table1[[#This Row],[category]])))</f>
        <v>Best Performance LAPTOP</v>
      </c>
      <c r="R856" s="8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t="s">
        <v>943</v>
      </c>
      <c r="B857" s="9">
        <v>403</v>
      </c>
      <c r="C857" s="2">
        <v>5016</v>
      </c>
      <c r="D857" s="2">
        <v>12.45</v>
      </c>
      <c r="E857" s="2">
        <v>1957</v>
      </c>
      <c r="F857" s="2">
        <v>4.8600000000000003</v>
      </c>
      <c r="G857" s="2">
        <v>7</v>
      </c>
      <c r="H857" s="2">
        <v>716.63</v>
      </c>
      <c r="I857" s="2">
        <v>4</v>
      </c>
      <c r="J857" s="10">
        <v>2020</v>
      </c>
      <c r="K857" s="8" t="s">
        <v>944</v>
      </c>
      <c r="L857" s="8" t="s">
        <v>118</v>
      </c>
      <c r="M857" s="2">
        <f>RANK(Table1[[#This Row],[powerPerf]],Table1[powerPerf])</f>
        <v>6</v>
      </c>
      <c r="N857" s="2">
        <f>RANK(Table1[[#This Row],[cpuValue]],Table1[cpuValue])</f>
        <v>1468</v>
      </c>
      <c r="O857" s="8" t="str">
        <f>LOOKUP(Table1[[#This Row],[Rank based on power]],$S$5:$S$9,$T$5:$T$9)</f>
        <v>Best performance</v>
      </c>
      <c r="P857" s="2">
        <f ca="1">YEAR($T$2)-Table1[[#This Row],[testDate]]</f>
        <v>2</v>
      </c>
      <c r="Q857" s="8" t="str">
        <f>CONCATENATE(PROPER(Table1[[#This Row],[Performace remark based on performance]])," ",UPPER(TRIM(Table1[[#This Row],[category]])))</f>
        <v>Best Performance LAPTOP</v>
      </c>
      <c r="R857" s="8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t="s">
        <v>945</v>
      </c>
      <c r="B858" s="9">
        <v>270.19</v>
      </c>
      <c r="C858" s="2">
        <v>5006</v>
      </c>
      <c r="D858" s="2">
        <v>18.53</v>
      </c>
      <c r="E858" s="2">
        <v>1650</v>
      </c>
      <c r="F858" s="2">
        <v>6.11</v>
      </c>
      <c r="G858" s="2">
        <v>80</v>
      </c>
      <c r="H858" s="2">
        <v>62.58</v>
      </c>
      <c r="I858" s="2">
        <v>4</v>
      </c>
      <c r="J858" s="10">
        <v>2011</v>
      </c>
      <c r="K858" s="8" t="s">
        <v>776</v>
      </c>
      <c r="L858" s="8" t="s">
        <v>16</v>
      </c>
      <c r="M858" s="2">
        <f>RANK(Table1[[#This Row],[powerPerf]],Table1[powerPerf])</f>
        <v>1030</v>
      </c>
      <c r="N858" s="2">
        <f>RANK(Table1[[#This Row],[cpuValue]],Table1[cpuValue])</f>
        <v>1219</v>
      </c>
      <c r="O858" s="8" t="str">
        <f>LOOKUP(Table1[[#This Row],[Rank based on power]],$S$5:$S$9,$T$5:$T$9)</f>
        <v>Average performance</v>
      </c>
      <c r="P858" s="2">
        <f ca="1">YEAR($T$2)-Table1[[#This Row],[testDate]]</f>
        <v>11</v>
      </c>
      <c r="Q858" s="8" t="str">
        <f>CONCATENATE(PROPER(Table1[[#This Row],[Performace remark based on performance]])," ",UPPER(TRIM(Table1[[#This Row],[category]])))</f>
        <v>Average Performance SERVER</v>
      </c>
      <c r="R858" s="8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t="s">
        <v>946</v>
      </c>
      <c r="B859" s="9">
        <v>885</v>
      </c>
      <c r="C859" s="2">
        <v>4988</v>
      </c>
      <c r="D859" s="2">
        <v>5.64</v>
      </c>
      <c r="E859" s="2">
        <v>1833</v>
      </c>
      <c r="F859" s="2">
        <v>2.0699999999999998</v>
      </c>
      <c r="G859" s="2">
        <v>95</v>
      </c>
      <c r="H859" s="2">
        <v>52.5</v>
      </c>
      <c r="I859" s="2">
        <v>4</v>
      </c>
      <c r="J859" s="10">
        <v>2011</v>
      </c>
      <c r="K859" s="8" t="s">
        <v>776</v>
      </c>
      <c r="L859" s="8" t="s">
        <v>16</v>
      </c>
      <c r="M859" s="2">
        <f>RANK(Table1[[#This Row],[powerPerf]],Table1[powerPerf])</f>
        <v>1120</v>
      </c>
      <c r="N859" s="2">
        <f>RANK(Table1[[#This Row],[cpuValue]],Table1[cpuValue])</f>
        <v>1789</v>
      </c>
      <c r="O859" s="8" t="str">
        <f>LOOKUP(Table1[[#This Row],[Rank based on power]],$S$5:$S$9,$T$5:$T$9)</f>
        <v>Average performance</v>
      </c>
      <c r="P859" s="2">
        <f ca="1">YEAR($T$2)-Table1[[#This Row],[testDate]]</f>
        <v>11</v>
      </c>
      <c r="Q859" s="8" t="str">
        <f>CONCATENATE(PROPER(Table1[[#This Row],[Performace remark based on performance]])," ",UPPER(TRIM(Table1[[#This Row],[category]])))</f>
        <v>Average Performance SERVER</v>
      </c>
      <c r="R859" s="8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t="s">
        <v>947</v>
      </c>
      <c r="B860" s="9">
        <v>132</v>
      </c>
      <c r="C860" s="2">
        <v>4972</v>
      </c>
      <c r="D860" s="2">
        <v>37.67</v>
      </c>
      <c r="E860" s="2">
        <v>1410</v>
      </c>
      <c r="F860" s="2">
        <v>10.68</v>
      </c>
      <c r="G860" s="2">
        <v>95</v>
      </c>
      <c r="H860" s="2">
        <v>52.34</v>
      </c>
      <c r="I860" s="2">
        <v>4</v>
      </c>
      <c r="J860" s="10">
        <v>2014</v>
      </c>
      <c r="K860" s="8" t="s">
        <v>766</v>
      </c>
      <c r="L860" s="8" t="s">
        <v>13</v>
      </c>
      <c r="M860" s="2">
        <f>RANK(Table1[[#This Row],[powerPerf]],Table1[powerPerf])</f>
        <v>1124</v>
      </c>
      <c r="N860" s="2">
        <f>RANK(Table1[[#This Row],[cpuValue]],Table1[cpuValue])</f>
        <v>633</v>
      </c>
      <c r="O860" s="8" t="str">
        <f>LOOKUP(Table1[[#This Row],[Rank based on power]],$S$5:$S$9,$T$5:$T$9)</f>
        <v>Average performance</v>
      </c>
      <c r="P860" s="2">
        <f ca="1">YEAR($T$2)-Table1[[#This Row],[testDate]]</f>
        <v>8</v>
      </c>
      <c r="Q860" s="8" t="str">
        <f>CONCATENATE(PROPER(Table1[[#This Row],[Performace remark based on performance]])," ",UPPER(TRIM(Table1[[#This Row],[category]])))</f>
        <v>Average Performance DESKTOP</v>
      </c>
      <c r="R860" s="8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t="s">
        <v>948</v>
      </c>
      <c r="B861" s="9">
        <v>52</v>
      </c>
      <c r="C861" s="2">
        <v>4955</v>
      </c>
      <c r="D861" s="2">
        <v>95.29</v>
      </c>
      <c r="E861" s="2">
        <v>1147</v>
      </c>
      <c r="F861" s="2">
        <v>22.06</v>
      </c>
      <c r="G861" s="2">
        <v>80</v>
      </c>
      <c r="H861" s="2">
        <v>61.94</v>
      </c>
      <c r="I861" s="2">
        <v>6</v>
      </c>
      <c r="J861" s="10">
        <v>2011</v>
      </c>
      <c r="K861" s="8" t="s">
        <v>716</v>
      </c>
      <c r="L861" s="8" t="s">
        <v>16</v>
      </c>
      <c r="M861" s="2">
        <f>RANK(Table1[[#This Row],[powerPerf]],Table1[powerPerf])</f>
        <v>1037</v>
      </c>
      <c r="N861" s="2">
        <f>RANK(Table1[[#This Row],[cpuValue]],Table1[cpuValue])</f>
        <v>114</v>
      </c>
      <c r="O861" s="8" t="str">
        <f>LOOKUP(Table1[[#This Row],[Rank based on power]],$S$5:$S$9,$T$5:$T$9)</f>
        <v>Average performance</v>
      </c>
      <c r="P861" s="2">
        <f ca="1">YEAR($T$2)-Table1[[#This Row],[testDate]]</f>
        <v>11</v>
      </c>
      <c r="Q861" s="8" t="str">
        <f>CONCATENATE(PROPER(Table1[[#This Row],[Performace remark based on performance]])," ",UPPER(TRIM(Table1[[#This Row],[category]])))</f>
        <v>Average Performance SERVER</v>
      </c>
      <c r="R861" s="8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t="s">
        <v>949</v>
      </c>
      <c r="B862" s="9">
        <v>65.64</v>
      </c>
      <c r="C862" s="2">
        <v>4936</v>
      </c>
      <c r="D862" s="2">
        <v>75.209999999999994</v>
      </c>
      <c r="E862" s="2">
        <v>2049</v>
      </c>
      <c r="F862" s="2">
        <v>31.22</v>
      </c>
      <c r="G862" s="2">
        <v>77</v>
      </c>
      <c r="H862" s="2">
        <v>64.11</v>
      </c>
      <c r="I862" s="2">
        <v>4</v>
      </c>
      <c r="J862" s="10">
        <v>2012</v>
      </c>
      <c r="K862" s="8" t="s">
        <v>776</v>
      </c>
      <c r="L862" s="8" t="s">
        <v>13</v>
      </c>
      <c r="M862" s="2">
        <f>RANK(Table1[[#This Row],[powerPerf]],Table1[powerPerf])</f>
        <v>1013</v>
      </c>
      <c r="N862" s="2">
        <f>RANK(Table1[[#This Row],[cpuValue]],Table1[cpuValue])</f>
        <v>197</v>
      </c>
      <c r="O862" s="8" t="str">
        <f>LOOKUP(Table1[[#This Row],[Rank based on power]],$S$5:$S$9,$T$5:$T$9)</f>
        <v>Average performance</v>
      </c>
      <c r="P862" s="2">
        <f ca="1">YEAR($T$2)-Table1[[#This Row],[testDate]]</f>
        <v>10</v>
      </c>
      <c r="Q862" s="8" t="str">
        <f>CONCATENATE(PROPER(Table1[[#This Row],[Performace remark based on performance]])," ",UPPER(TRIM(Table1[[#This Row],[category]])))</f>
        <v>Average Performance DESKTOP</v>
      </c>
      <c r="R862" s="8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t="s">
        <v>950</v>
      </c>
      <c r="B863" s="9">
        <v>213</v>
      </c>
      <c r="C863" s="2">
        <v>4919</v>
      </c>
      <c r="D863" s="2">
        <v>23.09</v>
      </c>
      <c r="E863" s="2">
        <v>2063</v>
      </c>
      <c r="F863" s="2">
        <v>9.69</v>
      </c>
      <c r="G863" s="2">
        <v>65</v>
      </c>
      <c r="H863" s="2">
        <v>75.67</v>
      </c>
      <c r="I863" s="2">
        <v>4</v>
      </c>
      <c r="J863" s="10">
        <v>2013</v>
      </c>
      <c r="K863" s="8" t="s">
        <v>665</v>
      </c>
      <c r="L863" s="8" t="s">
        <v>13</v>
      </c>
      <c r="M863" s="2">
        <f>RANK(Table1[[#This Row],[powerPerf]],Table1[powerPerf])</f>
        <v>914</v>
      </c>
      <c r="N863" s="2">
        <f>RANK(Table1[[#This Row],[cpuValue]],Table1[cpuValue])</f>
        <v>1060</v>
      </c>
      <c r="O863" s="8" t="str">
        <f>LOOKUP(Table1[[#This Row],[Rank based on power]],$S$5:$S$9,$T$5:$T$9)</f>
        <v>Average performance</v>
      </c>
      <c r="P863" s="2">
        <f ca="1">YEAR($T$2)-Table1[[#This Row],[testDate]]</f>
        <v>9</v>
      </c>
      <c r="Q863" s="8" t="str">
        <f>CONCATENATE(PROPER(Table1[[#This Row],[Performace remark based on performance]])," ",UPPER(TRIM(Table1[[#This Row],[category]])))</f>
        <v>Average Performance DESKTOP</v>
      </c>
      <c r="R863" s="8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t="s">
        <v>951</v>
      </c>
      <c r="B864" s="9">
        <v>169.59</v>
      </c>
      <c r="C864" s="2">
        <v>4914</v>
      </c>
      <c r="D864" s="2">
        <v>28.97</v>
      </c>
      <c r="E864" s="2">
        <v>1981</v>
      </c>
      <c r="F864" s="2">
        <v>11.68</v>
      </c>
      <c r="G864" s="2">
        <v>65</v>
      </c>
      <c r="H864" s="2">
        <v>75.59</v>
      </c>
      <c r="I864" s="2">
        <v>4</v>
      </c>
      <c r="J864" s="10">
        <v>2013</v>
      </c>
      <c r="K864" s="8" t="s">
        <v>650</v>
      </c>
      <c r="L864" s="8" t="s">
        <v>13</v>
      </c>
      <c r="M864" s="2">
        <f>RANK(Table1[[#This Row],[powerPerf]],Table1[powerPerf])</f>
        <v>917</v>
      </c>
      <c r="N864" s="2">
        <f>RANK(Table1[[#This Row],[cpuValue]],Table1[cpuValue])</f>
        <v>870</v>
      </c>
      <c r="O864" s="8" t="str">
        <f>LOOKUP(Table1[[#This Row],[Rank based on power]],$S$5:$S$9,$T$5:$T$9)</f>
        <v>Average performance</v>
      </c>
      <c r="P864" s="2">
        <f ca="1">YEAR($T$2)-Table1[[#This Row],[testDate]]</f>
        <v>9</v>
      </c>
      <c r="Q864" s="8" t="str">
        <f>CONCATENATE(PROPER(Table1[[#This Row],[Performace remark based on performance]])," ",UPPER(TRIM(Table1[[#This Row],[category]])))</f>
        <v>Average Performance DESKTOP</v>
      </c>
      <c r="R864" s="8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t="s">
        <v>952</v>
      </c>
      <c r="B865" s="9">
        <v>166</v>
      </c>
      <c r="C865" s="2">
        <v>4910</v>
      </c>
      <c r="D865" s="2">
        <v>29.58</v>
      </c>
      <c r="E865" s="2">
        <v>2049</v>
      </c>
      <c r="F865" s="2">
        <v>12.34</v>
      </c>
      <c r="G865" s="2">
        <v>77</v>
      </c>
      <c r="H865" s="2">
        <v>63.77</v>
      </c>
      <c r="I865" s="2">
        <v>4</v>
      </c>
      <c r="J865" s="10">
        <v>2012</v>
      </c>
      <c r="K865" s="8" t="s">
        <v>776</v>
      </c>
      <c r="L865" s="8" t="s">
        <v>13</v>
      </c>
      <c r="M865" s="2">
        <f>RANK(Table1[[#This Row],[powerPerf]],Table1[powerPerf])</f>
        <v>1019</v>
      </c>
      <c r="N865" s="2">
        <f>RANK(Table1[[#This Row],[cpuValue]],Table1[cpuValue])</f>
        <v>854</v>
      </c>
      <c r="O865" s="8" t="str">
        <f>LOOKUP(Table1[[#This Row],[Rank based on power]],$S$5:$S$9,$T$5:$T$9)</f>
        <v>Average performance</v>
      </c>
      <c r="P865" s="2">
        <f ca="1">YEAR($T$2)-Table1[[#This Row],[testDate]]</f>
        <v>10</v>
      </c>
      <c r="Q865" s="8" t="str">
        <f>CONCATENATE(PROPER(Table1[[#This Row],[Performace remark based on performance]])," ",UPPER(TRIM(Table1[[#This Row],[category]])))</f>
        <v>Average Performance DESKTOP</v>
      </c>
      <c r="R865" s="8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t="s">
        <v>953</v>
      </c>
      <c r="B866" s="9">
        <v>148.86000000000001</v>
      </c>
      <c r="C866" s="2">
        <v>4860</v>
      </c>
      <c r="D866" s="2">
        <v>32.65</v>
      </c>
      <c r="E866" s="2">
        <v>1273</v>
      </c>
      <c r="F866" s="2">
        <v>8.5500000000000007</v>
      </c>
      <c r="G866" s="2">
        <v>95</v>
      </c>
      <c r="H866" s="2">
        <v>51.15</v>
      </c>
      <c r="I866" s="2">
        <v>4</v>
      </c>
      <c r="J866" s="10">
        <v>2012</v>
      </c>
      <c r="K866" s="8" t="s">
        <v>766</v>
      </c>
      <c r="L866" s="8" t="s">
        <v>13</v>
      </c>
      <c r="M866" s="2">
        <f>RANK(Table1[[#This Row],[powerPerf]],Table1[powerPerf])</f>
        <v>1130</v>
      </c>
      <c r="N866" s="2">
        <f>RANK(Table1[[#This Row],[cpuValue]],Table1[cpuValue])</f>
        <v>779</v>
      </c>
      <c r="O866" s="8" t="str">
        <f>LOOKUP(Table1[[#This Row],[Rank based on power]],$S$5:$S$9,$T$5:$T$9)</f>
        <v>Average performance</v>
      </c>
      <c r="P866" s="2">
        <f ca="1">YEAR($T$2)-Table1[[#This Row],[testDate]]</f>
        <v>10</v>
      </c>
      <c r="Q866" s="8" t="str">
        <f>CONCATENATE(PROPER(Table1[[#This Row],[Performace remark based on performance]])," ",UPPER(TRIM(Table1[[#This Row],[category]])))</f>
        <v>Average Performance DESKTOP</v>
      </c>
      <c r="R866" s="8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t="s">
        <v>954</v>
      </c>
      <c r="B867" s="9">
        <v>343.99</v>
      </c>
      <c r="C867" s="2">
        <v>4858</v>
      </c>
      <c r="D867" s="2">
        <v>14.12</v>
      </c>
      <c r="E867" s="2">
        <v>793</v>
      </c>
      <c r="F867" s="2">
        <v>2.2999999999999998</v>
      </c>
      <c r="G867" s="2">
        <v>85</v>
      </c>
      <c r="H867" s="2">
        <v>57.16</v>
      </c>
      <c r="I867" s="2">
        <v>8</v>
      </c>
      <c r="J867" s="10">
        <v>2014</v>
      </c>
      <c r="K867" s="8" t="s">
        <v>17</v>
      </c>
      <c r="L867" s="8" t="s">
        <v>16</v>
      </c>
      <c r="M867" s="2">
        <f>RANK(Table1[[#This Row],[powerPerf]],Table1[powerPerf])</f>
        <v>1072</v>
      </c>
      <c r="N867" s="2">
        <f>RANK(Table1[[#This Row],[cpuValue]],Table1[cpuValue])</f>
        <v>1388</v>
      </c>
      <c r="O867" s="8" t="str">
        <f>LOOKUP(Table1[[#This Row],[Rank based on power]],$S$5:$S$9,$T$5:$T$9)</f>
        <v>Average performance</v>
      </c>
      <c r="P867" s="2">
        <f ca="1">YEAR($T$2)-Table1[[#This Row],[testDate]]</f>
        <v>8</v>
      </c>
      <c r="Q867" s="8" t="str">
        <f>CONCATENATE(PROPER(Table1[[#This Row],[Performace remark based on performance]])," ",UPPER(TRIM(Table1[[#This Row],[category]])))</f>
        <v>Average Performance SERVER</v>
      </c>
      <c r="R867" s="8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t="s">
        <v>955</v>
      </c>
      <c r="B868" s="9">
        <v>177.19</v>
      </c>
      <c r="C868" s="2">
        <v>4856</v>
      </c>
      <c r="D868" s="2">
        <v>27.4</v>
      </c>
      <c r="E868" s="2">
        <v>2499</v>
      </c>
      <c r="F868" s="2">
        <v>14.1</v>
      </c>
      <c r="G868" s="2">
        <v>51</v>
      </c>
      <c r="H868" s="2">
        <v>95.21</v>
      </c>
      <c r="I868" s="2">
        <v>2</v>
      </c>
      <c r="J868" s="10">
        <v>2017</v>
      </c>
      <c r="K868" s="8" t="s">
        <v>575</v>
      </c>
      <c r="L868" s="8" t="s">
        <v>13</v>
      </c>
      <c r="M868" s="2">
        <f>RANK(Table1[[#This Row],[powerPerf]],Table1[powerPerf])</f>
        <v>779</v>
      </c>
      <c r="N868" s="2">
        <f>RANK(Table1[[#This Row],[cpuValue]],Table1[cpuValue])</f>
        <v>925</v>
      </c>
      <c r="O868" s="8" t="str">
        <f>LOOKUP(Table1[[#This Row],[Rank based on power]],$S$5:$S$9,$T$5:$T$9)</f>
        <v>Average performance</v>
      </c>
      <c r="P868" s="2">
        <f ca="1">YEAR($T$2)-Table1[[#This Row],[testDate]]</f>
        <v>5</v>
      </c>
      <c r="Q868" s="8" t="str">
        <f>CONCATENATE(PROPER(Table1[[#This Row],[Performace remark based on performance]])," ",UPPER(TRIM(Table1[[#This Row],[category]])))</f>
        <v>Average Performance DESKTOP</v>
      </c>
      <c r="R868" s="8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t="s">
        <v>956</v>
      </c>
      <c r="B869" s="9">
        <v>221.52</v>
      </c>
      <c r="C869" s="2">
        <v>4845</v>
      </c>
      <c r="D869" s="2">
        <v>21.87</v>
      </c>
      <c r="E869" s="2">
        <v>1831</v>
      </c>
      <c r="F869" s="2">
        <v>8.27</v>
      </c>
      <c r="G869" s="2">
        <v>35</v>
      </c>
      <c r="H869" s="2">
        <v>138.41999999999999</v>
      </c>
      <c r="I869" s="2">
        <v>4</v>
      </c>
      <c r="J869" s="10">
        <v>2015</v>
      </c>
      <c r="K869" s="8" t="s">
        <v>558</v>
      </c>
      <c r="L869" s="8" t="s">
        <v>13</v>
      </c>
      <c r="M869" s="2">
        <f>RANK(Table1[[#This Row],[powerPerf]],Table1[powerPerf])</f>
        <v>564</v>
      </c>
      <c r="N869" s="2">
        <f>RANK(Table1[[#This Row],[cpuValue]],Table1[cpuValue])</f>
        <v>1104</v>
      </c>
      <c r="O869" s="8" t="str">
        <f>LOOKUP(Table1[[#This Row],[Rank based on power]],$S$5:$S$9,$T$5:$T$9)</f>
        <v>High performance</v>
      </c>
      <c r="P869" s="2">
        <f ca="1">YEAR($T$2)-Table1[[#This Row],[testDate]]</f>
        <v>7</v>
      </c>
      <c r="Q869" s="8" t="str">
        <f>CONCATENATE(PROPER(Table1[[#This Row],[Performace remark based on performance]])," ",UPPER(TRIM(Table1[[#This Row],[category]])))</f>
        <v>High Performance DESKTOP</v>
      </c>
      <c r="R869" s="8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t="s">
        <v>957</v>
      </c>
      <c r="B870" s="9">
        <v>250</v>
      </c>
      <c r="C870" s="2">
        <v>4834</v>
      </c>
      <c r="D870" s="2">
        <v>19.34</v>
      </c>
      <c r="E870" s="2">
        <v>1819</v>
      </c>
      <c r="F870" s="2">
        <v>7.28</v>
      </c>
      <c r="G870" s="2">
        <v>25</v>
      </c>
      <c r="H870" s="2">
        <v>193.35</v>
      </c>
      <c r="I870" s="2">
        <v>4</v>
      </c>
      <c r="J870" s="10">
        <v>2019</v>
      </c>
      <c r="K870" s="8" t="s">
        <v>337</v>
      </c>
      <c r="L870" s="8" t="s">
        <v>118</v>
      </c>
      <c r="M870" s="2">
        <f>RANK(Table1[[#This Row],[powerPerf]],Table1[powerPerf])</f>
        <v>329</v>
      </c>
      <c r="N870" s="2">
        <f>RANK(Table1[[#This Row],[cpuValue]],Table1[cpuValue])</f>
        <v>1180</v>
      </c>
      <c r="O870" s="8" t="str">
        <f>LOOKUP(Table1[[#This Row],[Rank based on power]],$S$5:$S$9,$T$5:$T$9)</f>
        <v>Best performance</v>
      </c>
      <c r="P870" s="2">
        <f ca="1">YEAR($T$2)-Table1[[#This Row],[testDate]]</f>
        <v>3</v>
      </c>
      <c r="Q870" s="8" t="str">
        <f>CONCATENATE(PROPER(Table1[[#This Row],[Performace remark based on performance]])," ",UPPER(TRIM(Table1[[#This Row],[category]])))</f>
        <v>Best Performance LAPTOP</v>
      </c>
      <c r="R870" s="8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t="s">
        <v>958</v>
      </c>
      <c r="B871" s="9">
        <v>79.459999999999994</v>
      </c>
      <c r="C871" s="2">
        <v>4834</v>
      </c>
      <c r="D871" s="2">
        <v>60.84</v>
      </c>
      <c r="E871" s="2">
        <v>1902</v>
      </c>
      <c r="F871" s="2">
        <v>23.94</v>
      </c>
      <c r="G871" s="2">
        <v>84</v>
      </c>
      <c r="H871" s="2">
        <v>57.55</v>
      </c>
      <c r="I871" s="2">
        <v>4</v>
      </c>
      <c r="J871" s="10">
        <v>2014</v>
      </c>
      <c r="K871" s="8" t="s">
        <v>650</v>
      </c>
      <c r="L871" s="8" t="s">
        <v>13</v>
      </c>
      <c r="M871" s="2">
        <f>RANK(Table1[[#This Row],[powerPerf]],Table1[powerPerf])</f>
        <v>1067</v>
      </c>
      <c r="N871" s="2">
        <f>RANK(Table1[[#This Row],[cpuValue]],Table1[cpuValue])</f>
        <v>317</v>
      </c>
      <c r="O871" s="8" t="str">
        <f>LOOKUP(Table1[[#This Row],[Rank based on power]],$S$5:$S$9,$T$5:$T$9)</f>
        <v>Average performance</v>
      </c>
      <c r="P871" s="2">
        <f ca="1">YEAR($T$2)-Table1[[#This Row],[testDate]]</f>
        <v>8</v>
      </c>
      <c r="Q871" s="8" t="str">
        <f>CONCATENATE(PROPER(Table1[[#This Row],[Performace remark based on performance]])," ",UPPER(TRIM(Table1[[#This Row],[category]])))</f>
        <v>Average Performance DESKTOP</v>
      </c>
      <c r="R871" s="8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t="s">
        <v>959</v>
      </c>
      <c r="B872" s="9">
        <v>250.8</v>
      </c>
      <c r="C872" s="2">
        <v>4819</v>
      </c>
      <c r="D872" s="2">
        <v>19.22</v>
      </c>
      <c r="E872" s="2">
        <v>2493</v>
      </c>
      <c r="F872" s="2">
        <v>9.94</v>
      </c>
      <c r="G872" s="2">
        <v>60</v>
      </c>
      <c r="H872" s="2">
        <v>80.319999999999993</v>
      </c>
      <c r="I872" s="2">
        <v>2</v>
      </c>
      <c r="J872" s="10">
        <v>2017</v>
      </c>
      <c r="K872" s="8" t="s">
        <v>575</v>
      </c>
      <c r="L872" s="8" t="s">
        <v>13</v>
      </c>
      <c r="M872" s="2">
        <f>RANK(Table1[[#This Row],[powerPerf]],Table1[powerPerf])</f>
        <v>887</v>
      </c>
      <c r="N872" s="2">
        <f>RANK(Table1[[#This Row],[cpuValue]],Table1[cpuValue])</f>
        <v>1186</v>
      </c>
      <c r="O872" s="8" t="str">
        <f>LOOKUP(Table1[[#This Row],[Rank based on power]],$S$5:$S$9,$T$5:$T$9)</f>
        <v>Average performance</v>
      </c>
      <c r="P872" s="2">
        <f ca="1">YEAR($T$2)-Table1[[#This Row],[testDate]]</f>
        <v>5</v>
      </c>
      <c r="Q872" s="8" t="str">
        <f>CONCATENATE(PROPER(Table1[[#This Row],[Performace remark based on performance]])," ",UPPER(TRIM(Table1[[#This Row],[category]])))</f>
        <v>Average Performance DESKTOP</v>
      </c>
      <c r="R872" s="8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t="s">
        <v>960</v>
      </c>
      <c r="B873" s="9">
        <v>250.99</v>
      </c>
      <c r="C873" s="2">
        <v>4796</v>
      </c>
      <c r="D873" s="2">
        <v>19.11</v>
      </c>
      <c r="E873" s="2">
        <v>1103</v>
      </c>
      <c r="F873" s="2">
        <v>4.3899999999999997</v>
      </c>
      <c r="G873" s="2">
        <v>85</v>
      </c>
      <c r="H873" s="2">
        <v>56.43</v>
      </c>
      <c r="I873" s="2">
        <v>6</v>
      </c>
      <c r="J873" s="10">
        <v>2020</v>
      </c>
      <c r="K873" s="8" t="s">
        <v>66</v>
      </c>
      <c r="L873" s="8" t="s">
        <v>16</v>
      </c>
      <c r="M873" s="2">
        <f>RANK(Table1[[#This Row],[powerPerf]],Table1[powerPerf])</f>
        <v>1076</v>
      </c>
      <c r="N873" s="2">
        <f>RANK(Table1[[#This Row],[cpuValue]],Table1[cpuValue])</f>
        <v>1193</v>
      </c>
      <c r="O873" s="8" t="str">
        <f>LOOKUP(Table1[[#This Row],[Rank based on power]],$S$5:$S$9,$T$5:$T$9)</f>
        <v>Average performance</v>
      </c>
      <c r="P873" s="2">
        <f ca="1">YEAR($T$2)-Table1[[#This Row],[testDate]]</f>
        <v>2</v>
      </c>
      <c r="Q873" s="8" t="str">
        <f>CONCATENATE(PROPER(Table1[[#This Row],[Performace remark based on performance]])," ",UPPER(TRIM(Table1[[#This Row],[category]])))</f>
        <v>Average Performance SERVER</v>
      </c>
      <c r="R873" s="8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t="s">
        <v>961</v>
      </c>
      <c r="B874" s="9">
        <v>335.31</v>
      </c>
      <c r="C874" s="2">
        <v>4783</v>
      </c>
      <c r="D874" s="2">
        <v>14.26</v>
      </c>
      <c r="E874" s="2">
        <v>1997</v>
      </c>
      <c r="F874" s="2">
        <v>5.96</v>
      </c>
      <c r="G874" s="2">
        <v>77</v>
      </c>
      <c r="H874" s="2">
        <v>62.11</v>
      </c>
      <c r="I874" s="2">
        <v>4</v>
      </c>
      <c r="J874" s="10">
        <v>2012</v>
      </c>
      <c r="K874" s="8" t="s">
        <v>776</v>
      </c>
      <c r="L874" s="8" t="s">
        <v>13</v>
      </c>
      <c r="M874" s="2">
        <f>RANK(Table1[[#This Row],[powerPerf]],Table1[powerPerf])</f>
        <v>1035</v>
      </c>
      <c r="N874" s="2">
        <f>RANK(Table1[[#This Row],[cpuValue]],Table1[cpuValue])</f>
        <v>1379</v>
      </c>
      <c r="O874" s="8" t="str">
        <f>LOOKUP(Table1[[#This Row],[Rank based on power]],$S$5:$S$9,$T$5:$T$9)</f>
        <v>Average performance</v>
      </c>
      <c r="P874" s="2">
        <f ca="1">YEAR($T$2)-Table1[[#This Row],[testDate]]</f>
        <v>10</v>
      </c>
      <c r="Q874" s="8" t="str">
        <f>CONCATENATE(PROPER(Table1[[#This Row],[Performace remark based on performance]])," ",UPPER(TRIM(Table1[[#This Row],[category]])))</f>
        <v>Average Performance DESKTOP</v>
      </c>
      <c r="R874" s="8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t="s">
        <v>962</v>
      </c>
      <c r="B875" s="9">
        <v>230.61</v>
      </c>
      <c r="C875" s="2">
        <v>4776</v>
      </c>
      <c r="D875" s="2">
        <v>20.71</v>
      </c>
      <c r="E875" s="2">
        <v>1828</v>
      </c>
      <c r="F875" s="2">
        <v>7.93</v>
      </c>
      <c r="G875" s="2">
        <v>35</v>
      </c>
      <c r="H875" s="2">
        <v>136.47</v>
      </c>
      <c r="I875" s="2">
        <v>4</v>
      </c>
      <c r="J875" s="10">
        <v>2015</v>
      </c>
      <c r="K875" s="8" t="s">
        <v>558</v>
      </c>
      <c r="L875" s="8" t="s">
        <v>13</v>
      </c>
      <c r="M875" s="2">
        <f>RANK(Table1[[#This Row],[powerPerf]],Table1[powerPerf])</f>
        <v>571</v>
      </c>
      <c r="N875" s="2">
        <f>RANK(Table1[[#This Row],[cpuValue]],Table1[cpuValue])</f>
        <v>1140</v>
      </c>
      <c r="O875" s="8" t="str">
        <f>LOOKUP(Table1[[#This Row],[Rank based on power]],$S$5:$S$9,$T$5:$T$9)</f>
        <v>High performance</v>
      </c>
      <c r="P875" s="2">
        <f ca="1">YEAR($T$2)-Table1[[#This Row],[testDate]]</f>
        <v>7</v>
      </c>
      <c r="Q875" s="8" t="str">
        <f>CONCATENATE(PROPER(Table1[[#This Row],[Performace remark based on performance]])," ",UPPER(TRIM(Table1[[#This Row],[category]])))</f>
        <v>High Performance DESKTOP</v>
      </c>
      <c r="R875" s="8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t="s">
        <v>963</v>
      </c>
      <c r="B876" s="9">
        <v>225.19</v>
      </c>
      <c r="C876" s="2">
        <v>4766</v>
      </c>
      <c r="D876" s="2">
        <v>21.16</v>
      </c>
      <c r="E876" s="2">
        <v>1929</v>
      </c>
      <c r="F876" s="2">
        <v>8.57</v>
      </c>
      <c r="G876" s="2">
        <v>77</v>
      </c>
      <c r="H876" s="2">
        <v>61.89</v>
      </c>
      <c r="I876" s="2">
        <v>4</v>
      </c>
      <c r="J876" s="10">
        <v>2012</v>
      </c>
      <c r="K876" s="8" t="s">
        <v>776</v>
      </c>
      <c r="L876" s="8" t="s">
        <v>16</v>
      </c>
      <c r="M876" s="2">
        <f>RANK(Table1[[#This Row],[powerPerf]],Table1[powerPerf])</f>
        <v>1039</v>
      </c>
      <c r="N876" s="2">
        <f>RANK(Table1[[#This Row],[cpuValue]],Table1[cpuValue])</f>
        <v>1126</v>
      </c>
      <c r="O876" s="8" t="str">
        <f>LOOKUP(Table1[[#This Row],[Rank based on power]],$S$5:$S$9,$T$5:$T$9)</f>
        <v>Average performance</v>
      </c>
      <c r="P876" s="2">
        <f ca="1">YEAR($T$2)-Table1[[#This Row],[testDate]]</f>
        <v>10</v>
      </c>
      <c r="Q876" s="8" t="str">
        <f>CONCATENATE(PROPER(Table1[[#This Row],[Performace remark based on performance]])," ",UPPER(TRIM(Table1[[#This Row],[category]])))</f>
        <v>Average Performance SERVER</v>
      </c>
      <c r="R876" s="8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t="s">
        <v>964</v>
      </c>
      <c r="B877" s="9">
        <v>448.5</v>
      </c>
      <c r="C877" s="2">
        <v>4764</v>
      </c>
      <c r="D877" s="2">
        <v>10.62</v>
      </c>
      <c r="E877" s="2">
        <v>1502</v>
      </c>
      <c r="F877" s="2">
        <v>3.35</v>
      </c>
      <c r="G877" s="2">
        <v>25</v>
      </c>
      <c r="H877" s="2">
        <v>190.58</v>
      </c>
      <c r="I877" s="2">
        <v>4</v>
      </c>
      <c r="J877" s="10">
        <v>2013</v>
      </c>
      <c r="K877" s="8" t="s">
        <v>650</v>
      </c>
      <c r="L877" s="8" t="s">
        <v>16</v>
      </c>
      <c r="M877" s="2">
        <f>RANK(Table1[[#This Row],[powerPerf]],Table1[powerPerf])</f>
        <v>342</v>
      </c>
      <c r="N877" s="2">
        <f>RANK(Table1[[#This Row],[cpuValue]],Table1[cpuValue])</f>
        <v>1545</v>
      </c>
      <c r="O877" s="8" t="str">
        <f>LOOKUP(Table1[[#This Row],[Rank based on power]],$S$5:$S$9,$T$5:$T$9)</f>
        <v>Best performance</v>
      </c>
      <c r="P877" s="2">
        <f ca="1">YEAR($T$2)-Table1[[#This Row],[testDate]]</f>
        <v>9</v>
      </c>
      <c r="Q877" s="8" t="str">
        <f>CONCATENATE(PROPER(Table1[[#This Row],[Performace remark based on performance]])," ",UPPER(TRIM(Table1[[#This Row],[category]])))</f>
        <v>Best Performance SERVER</v>
      </c>
      <c r="R877" s="8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t="s">
        <v>965</v>
      </c>
      <c r="B878" s="9">
        <v>14.82</v>
      </c>
      <c r="C878" s="2">
        <v>4753</v>
      </c>
      <c r="D878" s="2">
        <v>320.68</v>
      </c>
      <c r="E878" s="2">
        <v>1203</v>
      </c>
      <c r="F878" s="2">
        <v>81.17</v>
      </c>
      <c r="G878" s="2">
        <v>115</v>
      </c>
      <c r="H878" s="2">
        <v>41.33</v>
      </c>
      <c r="I878" s="2">
        <v>4</v>
      </c>
      <c r="J878" s="10">
        <v>2013</v>
      </c>
      <c r="K878" s="8" t="s">
        <v>630</v>
      </c>
      <c r="L878" s="8" t="s">
        <v>16</v>
      </c>
      <c r="M878" s="2">
        <f>RANK(Table1[[#This Row],[powerPerf]],Table1[powerPerf])</f>
        <v>1231</v>
      </c>
      <c r="N878" s="2">
        <f>RANK(Table1[[#This Row],[cpuValue]],Table1[cpuValue])</f>
        <v>4</v>
      </c>
      <c r="O878" s="8" t="str">
        <f>LOOKUP(Table1[[#This Row],[Rank based on power]],$S$5:$S$9,$T$5:$T$9)</f>
        <v>Average performance</v>
      </c>
      <c r="P878" s="2">
        <f ca="1">YEAR($T$2)-Table1[[#This Row],[testDate]]</f>
        <v>9</v>
      </c>
      <c r="Q878" s="8" t="str">
        <f>CONCATENATE(PROPER(Table1[[#This Row],[Performace remark based on performance]])," ",UPPER(TRIM(Table1[[#This Row],[category]])))</f>
        <v>Average Performance SERVER</v>
      </c>
      <c r="R878" s="8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t="s">
        <v>966</v>
      </c>
      <c r="B879" s="9">
        <v>161</v>
      </c>
      <c r="C879" s="2">
        <v>4745</v>
      </c>
      <c r="D879" s="2">
        <v>29.47</v>
      </c>
      <c r="E879" s="2">
        <v>1964</v>
      </c>
      <c r="F879" s="2">
        <v>12.2</v>
      </c>
      <c r="G879" s="2">
        <v>15</v>
      </c>
      <c r="H879" s="2">
        <v>316.33</v>
      </c>
      <c r="I879" s="2">
        <v>2</v>
      </c>
      <c r="J879" s="10">
        <v>2021</v>
      </c>
      <c r="K879" s="8" t="s">
        <v>625</v>
      </c>
      <c r="L879" s="8" t="s">
        <v>118</v>
      </c>
      <c r="M879" s="2">
        <f>RANK(Table1[[#This Row],[powerPerf]],Table1[powerPerf])</f>
        <v>128</v>
      </c>
      <c r="N879" s="2">
        <f>RANK(Table1[[#This Row],[cpuValue]],Table1[cpuValue])</f>
        <v>856</v>
      </c>
      <c r="O879" s="8" t="str">
        <f>LOOKUP(Table1[[#This Row],[Rank based on power]],$S$5:$S$9,$T$5:$T$9)</f>
        <v>Best performance</v>
      </c>
      <c r="P879" s="2">
        <f ca="1">YEAR($T$2)-Table1[[#This Row],[testDate]]</f>
        <v>1</v>
      </c>
      <c r="Q879" s="8" t="str">
        <f>CONCATENATE(PROPER(Table1[[#This Row],[Performace remark based on performance]])," ",UPPER(TRIM(Table1[[#This Row],[category]])))</f>
        <v>Best Performance LAPTOP</v>
      </c>
      <c r="R879" s="8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t="s">
        <v>967</v>
      </c>
      <c r="B880" s="9">
        <v>234</v>
      </c>
      <c r="C880" s="2">
        <v>4725</v>
      </c>
      <c r="D880" s="2">
        <v>20.190000000000001</v>
      </c>
      <c r="E880" s="2">
        <v>1562</v>
      </c>
      <c r="F880" s="2">
        <v>6.68</v>
      </c>
      <c r="G880" s="2">
        <v>95</v>
      </c>
      <c r="H880" s="2">
        <v>49.73</v>
      </c>
      <c r="I880" s="2">
        <v>4</v>
      </c>
      <c r="J880" s="10">
        <v>2011</v>
      </c>
      <c r="K880" s="8" t="s">
        <v>776</v>
      </c>
      <c r="L880" s="8" t="s">
        <v>16</v>
      </c>
      <c r="M880" s="2">
        <f>RANK(Table1[[#This Row],[powerPerf]],Table1[powerPerf])</f>
        <v>1145</v>
      </c>
      <c r="N880" s="2">
        <f>RANK(Table1[[#This Row],[cpuValue]],Table1[cpuValue])</f>
        <v>1153</v>
      </c>
      <c r="O880" s="8" t="str">
        <f>LOOKUP(Table1[[#This Row],[Rank based on power]],$S$5:$S$9,$T$5:$T$9)</f>
        <v>Average performance</v>
      </c>
      <c r="P880" s="2">
        <f ca="1">YEAR($T$2)-Table1[[#This Row],[testDate]]</f>
        <v>11</v>
      </c>
      <c r="Q880" s="8" t="str">
        <f>CONCATENATE(PROPER(Table1[[#This Row],[Performace remark based on performance]])," ",UPPER(TRIM(Table1[[#This Row],[category]])))</f>
        <v>Average Performance SERVER</v>
      </c>
      <c r="R880" s="8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t="s">
        <v>968</v>
      </c>
      <c r="B881" s="9">
        <v>79</v>
      </c>
      <c r="C881" s="2">
        <v>4718</v>
      </c>
      <c r="D881" s="2">
        <v>59.72</v>
      </c>
      <c r="E881" s="2">
        <v>1860</v>
      </c>
      <c r="F881" s="2">
        <v>23.54</v>
      </c>
      <c r="G881" s="2">
        <v>84</v>
      </c>
      <c r="H881" s="2">
        <v>56.16</v>
      </c>
      <c r="I881" s="2">
        <v>4</v>
      </c>
      <c r="J881" s="10">
        <v>2013</v>
      </c>
      <c r="K881" s="8" t="s">
        <v>665</v>
      </c>
      <c r="L881" s="8" t="s">
        <v>13</v>
      </c>
      <c r="M881" s="2">
        <f>RANK(Table1[[#This Row],[powerPerf]],Table1[powerPerf])</f>
        <v>1078</v>
      </c>
      <c r="N881" s="2">
        <f>RANK(Table1[[#This Row],[cpuValue]],Table1[cpuValue])</f>
        <v>327</v>
      </c>
      <c r="O881" s="8" t="str">
        <f>LOOKUP(Table1[[#This Row],[Rank based on power]],$S$5:$S$9,$T$5:$T$9)</f>
        <v>Average performance</v>
      </c>
      <c r="P881" s="2">
        <f ca="1">YEAR($T$2)-Table1[[#This Row],[testDate]]</f>
        <v>9</v>
      </c>
      <c r="Q881" s="8" t="str">
        <f>CONCATENATE(PROPER(Table1[[#This Row],[Performace remark based on performance]])," ",UPPER(TRIM(Table1[[#This Row],[category]])))</f>
        <v>Average Performance DESKTOP</v>
      </c>
      <c r="R881" s="8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t="s">
        <v>969</v>
      </c>
      <c r="B882" s="9">
        <v>149.99</v>
      </c>
      <c r="C882" s="2">
        <v>4711</v>
      </c>
      <c r="D882" s="2">
        <v>31.41</v>
      </c>
      <c r="E882" s="2">
        <v>1552</v>
      </c>
      <c r="F882" s="2">
        <v>10.35</v>
      </c>
      <c r="G882" s="2">
        <v>45</v>
      </c>
      <c r="H882" s="2">
        <v>104.68</v>
      </c>
      <c r="I882" s="2">
        <v>4</v>
      </c>
      <c r="J882" s="10">
        <v>2012</v>
      </c>
      <c r="K882" s="8" t="s">
        <v>776</v>
      </c>
      <c r="L882" s="8" t="s">
        <v>16</v>
      </c>
      <c r="M882" s="2">
        <f>RANK(Table1[[#This Row],[powerPerf]],Table1[powerPerf])</f>
        <v>733</v>
      </c>
      <c r="N882" s="2">
        <f>RANK(Table1[[#This Row],[cpuValue]],Table1[cpuValue])</f>
        <v>804</v>
      </c>
      <c r="O882" s="8" t="str">
        <f>LOOKUP(Table1[[#This Row],[Rank based on power]],$S$5:$S$9,$T$5:$T$9)</f>
        <v>High performance</v>
      </c>
      <c r="P882" s="2">
        <f ca="1">YEAR($T$2)-Table1[[#This Row],[testDate]]</f>
        <v>10</v>
      </c>
      <c r="Q882" s="8" t="str">
        <f>CONCATENATE(PROPER(Table1[[#This Row],[Performace remark based on performance]])," ",UPPER(TRIM(Table1[[#This Row],[category]])))</f>
        <v>High Performance SERVER</v>
      </c>
      <c r="R882" s="8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t="s">
        <v>970</v>
      </c>
      <c r="B883" s="9">
        <v>174.85</v>
      </c>
      <c r="C883" s="2">
        <v>4710</v>
      </c>
      <c r="D883" s="2">
        <v>26.94</v>
      </c>
      <c r="E883" s="2">
        <v>1763</v>
      </c>
      <c r="F883" s="2">
        <v>10.08</v>
      </c>
      <c r="G883" s="2">
        <v>35</v>
      </c>
      <c r="H883" s="2">
        <v>134.57</v>
      </c>
      <c r="I883" s="2">
        <v>4</v>
      </c>
      <c r="J883" s="10">
        <v>2016</v>
      </c>
      <c r="K883" s="8" t="s">
        <v>591</v>
      </c>
      <c r="L883" s="8" t="s">
        <v>13</v>
      </c>
      <c r="M883" s="2">
        <f>RANK(Table1[[#This Row],[powerPerf]],Table1[powerPerf])</f>
        <v>577</v>
      </c>
      <c r="N883" s="2">
        <f>RANK(Table1[[#This Row],[cpuValue]],Table1[cpuValue])</f>
        <v>933</v>
      </c>
      <c r="O883" s="8" t="str">
        <f>LOOKUP(Table1[[#This Row],[Rank based on power]],$S$5:$S$9,$T$5:$T$9)</f>
        <v>High performance</v>
      </c>
      <c r="P883" s="2">
        <f ca="1">YEAR($T$2)-Table1[[#This Row],[testDate]]</f>
        <v>6</v>
      </c>
      <c r="Q883" s="8" t="str">
        <f>CONCATENATE(PROPER(Table1[[#This Row],[Performace remark based on performance]])," ",UPPER(TRIM(Table1[[#This Row],[category]])))</f>
        <v>High Performance DESKTOP</v>
      </c>
      <c r="R883" s="8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t="s">
        <v>971</v>
      </c>
      <c r="B884" s="9">
        <v>299.99</v>
      </c>
      <c r="C884" s="2">
        <v>4703</v>
      </c>
      <c r="D884" s="2">
        <v>15.68</v>
      </c>
      <c r="E884" s="2">
        <v>2423</v>
      </c>
      <c r="F884" s="2">
        <v>8.08</v>
      </c>
      <c r="G884" s="2">
        <v>51</v>
      </c>
      <c r="H884" s="2">
        <v>92.23</v>
      </c>
      <c r="I884" s="2">
        <v>2</v>
      </c>
      <c r="J884" s="10">
        <v>2017</v>
      </c>
      <c r="K884" s="8" t="s">
        <v>575</v>
      </c>
      <c r="L884" s="8" t="s">
        <v>13</v>
      </c>
      <c r="M884" s="2">
        <f>RANK(Table1[[#This Row],[powerPerf]],Table1[powerPerf])</f>
        <v>801</v>
      </c>
      <c r="N884" s="2">
        <f>RANK(Table1[[#This Row],[cpuValue]],Table1[cpuValue])</f>
        <v>1329</v>
      </c>
      <c r="O884" s="8" t="str">
        <f>LOOKUP(Table1[[#This Row],[Rank based on power]],$S$5:$S$9,$T$5:$T$9)</f>
        <v>Average performance</v>
      </c>
      <c r="P884" s="2">
        <f ca="1">YEAR($T$2)-Table1[[#This Row],[testDate]]</f>
        <v>5</v>
      </c>
      <c r="Q884" s="8" t="str">
        <f>CONCATENATE(PROPER(Table1[[#This Row],[Performace remark based on performance]])," ",UPPER(TRIM(Table1[[#This Row],[category]])))</f>
        <v>Average Performance DESKTOP</v>
      </c>
      <c r="R884" s="8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t="s">
        <v>972</v>
      </c>
      <c r="B885" s="9">
        <v>258.19</v>
      </c>
      <c r="C885" s="2">
        <v>4695</v>
      </c>
      <c r="D885" s="2">
        <v>18.190000000000001</v>
      </c>
      <c r="E885" s="2">
        <v>1046</v>
      </c>
      <c r="F885" s="2">
        <v>4.05</v>
      </c>
      <c r="G885" s="2">
        <v>85</v>
      </c>
      <c r="H885" s="2">
        <v>55.24</v>
      </c>
      <c r="I885" s="2">
        <v>6</v>
      </c>
      <c r="J885" s="10">
        <v>2016</v>
      </c>
      <c r="K885" s="8" t="s">
        <v>161</v>
      </c>
      <c r="L885" s="8" t="s">
        <v>16</v>
      </c>
      <c r="M885" s="2">
        <f>RANK(Table1[[#This Row],[powerPerf]],Table1[powerPerf])</f>
        <v>1091</v>
      </c>
      <c r="N885" s="2">
        <f>RANK(Table1[[#This Row],[cpuValue]],Table1[cpuValue])</f>
        <v>1234</v>
      </c>
      <c r="O885" s="8" t="str">
        <f>LOOKUP(Table1[[#This Row],[Rank based on power]],$S$5:$S$9,$T$5:$T$9)</f>
        <v>Average performance</v>
      </c>
      <c r="P885" s="2">
        <f ca="1">YEAR($T$2)-Table1[[#This Row],[testDate]]</f>
        <v>6</v>
      </c>
      <c r="Q885" s="8" t="str">
        <f>CONCATENATE(PROPER(Table1[[#This Row],[Performace remark based on performance]])," ",UPPER(TRIM(Table1[[#This Row],[category]])))</f>
        <v>Average Performance SERVER</v>
      </c>
      <c r="R885" s="8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t="s">
        <v>973</v>
      </c>
      <c r="B886" s="9">
        <v>93</v>
      </c>
      <c r="C886" s="2">
        <v>4691</v>
      </c>
      <c r="D886" s="2">
        <v>50.44</v>
      </c>
      <c r="E886" s="2">
        <v>1898</v>
      </c>
      <c r="F886" s="2">
        <v>20.41</v>
      </c>
      <c r="G886" s="2">
        <v>69</v>
      </c>
      <c r="H886" s="2">
        <v>67.98</v>
      </c>
      <c r="I886" s="2">
        <v>4</v>
      </c>
      <c r="J886" s="10">
        <v>2012</v>
      </c>
      <c r="K886" s="8" t="s">
        <v>776</v>
      </c>
      <c r="L886" s="8" t="s">
        <v>16</v>
      </c>
      <c r="M886" s="2">
        <f>RANK(Table1[[#This Row],[powerPerf]],Table1[powerPerf])</f>
        <v>976</v>
      </c>
      <c r="N886" s="2">
        <f>RANK(Table1[[#This Row],[cpuValue]],Table1[cpuValue])</f>
        <v>423</v>
      </c>
      <c r="O886" s="8" t="str">
        <f>LOOKUP(Table1[[#This Row],[Rank based on power]],$S$5:$S$9,$T$5:$T$9)</f>
        <v>Average performance</v>
      </c>
      <c r="P886" s="2">
        <f ca="1">YEAR($T$2)-Table1[[#This Row],[testDate]]</f>
        <v>10</v>
      </c>
      <c r="Q886" s="8" t="str">
        <f>CONCATENATE(PROPER(Table1[[#This Row],[Performace remark based on performance]])," ",UPPER(TRIM(Table1[[#This Row],[category]])))</f>
        <v>Average Performance SERVER</v>
      </c>
      <c r="R886" s="8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t="s">
        <v>974</v>
      </c>
      <c r="B887" s="9">
        <v>193</v>
      </c>
      <c r="C887" s="2">
        <v>4683</v>
      </c>
      <c r="D887" s="2">
        <v>24.27</v>
      </c>
      <c r="E887" s="2">
        <v>859</v>
      </c>
      <c r="F887" s="2">
        <v>4.45</v>
      </c>
      <c r="G887" s="2">
        <v>25</v>
      </c>
      <c r="H887" s="2">
        <v>187.33</v>
      </c>
      <c r="I887" s="2">
        <v>8</v>
      </c>
      <c r="J887" s="10">
        <v>2020</v>
      </c>
      <c r="K887" s="8" t="s">
        <v>975</v>
      </c>
      <c r="L887" s="8" t="s">
        <v>16</v>
      </c>
      <c r="M887" s="2">
        <f>RANK(Table1[[#This Row],[powerPerf]],Table1[powerPerf])</f>
        <v>354</v>
      </c>
      <c r="N887" s="2">
        <f>RANK(Table1[[#This Row],[cpuValue]],Table1[cpuValue])</f>
        <v>1022</v>
      </c>
      <c r="O887" s="8" t="str">
        <f>LOOKUP(Table1[[#This Row],[Rank based on power]],$S$5:$S$9,$T$5:$T$9)</f>
        <v>Best performance</v>
      </c>
      <c r="P887" s="2">
        <f ca="1">YEAR($T$2)-Table1[[#This Row],[testDate]]</f>
        <v>2</v>
      </c>
      <c r="Q887" s="8" t="str">
        <f>CONCATENATE(PROPER(Table1[[#This Row],[Performace remark based on performance]])," ",UPPER(TRIM(Table1[[#This Row],[category]])))</f>
        <v>Best Performance SERVER</v>
      </c>
      <c r="R887" s="8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t="s">
        <v>976</v>
      </c>
      <c r="B888" s="9">
        <v>44.99</v>
      </c>
      <c r="C888" s="2">
        <v>4677</v>
      </c>
      <c r="D888" s="2">
        <v>103.95</v>
      </c>
      <c r="E888" s="2">
        <v>1491</v>
      </c>
      <c r="F888" s="2">
        <v>33.14</v>
      </c>
      <c r="G888" s="2">
        <v>80</v>
      </c>
      <c r="H888" s="2">
        <v>58.46</v>
      </c>
      <c r="I888" s="2">
        <v>4</v>
      </c>
      <c r="J888" s="10">
        <v>2012</v>
      </c>
      <c r="K888" s="8" t="s">
        <v>930</v>
      </c>
      <c r="L888" s="8" t="s">
        <v>16</v>
      </c>
      <c r="M888" s="2">
        <f>RANK(Table1[[#This Row],[powerPerf]],Table1[powerPerf])</f>
        <v>1058</v>
      </c>
      <c r="N888" s="2">
        <f>RANK(Table1[[#This Row],[cpuValue]],Table1[cpuValue])</f>
        <v>83</v>
      </c>
      <c r="O888" s="8" t="str">
        <f>LOOKUP(Table1[[#This Row],[Rank based on power]],$S$5:$S$9,$T$5:$T$9)</f>
        <v>Average performance</v>
      </c>
      <c r="P888" s="2">
        <f ca="1">YEAR($T$2)-Table1[[#This Row],[testDate]]</f>
        <v>10</v>
      </c>
      <c r="Q888" s="8" t="str">
        <f>CONCATENATE(PROPER(Table1[[#This Row],[Performace remark based on performance]])," ",UPPER(TRIM(Table1[[#This Row],[category]])))</f>
        <v>Average Performance SERVER</v>
      </c>
      <c r="R888" s="8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t="s">
        <v>977</v>
      </c>
      <c r="B889" s="9">
        <v>14.82</v>
      </c>
      <c r="C889" s="2">
        <v>4665</v>
      </c>
      <c r="D889" s="2">
        <v>314.79000000000002</v>
      </c>
      <c r="E889" s="2">
        <v>1181</v>
      </c>
      <c r="F889" s="2">
        <v>79.709999999999994</v>
      </c>
      <c r="G889" s="2">
        <v>95</v>
      </c>
      <c r="H889" s="2">
        <v>49.11</v>
      </c>
      <c r="I889" s="2">
        <v>4</v>
      </c>
      <c r="J889" s="10">
        <v>2013</v>
      </c>
      <c r="K889" s="8" t="s">
        <v>978</v>
      </c>
      <c r="L889" s="8" t="s">
        <v>16</v>
      </c>
      <c r="M889" s="2">
        <f>RANK(Table1[[#This Row],[powerPerf]],Table1[powerPerf])</f>
        <v>1148</v>
      </c>
      <c r="N889" s="2">
        <f>RANK(Table1[[#This Row],[cpuValue]],Table1[cpuValue])</f>
        <v>5</v>
      </c>
      <c r="O889" s="8" t="str">
        <f>LOOKUP(Table1[[#This Row],[Rank based on power]],$S$5:$S$9,$T$5:$T$9)</f>
        <v>Average performance</v>
      </c>
      <c r="P889" s="2">
        <f ca="1">YEAR($T$2)-Table1[[#This Row],[testDate]]</f>
        <v>9</v>
      </c>
      <c r="Q889" s="8" t="str">
        <f>CONCATENATE(PROPER(Table1[[#This Row],[Performace remark based on performance]])," ",UPPER(TRIM(Table1[[#This Row],[category]])))</f>
        <v>Average Performance SERVER</v>
      </c>
      <c r="R889" s="8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t="s">
        <v>979</v>
      </c>
      <c r="B890" s="9">
        <v>105.57</v>
      </c>
      <c r="C890" s="2">
        <v>4657</v>
      </c>
      <c r="D890" s="2">
        <v>44.11</v>
      </c>
      <c r="E890" s="2">
        <v>1943</v>
      </c>
      <c r="F890" s="2">
        <v>18.399999999999999</v>
      </c>
      <c r="G890" s="2">
        <v>77</v>
      </c>
      <c r="H890" s="2">
        <v>60.48</v>
      </c>
      <c r="I890" s="2">
        <v>4</v>
      </c>
      <c r="J890" s="10">
        <v>2012</v>
      </c>
      <c r="K890" s="8" t="s">
        <v>776</v>
      </c>
      <c r="L890" s="8" t="s">
        <v>13</v>
      </c>
      <c r="M890" s="2">
        <f>RANK(Table1[[#This Row],[powerPerf]],Table1[powerPerf])</f>
        <v>1045</v>
      </c>
      <c r="N890" s="2">
        <f>RANK(Table1[[#This Row],[cpuValue]],Table1[cpuValue])</f>
        <v>519</v>
      </c>
      <c r="O890" s="8" t="str">
        <f>LOOKUP(Table1[[#This Row],[Rank based on power]],$S$5:$S$9,$T$5:$T$9)</f>
        <v>Average performance</v>
      </c>
      <c r="P890" s="2">
        <f ca="1">YEAR($T$2)-Table1[[#This Row],[testDate]]</f>
        <v>10</v>
      </c>
      <c r="Q890" s="8" t="str">
        <f>CONCATENATE(PROPER(Table1[[#This Row],[Performace remark based on performance]])," ",UPPER(TRIM(Table1[[#This Row],[category]])))</f>
        <v>Average Performance DESKTOP</v>
      </c>
      <c r="R890" s="8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t="s">
        <v>980</v>
      </c>
      <c r="B891" s="9">
        <v>148.77000000000001</v>
      </c>
      <c r="C891" s="2">
        <v>4646</v>
      </c>
      <c r="D891" s="2">
        <v>31.23</v>
      </c>
      <c r="E891" s="2">
        <v>1806</v>
      </c>
      <c r="F891" s="2">
        <v>12.14</v>
      </c>
      <c r="G891" s="2">
        <v>84</v>
      </c>
      <c r="H891" s="2">
        <v>55.31</v>
      </c>
      <c r="I891" s="2">
        <v>4</v>
      </c>
      <c r="J891" s="10">
        <v>2013</v>
      </c>
      <c r="K891" s="8" t="s">
        <v>650</v>
      </c>
      <c r="L891" s="8" t="s">
        <v>13</v>
      </c>
      <c r="M891" s="2">
        <f>RANK(Table1[[#This Row],[powerPerf]],Table1[powerPerf])</f>
        <v>1089</v>
      </c>
      <c r="N891" s="2">
        <f>RANK(Table1[[#This Row],[cpuValue]],Table1[cpuValue])</f>
        <v>808</v>
      </c>
      <c r="O891" s="8" t="str">
        <f>LOOKUP(Table1[[#This Row],[Rank based on power]],$S$5:$S$9,$T$5:$T$9)</f>
        <v>Average performance</v>
      </c>
      <c r="P891" s="2">
        <f ca="1">YEAR($T$2)-Table1[[#This Row],[testDate]]</f>
        <v>9</v>
      </c>
      <c r="Q891" s="8" t="str">
        <f>CONCATENATE(PROPER(Table1[[#This Row],[Performace remark based on performance]])," ",UPPER(TRIM(Table1[[#This Row],[category]])))</f>
        <v>Average Performance DESKTOP</v>
      </c>
      <c r="R891" s="8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t="s">
        <v>981</v>
      </c>
      <c r="B892" s="9">
        <v>89.9</v>
      </c>
      <c r="C892" s="2">
        <v>4628</v>
      </c>
      <c r="D892" s="2">
        <v>51.48</v>
      </c>
      <c r="E892" s="2">
        <v>1581</v>
      </c>
      <c r="F892" s="2">
        <v>17.59</v>
      </c>
      <c r="G892" s="2">
        <v>35</v>
      </c>
      <c r="H892" s="2">
        <v>132.22</v>
      </c>
      <c r="I892" s="2">
        <v>4</v>
      </c>
      <c r="J892" s="10">
        <v>2012</v>
      </c>
      <c r="K892" s="8" t="s">
        <v>847</v>
      </c>
      <c r="L892" s="8" t="s">
        <v>118</v>
      </c>
      <c r="M892" s="2">
        <f>RANK(Table1[[#This Row],[powerPerf]],Table1[powerPerf])</f>
        <v>595</v>
      </c>
      <c r="N892" s="2">
        <f>RANK(Table1[[#This Row],[cpuValue]],Table1[cpuValue])</f>
        <v>413</v>
      </c>
      <c r="O892" s="8" t="str">
        <f>LOOKUP(Table1[[#This Row],[Rank based on power]],$S$5:$S$9,$T$5:$T$9)</f>
        <v>High performance</v>
      </c>
      <c r="P892" s="2">
        <f ca="1">YEAR($T$2)-Table1[[#This Row],[testDate]]</f>
        <v>10</v>
      </c>
      <c r="Q892" s="8" t="str">
        <f>CONCATENATE(PROPER(Table1[[#This Row],[Performace remark based on performance]])," ",UPPER(TRIM(Table1[[#This Row],[category]])))</f>
        <v>High Performance LAPTOP</v>
      </c>
      <c r="R892" s="8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t="s">
        <v>982</v>
      </c>
      <c r="B893" s="9">
        <v>66.900000000000006</v>
      </c>
      <c r="C893" s="2">
        <v>4620</v>
      </c>
      <c r="D893" s="2">
        <v>69.069999999999993</v>
      </c>
      <c r="E893" s="2">
        <v>1996</v>
      </c>
      <c r="F893" s="2">
        <v>29.83</v>
      </c>
      <c r="G893" s="2">
        <v>65</v>
      </c>
      <c r="H893" s="2">
        <v>71.08</v>
      </c>
      <c r="I893" s="2">
        <v>4</v>
      </c>
      <c r="J893" s="10">
        <v>2012</v>
      </c>
      <c r="K893" s="8" t="s">
        <v>776</v>
      </c>
      <c r="L893" s="8" t="s">
        <v>13</v>
      </c>
      <c r="M893" s="2">
        <f>RANK(Table1[[#This Row],[powerPerf]],Table1[powerPerf])</f>
        <v>951</v>
      </c>
      <c r="N893" s="2">
        <f>RANK(Table1[[#This Row],[cpuValue]],Table1[cpuValue])</f>
        <v>234</v>
      </c>
      <c r="O893" s="8" t="str">
        <f>LOOKUP(Table1[[#This Row],[Rank based on power]],$S$5:$S$9,$T$5:$T$9)</f>
        <v>Average performance</v>
      </c>
      <c r="P893" s="2">
        <f ca="1">YEAR($T$2)-Table1[[#This Row],[testDate]]</f>
        <v>10</v>
      </c>
      <c r="Q893" s="8" t="str">
        <f>CONCATENATE(PROPER(Table1[[#This Row],[Performace remark based on performance]])," ",UPPER(TRIM(Table1[[#This Row],[category]])))</f>
        <v>Average Performance DESKTOP</v>
      </c>
      <c r="R893" s="8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t="s">
        <v>983</v>
      </c>
      <c r="B894" s="9">
        <v>182.01</v>
      </c>
      <c r="C894" s="2">
        <v>4607</v>
      </c>
      <c r="D894" s="2">
        <v>25.31</v>
      </c>
      <c r="E894" s="2">
        <v>1597</v>
      </c>
      <c r="F894" s="2">
        <v>8.77</v>
      </c>
      <c r="G894" s="2">
        <v>45</v>
      </c>
      <c r="H894" s="2">
        <v>102.37</v>
      </c>
      <c r="I894" s="2">
        <v>4</v>
      </c>
      <c r="J894" s="10">
        <v>2011</v>
      </c>
      <c r="K894" s="8" t="s">
        <v>866</v>
      </c>
      <c r="L894" s="8" t="s">
        <v>118</v>
      </c>
      <c r="M894" s="2">
        <f>RANK(Table1[[#This Row],[powerPerf]],Table1[powerPerf])</f>
        <v>749</v>
      </c>
      <c r="N894" s="2">
        <f>RANK(Table1[[#This Row],[cpuValue]],Table1[cpuValue])</f>
        <v>992</v>
      </c>
      <c r="O894" s="8" t="str">
        <f>LOOKUP(Table1[[#This Row],[Rank based on power]],$S$5:$S$9,$T$5:$T$9)</f>
        <v>High performance</v>
      </c>
      <c r="P894" s="2">
        <f ca="1">YEAR($T$2)-Table1[[#This Row],[testDate]]</f>
        <v>11</v>
      </c>
      <c r="Q894" s="8" t="str">
        <f>CONCATENATE(PROPER(Table1[[#This Row],[Performace remark based on performance]])," ",UPPER(TRIM(Table1[[#This Row],[category]])))</f>
        <v>High Performance LAPTOP</v>
      </c>
      <c r="R894" s="8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t="s">
        <v>984</v>
      </c>
      <c r="B895" s="9">
        <v>250</v>
      </c>
      <c r="C895" s="2">
        <v>4598</v>
      </c>
      <c r="D895" s="2">
        <v>18.39</v>
      </c>
      <c r="E895" s="2">
        <v>1716</v>
      </c>
      <c r="F895" s="2">
        <v>6.87</v>
      </c>
      <c r="G895" s="2">
        <v>25</v>
      </c>
      <c r="H895" s="2">
        <v>183.92</v>
      </c>
      <c r="I895" s="2">
        <v>4</v>
      </c>
      <c r="J895" s="10">
        <v>2019</v>
      </c>
      <c r="K895" s="8" t="s">
        <v>337</v>
      </c>
      <c r="L895" s="8" t="s">
        <v>118</v>
      </c>
      <c r="M895" s="2">
        <f>RANK(Table1[[#This Row],[powerPerf]],Table1[powerPerf])</f>
        <v>362</v>
      </c>
      <c r="N895" s="2">
        <f>RANK(Table1[[#This Row],[cpuValue]],Table1[cpuValue])</f>
        <v>1225</v>
      </c>
      <c r="O895" s="8" t="str">
        <f>LOOKUP(Table1[[#This Row],[Rank based on power]],$S$5:$S$9,$T$5:$T$9)</f>
        <v>Best performance</v>
      </c>
      <c r="P895" s="2">
        <f ca="1">YEAR($T$2)-Table1[[#This Row],[testDate]]</f>
        <v>3</v>
      </c>
      <c r="Q895" s="8" t="str">
        <f>CONCATENATE(PROPER(Table1[[#This Row],[Performace remark based on performance]])," ",UPPER(TRIM(Table1[[#This Row],[category]])))</f>
        <v>Best Performance LAPTOP</v>
      </c>
      <c r="R895" s="8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t="s">
        <v>985</v>
      </c>
      <c r="B896" s="9">
        <v>72.650000000000006</v>
      </c>
      <c r="C896" s="2">
        <v>4591</v>
      </c>
      <c r="D896" s="2">
        <v>63.2</v>
      </c>
      <c r="E896" s="2">
        <v>1139</v>
      </c>
      <c r="F896" s="2">
        <v>15.68</v>
      </c>
      <c r="G896" s="2">
        <v>60</v>
      </c>
      <c r="H896" s="2">
        <v>76.52</v>
      </c>
      <c r="I896" s="2">
        <v>6</v>
      </c>
      <c r="J896" s="10">
        <v>2010</v>
      </c>
      <c r="K896" s="8" t="s">
        <v>716</v>
      </c>
      <c r="L896" s="8" t="s">
        <v>16</v>
      </c>
      <c r="M896" s="2">
        <f>RANK(Table1[[#This Row],[powerPerf]],Table1[powerPerf])</f>
        <v>908</v>
      </c>
      <c r="N896" s="2">
        <f>RANK(Table1[[#This Row],[cpuValue]],Table1[cpuValue])</f>
        <v>285</v>
      </c>
      <c r="O896" s="8" t="str">
        <f>LOOKUP(Table1[[#This Row],[Rank based on power]],$S$5:$S$9,$T$5:$T$9)</f>
        <v>Average performance</v>
      </c>
      <c r="P896" s="2">
        <f ca="1">YEAR($T$2)-Table1[[#This Row],[testDate]]</f>
        <v>12</v>
      </c>
      <c r="Q896" s="8" t="str">
        <f>CONCATENATE(PROPER(Table1[[#This Row],[Performace remark based on performance]])," ",UPPER(TRIM(Table1[[#This Row],[category]])))</f>
        <v>Average Performance SERVER</v>
      </c>
      <c r="R896" s="8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t="s">
        <v>986</v>
      </c>
      <c r="B897" s="9">
        <v>320.24</v>
      </c>
      <c r="C897" s="2">
        <v>4585</v>
      </c>
      <c r="D897" s="2">
        <v>14.32</v>
      </c>
      <c r="E897" s="2">
        <v>1001</v>
      </c>
      <c r="F897" s="2">
        <v>3.13</v>
      </c>
      <c r="G897" s="2">
        <v>85</v>
      </c>
      <c r="H897" s="2">
        <v>53.94</v>
      </c>
      <c r="I897" s="2">
        <v>6</v>
      </c>
      <c r="J897" s="10">
        <v>2018</v>
      </c>
      <c r="K897" s="8" t="s">
        <v>66</v>
      </c>
      <c r="L897" s="8" t="s">
        <v>16</v>
      </c>
      <c r="M897" s="2">
        <f>RANK(Table1[[#This Row],[powerPerf]],Table1[powerPerf])</f>
        <v>1105</v>
      </c>
      <c r="N897" s="2">
        <f>RANK(Table1[[#This Row],[cpuValue]],Table1[cpuValue])</f>
        <v>1376</v>
      </c>
      <c r="O897" s="8" t="str">
        <f>LOOKUP(Table1[[#This Row],[Rank based on power]],$S$5:$S$9,$T$5:$T$9)</f>
        <v>Average performance</v>
      </c>
      <c r="P897" s="2">
        <f ca="1">YEAR($T$2)-Table1[[#This Row],[testDate]]</f>
        <v>4</v>
      </c>
      <c r="Q897" s="8" t="str">
        <f>CONCATENATE(PROPER(Table1[[#This Row],[Performace remark based on performance]])," ",UPPER(TRIM(Table1[[#This Row],[category]])))</f>
        <v>Average Performance SERVER</v>
      </c>
      <c r="R897" s="8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t="s">
        <v>987</v>
      </c>
      <c r="B898" s="9">
        <v>49.99</v>
      </c>
      <c r="C898" s="2">
        <v>4578</v>
      </c>
      <c r="D898" s="2">
        <v>91.57</v>
      </c>
      <c r="E898" s="2">
        <v>1327</v>
      </c>
      <c r="F898" s="2">
        <v>26.54</v>
      </c>
      <c r="G898" s="2">
        <v>125</v>
      </c>
      <c r="H898" s="2">
        <v>36.619999999999997</v>
      </c>
      <c r="I898" s="2">
        <v>4</v>
      </c>
      <c r="J898" s="10">
        <v>2011</v>
      </c>
      <c r="K898" s="8" t="s">
        <v>766</v>
      </c>
      <c r="L898" s="8" t="s">
        <v>13</v>
      </c>
      <c r="M898" s="2">
        <f>RANK(Table1[[#This Row],[powerPerf]],Table1[powerPerf])</f>
        <v>1287</v>
      </c>
      <c r="N898" s="2">
        <f>RANK(Table1[[#This Row],[cpuValue]],Table1[cpuValue])</f>
        <v>129</v>
      </c>
      <c r="O898" s="8" t="str">
        <f>LOOKUP(Table1[[#This Row],[Rank based on power]],$S$5:$S$9,$T$5:$T$9)</f>
        <v>Average performance</v>
      </c>
      <c r="P898" s="2">
        <f ca="1">YEAR($T$2)-Table1[[#This Row],[testDate]]</f>
        <v>11</v>
      </c>
      <c r="Q898" s="8" t="str">
        <f>CONCATENATE(PROPER(Table1[[#This Row],[Performace remark based on performance]])," ",UPPER(TRIM(Table1[[#This Row],[category]])))</f>
        <v>Average Performance DESKTOP</v>
      </c>
      <c r="R898" s="8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t="s">
        <v>988</v>
      </c>
      <c r="B899" s="9">
        <v>138</v>
      </c>
      <c r="C899" s="2">
        <v>4551</v>
      </c>
      <c r="D899" s="2">
        <v>32.979999999999997</v>
      </c>
      <c r="E899" s="2">
        <v>1986</v>
      </c>
      <c r="F899" s="2">
        <v>14.39</v>
      </c>
      <c r="G899" s="2">
        <v>35</v>
      </c>
      <c r="H899" s="2">
        <v>130.03</v>
      </c>
      <c r="I899" s="2">
        <v>2</v>
      </c>
      <c r="J899" s="10">
        <v>2019</v>
      </c>
      <c r="K899" s="8" t="s">
        <v>48</v>
      </c>
      <c r="L899" s="8" t="s">
        <v>13</v>
      </c>
      <c r="M899" s="2">
        <f>RANK(Table1[[#This Row],[powerPerf]],Table1[powerPerf])</f>
        <v>601</v>
      </c>
      <c r="N899" s="2">
        <f>RANK(Table1[[#This Row],[cpuValue]],Table1[cpuValue])</f>
        <v>769</v>
      </c>
      <c r="O899" s="8" t="str">
        <f>LOOKUP(Table1[[#This Row],[Rank based on power]],$S$5:$S$9,$T$5:$T$9)</f>
        <v>High performance</v>
      </c>
      <c r="P899" s="2">
        <f ca="1">YEAR($T$2)-Table1[[#This Row],[testDate]]</f>
        <v>3</v>
      </c>
      <c r="Q899" s="8" t="str">
        <f>CONCATENATE(PROPER(Table1[[#This Row],[Performace remark based on performance]])," ",UPPER(TRIM(Table1[[#This Row],[category]])))</f>
        <v>High Performance DESKTOP</v>
      </c>
      <c r="R899" s="8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t="s">
        <v>989</v>
      </c>
      <c r="B900" s="9">
        <v>18.04</v>
      </c>
      <c r="C900" s="2">
        <v>4551</v>
      </c>
      <c r="D900" s="2">
        <v>252.25</v>
      </c>
      <c r="E900" s="2">
        <v>1453</v>
      </c>
      <c r="F900" s="2">
        <v>80.55</v>
      </c>
      <c r="G900" s="2">
        <v>95</v>
      </c>
      <c r="H900" s="2">
        <v>47.9</v>
      </c>
      <c r="I900" s="2">
        <v>4</v>
      </c>
      <c r="J900" s="10">
        <v>2010</v>
      </c>
      <c r="K900" s="8" t="s">
        <v>716</v>
      </c>
      <c r="L900" s="8" t="s">
        <v>16</v>
      </c>
      <c r="M900" s="2">
        <f>RANK(Table1[[#This Row],[powerPerf]],Table1[powerPerf])</f>
        <v>1161</v>
      </c>
      <c r="N900" s="2">
        <f>RANK(Table1[[#This Row],[cpuValue]],Table1[cpuValue])</f>
        <v>9</v>
      </c>
      <c r="O900" s="8" t="str">
        <f>LOOKUP(Table1[[#This Row],[Rank based on power]],$S$5:$S$9,$T$5:$T$9)</f>
        <v>Average performance</v>
      </c>
      <c r="P900" s="2">
        <f ca="1">YEAR($T$2)-Table1[[#This Row],[testDate]]</f>
        <v>12</v>
      </c>
      <c r="Q900" s="8" t="str">
        <f>CONCATENATE(PROPER(Table1[[#This Row],[Performace remark based on performance]])," ",UPPER(TRIM(Table1[[#This Row],[category]])))</f>
        <v>Average Performance SERVER</v>
      </c>
      <c r="R900" s="8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t="s">
        <v>990</v>
      </c>
      <c r="B901" s="9">
        <v>319.95</v>
      </c>
      <c r="C901" s="2">
        <v>4537</v>
      </c>
      <c r="D901" s="2">
        <v>14.18</v>
      </c>
      <c r="E901" s="2">
        <v>1982</v>
      </c>
      <c r="F901" s="2">
        <v>6.2</v>
      </c>
      <c r="G901" s="2">
        <v>65</v>
      </c>
      <c r="H901" s="2">
        <v>69.790000000000006</v>
      </c>
      <c r="I901" s="2">
        <v>4</v>
      </c>
      <c r="J901" s="10">
        <v>2012</v>
      </c>
      <c r="K901" s="8" t="s">
        <v>776</v>
      </c>
      <c r="L901" s="8" t="s">
        <v>13</v>
      </c>
      <c r="M901" s="2">
        <f>RANK(Table1[[#This Row],[powerPerf]],Table1[powerPerf])</f>
        <v>962</v>
      </c>
      <c r="N901" s="2">
        <f>RANK(Table1[[#This Row],[cpuValue]],Table1[cpuValue])</f>
        <v>1384</v>
      </c>
      <c r="O901" s="8" t="str">
        <f>LOOKUP(Table1[[#This Row],[Rank based on power]],$S$5:$S$9,$T$5:$T$9)</f>
        <v>Average performance</v>
      </c>
      <c r="P901" s="2">
        <f ca="1">YEAR($T$2)-Table1[[#This Row],[testDate]]</f>
        <v>10</v>
      </c>
      <c r="Q901" s="8" t="str">
        <f>CONCATENATE(PROPER(Table1[[#This Row],[Performace remark based on performance]])," ",UPPER(TRIM(Table1[[#This Row],[category]])))</f>
        <v>Average Performance DESKTOP</v>
      </c>
      <c r="R901" s="8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t="s">
        <v>991</v>
      </c>
      <c r="B902" s="9">
        <v>284</v>
      </c>
      <c r="C902" s="2">
        <v>4524</v>
      </c>
      <c r="D902" s="2">
        <v>15.93</v>
      </c>
      <c r="E902" s="2">
        <v>1712</v>
      </c>
      <c r="F902" s="2">
        <v>6.03</v>
      </c>
      <c r="G902" s="2">
        <v>65</v>
      </c>
      <c r="H902" s="2">
        <v>69.61</v>
      </c>
      <c r="I902" s="2">
        <v>4</v>
      </c>
      <c r="J902" s="10">
        <v>2011</v>
      </c>
      <c r="K902" s="8" t="s">
        <v>776</v>
      </c>
      <c r="L902" s="8" t="s">
        <v>13</v>
      </c>
      <c r="M902" s="2">
        <f>RANK(Table1[[#This Row],[powerPerf]],Table1[powerPerf])</f>
        <v>965</v>
      </c>
      <c r="N902" s="2">
        <f>RANK(Table1[[#This Row],[cpuValue]],Table1[cpuValue])</f>
        <v>1316</v>
      </c>
      <c r="O902" s="8" t="str">
        <f>LOOKUP(Table1[[#This Row],[Rank based on power]],$S$5:$S$9,$T$5:$T$9)</f>
        <v>Average performance</v>
      </c>
      <c r="P902" s="2">
        <f ca="1">YEAR($T$2)-Table1[[#This Row],[testDate]]</f>
        <v>11</v>
      </c>
      <c r="Q902" s="8" t="str">
        <f>CONCATENATE(PROPER(Table1[[#This Row],[Performace remark based on performance]])," ",UPPER(TRIM(Table1[[#This Row],[category]])))</f>
        <v>Average Performance DESKTOP</v>
      </c>
      <c r="R902" s="8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t="s">
        <v>992</v>
      </c>
      <c r="B903" s="9">
        <v>94.99</v>
      </c>
      <c r="C903" s="2">
        <v>4504</v>
      </c>
      <c r="D903" s="2">
        <v>47.41</v>
      </c>
      <c r="E903" s="2">
        <v>1141</v>
      </c>
      <c r="F903" s="2">
        <v>12.02</v>
      </c>
      <c r="G903" s="2">
        <v>95</v>
      </c>
      <c r="H903" s="2">
        <v>47.41</v>
      </c>
      <c r="I903" s="2">
        <v>4</v>
      </c>
      <c r="J903" s="10">
        <v>2014</v>
      </c>
      <c r="K903" s="8" t="s">
        <v>978</v>
      </c>
      <c r="L903" s="8" t="s">
        <v>16</v>
      </c>
      <c r="M903" s="2">
        <f>RANK(Table1[[#This Row],[powerPerf]],Table1[powerPerf])</f>
        <v>1166</v>
      </c>
      <c r="N903" s="2">
        <f>RANK(Table1[[#This Row],[cpuValue]],Table1[cpuValue])</f>
        <v>459</v>
      </c>
      <c r="O903" s="8" t="str">
        <f>LOOKUP(Table1[[#This Row],[Rank based on power]],$S$5:$S$9,$T$5:$T$9)</f>
        <v>Average performance</v>
      </c>
      <c r="P903" s="2">
        <f ca="1">YEAR($T$2)-Table1[[#This Row],[testDate]]</f>
        <v>8</v>
      </c>
      <c r="Q903" s="8" t="str">
        <f>CONCATENATE(PROPER(Table1[[#This Row],[Performace remark based on performance]])," ",UPPER(TRIM(Table1[[#This Row],[category]])))</f>
        <v>Average Performance SERVER</v>
      </c>
      <c r="R903" s="8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t="s">
        <v>993</v>
      </c>
      <c r="B904" s="9">
        <v>659.99</v>
      </c>
      <c r="C904" s="2">
        <v>4503</v>
      </c>
      <c r="D904" s="2">
        <v>6.82</v>
      </c>
      <c r="E904" s="2">
        <v>1847</v>
      </c>
      <c r="F904" s="2">
        <v>2.8</v>
      </c>
      <c r="G904" s="2">
        <v>65</v>
      </c>
      <c r="H904" s="2">
        <v>69.28</v>
      </c>
      <c r="I904" s="2">
        <v>4</v>
      </c>
      <c r="J904" s="10">
        <v>2014</v>
      </c>
      <c r="K904" s="8" t="s">
        <v>650</v>
      </c>
      <c r="L904" s="8" t="s">
        <v>13</v>
      </c>
      <c r="M904" s="2">
        <f>RANK(Table1[[#This Row],[powerPerf]],Table1[powerPerf])</f>
        <v>970</v>
      </c>
      <c r="N904" s="2">
        <f>RANK(Table1[[#This Row],[cpuValue]],Table1[cpuValue])</f>
        <v>1739</v>
      </c>
      <c r="O904" s="8" t="str">
        <f>LOOKUP(Table1[[#This Row],[Rank based on power]],$S$5:$S$9,$T$5:$T$9)</f>
        <v>Average performance</v>
      </c>
      <c r="P904" s="2">
        <f ca="1">YEAR($T$2)-Table1[[#This Row],[testDate]]</f>
        <v>8</v>
      </c>
      <c r="Q904" s="8" t="str">
        <f>CONCATENATE(PROPER(Table1[[#This Row],[Performace remark based on performance]])," ",UPPER(TRIM(Table1[[#This Row],[category]])))</f>
        <v>Average Performance DESKTOP</v>
      </c>
      <c r="R904" s="8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t="s">
        <v>994</v>
      </c>
      <c r="B905" s="9">
        <v>122</v>
      </c>
      <c r="C905" s="2">
        <v>4501</v>
      </c>
      <c r="D905" s="2">
        <v>36.89</v>
      </c>
      <c r="E905" s="2">
        <v>1585</v>
      </c>
      <c r="F905" s="2">
        <v>12.99</v>
      </c>
      <c r="G905" s="2">
        <v>35</v>
      </c>
      <c r="H905" s="2">
        <v>128.59</v>
      </c>
      <c r="I905" s="2">
        <v>4</v>
      </c>
      <c r="J905" s="10">
        <v>2020</v>
      </c>
      <c r="K905" s="8" t="s">
        <v>267</v>
      </c>
      <c r="L905" s="8" t="s">
        <v>118</v>
      </c>
      <c r="M905" s="2">
        <f>RANK(Table1[[#This Row],[powerPerf]],Table1[powerPerf])</f>
        <v>611</v>
      </c>
      <c r="N905" s="2">
        <f>RANK(Table1[[#This Row],[cpuValue]],Table1[cpuValue])</f>
        <v>652</v>
      </c>
      <c r="O905" s="8" t="str">
        <f>LOOKUP(Table1[[#This Row],[Rank based on power]],$S$5:$S$9,$T$5:$T$9)</f>
        <v>High performance</v>
      </c>
      <c r="P905" s="2">
        <f ca="1">YEAR($T$2)-Table1[[#This Row],[testDate]]</f>
        <v>2</v>
      </c>
      <c r="Q905" s="8" t="str">
        <f>CONCATENATE(PROPER(Table1[[#This Row],[Performace remark based on performance]])," ",UPPER(TRIM(Table1[[#This Row],[category]])))</f>
        <v>High Performance LAPTOP</v>
      </c>
      <c r="R905" s="8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t="s">
        <v>995</v>
      </c>
      <c r="B906" s="9">
        <v>239.95</v>
      </c>
      <c r="C906" s="2">
        <v>4497</v>
      </c>
      <c r="D906" s="2">
        <v>18.739999999999998</v>
      </c>
      <c r="E906" s="2">
        <v>1887</v>
      </c>
      <c r="F906" s="2">
        <v>7.86</v>
      </c>
      <c r="G906" s="2">
        <v>77</v>
      </c>
      <c r="H906" s="2">
        <v>58.41</v>
      </c>
      <c r="I906" s="2">
        <v>4</v>
      </c>
      <c r="J906" s="10">
        <v>2012</v>
      </c>
      <c r="K906" s="8" t="s">
        <v>776</v>
      </c>
      <c r="L906" s="8" t="s">
        <v>13</v>
      </c>
      <c r="M906" s="2">
        <f>RANK(Table1[[#This Row],[powerPerf]],Table1[powerPerf])</f>
        <v>1059</v>
      </c>
      <c r="N906" s="2">
        <f>RANK(Table1[[#This Row],[cpuValue]],Table1[cpuValue])</f>
        <v>1210</v>
      </c>
      <c r="O906" s="8" t="str">
        <f>LOOKUP(Table1[[#This Row],[Rank based on power]],$S$5:$S$9,$T$5:$T$9)</f>
        <v>Average performance</v>
      </c>
      <c r="P906" s="2">
        <f ca="1">YEAR($T$2)-Table1[[#This Row],[testDate]]</f>
        <v>10</v>
      </c>
      <c r="Q906" s="8" t="str">
        <f>CONCATENATE(PROPER(Table1[[#This Row],[Performace remark based on performance]])," ",UPPER(TRIM(Table1[[#This Row],[category]])))</f>
        <v>Average Performance DESKTOP</v>
      </c>
      <c r="R906" s="8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t="s">
        <v>996</v>
      </c>
      <c r="B907" s="9">
        <v>124.25</v>
      </c>
      <c r="C907" s="2">
        <v>4493</v>
      </c>
      <c r="D907" s="2">
        <v>36.159999999999997</v>
      </c>
      <c r="E907" s="2">
        <v>2658</v>
      </c>
      <c r="F907" s="2">
        <v>21.39</v>
      </c>
      <c r="G907" s="2">
        <v>58</v>
      </c>
      <c r="H907" s="2">
        <v>77.47</v>
      </c>
      <c r="I907" s="2">
        <v>2</v>
      </c>
      <c r="J907" s="10">
        <v>2021</v>
      </c>
      <c r="K907" s="8" t="s">
        <v>155</v>
      </c>
      <c r="L907" s="8" t="s">
        <v>13</v>
      </c>
      <c r="M907" s="2">
        <f>RANK(Table1[[#This Row],[powerPerf]],Table1[powerPerf])</f>
        <v>900</v>
      </c>
      <c r="N907" s="2">
        <f>RANK(Table1[[#This Row],[cpuValue]],Table1[cpuValue])</f>
        <v>672</v>
      </c>
      <c r="O907" s="8" t="str">
        <f>LOOKUP(Table1[[#This Row],[Rank based on power]],$S$5:$S$9,$T$5:$T$9)</f>
        <v>Average performance</v>
      </c>
      <c r="P907" s="2">
        <f ca="1">YEAR($T$2)-Table1[[#This Row],[testDate]]</f>
        <v>1</v>
      </c>
      <c r="Q907" s="8" t="str">
        <f>CONCATENATE(PROPER(Table1[[#This Row],[Performace remark based on performance]])," ",UPPER(TRIM(Table1[[#This Row],[category]])))</f>
        <v>Average Performance DESKTOP</v>
      </c>
      <c r="R907" s="8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t="s">
        <v>997</v>
      </c>
      <c r="B908" s="9">
        <v>54.99</v>
      </c>
      <c r="C908" s="2">
        <v>4480</v>
      </c>
      <c r="D908" s="2">
        <v>81.47</v>
      </c>
      <c r="E908" s="2">
        <v>1999</v>
      </c>
      <c r="F908" s="2">
        <v>36.36</v>
      </c>
      <c r="G908" s="2">
        <v>35</v>
      </c>
      <c r="H908" s="2">
        <v>128.01</v>
      </c>
      <c r="I908" s="2">
        <v>2</v>
      </c>
      <c r="J908" s="10">
        <v>2019</v>
      </c>
      <c r="K908" s="8" t="s">
        <v>48</v>
      </c>
      <c r="L908" s="8" t="s">
        <v>13</v>
      </c>
      <c r="M908" s="2">
        <f>RANK(Table1[[#This Row],[powerPerf]],Table1[powerPerf])</f>
        <v>615</v>
      </c>
      <c r="N908" s="2">
        <f>RANK(Table1[[#This Row],[cpuValue]],Table1[cpuValue])</f>
        <v>173</v>
      </c>
      <c r="O908" s="8" t="str">
        <f>LOOKUP(Table1[[#This Row],[Rank based on power]],$S$5:$S$9,$T$5:$T$9)</f>
        <v>High performance</v>
      </c>
      <c r="P908" s="2">
        <f ca="1">YEAR($T$2)-Table1[[#This Row],[testDate]]</f>
        <v>3</v>
      </c>
      <c r="Q908" s="8" t="str">
        <f>CONCATENATE(PROPER(Table1[[#This Row],[Performace remark based on performance]])," ",UPPER(TRIM(Table1[[#This Row],[category]])))</f>
        <v>High Performance DESKTOP</v>
      </c>
      <c r="R908" s="8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t="s">
        <v>998</v>
      </c>
      <c r="B909" s="9">
        <v>61.63</v>
      </c>
      <c r="C909" s="2">
        <v>4463</v>
      </c>
      <c r="D909" s="2">
        <v>72.42</v>
      </c>
      <c r="E909" s="2">
        <v>1542</v>
      </c>
      <c r="F909" s="2">
        <v>25.02</v>
      </c>
      <c r="G909" s="2">
        <v>125</v>
      </c>
      <c r="H909" s="2">
        <v>35.71</v>
      </c>
      <c r="I909" s="2">
        <v>3</v>
      </c>
      <c r="J909" s="10">
        <v>2013</v>
      </c>
      <c r="K909" s="8" t="s">
        <v>766</v>
      </c>
      <c r="L909" s="8" t="s">
        <v>13</v>
      </c>
      <c r="M909" s="2">
        <f>RANK(Table1[[#This Row],[powerPerf]],Table1[powerPerf])</f>
        <v>1300</v>
      </c>
      <c r="N909" s="2">
        <f>RANK(Table1[[#This Row],[cpuValue]],Table1[cpuValue])</f>
        <v>211</v>
      </c>
      <c r="O909" s="8" t="str">
        <f>LOOKUP(Table1[[#This Row],[Rank based on power]],$S$5:$S$9,$T$5:$T$9)</f>
        <v>Average performance</v>
      </c>
      <c r="P909" s="2">
        <f ca="1">YEAR($T$2)-Table1[[#This Row],[testDate]]</f>
        <v>9</v>
      </c>
      <c r="Q909" s="8" t="str">
        <f>CONCATENATE(PROPER(Table1[[#This Row],[Performace remark based on performance]])," ",UPPER(TRIM(Table1[[#This Row],[category]])))</f>
        <v>Average Performance DESKTOP</v>
      </c>
      <c r="R909" s="8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t="s">
        <v>999</v>
      </c>
      <c r="B910" s="9">
        <v>19.93</v>
      </c>
      <c r="C910" s="2">
        <v>4455</v>
      </c>
      <c r="D910" s="2">
        <v>223.53</v>
      </c>
      <c r="E910" s="2">
        <v>1385</v>
      </c>
      <c r="F910" s="2">
        <v>69.5</v>
      </c>
      <c r="G910" s="2">
        <v>130</v>
      </c>
      <c r="H910" s="2">
        <v>34.270000000000003</v>
      </c>
      <c r="I910" s="2">
        <v>4</v>
      </c>
      <c r="J910" s="10">
        <v>2011</v>
      </c>
      <c r="K910" s="8" t="s">
        <v>716</v>
      </c>
      <c r="L910" s="8" t="s">
        <v>16</v>
      </c>
      <c r="M910" s="2">
        <f>RANK(Table1[[#This Row],[powerPerf]],Table1[powerPerf])</f>
        <v>1325</v>
      </c>
      <c r="N910" s="2">
        <f>RANK(Table1[[#This Row],[cpuValue]],Table1[cpuValue])</f>
        <v>11</v>
      </c>
      <c r="O910" s="8" t="str">
        <f>LOOKUP(Table1[[#This Row],[Rank based on power]],$S$5:$S$9,$T$5:$T$9)</f>
        <v>Average performance</v>
      </c>
      <c r="P910" s="2">
        <f ca="1">YEAR($T$2)-Table1[[#This Row],[testDate]]</f>
        <v>11</v>
      </c>
      <c r="Q910" s="8" t="str">
        <f>CONCATENATE(PROPER(Table1[[#This Row],[Performace remark based on performance]])," ",UPPER(TRIM(Table1[[#This Row],[category]])))</f>
        <v>Average Performance SERVER</v>
      </c>
      <c r="R910" s="8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t="s">
        <v>1000</v>
      </c>
      <c r="B911" s="9">
        <v>129</v>
      </c>
      <c r="C911" s="2">
        <v>4450</v>
      </c>
      <c r="D911" s="2">
        <v>34.5</v>
      </c>
      <c r="E911" s="2">
        <v>1984</v>
      </c>
      <c r="F911" s="2">
        <v>15.38</v>
      </c>
      <c r="G911" s="2">
        <v>35</v>
      </c>
      <c r="H911" s="2">
        <v>127.15</v>
      </c>
      <c r="I911" s="2">
        <v>2</v>
      </c>
      <c r="J911" s="10">
        <v>2019</v>
      </c>
      <c r="K911" s="8" t="s">
        <v>48</v>
      </c>
      <c r="L911" s="8" t="s">
        <v>118</v>
      </c>
      <c r="M911" s="2">
        <f>RANK(Table1[[#This Row],[powerPerf]],Table1[powerPerf])</f>
        <v>620</v>
      </c>
      <c r="N911" s="2">
        <f>RANK(Table1[[#This Row],[cpuValue]],Table1[cpuValue])</f>
        <v>715</v>
      </c>
      <c r="O911" s="8" t="str">
        <f>LOOKUP(Table1[[#This Row],[Rank based on power]],$S$5:$S$9,$T$5:$T$9)</f>
        <v>High performance</v>
      </c>
      <c r="P911" s="2">
        <f ca="1">YEAR($T$2)-Table1[[#This Row],[testDate]]</f>
        <v>3</v>
      </c>
      <c r="Q911" s="8" t="str">
        <f>CONCATENATE(PROPER(Table1[[#This Row],[Performace remark based on performance]])," ",UPPER(TRIM(Table1[[#This Row],[category]])))</f>
        <v>High Performance LAPTOP</v>
      </c>
      <c r="R911" s="8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t="s">
        <v>1001</v>
      </c>
      <c r="B912" s="9">
        <v>12.88</v>
      </c>
      <c r="C912" s="2">
        <v>4448</v>
      </c>
      <c r="D912" s="2">
        <v>345.33</v>
      </c>
      <c r="E912" s="2">
        <v>1631</v>
      </c>
      <c r="F912" s="2">
        <v>126.61</v>
      </c>
      <c r="G912" s="2">
        <v>140</v>
      </c>
      <c r="H912" s="2">
        <v>31.77</v>
      </c>
      <c r="I912" s="2">
        <v>4</v>
      </c>
      <c r="J912" s="10">
        <v>2015</v>
      </c>
      <c r="K912" s="8" t="s">
        <v>189</v>
      </c>
      <c r="L912" s="8" t="s">
        <v>16</v>
      </c>
      <c r="M912" s="2">
        <f>RANK(Table1[[#This Row],[powerPerf]],Table1[powerPerf])</f>
        <v>1365</v>
      </c>
      <c r="N912" s="2">
        <f>RANK(Table1[[#This Row],[cpuValue]],Table1[cpuValue])</f>
        <v>1</v>
      </c>
      <c r="O912" s="8" t="str">
        <f>LOOKUP(Table1[[#This Row],[Rank based on power]],$S$5:$S$9,$T$5:$T$9)</f>
        <v>Average performance</v>
      </c>
      <c r="P912" s="2">
        <f ca="1">YEAR($T$2)-Table1[[#This Row],[testDate]]</f>
        <v>7</v>
      </c>
      <c r="Q912" s="8" t="str">
        <f>CONCATENATE(PROPER(Table1[[#This Row],[Performace remark based on performance]])," ",UPPER(TRIM(Table1[[#This Row],[category]])))</f>
        <v>Average Performance SERVER</v>
      </c>
      <c r="R912" s="8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t="s">
        <v>1002</v>
      </c>
      <c r="B913" s="9">
        <v>79.88</v>
      </c>
      <c r="C913" s="2">
        <v>4423</v>
      </c>
      <c r="D913" s="2">
        <v>55.37</v>
      </c>
      <c r="E913" s="2">
        <v>1097</v>
      </c>
      <c r="F913" s="2">
        <v>13.73</v>
      </c>
      <c r="G913" s="2">
        <v>80</v>
      </c>
      <c r="H913" s="2">
        <v>55.28</v>
      </c>
      <c r="I913" s="2">
        <v>6</v>
      </c>
      <c r="J913" s="10">
        <v>2014</v>
      </c>
      <c r="K913" s="8" t="s">
        <v>189</v>
      </c>
      <c r="L913" s="8" t="s">
        <v>16</v>
      </c>
      <c r="M913" s="2">
        <f>RANK(Table1[[#This Row],[powerPerf]],Table1[powerPerf])</f>
        <v>1090</v>
      </c>
      <c r="N913" s="2">
        <f>RANK(Table1[[#This Row],[cpuValue]],Table1[cpuValue])</f>
        <v>362</v>
      </c>
      <c r="O913" s="8" t="str">
        <f>LOOKUP(Table1[[#This Row],[Rank based on power]],$S$5:$S$9,$T$5:$T$9)</f>
        <v>Average performance</v>
      </c>
      <c r="P913" s="2">
        <f ca="1">YEAR($T$2)-Table1[[#This Row],[testDate]]</f>
        <v>8</v>
      </c>
      <c r="Q913" s="8" t="str">
        <f>CONCATENATE(PROPER(Table1[[#This Row],[Performace remark based on performance]])," ",UPPER(TRIM(Table1[[#This Row],[category]])))</f>
        <v>Average Performance SERVER</v>
      </c>
      <c r="R913" s="8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t="s">
        <v>1003</v>
      </c>
      <c r="B914" s="9">
        <v>399.95</v>
      </c>
      <c r="C914" s="2">
        <v>4423</v>
      </c>
      <c r="D914" s="2">
        <v>11.06</v>
      </c>
      <c r="E914" s="2">
        <v>1491</v>
      </c>
      <c r="F914" s="2">
        <v>3.73</v>
      </c>
      <c r="G914" s="2">
        <v>55</v>
      </c>
      <c r="H914" s="2">
        <v>80.41</v>
      </c>
      <c r="I914" s="2">
        <v>4</v>
      </c>
      <c r="J914" s="10">
        <v>2011</v>
      </c>
      <c r="K914" s="8" t="s">
        <v>937</v>
      </c>
      <c r="L914" s="8" t="s">
        <v>118</v>
      </c>
      <c r="M914" s="2">
        <f>RANK(Table1[[#This Row],[powerPerf]],Table1[powerPerf])</f>
        <v>886</v>
      </c>
      <c r="N914" s="2">
        <f>RANK(Table1[[#This Row],[cpuValue]],Table1[cpuValue])</f>
        <v>1527</v>
      </c>
      <c r="O914" s="8" t="str">
        <f>LOOKUP(Table1[[#This Row],[Rank based on power]],$S$5:$S$9,$T$5:$T$9)</f>
        <v>Average performance</v>
      </c>
      <c r="P914" s="2">
        <f ca="1">YEAR($T$2)-Table1[[#This Row],[testDate]]</f>
        <v>11</v>
      </c>
      <c r="Q914" s="8" t="str">
        <f>CONCATENATE(PROPER(Table1[[#This Row],[Performace remark based on performance]])," ",UPPER(TRIM(Table1[[#This Row],[category]])))</f>
        <v>Average Performance LAPTOP</v>
      </c>
      <c r="R914" s="8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t="s">
        <v>1004</v>
      </c>
      <c r="B915" s="9">
        <v>107.35</v>
      </c>
      <c r="C915" s="2">
        <v>4396</v>
      </c>
      <c r="D915" s="2">
        <v>40.950000000000003</v>
      </c>
      <c r="E915" s="2">
        <v>2577</v>
      </c>
      <c r="F915" s="2">
        <v>24</v>
      </c>
      <c r="G915" s="2">
        <v>58</v>
      </c>
      <c r="H915" s="2">
        <v>75.8</v>
      </c>
      <c r="I915" s="2">
        <v>2</v>
      </c>
      <c r="J915" s="10">
        <v>2021</v>
      </c>
      <c r="K915" s="8" t="s">
        <v>155</v>
      </c>
      <c r="L915" s="8" t="s">
        <v>13</v>
      </c>
      <c r="M915" s="2">
        <f>RANK(Table1[[#This Row],[powerPerf]],Table1[powerPerf])</f>
        <v>913</v>
      </c>
      <c r="N915" s="2">
        <f>RANK(Table1[[#This Row],[cpuValue]],Table1[cpuValue])</f>
        <v>574</v>
      </c>
      <c r="O915" s="8" t="str">
        <f>LOOKUP(Table1[[#This Row],[Rank based on power]],$S$5:$S$9,$T$5:$T$9)</f>
        <v>Average performance</v>
      </c>
      <c r="P915" s="2">
        <f ca="1">YEAR($T$2)-Table1[[#This Row],[testDate]]</f>
        <v>1</v>
      </c>
      <c r="Q915" s="8" t="str">
        <f>CONCATENATE(PROPER(Table1[[#This Row],[Performace remark based on performance]])," ",UPPER(TRIM(Table1[[#This Row],[category]])))</f>
        <v>Average Performance DESKTOP</v>
      </c>
      <c r="R915" s="8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t="s">
        <v>1005</v>
      </c>
      <c r="B916" s="9">
        <v>163.49</v>
      </c>
      <c r="C916" s="2">
        <v>4386</v>
      </c>
      <c r="D916" s="2">
        <v>26.83</v>
      </c>
      <c r="E916" s="2">
        <v>2295</v>
      </c>
      <c r="F916" s="2">
        <v>14.04</v>
      </c>
      <c r="G916" s="2">
        <v>51</v>
      </c>
      <c r="H916" s="2">
        <v>86</v>
      </c>
      <c r="I916" s="2">
        <v>2</v>
      </c>
      <c r="J916" s="10">
        <v>2015</v>
      </c>
      <c r="K916" s="8" t="s">
        <v>558</v>
      </c>
      <c r="L916" s="8" t="s">
        <v>13</v>
      </c>
      <c r="M916" s="2">
        <f>RANK(Table1[[#This Row],[powerPerf]],Table1[powerPerf])</f>
        <v>842</v>
      </c>
      <c r="N916" s="2">
        <f>RANK(Table1[[#This Row],[cpuValue]],Table1[cpuValue])</f>
        <v>938</v>
      </c>
      <c r="O916" s="8" t="str">
        <f>LOOKUP(Table1[[#This Row],[Rank based on power]],$S$5:$S$9,$T$5:$T$9)</f>
        <v>Average performance</v>
      </c>
      <c r="P916" s="2">
        <f ca="1">YEAR($T$2)-Table1[[#This Row],[testDate]]</f>
        <v>7</v>
      </c>
      <c r="Q916" s="8" t="str">
        <f>CONCATENATE(PROPER(Table1[[#This Row],[Performace remark based on performance]])," ",UPPER(TRIM(Table1[[#This Row],[category]])))</f>
        <v>Average Performance DESKTOP</v>
      </c>
      <c r="R916" s="8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t="s">
        <v>1006</v>
      </c>
      <c r="B917" s="9">
        <v>239.7</v>
      </c>
      <c r="C917" s="2">
        <v>4378</v>
      </c>
      <c r="D917" s="2">
        <v>18.260000000000002</v>
      </c>
      <c r="E917" s="2">
        <v>1012</v>
      </c>
      <c r="F917" s="2">
        <v>4.22</v>
      </c>
      <c r="G917" s="2">
        <v>95</v>
      </c>
      <c r="H917" s="2">
        <v>46.08</v>
      </c>
      <c r="I917" s="2">
        <v>4</v>
      </c>
      <c r="J917" s="10">
        <v>2014</v>
      </c>
      <c r="K917" s="8" t="s">
        <v>861</v>
      </c>
      <c r="L917" s="8" t="s">
        <v>16</v>
      </c>
      <c r="M917" s="2">
        <f>RANK(Table1[[#This Row],[powerPerf]],Table1[powerPerf])</f>
        <v>1179</v>
      </c>
      <c r="N917" s="2">
        <f>RANK(Table1[[#This Row],[cpuValue]],Table1[cpuValue])</f>
        <v>1231</v>
      </c>
      <c r="O917" s="8" t="str">
        <f>LOOKUP(Table1[[#This Row],[Rank based on power]],$S$5:$S$9,$T$5:$T$9)</f>
        <v>Average performance</v>
      </c>
      <c r="P917" s="2">
        <f ca="1">YEAR($T$2)-Table1[[#This Row],[testDate]]</f>
        <v>8</v>
      </c>
      <c r="Q917" s="8" t="str">
        <f>CONCATENATE(PROPER(Table1[[#This Row],[Performace remark based on performance]])," ",UPPER(TRIM(Table1[[#This Row],[category]])))</f>
        <v>Average Performance SERVER</v>
      </c>
      <c r="R917" s="8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t="s">
        <v>1007</v>
      </c>
      <c r="B918" s="9">
        <v>75</v>
      </c>
      <c r="C918" s="2">
        <v>4378</v>
      </c>
      <c r="D918" s="2">
        <v>58.37</v>
      </c>
      <c r="E918" s="2">
        <v>2652</v>
      </c>
      <c r="F918" s="2">
        <v>35.35</v>
      </c>
      <c r="G918" s="2">
        <v>58</v>
      </c>
      <c r="H918" s="2">
        <v>75.48</v>
      </c>
      <c r="I918" s="2">
        <v>2</v>
      </c>
      <c r="J918" s="10">
        <v>2021</v>
      </c>
      <c r="K918" s="8" t="s">
        <v>155</v>
      </c>
      <c r="L918" s="8" t="s">
        <v>13</v>
      </c>
      <c r="M918" s="2">
        <f>RANK(Table1[[#This Row],[powerPerf]],Table1[powerPerf])</f>
        <v>920</v>
      </c>
      <c r="N918" s="2">
        <f>RANK(Table1[[#This Row],[cpuValue]],Table1[cpuValue])</f>
        <v>345</v>
      </c>
      <c r="O918" s="8" t="str">
        <f>LOOKUP(Table1[[#This Row],[Rank based on power]],$S$5:$S$9,$T$5:$T$9)</f>
        <v>Average performance</v>
      </c>
      <c r="P918" s="2">
        <f ca="1">YEAR($T$2)-Table1[[#This Row],[testDate]]</f>
        <v>1</v>
      </c>
      <c r="Q918" s="8" t="str">
        <f>CONCATENATE(PROPER(Table1[[#This Row],[Performace remark based on performance]])," ",UPPER(TRIM(Table1[[#This Row],[category]])))</f>
        <v>Average Performance DESKTOP</v>
      </c>
      <c r="R918" s="8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t="s">
        <v>1008</v>
      </c>
      <c r="B919" s="9">
        <v>290</v>
      </c>
      <c r="C919" s="2">
        <v>4376</v>
      </c>
      <c r="D919" s="2">
        <v>15.09</v>
      </c>
      <c r="E919" s="2">
        <v>1927</v>
      </c>
      <c r="F919" s="2">
        <v>6.65</v>
      </c>
      <c r="G919" s="2">
        <v>15</v>
      </c>
      <c r="H919" s="2">
        <v>291.73</v>
      </c>
      <c r="I919" s="2">
        <v>2</v>
      </c>
      <c r="J919" s="10">
        <v>2018</v>
      </c>
      <c r="K919" s="8" t="s">
        <v>17</v>
      </c>
      <c r="L919" s="8" t="s">
        <v>118</v>
      </c>
      <c r="M919" s="2">
        <f>RANK(Table1[[#This Row],[powerPerf]],Table1[powerPerf])</f>
        <v>161</v>
      </c>
      <c r="N919" s="2">
        <f>RANK(Table1[[#This Row],[cpuValue]],Table1[cpuValue])</f>
        <v>1348</v>
      </c>
      <c r="O919" s="8" t="str">
        <f>LOOKUP(Table1[[#This Row],[Rank based on power]],$S$5:$S$9,$T$5:$T$9)</f>
        <v>Best performance</v>
      </c>
      <c r="P919" s="2">
        <f ca="1">YEAR($T$2)-Table1[[#This Row],[testDate]]</f>
        <v>4</v>
      </c>
      <c r="Q919" s="8" t="str">
        <f>CONCATENATE(PROPER(Table1[[#This Row],[Performace remark based on performance]])," ",UPPER(TRIM(Table1[[#This Row],[category]])))</f>
        <v>Best Performance LAPTOP</v>
      </c>
      <c r="R919" s="8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t="s">
        <v>1009</v>
      </c>
      <c r="B920" s="9">
        <v>145</v>
      </c>
      <c r="C920" s="2">
        <v>4372</v>
      </c>
      <c r="D920" s="2">
        <v>30.15</v>
      </c>
      <c r="E920" s="2">
        <v>2343</v>
      </c>
      <c r="F920" s="2">
        <v>16.16</v>
      </c>
      <c r="G920" s="2">
        <v>51</v>
      </c>
      <c r="H920" s="2">
        <v>85.73</v>
      </c>
      <c r="I920" s="2">
        <v>2</v>
      </c>
      <c r="J920" s="10">
        <v>2015</v>
      </c>
      <c r="K920" s="8" t="s">
        <v>558</v>
      </c>
      <c r="L920" s="8" t="s">
        <v>13</v>
      </c>
      <c r="M920" s="2">
        <f>RANK(Table1[[#This Row],[powerPerf]],Table1[powerPerf])</f>
        <v>846</v>
      </c>
      <c r="N920" s="2">
        <f>RANK(Table1[[#This Row],[cpuValue]],Table1[cpuValue])</f>
        <v>839</v>
      </c>
      <c r="O920" s="8" t="str">
        <f>LOOKUP(Table1[[#This Row],[Rank based on power]],$S$5:$S$9,$T$5:$T$9)</f>
        <v>Average performance</v>
      </c>
      <c r="P920" s="2">
        <f ca="1">YEAR($T$2)-Table1[[#This Row],[testDate]]</f>
        <v>7</v>
      </c>
      <c r="Q920" s="8" t="str">
        <f>CONCATENATE(PROPER(Table1[[#This Row],[Performace remark based on performance]])," ",UPPER(TRIM(Table1[[#This Row],[category]])))</f>
        <v>Average Performance DESKTOP</v>
      </c>
      <c r="R920" s="8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t="s">
        <v>1010</v>
      </c>
      <c r="B921" s="9">
        <v>259.02</v>
      </c>
      <c r="C921" s="2">
        <v>4361</v>
      </c>
      <c r="D921" s="2">
        <v>16.84</v>
      </c>
      <c r="E921" s="2">
        <v>1735</v>
      </c>
      <c r="F921" s="2">
        <v>6.7</v>
      </c>
      <c r="G921" s="2">
        <v>45</v>
      </c>
      <c r="H921" s="2">
        <v>96.91</v>
      </c>
      <c r="I921" s="2">
        <v>4</v>
      </c>
      <c r="J921" s="10">
        <v>2013</v>
      </c>
      <c r="K921" s="8" t="s">
        <v>665</v>
      </c>
      <c r="L921" s="8" t="s">
        <v>13</v>
      </c>
      <c r="M921" s="2">
        <f>RANK(Table1[[#This Row],[powerPerf]],Table1[powerPerf])</f>
        <v>771</v>
      </c>
      <c r="N921" s="2">
        <f>RANK(Table1[[#This Row],[cpuValue]],Table1[cpuValue])</f>
        <v>1280</v>
      </c>
      <c r="O921" s="8" t="str">
        <f>LOOKUP(Table1[[#This Row],[Rank based on power]],$S$5:$S$9,$T$5:$T$9)</f>
        <v>High performance</v>
      </c>
      <c r="P921" s="2">
        <f ca="1">YEAR($T$2)-Table1[[#This Row],[testDate]]</f>
        <v>9</v>
      </c>
      <c r="Q921" s="8" t="str">
        <f>CONCATENATE(PROPER(Table1[[#This Row],[Performace remark based on performance]])," ",UPPER(TRIM(Table1[[#This Row],[category]])))</f>
        <v>High Performance DESKTOP</v>
      </c>
      <c r="R921" s="8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t="s">
        <v>1011</v>
      </c>
      <c r="B922" s="9">
        <v>138.02000000000001</v>
      </c>
      <c r="C922" s="2">
        <v>4353</v>
      </c>
      <c r="D922" s="2">
        <v>31.54</v>
      </c>
      <c r="E922" s="2">
        <v>1534</v>
      </c>
      <c r="F922" s="2">
        <v>11.12</v>
      </c>
      <c r="G922" s="2">
        <v>45</v>
      </c>
      <c r="H922" s="2">
        <v>96.72</v>
      </c>
      <c r="I922" s="2">
        <v>4</v>
      </c>
      <c r="J922" s="10">
        <v>2011</v>
      </c>
      <c r="K922" s="8" t="s">
        <v>866</v>
      </c>
      <c r="L922" s="8" t="s">
        <v>118</v>
      </c>
      <c r="M922" s="2">
        <f>RANK(Table1[[#This Row],[powerPerf]],Table1[powerPerf])</f>
        <v>773</v>
      </c>
      <c r="N922" s="2">
        <f>RANK(Table1[[#This Row],[cpuValue]],Table1[cpuValue])</f>
        <v>800</v>
      </c>
      <c r="O922" s="8" t="str">
        <f>LOOKUP(Table1[[#This Row],[Rank based on power]],$S$5:$S$9,$T$5:$T$9)</f>
        <v>High performance</v>
      </c>
      <c r="P922" s="2">
        <f ca="1">YEAR($T$2)-Table1[[#This Row],[testDate]]</f>
        <v>11</v>
      </c>
      <c r="Q922" s="8" t="str">
        <f>CONCATENATE(PROPER(Table1[[#This Row],[Performace remark based on performance]])," ",UPPER(TRIM(Table1[[#This Row],[category]])))</f>
        <v>High Performance LAPTOP</v>
      </c>
      <c r="R922" s="8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t="s">
        <v>1012</v>
      </c>
      <c r="B923" s="9">
        <v>69</v>
      </c>
      <c r="C923" s="2">
        <v>4353</v>
      </c>
      <c r="D923" s="2">
        <v>63.09</v>
      </c>
      <c r="E923" s="2">
        <v>1900</v>
      </c>
      <c r="F923" s="2">
        <v>27.53</v>
      </c>
      <c r="G923" s="2">
        <v>65</v>
      </c>
      <c r="H923" s="2">
        <v>66.97</v>
      </c>
      <c r="I923" s="2">
        <v>4</v>
      </c>
      <c r="J923" s="10">
        <v>2012</v>
      </c>
      <c r="K923" s="8" t="s">
        <v>776</v>
      </c>
      <c r="L923" s="8" t="s">
        <v>13</v>
      </c>
      <c r="M923" s="2">
        <f>RANK(Table1[[#This Row],[powerPerf]],Table1[powerPerf])</f>
        <v>983</v>
      </c>
      <c r="N923" s="2">
        <f>RANK(Table1[[#This Row],[cpuValue]],Table1[cpuValue])</f>
        <v>289</v>
      </c>
      <c r="O923" s="8" t="str">
        <f>LOOKUP(Table1[[#This Row],[Rank based on power]],$S$5:$S$9,$T$5:$T$9)</f>
        <v>Average performance</v>
      </c>
      <c r="P923" s="2">
        <f ca="1">YEAR($T$2)-Table1[[#This Row],[testDate]]</f>
        <v>10</v>
      </c>
      <c r="Q923" s="8" t="str">
        <f>CONCATENATE(PROPER(Table1[[#This Row],[Performace remark based on performance]])," ",UPPER(TRIM(Table1[[#This Row],[category]])))</f>
        <v>Average Performance DESKTOP</v>
      </c>
      <c r="R923" s="8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t="s">
        <v>1013</v>
      </c>
      <c r="B924" s="9">
        <v>249.99</v>
      </c>
      <c r="C924" s="2">
        <v>4347</v>
      </c>
      <c r="D924" s="2">
        <v>17.39</v>
      </c>
      <c r="E924" s="2">
        <v>1515</v>
      </c>
      <c r="F924" s="2">
        <v>6.06</v>
      </c>
      <c r="G924" s="2">
        <v>45</v>
      </c>
      <c r="H924" s="2">
        <v>96.61</v>
      </c>
      <c r="I924" s="2">
        <v>4</v>
      </c>
      <c r="J924" s="10">
        <v>2011</v>
      </c>
      <c r="K924" s="8" t="s">
        <v>866</v>
      </c>
      <c r="L924" s="8" t="s">
        <v>118</v>
      </c>
      <c r="M924" s="2">
        <f>RANK(Table1[[#This Row],[powerPerf]],Table1[powerPerf])</f>
        <v>775</v>
      </c>
      <c r="N924" s="2">
        <f>RANK(Table1[[#This Row],[cpuValue]],Table1[cpuValue])</f>
        <v>1260</v>
      </c>
      <c r="O924" s="8" t="str">
        <f>LOOKUP(Table1[[#This Row],[Rank based on power]],$S$5:$S$9,$T$5:$T$9)</f>
        <v>High performance</v>
      </c>
      <c r="P924" s="2">
        <f ca="1">YEAR($T$2)-Table1[[#This Row],[testDate]]</f>
        <v>11</v>
      </c>
      <c r="Q924" s="8" t="str">
        <f>CONCATENATE(PROPER(Table1[[#This Row],[Performace remark based on performance]])," ",UPPER(TRIM(Table1[[#This Row],[category]])))</f>
        <v>High Performance LAPTOP</v>
      </c>
      <c r="R924" s="8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t="s">
        <v>1014</v>
      </c>
      <c r="B925" s="9">
        <v>120</v>
      </c>
      <c r="C925" s="2">
        <v>4344</v>
      </c>
      <c r="D925" s="2">
        <v>36.200000000000003</v>
      </c>
      <c r="E925" s="2">
        <v>1499</v>
      </c>
      <c r="F925" s="2">
        <v>12.49</v>
      </c>
      <c r="G925" s="2">
        <v>55</v>
      </c>
      <c r="H925" s="2">
        <v>78.97</v>
      </c>
      <c r="I925" s="2">
        <v>4</v>
      </c>
      <c r="J925" s="10">
        <v>2011</v>
      </c>
      <c r="K925" s="8" t="s">
        <v>875</v>
      </c>
      <c r="L925" s="8" t="s">
        <v>118</v>
      </c>
      <c r="M925" s="2">
        <f>RANK(Table1[[#This Row],[powerPerf]],Table1[powerPerf])</f>
        <v>894</v>
      </c>
      <c r="N925" s="2">
        <f>RANK(Table1[[#This Row],[cpuValue]],Table1[cpuValue])</f>
        <v>670</v>
      </c>
      <c r="O925" s="8" t="str">
        <f>LOOKUP(Table1[[#This Row],[Rank based on power]],$S$5:$S$9,$T$5:$T$9)</f>
        <v>Average performance</v>
      </c>
      <c r="P925" s="2">
        <f ca="1">YEAR($T$2)-Table1[[#This Row],[testDate]]</f>
        <v>11</v>
      </c>
      <c r="Q925" s="8" t="str">
        <f>CONCATENATE(PROPER(Table1[[#This Row],[Performace remark based on performance]])," ",UPPER(TRIM(Table1[[#This Row],[category]])))</f>
        <v>Average Performance LAPTOP</v>
      </c>
      <c r="R925" s="8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t="s">
        <v>1015</v>
      </c>
      <c r="B926" s="9">
        <v>127.99</v>
      </c>
      <c r="C926" s="2">
        <v>4342</v>
      </c>
      <c r="D926" s="2">
        <v>33.92</v>
      </c>
      <c r="E926" s="2">
        <v>2338</v>
      </c>
      <c r="F926" s="2">
        <v>18.27</v>
      </c>
      <c r="G926" s="2">
        <v>51</v>
      </c>
      <c r="H926" s="2">
        <v>85.13</v>
      </c>
      <c r="I926" s="2">
        <v>2</v>
      </c>
      <c r="J926" s="10">
        <v>2017</v>
      </c>
      <c r="K926" s="8" t="s">
        <v>575</v>
      </c>
      <c r="L926" s="8" t="s">
        <v>13</v>
      </c>
      <c r="M926" s="2">
        <f>RANK(Table1[[#This Row],[powerPerf]],Table1[powerPerf])</f>
        <v>849</v>
      </c>
      <c r="N926" s="2">
        <f>RANK(Table1[[#This Row],[cpuValue]],Table1[cpuValue])</f>
        <v>737</v>
      </c>
      <c r="O926" s="8" t="str">
        <f>LOOKUP(Table1[[#This Row],[Rank based on power]],$S$5:$S$9,$T$5:$T$9)</f>
        <v>Average performance</v>
      </c>
      <c r="P926" s="2">
        <f ca="1">YEAR($T$2)-Table1[[#This Row],[testDate]]</f>
        <v>5</v>
      </c>
      <c r="Q926" s="8" t="str">
        <f>CONCATENATE(PROPER(Table1[[#This Row],[Performace remark based on performance]])," ",UPPER(TRIM(Table1[[#This Row],[category]])))</f>
        <v>Average Performance DESKTOP</v>
      </c>
      <c r="R926" s="8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t="s">
        <v>1016</v>
      </c>
      <c r="B927" s="9">
        <v>159.99</v>
      </c>
      <c r="C927" s="2">
        <v>4302</v>
      </c>
      <c r="D927" s="2">
        <v>26.89</v>
      </c>
      <c r="E927" s="2">
        <v>1652</v>
      </c>
      <c r="F927" s="2">
        <v>10.32</v>
      </c>
      <c r="G927" s="2">
        <v>35</v>
      </c>
      <c r="H927" s="2">
        <v>122.91</v>
      </c>
      <c r="I927" s="2">
        <v>4</v>
      </c>
      <c r="J927" s="10">
        <v>2015</v>
      </c>
      <c r="K927" s="8" t="s">
        <v>558</v>
      </c>
      <c r="L927" s="8" t="s">
        <v>13</v>
      </c>
      <c r="M927" s="2">
        <f>RANK(Table1[[#This Row],[powerPerf]],Table1[powerPerf])</f>
        <v>649</v>
      </c>
      <c r="N927" s="2">
        <f>RANK(Table1[[#This Row],[cpuValue]],Table1[cpuValue])</f>
        <v>936</v>
      </c>
      <c r="O927" s="8" t="str">
        <f>LOOKUP(Table1[[#This Row],[Rank based on power]],$S$5:$S$9,$T$5:$T$9)</f>
        <v>High performance</v>
      </c>
      <c r="P927" s="2">
        <f ca="1">YEAR($T$2)-Table1[[#This Row],[testDate]]</f>
        <v>7</v>
      </c>
      <c r="Q927" s="8" t="str">
        <f>CONCATENATE(PROPER(Table1[[#This Row],[Performace remark based on performance]])," ",UPPER(TRIM(Table1[[#This Row],[category]])))</f>
        <v>High Performance DESKTOP</v>
      </c>
      <c r="R927" s="8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t="s">
        <v>1017</v>
      </c>
      <c r="B928" s="9">
        <v>499.99</v>
      </c>
      <c r="C928" s="2">
        <v>4301</v>
      </c>
      <c r="D928" s="2">
        <v>8.6</v>
      </c>
      <c r="E928" s="2">
        <v>2133</v>
      </c>
      <c r="F928" s="2">
        <v>4.2699999999999996</v>
      </c>
      <c r="G928" s="2">
        <v>28</v>
      </c>
      <c r="H928" s="2">
        <v>153.6</v>
      </c>
      <c r="I928" s="2">
        <v>2</v>
      </c>
      <c r="J928" s="10">
        <v>2018</v>
      </c>
      <c r="K928" s="8" t="s">
        <v>532</v>
      </c>
      <c r="L928" s="8" t="s">
        <v>118</v>
      </c>
      <c r="M928" s="2">
        <f>RANK(Table1[[#This Row],[powerPerf]],Table1[powerPerf])</f>
        <v>488</v>
      </c>
      <c r="N928" s="2">
        <f>RANK(Table1[[#This Row],[cpuValue]],Table1[cpuValue])</f>
        <v>1662</v>
      </c>
      <c r="O928" s="8" t="str">
        <f>LOOKUP(Table1[[#This Row],[Rank based on power]],$S$5:$S$9,$T$5:$T$9)</f>
        <v>High performance</v>
      </c>
      <c r="P928" s="2">
        <f ca="1">YEAR($T$2)-Table1[[#This Row],[testDate]]</f>
        <v>4</v>
      </c>
      <c r="Q928" s="8" t="str">
        <f>CONCATENATE(PROPER(Table1[[#This Row],[Performace remark based on performance]])," ",UPPER(TRIM(Table1[[#This Row],[category]])))</f>
        <v>High Performance LAPTOP</v>
      </c>
      <c r="R928" s="8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t="s">
        <v>1018</v>
      </c>
      <c r="B929" s="9">
        <v>60.1</v>
      </c>
      <c r="C929" s="2">
        <v>4285</v>
      </c>
      <c r="D929" s="2">
        <v>71.290000000000006</v>
      </c>
      <c r="E929" s="2">
        <v>2534</v>
      </c>
      <c r="F929" s="2">
        <v>42.16</v>
      </c>
      <c r="G929" s="2">
        <v>58</v>
      </c>
      <c r="H929" s="2">
        <v>73.87</v>
      </c>
      <c r="I929" s="2">
        <v>2</v>
      </c>
      <c r="J929" s="10">
        <v>2021</v>
      </c>
      <c r="K929" s="8" t="s">
        <v>155</v>
      </c>
      <c r="L929" s="8" t="s">
        <v>13</v>
      </c>
      <c r="M929" s="2">
        <f>RANK(Table1[[#This Row],[powerPerf]],Table1[powerPerf])</f>
        <v>930</v>
      </c>
      <c r="N929" s="2">
        <f>RANK(Table1[[#This Row],[cpuValue]],Table1[cpuValue])</f>
        <v>220</v>
      </c>
      <c r="O929" s="8" t="str">
        <f>LOOKUP(Table1[[#This Row],[Rank based on power]],$S$5:$S$9,$T$5:$T$9)</f>
        <v>Average performance</v>
      </c>
      <c r="P929" s="2">
        <f ca="1">YEAR($T$2)-Table1[[#This Row],[testDate]]</f>
        <v>1</v>
      </c>
      <c r="Q929" s="8" t="str">
        <f>CONCATENATE(PROPER(Table1[[#This Row],[Performace remark based on performance]])," ",UPPER(TRIM(Table1[[#This Row],[category]])))</f>
        <v>Average Performance DESKTOP</v>
      </c>
      <c r="R929" s="8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t="s">
        <v>1019</v>
      </c>
      <c r="B930" s="9">
        <v>449</v>
      </c>
      <c r="C930" s="2">
        <v>4281</v>
      </c>
      <c r="D930" s="2">
        <v>9.5299999999999994</v>
      </c>
      <c r="E930" s="2">
        <v>514</v>
      </c>
      <c r="F930" s="2">
        <v>1.1499999999999999</v>
      </c>
      <c r="G930" s="2">
        <v>31</v>
      </c>
      <c r="H930" s="2">
        <v>138.1</v>
      </c>
      <c r="I930" s="2">
        <v>16</v>
      </c>
      <c r="J930" s="10">
        <v>2019</v>
      </c>
      <c r="K930" s="8" t="s">
        <v>975</v>
      </c>
      <c r="L930" s="8" t="s">
        <v>16</v>
      </c>
      <c r="M930" s="2">
        <f>RANK(Table1[[#This Row],[powerPerf]],Table1[powerPerf])</f>
        <v>566</v>
      </c>
      <c r="N930" s="2">
        <f>RANK(Table1[[#This Row],[cpuValue]],Table1[cpuValue])</f>
        <v>1601</v>
      </c>
      <c r="O930" s="8" t="str">
        <f>LOOKUP(Table1[[#This Row],[Rank based on power]],$S$5:$S$9,$T$5:$T$9)</f>
        <v>High performance</v>
      </c>
      <c r="P930" s="2">
        <f ca="1">YEAR($T$2)-Table1[[#This Row],[testDate]]</f>
        <v>3</v>
      </c>
      <c r="Q930" s="8" t="str">
        <f>CONCATENATE(PROPER(Table1[[#This Row],[Performace remark based on performance]])," ",UPPER(TRIM(Table1[[#This Row],[category]])))</f>
        <v>High Performance SERVER</v>
      </c>
      <c r="R930" s="8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t="s">
        <v>1020</v>
      </c>
      <c r="B931" s="9">
        <v>188</v>
      </c>
      <c r="C931" s="2">
        <v>4277</v>
      </c>
      <c r="D931" s="2">
        <v>22.75</v>
      </c>
      <c r="E931" s="2">
        <v>1790</v>
      </c>
      <c r="F931" s="2">
        <v>9.52</v>
      </c>
      <c r="G931" s="2">
        <v>65</v>
      </c>
      <c r="H931" s="2">
        <v>65.790000000000006</v>
      </c>
      <c r="I931" s="2">
        <v>4</v>
      </c>
      <c r="J931" s="10">
        <v>2013</v>
      </c>
      <c r="K931" s="8" t="s">
        <v>650</v>
      </c>
      <c r="L931" s="8" t="s">
        <v>13</v>
      </c>
      <c r="M931" s="2">
        <f>RANK(Table1[[#This Row],[powerPerf]],Table1[powerPerf])</f>
        <v>992</v>
      </c>
      <c r="N931" s="2">
        <f>RANK(Table1[[#This Row],[cpuValue]],Table1[cpuValue])</f>
        <v>1074</v>
      </c>
      <c r="O931" s="8" t="str">
        <f>LOOKUP(Table1[[#This Row],[Rank based on power]],$S$5:$S$9,$T$5:$T$9)</f>
        <v>Average performance</v>
      </c>
      <c r="P931" s="2">
        <f ca="1">YEAR($T$2)-Table1[[#This Row],[testDate]]</f>
        <v>9</v>
      </c>
      <c r="Q931" s="8" t="str">
        <f>CONCATENATE(PROPER(Table1[[#This Row],[Performace remark based on performance]])," ",UPPER(TRIM(Table1[[#This Row],[category]])))</f>
        <v>Average Performance DESKTOP</v>
      </c>
      <c r="R931" s="8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t="s">
        <v>1021</v>
      </c>
      <c r="B932" s="9">
        <v>95</v>
      </c>
      <c r="C932" s="2">
        <v>4264</v>
      </c>
      <c r="D932" s="2">
        <v>44.88</v>
      </c>
      <c r="E932" s="2">
        <v>1851</v>
      </c>
      <c r="F932" s="2">
        <v>19.48</v>
      </c>
      <c r="G932" s="2">
        <v>65</v>
      </c>
      <c r="H932" s="2">
        <v>65.59</v>
      </c>
      <c r="I932" s="2">
        <v>4</v>
      </c>
      <c r="J932" s="10">
        <v>2012</v>
      </c>
      <c r="K932" s="8" t="s">
        <v>776</v>
      </c>
      <c r="L932" s="8" t="s">
        <v>13</v>
      </c>
      <c r="M932" s="2">
        <f>RANK(Table1[[#This Row],[powerPerf]],Table1[powerPerf])</f>
        <v>995</v>
      </c>
      <c r="N932" s="2">
        <f>RANK(Table1[[#This Row],[cpuValue]],Table1[cpuValue])</f>
        <v>503</v>
      </c>
      <c r="O932" s="8" t="str">
        <f>LOOKUP(Table1[[#This Row],[Rank based on power]],$S$5:$S$9,$T$5:$T$9)</f>
        <v>Average performance</v>
      </c>
      <c r="P932" s="2">
        <f ca="1">YEAR($T$2)-Table1[[#This Row],[testDate]]</f>
        <v>10</v>
      </c>
      <c r="Q932" s="8" t="str">
        <f>CONCATENATE(PROPER(Table1[[#This Row],[Performace remark based on performance]])," ",UPPER(TRIM(Table1[[#This Row],[category]])))</f>
        <v>Average Performance DESKTOP</v>
      </c>
      <c r="R932" s="8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t="s">
        <v>1022</v>
      </c>
      <c r="B933" s="9">
        <v>229.95</v>
      </c>
      <c r="C933" s="2">
        <v>4259</v>
      </c>
      <c r="D933" s="2">
        <v>18.52</v>
      </c>
      <c r="E933" s="2">
        <v>1642</v>
      </c>
      <c r="F933" s="2">
        <v>7.14</v>
      </c>
      <c r="G933" s="2">
        <v>130</v>
      </c>
      <c r="H933" s="2">
        <v>32.76</v>
      </c>
      <c r="I933" s="2">
        <v>4</v>
      </c>
      <c r="J933" s="10">
        <v>2014</v>
      </c>
      <c r="K933" s="8" t="s">
        <v>414</v>
      </c>
      <c r="L933" s="8" t="s">
        <v>16</v>
      </c>
      <c r="M933" s="2">
        <f>RANK(Table1[[#This Row],[powerPerf]],Table1[powerPerf])</f>
        <v>1351</v>
      </c>
      <c r="N933" s="2">
        <f>RANK(Table1[[#This Row],[cpuValue]],Table1[cpuValue])</f>
        <v>1221</v>
      </c>
      <c r="O933" s="8" t="str">
        <f>LOOKUP(Table1[[#This Row],[Rank based on power]],$S$5:$S$9,$T$5:$T$9)</f>
        <v>Average performance</v>
      </c>
      <c r="P933" s="2">
        <f ca="1">YEAR($T$2)-Table1[[#This Row],[testDate]]</f>
        <v>8</v>
      </c>
      <c r="Q933" s="8" t="str">
        <f>CONCATENATE(PROPER(Table1[[#This Row],[Performace remark based on performance]])," ",UPPER(TRIM(Table1[[#This Row],[category]])))</f>
        <v>Average Performance SERVER</v>
      </c>
      <c r="R933" s="8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t="s">
        <v>1023</v>
      </c>
      <c r="B934" s="9">
        <v>733.99</v>
      </c>
      <c r="C934" s="2">
        <v>4256</v>
      </c>
      <c r="D934" s="2">
        <v>5.8</v>
      </c>
      <c r="E934" s="2">
        <v>2261</v>
      </c>
      <c r="F934" s="2">
        <v>3.08</v>
      </c>
      <c r="G934" s="2">
        <v>28</v>
      </c>
      <c r="H934" s="2">
        <v>152.01</v>
      </c>
      <c r="I934" s="2">
        <v>2</v>
      </c>
      <c r="J934" s="10">
        <v>2017</v>
      </c>
      <c r="K934" s="8" t="s">
        <v>1024</v>
      </c>
      <c r="L934" s="8" t="s">
        <v>118</v>
      </c>
      <c r="M934" s="2">
        <f>RANK(Table1[[#This Row],[powerPerf]],Table1[powerPerf])</f>
        <v>498</v>
      </c>
      <c r="N934" s="2">
        <f>RANK(Table1[[#This Row],[cpuValue]],Table1[cpuValue])</f>
        <v>1783</v>
      </c>
      <c r="O934" s="8" t="str">
        <f>LOOKUP(Table1[[#This Row],[Rank based on power]],$S$5:$S$9,$T$5:$T$9)</f>
        <v>High performance</v>
      </c>
      <c r="P934" s="2">
        <f ca="1">YEAR($T$2)-Table1[[#This Row],[testDate]]</f>
        <v>5</v>
      </c>
      <c r="Q934" s="8" t="str">
        <f>CONCATENATE(PROPER(Table1[[#This Row],[Performace remark based on performance]])," ",UPPER(TRIM(Table1[[#This Row],[category]])))</f>
        <v>High Performance LAPTOP</v>
      </c>
      <c r="R934" s="8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t="s">
        <v>1025</v>
      </c>
      <c r="B935" s="9">
        <v>306</v>
      </c>
      <c r="C935" s="2">
        <v>4255</v>
      </c>
      <c r="D935" s="2">
        <v>13.9</v>
      </c>
      <c r="E935" s="2">
        <v>1420</v>
      </c>
      <c r="F935" s="2">
        <v>4.6399999999999997</v>
      </c>
      <c r="G935" s="2">
        <v>45</v>
      </c>
      <c r="H935" s="2">
        <v>94.55</v>
      </c>
      <c r="I935" s="2">
        <v>4</v>
      </c>
      <c r="J935" s="10">
        <v>2021</v>
      </c>
      <c r="K935" s="8" t="s">
        <v>558</v>
      </c>
      <c r="L935" s="8" t="s">
        <v>118</v>
      </c>
      <c r="M935" s="2">
        <f>RANK(Table1[[#This Row],[powerPerf]],Table1[powerPerf])</f>
        <v>782</v>
      </c>
      <c r="N935" s="2">
        <f>RANK(Table1[[#This Row],[cpuValue]],Table1[cpuValue])</f>
        <v>1403</v>
      </c>
      <c r="O935" s="8" t="str">
        <f>LOOKUP(Table1[[#This Row],[Rank based on power]],$S$5:$S$9,$T$5:$T$9)</f>
        <v>Average performance</v>
      </c>
      <c r="P935" s="2">
        <f ca="1">YEAR($T$2)-Table1[[#This Row],[testDate]]</f>
        <v>1</v>
      </c>
      <c r="Q935" s="8" t="str">
        <f>CONCATENATE(PROPER(Table1[[#This Row],[Performace remark based on performance]])," ",UPPER(TRIM(Table1[[#This Row],[category]])))</f>
        <v>Average Performance LAPTOP</v>
      </c>
      <c r="R935" s="8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t="s">
        <v>1026</v>
      </c>
      <c r="B936" s="9">
        <v>165</v>
      </c>
      <c r="C936" s="2">
        <v>4237</v>
      </c>
      <c r="D936" s="2">
        <v>25.68</v>
      </c>
      <c r="E936" s="2">
        <v>1783</v>
      </c>
      <c r="F936" s="2">
        <v>10.8</v>
      </c>
      <c r="G936" s="2">
        <v>69</v>
      </c>
      <c r="H936" s="2">
        <v>61.4</v>
      </c>
      <c r="I936" s="2">
        <v>4</v>
      </c>
      <c r="J936" s="10">
        <v>2012</v>
      </c>
      <c r="K936" s="8" t="s">
        <v>776</v>
      </c>
      <c r="L936" s="8" t="s">
        <v>13</v>
      </c>
      <c r="M936" s="2">
        <f>RANK(Table1[[#This Row],[powerPerf]],Table1[powerPerf])</f>
        <v>1041</v>
      </c>
      <c r="N936" s="2">
        <f>RANK(Table1[[#This Row],[cpuValue]],Table1[cpuValue])</f>
        <v>976</v>
      </c>
      <c r="O936" s="8" t="str">
        <f>LOOKUP(Table1[[#This Row],[Rank based on power]],$S$5:$S$9,$T$5:$T$9)</f>
        <v>Average performance</v>
      </c>
      <c r="P936" s="2">
        <f ca="1">YEAR($T$2)-Table1[[#This Row],[testDate]]</f>
        <v>10</v>
      </c>
      <c r="Q936" s="8" t="str">
        <f>CONCATENATE(PROPER(Table1[[#This Row],[Performace remark based on performance]])," ",UPPER(TRIM(Table1[[#This Row],[category]])))</f>
        <v>Average Performance DESKTOP</v>
      </c>
      <c r="R936" s="8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t="s">
        <v>1027</v>
      </c>
      <c r="B937" s="9">
        <v>131.51</v>
      </c>
      <c r="C937" s="2">
        <v>4177</v>
      </c>
      <c r="D937" s="2">
        <v>31.76</v>
      </c>
      <c r="E937" s="2">
        <v>2220</v>
      </c>
      <c r="F937" s="2">
        <v>16.88</v>
      </c>
      <c r="G937" s="2">
        <v>51</v>
      </c>
      <c r="H937" s="2">
        <v>81.900000000000006</v>
      </c>
      <c r="I937" s="2">
        <v>2</v>
      </c>
      <c r="J937" s="10">
        <v>2015</v>
      </c>
      <c r="K937" s="8" t="s">
        <v>558</v>
      </c>
      <c r="L937" s="8" t="s">
        <v>13</v>
      </c>
      <c r="M937" s="2">
        <f>RANK(Table1[[#This Row],[powerPerf]],Table1[powerPerf])</f>
        <v>878</v>
      </c>
      <c r="N937" s="2">
        <f>RANK(Table1[[#This Row],[cpuValue]],Table1[cpuValue])</f>
        <v>793</v>
      </c>
      <c r="O937" s="8" t="str">
        <f>LOOKUP(Table1[[#This Row],[Rank based on power]],$S$5:$S$9,$T$5:$T$9)</f>
        <v>Average performance</v>
      </c>
      <c r="P937" s="2">
        <f ca="1">YEAR($T$2)-Table1[[#This Row],[testDate]]</f>
        <v>7</v>
      </c>
      <c r="Q937" s="8" t="str">
        <f>CONCATENATE(PROPER(Table1[[#This Row],[Performace remark based on performance]])," ",UPPER(TRIM(Table1[[#This Row],[category]])))</f>
        <v>Average Performance DESKTOP</v>
      </c>
      <c r="R937" s="8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t="s">
        <v>1028</v>
      </c>
      <c r="B938" s="9">
        <v>143.5</v>
      </c>
      <c r="C938" s="2">
        <v>4177</v>
      </c>
      <c r="D938" s="2">
        <v>29.11</v>
      </c>
      <c r="E938" s="2">
        <v>1815</v>
      </c>
      <c r="F938" s="2">
        <v>12.65</v>
      </c>
      <c r="G938" s="2">
        <v>65</v>
      </c>
      <c r="H938" s="2">
        <v>64.260000000000005</v>
      </c>
      <c r="I938" s="2">
        <v>4</v>
      </c>
      <c r="J938" s="10">
        <v>2012</v>
      </c>
      <c r="K938" s="8" t="s">
        <v>776</v>
      </c>
      <c r="L938" s="8" t="s">
        <v>13</v>
      </c>
      <c r="M938" s="2">
        <f>RANK(Table1[[#This Row],[powerPerf]],Table1[powerPerf])</f>
        <v>1010</v>
      </c>
      <c r="N938" s="2">
        <f>RANK(Table1[[#This Row],[cpuValue]],Table1[cpuValue])</f>
        <v>867</v>
      </c>
      <c r="O938" s="8" t="str">
        <f>LOOKUP(Table1[[#This Row],[Rank based on power]],$S$5:$S$9,$T$5:$T$9)</f>
        <v>Average performance</v>
      </c>
      <c r="P938" s="2">
        <f ca="1">YEAR($T$2)-Table1[[#This Row],[testDate]]</f>
        <v>10</v>
      </c>
      <c r="Q938" s="8" t="str">
        <f>CONCATENATE(PROPER(Table1[[#This Row],[Performace remark based on performance]])," ",UPPER(TRIM(Table1[[#This Row],[category]])))</f>
        <v>Average Performance DESKTOP</v>
      </c>
      <c r="R938" s="8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t="s">
        <v>1029</v>
      </c>
      <c r="B939" s="9">
        <v>80</v>
      </c>
      <c r="C939" s="2">
        <v>4173</v>
      </c>
      <c r="D939" s="2">
        <v>52.17</v>
      </c>
      <c r="E939" s="2">
        <v>1596</v>
      </c>
      <c r="F939" s="2">
        <v>19.95</v>
      </c>
      <c r="G939" s="2">
        <v>10</v>
      </c>
      <c r="H939" s="2">
        <v>417.34</v>
      </c>
      <c r="I939" s="2">
        <v>4</v>
      </c>
      <c r="J939" s="10">
        <v>2022</v>
      </c>
      <c r="K939" s="8" t="s">
        <v>1030</v>
      </c>
      <c r="L939" s="8" t="s">
        <v>300</v>
      </c>
      <c r="M939" s="2">
        <f>RANK(Table1[[#This Row],[powerPerf]],Table1[powerPerf])</f>
        <v>67</v>
      </c>
      <c r="N939" s="2">
        <f>RANK(Table1[[#This Row],[cpuValue]],Table1[cpuValue])</f>
        <v>405</v>
      </c>
      <c r="O939" s="8" t="str">
        <f>LOOKUP(Table1[[#This Row],[Rank based on power]],$S$5:$S$9,$T$5:$T$9)</f>
        <v>Best performance</v>
      </c>
      <c r="P939" s="2">
        <f ca="1">YEAR($T$2)-Table1[[#This Row],[testDate]]</f>
        <v>0</v>
      </c>
      <c r="Q939" s="8" t="str">
        <f>CONCATENATE(PROPER(Table1[[#This Row],[Performace remark based on performance]])," ",UPPER(TRIM(Table1[[#This Row],[category]])))</f>
        <v>Best Performance MOBILE/EMBEDDED</v>
      </c>
      <c r="R939" s="8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t="s">
        <v>1031</v>
      </c>
      <c r="B940" s="9">
        <v>325</v>
      </c>
      <c r="C940" s="2">
        <v>4170</v>
      </c>
      <c r="D940" s="2">
        <v>12.83</v>
      </c>
      <c r="E940" s="2">
        <v>2160</v>
      </c>
      <c r="F940" s="2">
        <v>6.65</v>
      </c>
      <c r="G940" s="2">
        <v>54</v>
      </c>
      <c r="H940" s="2">
        <v>77.23</v>
      </c>
      <c r="I940" s="2">
        <v>2</v>
      </c>
      <c r="J940" s="10">
        <v>2016</v>
      </c>
      <c r="K940" s="8" t="s">
        <v>558</v>
      </c>
      <c r="L940" s="8" t="s">
        <v>13</v>
      </c>
      <c r="M940" s="2">
        <f>RANK(Table1[[#This Row],[powerPerf]],Table1[powerPerf])</f>
        <v>902</v>
      </c>
      <c r="N940" s="2">
        <f>RANK(Table1[[#This Row],[cpuValue]],Table1[cpuValue])</f>
        <v>1452</v>
      </c>
      <c r="O940" s="8" t="str">
        <f>LOOKUP(Table1[[#This Row],[Rank based on power]],$S$5:$S$9,$T$5:$T$9)</f>
        <v>Average performance</v>
      </c>
      <c r="P940" s="2">
        <f ca="1">YEAR($T$2)-Table1[[#This Row],[testDate]]</f>
        <v>6</v>
      </c>
      <c r="Q940" s="8" t="str">
        <f>CONCATENATE(PROPER(Table1[[#This Row],[Performace remark based on performance]])," ",UPPER(TRIM(Table1[[#This Row],[category]])))</f>
        <v>Average Performance DESKTOP</v>
      </c>
      <c r="R940" s="8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t="s">
        <v>1032</v>
      </c>
      <c r="B941" s="9">
        <v>91.99</v>
      </c>
      <c r="C941" s="2">
        <v>4168</v>
      </c>
      <c r="D941" s="2">
        <v>45.31</v>
      </c>
      <c r="E941" s="2">
        <v>1719</v>
      </c>
      <c r="F941" s="2">
        <v>18.690000000000001</v>
      </c>
      <c r="G941" s="2">
        <v>65</v>
      </c>
      <c r="H941" s="2">
        <v>64.13</v>
      </c>
      <c r="I941" s="2">
        <v>4</v>
      </c>
      <c r="J941" s="10">
        <v>2013</v>
      </c>
      <c r="K941" s="8" t="s">
        <v>650</v>
      </c>
      <c r="L941" s="8" t="s">
        <v>13</v>
      </c>
      <c r="M941" s="2">
        <f>RANK(Table1[[#This Row],[powerPerf]],Table1[powerPerf])</f>
        <v>1012</v>
      </c>
      <c r="N941" s="2">
        <f>RANK(Table1[[#This Row],[cpuValue]],Table1[cpuValue])</f>
        <v>500</v>
      </c>
      <c r="O941" s="8" t="str">
        <f>LOOKUP(Table1[[#This Row],[Rank based on power]],$S$5:$S$9,$T$5:$T$9)</f>
        <v>Average performance</v>
      </c>
      <c r="P941" s="2">
        <f ca="1">YEAR($T$2)-Table1[[#This Row],[testDate]]</f>
        <v>9</v>
      </c>
      <c r="Q941" s="8" t="str">
        <f>CONCATENATE(PROPER(Table1[[#This Row],[Performace remark based on performance]])," ",UPPER(TRIM(Table1[[#This Row],[category]])))</f>
        <v>Average Performance DESKTOP</v>
      </c>
      <c r="R941" s="8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t="s">
        <v>1033</v>
      </c>
      <c r="B942" s="9">
        <v>195</v>
      </c>
      <c r="C942" s="2">
        <v>4165</v>
      </c>
      <c r="D942" s="2">
        <v>21.36</v>
      </c>
      <c r="E942" s="2">
        <v>1771</v>
      </c>
      <c r="F942" s="2">
        <v>9.08</v>
      </c>
      <c r="G942" s="2">
        <v>77</v>
      </c>
      <c r="H942" s="2">
        <v>54.09</v>
      </c>
      <c r="I942" s="2">
        <v>4</v>
      </c>
      <c r="J942" s="10">
        <v>2013</v>
      </c>
      <c r="K942" s="8" t="s">
        <v>776</v>
      </c>
      <c r="L942" s="8" t="s">
        <v>13</v>
      </c>
      <c r="M942" s="2">
        <f>RANK(Table1[[#This Row],[powerPerf]],Table1[powerPerf])</f>
        <v>1103</v>
      </c>
      <c r="N942" s="2">
        <f>RANK(Table1[[#This Row],[cpuValue]],Table1[cpuValue])</f>
        <v>1121</v>
      </c>
      <c r="O942" s="8" t="str">
        <f>LOOKUP(Table1[[#This Row],[Rank based on power]],$S$5:$S$9,$T$5:$T$9)</f>
        <v>Average performance</v>
      </c>
      <c r="P942" s="2">
        <f ca="1">YEAR($T$2)-Table1[[#This Row],[testDate]]</f>
        <v>9</v>
      </c>
      <c r="Q942" s="8" t="str">
        <f>CONCATENATE(PROPER(Table1[[#This Row],[Performace remark based on performance]])," ",UPPER(TRIM(Table1[[#This Row],[category]])))</f>
        <v>Average Performance DESKTOP</v>
      </c>
      <c r="R942" s="8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t="s">
        <v>1034</v>
      </c>
      <c r="B943" s="9">
        <v>92.99</v>
      </c>
      <c r="C943" s="2">
        <v>4160</v>
      </c>
      <c r="D943" s="2">
        <v>44.74</v>
      </c>
      <c r="E943" s="2">
        <v>2442</v>
      </c>
      <c r="F943" s="2">
        <v>26.26</v>
      </c>
      <c r="G943" s="2">
        <v>54</v>
      </c>
      <c r="H943" s="2">
        <v>77.040000000000006</v>
      </c>
      <c r="I943" s="2">
        <v>2</v>
      </c>
      <c r="J943" s="10">
        <v>2019</v>
      </c>
      <c r="K943" s="8" t="s">
        <v>267</v>
      </c>
      <c r="L943" s="8" t="s">
        <v>13</v>
      </c>
      <c r="M943" s="2">
        <f>RANK(Table1[[#This Row],[powerPerf]],Table1[powerPerf])</f>
        <v>904</v>
      </c>
      <c r="N943" s="2">
        <f>RANK(Table1[[#This Row],[cpuValue]],Table1[cpuValue])</f>
        <v>508</v>
      </c>
      <c r="O943" s="8" t="str">
        <f>LOOKUP(Table1[[#This Row],[Rank based on power]],$S$5:$S$9,$T$5:$T$9)</f>
        <v>Average performance</v>
      </c>
      <c r="P943" s="2">
        <f ca="1">YEAR($T$2)-Table1[[#This Row],[testDate]]</f>
        <v>3</v>
      </c>
      <c r="Q943" s="8" t="str">
        <f>CONCATENATE(PROPER(Table1[[#This Row],[Performace remark based on performance]])," ",UPPER(TRIM(Table1[[#This Row],[category]])))</f>
        <v>Average Performance DESKTOP</v>
      </c>
      <c r="R943" s="8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t="s">
        <v>1035</v>
      </c>
      <c r="B944" s="9">
        <v>181.59</v>
      </c>
      <c r="C944" s="2">
        <v>4159</v>
      </c>
      <c r="D944" s="2">
        <v>22.9</v>
      </c>
      <c r="E944" s="2">
        <v>2128</v>
      </c>
      <c r="F944" s="2">
        <v>11.72</v>
      </c>
      <c r="G944" s="2">
        <v>35</v>
      </c>
      <c r="H944" s="2">
        <v>118.82</v>
      </c>
      <c r="I944" s="2">
        <v>2</v>
      </c>
      <c r="J944" s="10">
        <v>2017</v>
      </c>
      <c r="K944" s="8" t="s">
        <v>575</v>
      </c>
      <c r="L944" s="8" t="s">
        <v>13</v>
      </c>
      <c r="M944" s="2">
        <f>RANK(Table1[[#This Row],[powerPerf]],Table1[powerPerf])</f>
        <v>663</v>
      </c>
      <c r="N944" s="2">
        <f>RANK(Table1[[#This Row],[cpuValue]],Table1[cpuValue])</f>
        <v>1068</v>
      </c>
      <c r="O944" s="8" t="str">
        <f>LOOKUP(Table1[[#This Row],[Rank based on power]],$S$5:$S$9,$T$5:$T$9)</f>
        <v>High performance</v>
      </c>
      <c r="P944" s="2">
        <f ca="1">YEAR($T$2)-Table1[[#This Row],[testDate]]</f>
        <v>5</v>
      </c>
      <c r="Q944" s="8" t="str">
        <f>CONCATENATE(PROPER(Table1[[#This Row],[Performace remark based on performance]])," ",UPPER(TRIM(Table1[[#This Row],[category]])))</f>
        <v>High Performance DESKTOP</v>
      </c>
      <c r="R944" s="8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t="s">
        <v>1036</v>
      </c>
      <c r="B945" s="9">
        <v>47.38</v>
      </c>
      <c r="C945" s="2">
        <v>4155</v>
      </c>
      <c r="D945" s="2">
        <v>87.7</v>
      </c>
      <c r="E945" s="2">
        <v>1486</v>
      </c>
      <c r="F945" s="2">
        <v>31.36</v>
      </c>
      <c r="G945" s="2">
        <v>95</v>
      </c>
      <c r="H945" s="2">
        <v>43.74</v>
      </c>
      <c r="I945" s="2">
        <v>3</v>
      </c>
      <c r="J945" s="10">
        <v>2012</v>
      </c>
      <c r="K945" s="8" t="s">
        <v>766</v>
      </c>
      <c r="L945" s="8" t="s">
        <v>13</v>
      </c>
      <c r="M945" s="2">
        <f>RANK(Table1[[#This Row],[powerPerf]],Table1[powerPerf])</f>
        <v>1205</v>
      </c>
      <c r="N945" s="2">
        <f>RANK(Table1[[#This Row],[cpuValue]],Table1[cpuValue])</f>
        <v>144</v>
      </c>
      <c r="O945" s="8" t="str">
        <f>LOOKUP(Table1[[#This Row],[Rank based on power]],$S$5:$S$9,$T$5:$T$9)</f>
        <v>Average performance</v>
      </c>
      <c r="P945" s="2">
        <f ca="1">YEAR($T$2)-Table1[[#This Row],[testDate]]</f>
        <v>10</v>
      </c>
      <c r="Q945" s="8" t="str">
        <f>CONCATENATE(PROPER(Table1[[#This Row],[Performace remark based on performance]])," ",UPPER(TRIM(Table1[[#This Row],[category]])))</f>
        <v>Average Performance DESKTOP</v>
      </c>
      <c r="R945" s="8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t="s">
        <v>1037</v>
      </c>
      <c r="B946" s="9">
        <v>56</v>
      </c>
      <c r="C946" s="2">
        <v>4153</v>
      </c>
      <c r="D946" s="2">
        <v>74.150000000000006</v>
      </c>
      <c r="E946" s="2">
        <v>1602</v>
      </c>
      <c r="F946" s="2">
        <v>28.61</v>
      </c>
      <c r="G946" s="2">
        <v>12</v>
      </c>
      <c r="H946" s="2">
        <v>346.04</v>
      </c>
      <c r="I946" s="2">
        <v>4</v>
      </c>
      <c r="J946" s="10">
        <v>2022</v>
      </c>
      <c r="K946" s="8" t="s">
        <v>1030</v>
      </c>
      <c r="L946" s="8" t="s">
        <v>300</v>
      </c>
      <c r="M946" s="2">
        <f>RANK(Table1[[#This Row],[powerPerf]],Table1[powerPerf])</f>
        <v>104</v>
      </c>
      <c r="N946" s="2">
        <f>RANK(Table1[[#This Row],[cpuValue]],Table1[cpuValue])</f>
        <v>203</v>
      </c>
      <c r="O946" s="8" t="str">
        <f>LOOKUP(Table1[[#This Row],[Rank based on power]],$S$5:$S$9,$T$5:$T$9)</f>
        <v>Best performance</v>
      </c>
      <c r="P946" s="2">
        <f ca="1">YEAR($T$2)-Table1[[#This Row],[testDate]]</f>
        <v>0</v>
      </c>
      <c r="Q946" s="8" t="str">
        <f>CONCATENATE(PROPER(Table1[[#This Row],[Performace remark based on performance]])," ",UPPER(TRIM(Table1[[#This Row],[category]])))</f>
        <v>Best Performance MOBILE/EMBEDDED</v>
      </c>
      <c r="R946" s="8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t="s">
        <v>1038</v>
      </c>
      <c r="B947" s="9">
        <v>96.99</v>
      </c>
      <c r="C947" s="2">
        <v>4147</v>
      </c>
      <c r="D947" s="2">
        <v>42.76</v>
      </c>
      <c r="E947" s="2">
        <v>2491</v>
      </c>
      <c r="F947" s="2">
        <v>25.69</v>
      </c>
      <c r="G947" s="2">
        <v>58</v>
      </c>
      <c r="H947" s="2">
        <v>71.5</v>
      </c>
      <c r="I947" s="2">
        <v>2</v>
      </c>
      <c r="J947" s="10">
        <v>2020</v>
      </c>
      <c r="K947" s="8" t="s">
        <v>155</v>
      </c>
      <c r="L947" s="8" t="s">
        <v>13</v>
      </c>
      <c r="M947" s="2">
        <f>RANK(Table1[[#This Row],[powerPerf]],Table1[powerPerf])</f>
        <v>948</v>
      </c>
      <c r="N947" s="2">
        <f>RANK(Table1[[#This Row],[cpuValue]],Table1[cpuValue])</f>
        <v>548</v>
      </c>
      <c r="O947" s="8" t="str">
        <f>LOOKUP(Table1[[#This Row],[Rank based on power]],$S$5:$S$9,$T$5:$T$9)</f>
        <v>Average performance</v>
      </c>
      <c r="P947" s="2">
        <f ca="1">YEAR($T$2)-Table1[[#This Row],[testDate]]</f>
        <v>2</v>
      </c>
      <c r="Q947" s="8" t="str">
        <f>CONCATENATE(PROPER(Table1[[#This Row],[Performace remark based on performance]])," ",UPPER(TRIM(Table1[[#This Row],[category]])))</f>
        <v>Average Performance DESKTOP</v>
      </c>
      <c r="R947" s="8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t="s">
        <v>1039</v>
      </c>
      <c r="B948" s="9">
        <v>123.89</v>
      </c>
      <c r="C948" s="2">
        <v>4135</v>
      </c>
      <c r="D948" s="2">
        <v>33.380000000000003</v>
      </c>
      <c r="E948" s="2">
        <v>1817</v>
      </c>
      <c r="F948" s="2">
        <v>14.67</v>
      </c>
      <c r="G948" s="2">
        <v>35</v>
      </c>
      <c r="H948" s="2">
        <v>118.15</v>
      </c>
      <c r="I948" s="2">
        <v>2</v>
      </c>
      <c r="J948" s="10">
        <v>2018</v>
      </c>
      <c r="K948" s="8" t="s">
        <v>48</v>
      </c>
      <c r="L948" s="8" t="s">
        <v>13</v>
      </c>
      <c r="M948" s="2">
        <f>RANK(Table1[[#This Row],[powerPerf]],Table1[powerPerf])</f>
        <v>670</v>
      </c>
      <c r="N948" s="2">
        <f>RANK(Table1[[#This Row],[cpuValue]],Table1[cpuValue])</f>
        <v>753</v>
      </c>
      <c r="O948" s="8" t="str">
        <f>LOOKUP(Table1[[#This Row],[Rank based on power]],$S$5:$S$9,$T$5:$T$9)</f>
        <v>High performance</v>
      </c>
      <c r="P948" s="2">
        <f ca="1">YEAR($T$2)-Table1[[#This Row],[testDate]]</f>
        <v>4</v>
      </c>
      <c r="Q948" s="8" t="str">
        <f>CONCATENATE(PROPER(Table1[[#This Row],[Performace remark based on performance]])," ",UPPER(TRIM(Table1[[#This Row],[category]])))</f>
        <v>High Performance DESKTOP</v>
      </c>
      <c r="R948" s="8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t="s">
        <v>1040</v>
      </c>
      <c r="B949" s="9">
        <v>809</v>
      </c>
      <c r="C949" s="2">
        <v>4134</v>
      </c>
      <c r="D949" s="2">
        <v>5.1100000000000003</v>
      </c>
      <c r="E949" s="2">
        <v>1107</v>
      </c>
      <c r="F949" s="2">
        <v>1.37</v>
      </c>
      <c r="G949" s="2">
        <v>65</v>
      </c>
      <c r="H949" s="2">
        <v>63.6</v>
      </c>
      <c r="I949" s="2">
        <v>8</v>
      </c>
      <c r="J949" s="10">
        <v>2013</v>
      </c>
      <c r="K949" s="8" t="s">
        <v>17</v>
      </c>
      <c r="L949" s="8" t="s">
        <v>16</v>
      </c>
      <c r="M949" s="2">
        <f>RANK(Table1[[#This Row],[powerPerf]],Table1[powerPerf])</f>
        <v>1021</v>
      </c>
      <c r="N949" s="2">
        <f>RANK(Table1[[#This Row],[cpuValue]],Table1[cpuValue])</f>
        <v>1805</v>
      </c>
      <c r="O949" s="8" t="str">
        <f>LOOKUP(Table1[[#This Row],[Rank based on power]],$S$5:$S$9,$T$5:$T$9)</f>
        <v>Average performance</v>
      </c>
      <c r="P949" s="2">
        <f ca="1">YEAR($T$2)-Table1[[#This Row],[testDate]]</f>
        <v>9</v>
      </c>
      <c r="Q949" s="8" t="str">
        <f>CONCATENATE(PROPER(Table1[[#This Row],[Performace remark based on performance]])," ",UPPER(TRIM(Table1[[#This Row],[category]])))</f>
        <v>Average Performance SERVER</v>
      </c>
      <c r="R949" s="8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t="s">
        <v>1041</v>
      </c>
      <c r="B950" s="9">
        <v>281</v>
      </c>
      <c r="C950" s="2">
        <v>4133</v>
      </c>
      <c r="D950" s="2">
        <v>14.71</v>
      </c>
      <c r="E950" s="2">
        <v>2324</v>
      </c>
      <c r="F950" s="2">
        <v>8.27</v>
      </c>
      <c r="G950" s="2">
        <v>15</v>
      </c>
      <c r="H950" s="2">
        <v>275.56</v>
      </c>
      <c r="I950" s="2">
        <v>2</v>
      </c>
      <c r="J950" s="10">
        <v>2020</v>
      </c>
      <c r="K950" s="8" t="s">
        <v>532</v>
      </c>
      <c r="L950" s="8" t="s">
        <v>118</v>
      </c>
      <c r="M950" s="2">
        <f>RANK(Table1[[#This Row],[powerPerf]],Table1[powerPerf])</f>
        <v>177</v>
      </c>
      <c r="N950" s="2">
        <f>RANK(Table1[[#This Row],[cpuValue]],Table1[cpuValue])</f>
        <v>1362</v>
      </c>
      <c r="O950" s="8" t="str">
        <f>LOOKUP(Table1[[#This Row],[Rank based on power]],$S$5:$S$9,$T$5:$T$9)</f>
        <v>Best performance</v>
      </c>
      <c r="P950" s="2">
        <f ca="1">YEAR($T$2)-Table1[[#This Row],[testDate]]</f>
        <v>2</v>
      </c>
      <c r="Q950" s="8" t="str">
        <f>CONCATENATE(PROPER(Table1[[#This Row],[Performace remark based on performance]])," ",UPPER(TRIM(Table1[[#This Row],[category]])))</f>
        <v>Best Performance LAPTOP</v>
      </c>
      <c r="R950" s="8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t="s">
        <v>1042</v>
      </c>
      <c r="B951" s="9">
        <v>74.63</v>
      </c>
      <c r="C951" s="2">
        <v>4130</v>
      </c>
      <c r="D951" s="2">
        <v>55.34</v>
      </c>
      <c r="E951" s="2">
        <v>2484</v>
      </c>
      <c r="F951" s="2">
        <v>33.29</v>
      </c>
      <c r="G951" s="2">
        <v>58</v>
      </c>
      <c r="H951" s="2">
        <v>71.209999999999994</v>
      </c>
      <c r="I951" s="2">
        <v>2</v>
      </c>
      <c r="J951" s="10">
        <v>2020</v>
      </c>
      <c r="K951" s="8" t="s">
        <v>155</v>
      </c>
      <c r="L951" s="8" t="s">
        <v>13</v>
      </c>
      <c r="M951" s="2">
        <f>RANK(Table1[[#This Row],[powerPerf]],Table1[powerPerf])</f>
        <v>950</v>
      </c>
      <c r="N951" s="2">
        <f>RANK(Table1[[#This Row],[cpuValue]],Table1[cpuValue])</f>
        <v>363</v>
      </c>
      <c r="O951" s="8" t="str">
        <f>LOOKUP(Table1[[#This Row],[Rank based on power]],$S$5:$S$9,$T$5:$T$9)</f>
        <v>Average performance</v>
      </c>
      <c r="P951" s="2">
        <f ca="1">YEAR($T$2)-Table1[[#This Row],[testDate]]</f>
        <v>2</v>
      </c>
      <c r="Q951" s="8" t="str">
        <f>CONCATENATE(PROPER(Table1[[#This Row],[Performace remark based on performance]])," ",UPPER(TRIM(Table1[[#This Row],[category]])))</f>
        <v>Average Performance DESKTOP</v>
      </c>
      <c r="R951" s="8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t="s">
        <v>1043</v>
      </c>
      <c r="B952" s="9">
        <v>148.56</v>
      </c>
      <c r="C952" s="2">
        <v>4123</v>
      </c>
      <c r="D952" s="2">
        <v>27.75</v>
      </c>
      <c r="E952" s="2">
        <v>1754</v>
      </c>
      <c r="F952" s="2">
        <v>11.81</v>
      </c>
      <c r="G952" s="2">
        <v>95</v>
      </c>
      <c r="H952" s="2">
        <v>43.4</v>
      </c>
      <c r="I952" s="2">
        <v>4</v>
      </c>
      <c r="J952" s="10">
        <v>2012</v>
      </c>
      <c r="K952" s="8" t="s">
        <v>776</v>
      </c>
      <c r="L952" s="8" t="s">
        <v>13</v>
      </c>
      <c r="M952" s="2">
        <f>RANK(Table1[[#This Row],[powerPerf]],Table1[powerPerf])</f>
        <v>1212</v>
      </c>
      <c r="N952" s="2">
        <f>RANK(Table1[[#This Row],[cpuValue]],Table1[cpuValue])</f>
        <v>915</v>
      </c>
      <c r="O952" s="8" t="str">
        <f>LOOKUP(Table1[[#This Row],[Rank based on power]],$S$5:$S$9,$T$5:$T$9)</f>
        <v>Average performance</v>
      </c>
      <c r="P952" s="2">
        <f ca="1">YEAR($T$2)-Table1[[#This Row],[testDate]]</f>
        <v>10</v>
      </c>
      <c r="Q952" s="8" t="str">
        <f>CONCATENATE(PROPER(Table1[[#This Row],[Performace remark based on performance]])," ",UPPER(TRIM(Table1[[#This Row],[category]])))</f>
        <v>Average Performance DESKTOP</v>
      </c>
      <c r="R952" s="8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t="s">
        <v>1044</v>
      </c>
      <c r="B953" s="9">
        <v>179.95</v>
      </c>
      <c r="C953" s="2">
        <v>4114</v>
      </c>
      <c r="D953" s="2">
        <v>22.86</v>
      </c>
      <c r="E953" s="2">
        <v>1396</v>
      </c>
      <c r="F953" s="2">
        <v>7.76</v>
      </c>
      <c r="G953" s="2">
        <v>45</v>
      </c>
      <c r="H953" s="2">
        <v>91.43</v>
      </c>
      <c r="I953" s="2">
        <v>4</v>
      </c>
      <c r="J953" s="10">
        <v>2011</v>
      </c>
      <c r="K953" s="8" t="s">
        <v>866</v>
      </c>
      <c r="L953" s="8" t="s">
        <v>118</v>
      </c>
      <c r="M953" s="2">
        <f>RANK(Table1[[#This Row],[powerPerf]],Table1[powerPerf])</f>
        <v>805</v>
      </c>
      <c r="N953" s="2">
        <f>RANK(Table1[[#This Row],[cpuValue]],Table1[cpuValue])</f>
        <v>1069</v>
      </c>
      <c r="O953" s="8" t="str">
        <f>LOOKUP(Table1[[#This Row],[Rank based on power]],$S$5:$S$9,$T$5:$T$9)</f>
        <v>Average performance</v>
      </c>
      <c r="P953" s="2">
        <f ca="1">YEAR($T$2)-Table1[[#This Row],[testDate]]</f>
        <v>11</v>
      </c>
      <c r="Q953" s="8" t="str">
        <f>CONCATENATE(PROPER(Table1[[#This Row],[Performace remark based on performance]])," ",UPPER(TRIM(Table1[[#This Row],[category]])))</f>
        <v>Average Performance LAPTOP</v>
      </c>
      <c r="R953" s="8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t="s">
        <v>1045</v>
      </c>
      <c r="B954" s="9">
        <v>159.99</v>
      </c>
      <c r="C954" s="2">
        <v>4102</v>
      </c>
      <c r="D954" s="2">
        <v>25.64</v>
      </c>
      <c r="E954" s="2">
        <v>2424</v>
      </c>
      <c r="F954" s="2">
        <v>15.15</v>
      </c>
      <c r="G954" s="2">
        <v>54</v>
      </c>
      <c r="H954" s="2">
        <v>75.97</v>
      </c>
      <c r="I954" s="2">
        <v>2</v>
      </c>
      <c r="J954" s="10">
        <v>2019</v>
      </c>
      <c r="K954" s="8" t="s">
        <v>267</v>
      </c>
      <c r="L954" s="8" t="s">
        <v>13</v>
      </c>
      <c r="M954" s="2">
        <f>RANK(Table1[[#This Row],[powerPerf]],Table1[powerPerf])</f>
        <v>912</v>
      </c>
      <c r="N954" s="2">
        <f>RANK(Table1[[#This Row],[cpuValue]],Table1[cpuValue])</f>
        <v>979</v>
      </c>
      <c r="O954" s="8" t="str">
        <f>LOOKUP(Table1[[#This Row],[Rank based on power]],$S$5:$S$9,$T$5:$T$9)</f>
        <v>Average performance</v>
      </c>
      <c r="P954" s="2">
        <f ca="1">YEAR($T$2)-Table1[[#This Row],[testDate]]</f>
        <v>3</v>
      </c>
      <c r="Q954" s="8" t="str">
        <f>CONCATENATE(PROPER(Table1[[#This Row],[Performace remark based on performance]])," ",UPPER(TRIM(Table1[[#This Row],[category]])))</f>
        <v>Average Performance DESKTOP</v>
      </c>
      <c r="R954" s="8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t="s">
        <v>1046</v>
      </c>
      <c r="B955" s="9">
        <v>100</v>
      </c>
      <c r="C955" s="2">
        <v>4102</v>
      </c>
      <c r="D955" s="2">
        <v>41.02</v>
      </c>
      <c r="E955" s="2">
        <v>1792</v>
      </c>
      <c r="F955" s="2">
        <v>17.920000000000002</v>
      </c>
      <c r="G955" s="2">
        <v>65</v>
      </c>
      <c r="H955" s="2">
        <v>63.11</v>
      </c>
      <c r="I955" s="2">
        <v>4</v>
      </c>
      <c r="J955" s="10">
        <v>2013</v>
      </c>
      <c r="K955" s="8" t="s">
        <v>776</v>
      </c>
      <c r="L955" s="8" t="s">
        <v>13</v>
      </c>
      <c r="M955" s="2">
        <f>RANK(Table1[[#This Row],[powerPerf]],Table1[powerPerf])</f>
        <v>1026</v>
      </c>
      <c r="N955" s="2">
        <f>RANK(Table1[[#This Row],[cpuValue]],Table1[cpuValue])</f>
        <v>572</v>
      </c>
      <c r="O955" s="8" t="str">
        <f>LOOKUP(Table1[[#This Row],[Rank based on power]],$S$5:$S$9,$T$5:$T$9)</f>
        <v>Average performance</v>
      </c>
      <c r="P955" s="2">
        <f ca="1">YEAR($T$2)-Table1[[#This Row],[testDate]]</f>
        <v>9</v>
      </c>
      <c r="Q955" s="8" t="str">
        <f>CONCATENATE(PROPER(Table1[[#This Row],[Performace remark based on performance]])," ",UPPER(TRIM(Table1[[#This Row],[category]])))</f>
        <v>Average Performance DESKTOP</v>
      </c>
      <c r="R955" s="8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t="s">
        <v>1047</v>
      </c>
      <c r="B956" s="9">
        <v>58.87</v>
      </c>
      <c r="C956" s="2">
        <v>4101</v>
      </c>
      <c r="D956" s="2">
        <v>69.66</v>
      </c>
      <c r="E956" s="2">
        <v>1708</v>
      </c>
      <c r="F956" s="2">
        <v>29.01</v>
      </c>
      <c r="G956" s="2">
        <v>95</v>
      </c>
      <c r="H956" s="2">
        <v>43.17</v>
      </c>
      <c r="I956" s="2">
        <v>4</v>
      </c>
      <c r="J956" s="10">
        <v>2010</v>
      </c>
      <c r="K956" s="8" t="s">
        <v>776</v>
      </c>
      <c r="L956" s="8" t="s">
        <v>13</v>
      </c>
      <c r="M956" s="2">
        <f>RANK(Table1[[#This Row],[powerPerf]],Table1[powerPerf])</f>
        <v>1215</v>
      </c>
      <c r="N956" s="2">
        <f>RANK(Table1[[#This Row],[cpuValue]],Table1[cpuValue])</f>
        <v>229</v>
      </c>
      <c r="O956" s="8" t="str">
        <f>LOOKUP(Table1[[#This Row],[Rank based on power]],$S$5:$S$9,$T$5:$T$9)</f>
        <v>Average performance</v>
      </c>
      <c r="P956" s="2">
        <f ca="1">YEAR($T$2)-Table1[[#This Row],[testDate]]</f>
        <v>12</v>
      </c>
      <c r="Q956" s="8" t="str">
        <f>CONCATENATE(PROPER(Table1[[#This Row],[Performace remark based on performance]])," ",UPPER(TRIM(Table1[[#This Row],[category]])))</f>
        <v>Average Performance DESKTOP</v>
      </c>
      <c r="R956" s="8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t="s">
        <v>1048</v>
      </c>
      <c r="B957" s="9">
        <v>59</v>
      </c>
      <c r="C957" s="2">
        <v>4097</v>
      </c>
      <c r="D957" s="2">
        <v>69.44</v>
      </c>
      <c r="E957" s="2">
        <v>1699</v>
      </c>
      <c r="F957" s="2">
        <v>28.8</v>
      </c>
      <c r="G957" s="2">
        <v>95</v>
      </c>
      <c r="H957" s="2">
        <v>43.13</v>
      </c>
      <c r="I957" s="2">
        <v>4</v>
      </c>
      <c r="J957" s="10">
        <v>2010</v>
      </c>
      <c r="K957" s="8" t="s">
        <v>776</v>
      </c>
      <c r="L957" s="8" t="s">
        <v>13</v>
      </c>
      <c r="M957" s="2">
        <f>RANK(Table1[[#This Row],[powerPerf]],Table1[powerPerf])</f>
        <v>1216</v>
      </c>
      <c r="N957" s="2">
        <f>RANK(Table1[[#This Row],[cpuValue]],Table1[cpuValue])</f>
        <v>231</v>
      </c>
      <c r="O957" s="8" t="str">
        <f>LOOKUP(Table1[[#This Row],[Rank based on power]],$S$5:$S$9,$T$5:$T$9)</f>
        <v>Average performance</v>
      </c>
      <c r="P957" s="2">
        <f ca="1">YEAR($T$2)-Table1[[#This Row],[testDate]]</f>
        <v>12</v>
      </c>
      <c r="Q957" s="8" t="str">
        <f>CONCATENATE(PROPER(Table1[[#This Row],[Performace remark based on performance]])," ",UPPER(TRIM(Table1[[#This Row],[category]])))</f>
        <v>Average Performance DESKTOP</v>
      </c>
      <c r="R957" s="8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t="s">
        <v>1049</v>
      </c>
      <c r="B958" s="9">
        <v>74.349999999999994</v>
      </c>
      <c r="C958" s="2">
        <v>4090</v>
      </c>
      <c r="D958" s="2">
        <v>55.01</v>
      </c>
      <c r="E958" s="2">
        <v>1726</v>
      </c>
      <c r="F958" s="2">
        <v>23.21</v>
      </c>
      <c r="G958" s="2">
        <v>77</v>
      </c>
      <c r="H958" s="2">
        <v>53.11</v>
      </c>
      <c r="I958" s="2">
        <v>4</v>
      </c>
      <c r="J958" s="10">
        <v>2012</v>
      </c>
      <c r="K958" s="8" t="s">
        <v>776</v>
      </c>
      <c r="L958" s="8" t="s">
        <v>13</v>
      </c>
      <c r="M958" s="2">
        <f>RANK(Table1[[#This Row],[powerPerf]],Table1[powerPerf])</f>
        <v>1113</v>
      </c>
      <c r="N958" s="2">
        <f>RANK(Table1[[#This Row],[cpuValue]],Table1[cpuValue])</f>
        <v>370</v>
      </c>
      <c r="O958" s="8" t="str">
        <f>LOOKUP(Table1[[#This Row],[Rank based on power]],$S$5:$S$9,$T$5:$T$9)</f>
        <v>Average performance</v>
      </c>
      <c r="P958" s="2">
        <f ca="1">YEAR($T$2)-Table1[[#This Row],[testDate]]</f>
        <v>10</v>
      </c>
      <c r="Q958" s="8" t="str">
        <f>CONCATENATE(PROPER(Table1[[#This Row],[Performace remark based on performance]])," ",UPPER(TRIM(Table1[[#This Row],[category]])))</f>
        <v>Average Performance DESKTOP</v>
      </c>
      <c r="R958" s="8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t="s">
        <v>1051</v>
      </c>
      <c r="B959" s="9">
        <v>450.99</v>
      </c>
      <c r="C959" s="2">
        <v>4072</v>
      </c>
      <c r="D959" s="2">
        <v>9.0299999999999994</v>
      </c>
      <c r="E959" s="2">
        <v>547</v>
      </c>
      <c r="F959" s="2">
        <v>1.21</v>
      </c>
      <c r="G959" s="2">
        <v>115</v>
      </c>
      <c r="H959" s="2">
        <v>35.409999999999997</v>
      </c>
      <c r="I959" s="2">
        <v>6</v>
      </c>
      <c r="J959" s="10">
        <v>2012</v>
      </c>
      <c r="K959" s="8" t="s">
        <v>744</v>
      </c>
      <c r="L959" s="8" t="s">
        <v>16</v>
      </c>
      <c r="M959" s="2">
        <f>RANK(Table1[[#This Row],[powerPerf]],Table1[powerPerf])</f>
        <v>1307</v>
      </c>
      <c r="N959" s="2">
        <f>RANK(Table1[[#This Row],[cpuValue]],Table1[cpuValue])</f>
        <v>1632</v>
      </c>
      <c r="O959" s="8" t="str">
        <f>LOOKUP(Table1[[#This Row],[Rank based on power]],$S$5:$S$9,$T$5:$T$9)</f>
        <v>Average performance</v>
      </c>
      <c r="P959" s="2">
        <f ca="1">YEAR($T$2)-Table1[[#This Row],[testDate]]</f>
        <v>10</v>
      </c>
      <c r="Q959" s="8" t="str">
        <f>CONCATENATE(PROPER(Table1[[#This Row],[Performace remark based on performance]])," ",UPPER(TRIM(Table1[[#This Row],[category]])))</f>
        <v>Average Performance SERVER</v>
      </c>
      <c r="R959" s="8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t="s">
        <v>1052</v>
      </c>
      <c r="B960" s="9">
        <v>43</v>
      </c>
      <c r="C960" s="2">
        <v>4070</v>
      </c>
      <c r="D960" s="2">
        <v>94.64</v>
      </c>
      <c r="E960" s="2">
        <v>1608</v>
      </c>
      <c r="F960" s="2">
        <v>37.380000000000003</v>
      </c>
      <c r="G960" s="2">
        <v>9</v>
      </c>
      <c r="H960" s="2">
        <v>452.18</v>
      </c>
      <c r="I960" s="2">
        <v>4</v>
      </c>
      <c r="J960" s="10">
        <v>2021</v>
      </c>
      <c r="K960" s="8" t="s">
        <v>1030</v>
      </c>
      <c r="L960" s="8" t="s">
        <v>300</v>
      </c>
      <c r="M960" s="2">
        <f>RANK(Table1[[#This Row],[powerPerf]],Table1[powerPerf])</f>
        <v>50</v>
      </c>
      <c r="N960" s="2">
        <f>RANK(Table1[[#This Row],[cpuValue]],Table1[cpuValue])</f>
        <v>119</v>
      </c>
      <c r="O960" s="8" t="str">
        <f>LOOKUP(Table1[[#This Row],[Rank based on power]],$S$5:$S$9,$T$5:$T$9)</f>
        <v>Best performance</v>
      </c>
      <c r="P960" s="2">
        <f ca="1">YEAR($T$2)-Table1[[#This Row],[testDate]]</f>
        <v>1</v>
      </c>
      <c r="Q960" s="8" t="str">
        <f>CONCATENATE(PROPER(Table1[[#This Row],[Performace remark based on performance]])," ",UPPER(TRIM(Table1[[#This Row],[category]])))</f>
        <v>Best Performance MOBILE/EMBEDDED</v>
      </c>
      <c r="R960" s="8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t="s">
        <v>1053</v>
      </c>
      <c r="B961" s="9">
        <v>125</v>
      </c>
      <c r="C961" s="2">
        <v>4041</v>
      </c>
      <c r="D961" s="2">
        <v>32.33</v>
      </c>
      <c r="E961" s="2">
        <v>1481</v>
      </c>
      <c r="F961" s="2">
        <v>11.85</v>
      </c>
      <c r="G961" s="2">
        <v>45</v>
      </c>
      <c r="H961" s="2">
        <v>89.81</v>
      </c>
      <c r="I961" s="2">
        <v>4</v>
      </c>
      <c r="J961" s="10">
        <v>2011</v>
      </c>
      <c r="K961" s="8" t="s">
        <v>776</v>
      </c>
      <c r="L961" s="8" t="s">
        <v>16</v>
      </c>
      <c r="M961" s="2">
        <f>RANK(Table1[[#This Row],[powerPerf]],Table1[powerPerf])</f>
        <v>813</v>
      </c>
      <c r="N961" s="2">
        <f>RANK(Table1[[#This Row],[cpuValue]],Table1[cpuValue])</f>
        <v>786</v>
      </c>
      <c r="O961" s="8" t="str">
        <f>LOOKUP(Table1[[#This Row],[Rank based on power]],$S$5:$S$9,$T$5:$T$9)</f>
        <v>Average performance</v>
      </c>
      <c r="P961" s="2">
        <f ca="1">YEAR($T$2)-Table1[[#This Row],[testDate]]</f>
        <v>11</v>
      </c>
      <c r="Q961" s="8" t="str">
        <f>CONCATENATE(PROPER(Table1[[#This Row],[Performace remark based on performance]])," ",UPPER(TRIM(Table1[[#This Row],[category]])))</f>
        <v>Average Performance SERVER</v>
      </c>
      <c r="R961" s="8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t="s">
        <v>1054</v>
      </c>
      <c r="B962" s="9">
        <v>140.59</v>
      </c>
      <c r="C962" s="2">
        <v>4040</v>
      </c>
      <c r="D962" s="2">
        <v>28.74</v>
      </c>
      <c r="E962" s="2">
        <v>2055</v>
      </c>
      <c r="F962" s="2">
        <v>14.62</v>
      </c>
      <c r="G962" s="2">
        <v>35</v>
      </c>
      <c r="H962" s="2">
        <v>115.43</v>
      </c>
      <c r="I962" s="2">
        <v>2</v>
      </c>
      <c r="J962" s="10">
        <v>2015</v>
      </c>
      <c r="K962" s="8" t="s">
        <v>558</v>
      </c>
      <c r="L962" s="8" t="s">
        <v>13</v>
      </c>
      <c r="M962" s="2">
        <f>RANK(Table1[[#This Row],[powerPerf]],Table1[powerPerf])</f>
        <v>686</v>
      </c>
      <c r="N962" s="2">
        <f>RANK(Table1[[#This Row],[cpuValue]],Table1[cpuValue])</f>
        <v>881</v>
      </c>
      <c r="O962" s="8" t="str">
        <f>LOOKUP(Table1[[#This Row],[Rank based on power]],$S$5:$S$9,$T$5:$T$9)</f>
        <v>High performance</v>
      </c>
      <c r="P962" s="2">
        <f ca="1">YEAR($T$2)-Table1[[#This Row],[testDate]]</f>
        <v>7</v>
      </c>
      <c r="Q962" s="8" t="str">
        <f>CONCATENATE(PROPER(Table1[[#This Row],[Performace remark based on performance]])," ",UPPER(TRIM(Table1[[#This Row],[category]])))</f>
        <v>High Performance DESKTOP</v>
      </c>
      <c r="R962" s="8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t="s">
        <v>1055</v>
      </c>
      <c r="B963" s="9">
        <v>68</v>
      </c>
      <c r="C963" s="2">
        <v>4018</v>
      </c>
      <c r="D963" s="2">
        <v>59.08</v>
      </c>
      <c r="E963" s="2">
        <v>1204</v>
      </c>
      <c r="F963" s="2">
        <v>17.71</v>
      </c>
      <c r="G963" s="2">
        <v>80</v>
      </c>
      <c r="H963" s="2">
        <v>50.22</v>
      </c>
      <c r="I963" s="2">
        <v>4</v>
      </c>
      <c r="J963" s="10">
        <v>2010</v>
      </c>
      <c r="K963" s="8" t="s">
        <v>716</v>
      </c>
      <c r="L963" s="8" t="s">
        <v>16</v>
      </c>
      <c r="M963" s="2">
        <f>RANK(Table1[[#This Row],[powerPerf]],Table1[powerPerf])</f>
        <v>1138</v>
      </c>
      <c r="N963" s="2">
        <f>RANK(Table1[[#This Row],[cpuValue]],Table1[cpuValue])</f>
        <v>335</v>
      </c>
      <c r="O963" s="8" t="str">
        <f>LOOKUP(Table1[[#This Row],[Rank based on power]],$S$5:$S$9,$T$5:$T$9)</f>
        <v>Average performance</v>
      </c>
      <c r="P963" s="2">
        <f ca="1">YEAR($T$2)-Table1[[#This Row],[testDate]]</f>
        <v>12</v>
      </c>
      <c r="Q963" s="8" t="str">
        <f>CONCATENATE(PROPER(Table1[[#This Row],[Performace remark based on performance]])," ",UPPER(TRIM(Table1[[#This Row],[category]])))</f>
        <v>Average Performance SERVER</v>
      </c>
      <c r="R963" s="8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t="s">
        <v>1056</v>
      </c>
      <c r="B964" s="9">
        <v>63.79</v>
      </c>
      <c r="C964" s="2">
        <v>4007</v>
      </c>
      <c r="D964" s="2">
        <v>62.81</v>
      </c>
      <c r="E964" s="2">
        <v>1085</v>
      </c>
      <c r="F964" s="2">
        <v>17.02</v>
      </c>
      <c r="G964" s="2">
        <v>115</v>
      </c>
      <c r="H964" s="2">
        <v>34.840000000000003</v>
      </c>
      <c r="I964" s="2">
        <v>4</v>
      </c>
      <c r="J964" s="10">
        <v>2013</v>
      </c>
      <c r="K964" s="8" t="s">
        <v>630</v>
      </c>
      <c r="L964" s="8" t="s">
        <v>16</v>
      </c>
      <c r="M964" s="2">
        <f>RANK(Table1[[#This Row],[powerPerf]],Table1[powerPerf])</f>
        <v>1316</v>
      </c>
      <c r="N964" s="2">
        <f>RANK(Table1[[#This Row],[cpuValue]],Table1[cpuValue])</f>
        <v>295</v>
      </c>
      <c r="O964" s="8" t="str">
        <f>LOOKUP(Table1[[#This Row],[Rank based on power]],$S$5:$S$9,$T$5:$T$9)</f>
        <v>Average performance</v>
      </c>
      <c r="P964" s="2">
        <f ca="1">YEAR($T$2)-Table1[[#This Row],[testDate]]</f>
        <v>9</v>
      </c>
      <c r="Q964" s="8" t="str">
        <f>CONCATENATE(PROPER(Table1[[#This Row],[Performace remark based on performance]])," ",UPPER(TRIM(Table1[[#This Row],[category]])))</f>
        <v>Average Performance SERVER</v>
      </c>
      <c r="R964" s="8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t="s">
        <v>1057</v>
      </c>
      <c r="B965" s="9">
        <v>434.17</v>
      </c>
      <c r="C965" s="2">
        <v>4005</v>
      </c>
      <c r="D965" s="2">
        <v>9.2200000000000006</v>
      </c>
      <c r="E965" s="2">
        <v>2266</v>
      </c>
      <c r="F965" s="2">
        <v>5.22</v>
      </c>
      <c r="G965" s="2">
        <v>15</v>
      </c>
      <c r="H965" s="2">
        <v>267.01</v>
      </c>
      <c r="I965" s="2">
        <v>2</v>
      </c>
      <c r="J965" s="10">
        <v>2019</v>
      </c>
      <c r="K965" s="8" t="s">
        <v>532</v>
      </c>
      <c r="L965" s="8" t="s">
        <v>118</v>
      </c>
      <c r="M965" s="2">
        <f>RANK(Table1[[#This Row],[powerPerf]],Table1[powerPerf])</f>
        <v>185</v>
      </c>
      <c r="N965" s="2">
        <f>RANK(Table1[[#This Row],[cpuValue]],Table1[cpuValue])</f>
        <v>1618</v>
      </c>
      <c r="O965" s="8" t="str">
        <f>LOOKUP(Table1[[#This Row],[Rank based on power]],$S$5:$S$9,$T$5:$T$9)</f>
        <v>Best performance</v>
      </c>
      <c r="P965" s="2">
        <f ca="1">YEAR($T$2)-Table1[[#This Row],[testDate]]</f>
        <v>3</v>
      </c>
      <c r="Q965" s="8" t="str">
        <f>CONCATENATE(PROPER(Table1[[#This Row],[Performace remark based on performance]])," ",UPPER(TRIM(Table1[[#This Row],[category]])))</f>
        <v>Best Performance LAPTOP</v>
      </c>
      <c r="R965" s="8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t="s">
        <v>1058</v>
      </c>
      <c r="B966" s="9">
        <v>75</v>
      </c>
      <c r="C966" s="2">
        <v>4005</v>
      </c>
      <c r="D966" s="2">
        <v>53.4</v>
      </c>
      <c r="E966" s="2">
        <v>2277</v>
      </c>
      <c r="F966" s="2">
        <v>30.36</v>
      </c>
      <c r="G966" s="2">
        <v>35</v>
      </c>
      <c r="H966" s="2">
        <v>114.42</v>
      </c>
      <c r="I966" s="2">
        <v>2</v>
      </c>
      <c r="J966" s="10">
        <v>2021</v>
      </c>
      <c r="K966" s="8" t="s">
        <v>155</v>
      </c>
      <c r="L966" s="8" t="s">
        <v>13</v>
      </c>
      <c r="M966" s="2">
        <f>RANK(Table1[[#This Row],[powerPerf]],Table1[powerPerf])</f>
        <v>688</v>
      </c>
      <c r="N966" s="2">
        <f>RANK(Table1[[#This Row],[cpuValue]],Table1[cpuValue])</f>
        <v>395</v>
      </c>
      <c r="O966" s="8" t="str">
        <f>LOOKUP(Table1[[#This Row],[Rank based on power]],$S$5:$S$9,$T$5:$T$9)</f>
        <v>High performance</v>
      </c>
      <c r="P966" s="2">
        <f ca="1">YEAR($T$2)-Table1[[#This Row],[testDate]]</f>
        <v>1</v>
      </c>
      <c r="Q966" s="8" t="str">
        <f>CONCATENATE(PROPER(Table1[[#This Row],[Performace remark based on performance]])," ",UPPER(TRIM(Table1[[#This Row],[category]])))</f>
        <v>High Performance DESKTOP</v>
      </c>
      <c r="R966" s="8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t="s">
        <v>1059</v>
      </c>
      <c r="B967" s="9">
        <v>299.95</v>
      </c>
      <c r="C967" s="2">
        <v>4001</v>
      </c>
      <c r="D967" s="2">
        <v>13.34</v>
      </c>
      <c r="E967" s="2">
        <v>1382</v>
      </c>
      <c r="F967" s="2">
        <v>4.6100000000000003</v>
      </c>
      <c r="G967" s="2">
        <v>125</v>
      </c>
      <c r="H967" s="2">
        <v>32.01</v>
      </c>
      <c r="I967" s="2">
        <v>3</v>
      </c>
      <c r="J967" s="10">
        <v>2012</v>
      </c>
      <c r="K967" s="8" t="s">
        <v>766</v>
      </c>
      <c r="L967" s="8" t="s">
        <v>13</v>
      </c>
      <c r="M967" s="2">
        <f>RANK(Table1[[#This Row],[powerPerf]],Table1[powerPerf])</f>
        <v>1363</v>
      </c>
      <c r="N967" s="2">
        <f>RANK(Table1[[#This Row],[cpuValue]],Table1[cpuValue])</f>
        <v>1433</v>
      </c>
      <c r="O967" s="8" t="str">
        <f>LOOKUP(Table1[[#This Row],[Rank based on power]],$S$5:$S$9,$T$5:$T$9)</f>
        <v>Average performance</v>
      </c>
      <c r="P967" s="2">
        <f ca="1">YEAR($T$2)-Table1[[#This Row],[testDate]]</f>
        <v>10</v>
      </c>
      <c r="Q967" s="8" t="str">
        <f>CONCATENATE(PROPER(Table1[[#This Row],[Performace remark based on performance]])," ",UPPER(TRIM(Table1[[#This Row],[category]])))</f>
        <v>Average Performance DESKTOP</v>
      </c>
      <c r="R967" s="8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t="s">
        <v>1060</v>
      </c>
      <c r="B968" s="9">
        <v>209.95</v>
      </c>
      <c r="C968" s="2">
        <v>3982</v>
      </c>
      <c r="D968" s="2">
        <v>18.97</v>
      </c>
      <c r="E968" s="2">
        <v>1648</v>
      </c>
      <c r="F968" s="2">
        <v>7.85</v>
      </c>
      <c r="G968" s="2">
        <v>35</v>
      </c>
      <c r="H968" s="2">
        <v>113.78</v>
      </c>
      <c r="I968" s="2">
        <v>4</v>
      </c>
      <c r="J968" s="10">
        <v>2014</v>
      </c>
      <c r="K968" s="8" t="s">
        <v>650</v>
      </c>
      <c r="L968" s="8" t="s">
        <v>13</v>
      </c>
      <c r="M968" s="2">
        <f>RANK(Table1[[#This Row],[powerPerf]],Table1[powerPerf])</f>
        <v>692</v>
      </c>
      <c r="N968" s="2">
        <f>RANK(Table1[[#This Row],[cpuValue]],Table1[cpuValue])</f>
        <v>1199</v>
      </c>
      <c r="O968" s="8" t="str">
        <f>LOOKUP(Table1[[#This Row],[Rank based on power]],$S$5:$S$9,$T$5:$T$9)</f>
        <v>High performance</v>
      </c>
      <c r="P968" s="2">
        <f ca="1">YEAR($T$2)-Table1[[#This Row],[testDate]]</f>
        <v>8</v>
      </c>
      <c r="Q968" s="8" t="str">
        <f>CONCATENATE(PROPER(Table1[[#This Row],[Performace remark based on performance]])," ",UPPER(TRIM(Table1[[#This Row],[category]])))</f>
        <v>High Performance DESKTOP</v>
      </c>
      <c r="R968" s="8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t="s">
        <v>1061</v>
      </c>
      <c r="B969" s="9">
        <v>178.97</v>
      </c>
      <c r="C969" s="2">
        <v>3974</v>
      </c>
      <c r="D969" s="2">
        <v>22.21</v>
      </c>
      <c r="E969" s="2">
        <v>1654</v>
      </c>
      <c r="F969" s="2">
        <v>9.24</v>
      </c>
      <c r="G969" s="2">
        <v>95</v>
      </c>
      <c r="H969" s="2">
        <v>41.83</v>
      </c>
      <c r="I969" s="2">
        <v>4</v>
      </c>
      <c r="J969" s="10">
        <v>2012</v>
      </c>
      <c r="K969" s="8" t="s">
        <v>776</v>
      </c>
      <c r="L969" s="8" t="s">
        <v>13</v>
      </c>
      <c r="M969" s="2">
        <f>RANK(Table1[[#This Row],[powerPerf]],Table1[powerPerf])</f>
        <v>1225</v>
      </c>
      <c r="N969" s="2">
        <f>RANK(Table1[[#This Row],[cpuValue]],Table1[cpuValue])</f>
        <v>1092</v>
      </c>
      <c r="O969" s="8" t="str">
        <f>LOOKUP(Table1[[#This Row],[Rank based on power]],$S$5:$S$9,$T$5:$T$9)</f>
        <v>Average performance</v>
      </c>
      <c r="P969" s="2">
        <f ca="1">YEAR($T$2)-Table1[[#This Row],[testDate]]</f>
        <v>10</v>
      </c>
      <c r="Q969" s="8" t="str">
        <f>CONCATENATE(PROPER(Table1[[#This Row],[Performace remark based on performance]])," ",UPPER(TRIM(Table1[[#This Row],[category]])))</f>
        <v>Average Performance DESKTOP</v>
      </c>
      <c r="R969" s="8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t="s">
        <v>1062</v>
      </c>
      <c r="B970" s="9">
        <v>129.94999999999999</v>
      </c>
      <c r="C970" s="2">
        <v>3949</v>
      </c>
      <c r="D970" s="2">
        <v>30.39</v>
      </c>
      <c r="E970" s="2">
        <v>1269</v>
      </c>
      <c r="F970" s="2">
        <v>9.76</v>
      </c>
      <c r="G970" s="2">
        <v>95</v>
      </c>
      <c r="H970" s="2">
        <v>41.57</v>
      </c>
      <c r="I970" s="2">
        <v>3</v>
      </c>
      <c r="J970" s="10">
        <v>2016</v>
      </c>
      <c r="K970" s="8" t="s">
        <v>978</v>
      </c>
      <c r="L970" s="8" t="s">
        <v>16</v>
      </c>
      <c r="M970" s="2">
        <f>RANK(Table1[[#This Row],[powerPerf]],Table1[powerPerf])</f>
        <v>1229</v>
      </c>
      <c r="N970" s="2">
        <f>RANK(Table1[[#This Row],[cpuValue]],Table1[cpuValue])</f>
        <v>826</v>
      </c>
      <c r="O970" s="8" t="str">
        <f>LOOKUP(Table1[[#This Row],[Rank based on power]],$S$5:$S$9,$T$5:$T$9)</f>
        <v>Average performance</v>
      </c>
      <c r="P970" s="2">
        <f ca="1">YEAR($T$2)-Table1[[#This Row],[testDate]]</f>
        <v>6</v>
      </c>
      <c r="Q970" s="8" t="str">
        <f>CONCATENATE(PROPER(Table1[[#This Row],[Performace remark based on performance]])," ",UPPER(TRIM(Table1[[#This Row],[category]])))</f>
        <v>Average Performance SERVER</v>
      </c>
      <c r="R970" s="8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t="s">
        <v>1063</v>
      </c>
      <c r="B971" s="9">
        <v>304</v>
      </c>
      <c r="C971" s="2">
        <v>3925</v>
      </c>
      <c r="D971" s="2">
        <v>12.91</v>
      </c>
      <c r="E971" s="2">
        <v>2080</v>
      </c>
      <c r="F971" s="2">
        <v>6.84</v>
      </c>
      <c r="G971" s="2">
        <v>28</v>
      </c>
      <c r="H971" s="2">
        <v>140.19</v>
      </c>
      <c r="I971" s="2">
        <v>2</v>
      </c>
      <c r="J971" s="10">
        <v>2017</v>
      </c>
      <c r="K971" s="8" t="s">
        <v>802</v>
      </c>
      <c r="L971" s="8" t="s">
        <v>118</v>
      </c>
      <c r="M971" s="2">
        <f>RANK(Table1[[#This Row],[powerPerf]],Table1[powerPerf])</f>
        <v>555</v>
      </c>
      <c r="N971" s="2">
        <f>RANK(Table1[[#This Row],[cpuValue]],Table1[cpuValue])</f>
        <v>1449</v>
      </c>
      <c r="O971" s="8" t="str">
        <f>LOOKUP(Table1[[#This Row],[Rank based on power]],$S$5:$S$9,$T$5:$T$9)</f>
        <v>High performance</v>
      </c>
      <c r="P971" s="2">
        <f ca="1">YEAR($T$2)-Table1[[#This Row],[testDate]]</f>
        <v>5</v>
      </c>
      <c r="Q971" s="8" t="str">
        <f>CONCATENATE(PROPER(Table1[[#This Row],[Performace remark based on performance]])," ",UPPER(TRIM(Table1[[#This Row],[category]])))</f>
        <v>High Performance LAPTOP</v>
      </c>
      <c r="R971" s="8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t="s">
        <v>1064</v>
      </c>
      <c r="B972" s="9">
        <v>117</v>
      </c>
      <c r="C972" s="2">
        <v>3911</v>
      </c>
      <c r="D972" s="2">
        <v>33.43</v>
      </c>
      <c r="E972" s="2">
        <v>1997</v>
      </c>
      <c r="F972" s="2">
        <v>17.07</v>
      </c>
      <c r="G972" s="2">
        <v>35</v>
      </c>
      <c r="H972" s="2">
        <v>111.75</v>
      </c>
      <c r="I972" s="2">
        <v>2</v>
      </c>
      <c r="J972" s="10">
        <v>2017</v>
      </c>
      <c r="K972" s="8" t="s">
        <v>575</v>
      </c>
      <c r="L972" s="8" t="s">
        <v>13</v>
      </c>
      <c r="M972" s="2">
        <f>RANK(Table1[[#This Row],[powerPerf]],Table1[powerPerf])</f>
        <v>701</v>
      </c>
      <c r="N972" s="2">
        <f>RANK(Table1[[#This Row],[cpuValue]],Table1[cpuValue])</f>
        <v>750</v>
      </c>
      <c r="O972" s="8" t="str">
        <f>LOOKUP(Table1[[#This Row],[Rank based on power]],$S$5:$S$9,$T$5:$T$9)</f>
        <v>High performance</v>
      </c>
      <c r="P972" s="2">
        <f ca="1">YEAR($T$2)-Table1[[#This Row],[testDate]]</f>
        <v>5</v>
      </c>
      <c r="Q972" s="8" t="str">
        <f>CONCATENATE(PROPER(Table1[[#This Row],[Performace remark based on performance]])," ",UPPER(TRIM(Table1[[#This Row],[category]])))</f>
        <v>High Performance DESKTOP</v>
      </c>
      <c r="R972" s="8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t="s">
        <v>1065</v>
      </c>
      <c r="B973" s="9">
        <v>36.99</v>
      </c>
      <c r="C973" s="2">
        <v>3906</v>
      </c>
      <c r="D973" s="2">
        <v>105.59</v>
      </c>
      <c r="E973" s="2">
        <v>1413</v>
      </c>
      <c r="F973" s="2">
        <v>38.19</v>
      </c>
      <c r="G973" s="2">
        <v>65</v>
      </c>
      <c r="H973" s="2">
        <v>60.09</v>
      </c>
      <c r="I973" s="2">
        <v>6</v>
      </c>
      <c r="J973" s="10">
        <v>2015</v>
      </c>
      <c r="K973" s="8" t="s">
        <v>978</v>
      </c>
      <c r="L973" s="8" t="s">
        <v>16</v>
      </c>
      <c r="M973" s="2">
        <f>RANK(Table1[[#This Row],[powerPerf]],Table1[powerPerf])</f>
        <v>1047</v>
      </c>
      <c r="N973" s="2">
        <f>RANK(Table1[[#This Row],[cpuValue]],Table1[cpuValue])</f>
        <v>75</v>
      </c>
      <c r="O973" s="8" t="str">
        <f>LOOKUP(Table1[[#This Row],[Rank based on power]],$S$5:$S$9,$T$5:$T$9)</f>
        <v>Average performance</v>
      </c>
      <c r="P973" s="2">
        <f ca="1">YEAR($T$2)-Table1[[#This Row],[testDate]]</f>
        <v>7</v>
      </c>
      <c r="Q973" s="8" t="str">
        <f>CONCATENATE(PROPER(Table1[[#This Row],[Performace remark based on performance]])," ",UPPER(TRIM(Table1[[#This Row],[category]])))</f>
        <v>Average Performance SERVER</v>
      </c>
      <c r="R973" s="8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t="s">
        <v>1066</v>
      </c>
      <c r="B974" s="9">
        <v>54</v>
      </c>
      <c r="C974" s="2">
        <v>3904</v>
      </c>
      <c r="D974" s="2">
        <v>72.290000000000006</v>
      </c>
      <c r="E974" s="2">
        <v>1364</v>
      </c>
      <c r="F974" s="2">
        <v>25.25</v>
      </c>
      <c r="G974" s="2">
        <v>10</v>
      </c>
      <c r="H974" s="2">
        <v>390.38</v>
      </c>
      <c r="I974" s="2">
        <v>4</v>
      </c>
      <c r="J974" s="10">
        <v>2021</v>
      </c>
      <c r="K974" s="8" t="s">
        <v>1030</v>
      </c>
      <c r="L974" s="8" t="s">
        <v>300</v>
      </c>
      <c r="M974" s="2">
        <f>RANK(Table1[[#This Row],[powerPerf]],Table1[powerPerf])</f>
        <v>76</v>
      </c>
      <c r="N974" s="2">
        <f>RANK(Table1[[#This Row],[cpuValue]],Table1[cpuValue])</f>
        <v>212</v>
      </c>
      <c r="O974" s="8" t="str">
        <f>LOOKUP(Table1[[#This Row],[Rank based on power]],$S$5:$S$9,$T$5:$T$9)</f>
        <v>Best performance</v>
      </c>
      <c r="P974" s="2">
        <f ca="1">YEAR($T$2)-Table1[[#This Row],[testDate]]</f>
        <v>1</v>
      </c>
      <c r="Q974" s="8" t="str">
        <f>CONCATENATE(PROPER(Table1[[#This Row],[Performace remark based on performance]])," ",UPPER(TRIM(Table1[[#This Row],[category]])))</f>
        <v>Best Performance MOBILE/EMBEDDED</v>
      </c>
      <c r="R974" s="8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t="s">
        <v>1067</v>
      </c>
      <c r="B975" s="9">
        <v>469.99</v>
      </c>
      <c r="C975" s="2">
        <v>3895</v>
      </c>
      <c r="D975" s="2">
        <v>8.2899999999999991</v>
      </c>
      <c r="E975" s="2">
        <v>1989</v>
      </c>
      <c r="F975" s="2">
        <v>4.2300000000000004</v>
      </c>
      <c r="G975" s="2">
        <v>15</v>
      </c>
      <c r="H975" s="2">
        <v>259.67</v>
      </c>
      <c r="I975" s="2">
        <v>2</v>
      </c>
      <c r="J975" s="10">
        <v>2017</v>
      </c>
      <c r="K975" s="8" t="s">
        <v>1024</v>
      </c>
      <c r="L975" s="8" t="s">
        <v>118</v>
      </c>
      <c r="M975" s="2">
        <f>RANK(Table1[[#This Row],[powerPerf]],Table1[powerPerf])</f>
        <v>199</v>
      </c>
      <c r="N975" s="2">
        <f>RANK(Table1[[#This Row],[cpuValue]],Table1[cpuValue])</f>
        <v>1680</v>
      </c>
      <c r="O975" s="8" t="str">
        <f>LOOKUP(Table1[[#This Row],[Rank based on power]],$S$5:$S$9,$T$5:$T$9)</f>
        <v>Best performance</v>
      </c>
      <c r="P975" s="2">
        <f ca="1">YEAR($T$2)-Table1[[#This Row],[testDate]]</f>
        <v>5</v>
      </c>
      <c r="Q975" s="8" t="str">
        <f>CONCATENATE(PROPER(Table1[[#This Row],[Performace remark based on performance]])," ",UPPER(TRIM(Table1[[#This Row],[category]])))</f>
        <v>Best Performance LAPTOP</v>
      </c>
      <c r="R975" s="8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t="s">
        <v>1068</v>
      </c>
      <c r="B976" s="9">
        <v>169</v>
      </c>
      <c r="C976" s="2">
        <v>3878</v>
      </c>
      <c r="D976" s="2">
        <v>22.95</v>
      </c>
      <c r="E976" s="2">
        <v>1775</v>
      </c>
      <c r="F976" s="2">
        <v>10.5</v>
      </c>
      <c r="G976" s="2">
        <v>65</v>
      </c>
      <c r="H976" s="2">
        <v>59.66</v>
      </c>
      <c r="I976" s="2">
        <v>4</v>
      </c>
      <c r="J976" s="10">
        <v>2017</v>
      </c>
      <c r="K976" s="8" t="s">
        <v>48</v>
      </c>
      <c r="L976" s="8" t="s">
        <v>13</v>
      </c>
      <c r="M976" s="2">
        <f>RANK(Table1[[#This Row],[powerPerf]],Table1[powerPerf])</f>
        <v>1049</v>
      </c>
      <c r="N976" s="2">
        <f>RANK(Table1[[#This Row],[cpuValue]],Table1[cpuValue])</f>
        <v>1066</v>
      </c>
      <c r="O976" s="8" t="str">
        <f>LOOKUP(Table1[[#This Row],[Rank based on power]],$S$5:$S$9,$T$5:$T$9)</f>
        <v>Average performance</v>
      </c>
      <c r="P976" s="2">
        <f ca="1">YEAR($T$2)-Table1[[#This Row],[testDate]]</f>
        <v>5</v>
      </c>
      <c r="Q976" s="8" t="str">
        <f>CONCATENATE(PROPER(Table1[[#This Row],[Performace remark based on performance]])," ",UPPER(TRIM(Table1[[#This Row],[category]])))</f>
        <v>Average Performance DESKTOP</v>
      </c>
      <c r="R976" s="8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t="s">
        <v>1070</v>
      </c>
      <c r="B977" s="9">
        <v>108.02</v>
      </c>
      <c r="C977" s="2">
        <v>3863</v>
      </c>
      <c r="D977" s="2">
        <v>35.76</v>
      </c>
      <c r="E977" s="2">
        <v>1415</v>
      </c>
      <c r="F977" s="2">
        <v>13.1</v>
      </c>
      <c r="G977" s="2">
        <v>95</v>
      </c>
      <c r="H977" s="2">
        <v>40.659999999999997</v>
      </c>
      <c r="I977" s="2">
        <v>3</v>
      </c>
      <c r="J977" s="10">
        <v>2012</v>
      </c>
      <c r="K977" s="8" t="s">
        <v>766</v>
      </c>
      <c r="L977" s="8" t="s">
        <v>13</v>
      </c>
      <c r="M977" s="2">
        <f>RANK(Table1[[#This Row],[powerPerf]],Table1[powerPerf])</f>
        <v>1237</v>
      </c>
      <c r="N977" s="2">
        <f>RANK(Table1[[#This Row],[cpuValue]],Table1[cpuValue])</f>
        <v>689</v>
      </c>
      <c r="O977" s="8" t="str">
        <f>LOOKUP(Table1[[#This Row],[Rank based on power]],$S$5:$S$9,$T$5:$T$9)</f>
        <v>Average performance</v>
      </c>
      <c r="P977" s="2">
        <f ca="1">YEAR($T$2)-Table1[[#This Row],[testDate]]</f>
        <v>10</v>
      </c>
      <c r="Q977" s="8" t="str">
        <f>CONCATENATE(PROPER(Table1[[#This Row],[Performace remark based on performance]])," ",UPPER(TRIM(Table1[[#This Row],[category]])))</f>
        <v>Average Performance DESKTOP</v>
      </c>
      <c r="R977" s="8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t="s">
        <v>1071</v>
      </c>
      <c r="B978" s="9">
        <v>40.26</v>
      </c>
      <c r="C978" s="2">
        <v>3855</v>
      </c>
      <c r="D978" s="2">
        <v>95.75</v>
      </c>
      <c r="E978" s="2">
        <v>1582</v>
      </c>
      <c r="F978" s="2">
        <v>39.29</v>
      </c>
      <c r="G978" s="2">
        <v>80</v>
      </c>
      <c r="H978" s="2">
        <v>48.18</v>
      </c>
      <c r="I978" s="2">
        <v>4</v>
      </c>
      <c r="J978" s="10">
        <v>2011</v>
      </c>
      <c r="K978" s="8" t="s">
        <v>776</v>
      </c>
      <c r="L978" s="8" t="s">
        <v>16</v>
      </c>
      <c r="M978" s="2">
        <f>RANK(Table1[[#This Row],[powerPerf]],Table1[powerPerf])</f>
        <v>1156</v>
      </c>
      <c r="N978" s="2">
        <f>RANK(Table1[[#This Row],[cpuValue]],Table1[cpuValue])</f>
        <v>112</v>
      </c>
      <c r="O978" s="8" t="str">
        <f>LOOKUP(Table1[[#This Row],[Rank based on power]],$S$5:$S$9,$T$5:$T$9)</f>
        <v>Average performance</v>
      </c>
      <c r="P978" s="2">
        <f ca="1">YEAR($T$2)-Table1[[#This Row],[testDate]]</f>
        <v>11</v>
      </c>
      <c r="Q978" s="8" t="str">
        <f>CONCATENATE(PROPER(Table1[[#This Row],[Performace remark based on performance]])," ",UPPER(TRIM(Table1[[#This Row],[category]])))</f>
        <v>Average Performance SERVER</v>
      </c>
      <c r="R978" s="8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t="s">
        <v>1072</v>
      </c>
      <c r="B979" s="9">
        <v>415</v>
      </c>
      <c r="C979" s="2">
        <v>3851</v>
      </c>
      <c r="D979" s="2">
        <v>9.2799999999999994</v>
      </c>
      <c r="E979" s="2">
        <v>1983</v>
      </c>
      <c r="F979" s="2">
        <v>4.78</v>
      </c>
      <c r="G979" s="2">
        <v>15</v>
      </c>
      <c r="H979" s="2">
        <v>256.72000000000003</v>
      </c>
      <c r="I979" s="2">
        <v>2</v>
      </c>
      <c r="J979" s="10">
        <v>2018</v>
      </c>
      <c r="K979" s="8" t="s">
        <v>802</v>
      </c>
      <c r="L979" s="8" t="s">
        <v>118</v>
      </c>
      <c r="M979" s="2">
        <f>RANK(Table1[[#This Row],[powerPerf]],Table1[powerPerf])</f>
        <v>205</v>
      </c>
      <c r="N979" s="2">
        <f>RANK(Table1[[#This Row],[cpuValue]],Table1[cpuValue])</f>
        <v>1615</v>
      </c>
      <c r="O979" s="8" t="str">
        <f>LOOKUP(Table1[[#This Row],[Rank based on power]],$S$5:$S$9,$T$5:$T$9)</f>
        <v>Best performance</v>
      </c>
      <c r="P979" s="2">
        <f ca="1">YEAR($T$2)-Table1[[#This Row],[testDate]]</f>
        <v>4</v>
      </c>
      <c r="Q979" s="8" t="str">
        <f>CONCATENATE(PROPER(Table1[[#This Row],[Performace remark based on performance]])," ",UPPER(TRIM(Table1[[#This Row],[category]])))</f>
        <v>Best Performance LAPTOP</v>
      </c>
      <c r="R979" s="8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t="s">
        <v>1073</v>
      </c>
      <c r="B980" s="9">
        <v>138.02000000000001</v>
      </c>
      <c r="C980" s="2">
        <v>3847</v>
      </c>
      <c r="D980" s="2">
        <v>27.87</v>
      </c>
      <c r="E980" s="2">
        <v>1094</v>
      </c>
      <c r="F980" s="2">
        <v>7.92</v>
      </c>
      <c r="G980" s="2">
        <v>95</v>
      </c>
      <c r="H980" s="2">
        <v>40.5</v>
      </c>
      <c r="I980" s="2">
        <v>4</v>
      </c>
      <c r="J980" s="10">
        <v>2012</v>
      </c>
      <c r="K980" s="8" t="s">
        <v>766</v>
      </c>
      <c r="L980" s="8" t="s">
        <v>13</v>
      </c>
      <c r="M980" s="2">
        <f>RANK(Table1[[#This Row],[powerPerf]],Table1[powerPerf])</f>
        <v>1239</v>
      </c>
      <c r="N980" s="2">
        <f>RANK(Table1[[#This Row],[cpuValue]],Table1[cpuValue])</f>
        <v>908</v>
      </c>
      <c r="O980" s="8" t="str">
        <f>LOOKUP(Table1[[#This Row],[Rank based on power]],$S$5:$S$9,$T$5:$T$9)</f>
        <v>Average performance</v>
      </c>
      <c r="P980" s="2">
        <f ca="1">YEAR($T$2)-Table1[[#This Row],[testDate]]</f>
        <v>10</v>
      </c>
      <c r="Q980" s="8" t="str">
        <f>CONCATENATE(PROPER(Table1[[#This Row],[Performace remark based on performance]])," ",UPPER(TRIM(Table1[[#This Row],[category]])))</f>
        <v>Average Performance DESKTOP</v>
      </c>
      <c r="R980" s="8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t="s">
        <v>1074</v>
      </c>
      <c r="B981" s="9">
        <v>88.57</v>
      </c>
      <c r="C981" s="2">
        <v>3840</v>
      </c>
      <c r="D981" s="2">
        <v>43.35</v>
      </c>
      <c r="E981" s="2">
        <v>1580</v>
      </c>
      <c r="F981" s="2">
        <v>17.84</v>
      </c>
      <c r="G981" s="2">
        <v>95</v>
      </c>
      <c r="H981" s="2">
        <v>40.42</v>
      </c>
      <c r="I981" s="2">
        <v>4</v>
      </c>
      <c r="J981" s="10">
        <v>2010</v>
      </c>
      <c r="K981" s="8" t="s">
        <v>776</v>
      </c>
      <c r="L981" s="8" t="s">
        <v>13</v>
      </c>
      <c r="M981" s="2">
        <f>RANK(Table1[[#This Row],[powerPerf]],Table1[powerPerf])</f>
        <v>1241</v>
      </c>
      <c r="N981" s="2">
        <f>RANK(Table1[[#This Row],[cpuValue]],Table1[cpuValue])</f>
        <v>537</v>
      </c>
      <c r="O981" s="8" t="str">
        <f>LOOKUP(Table1[[#This Row],[Rank based on power]],$S$5:$S$9,$T$5:$T$9)</f>
        <v>Average performance</v>
      </c>
      <c r="P981" s="2">
        <f ca="1">YEAR($T$2)-Table1[[#This Row],[testDate]]</f>
        <v>12</v>
      </c>
      <c r="Q981" s="8" t="str">
        <f>CONCATENATE(PROPER(Table1[[#This Row],[Performace remark based on performance]])," ",UPPER(TRIM(Table1[[#This Row],[category]])))</f>
        <v>Average Performance DESKTOP</v>
      </c>
      <c r="R981" s="8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t="s">
        <v>1075</v>
      </c>
      <c r="B982" s="9">
        <v>281</v>
      </c>
      <c r="C982" s="2">
        <v>3837</v>
      </c>
      <c r="D982" s="2">
        <v>13.65</v>
      </c>
      <c r="E982" s="2">
        <v>2142</v>
      </c>
      <c r="F982" s="2">
        <v>7.62</v>
      </c>
      <c r="G982" s="2">
        <v>15</v>
      </c>
      <c r="H982" s="2">
        <v>255.79</v>
      </c>
      <c r="I982" s="2">
        <v>2</v>
      </c>
      <c r="J982" s="10">
        <v>2018</v>
      </c>
      <c r="K982" s="8" t="s">
        <v>532</v>
      </c>
      <c r="L982" s="8" t="s">
        <v>118</v>
      </c>
      <c r="M982" s="2">
        <f>RANK(Table1[[#This Row],[powerPerf]],Table1[powerPerf])</f>
        <v>207</v>
      </c>
      <c r="N982" s="2">
        <f>RANK(Table1[[#This Row],[cpuValue]],Table1[cpuValue])</f>
        <v>1418</v>
      </c>
      <c r="O982" s="8" t="str">
        <f>LOOKUP(Table1[[#This Row],[Rank based on power]],$S$5:$S$9,$T$5:$T$9)</f>
        <v>Best performance</v>
      </c>
      <c r="P982" s="2">
        <f ca="1">YEAR($T$2)-Table1[[#This Row],[testDate]]</f>
        <v>4</v>
      </c>
      <c r="Q982" s="8" t="str">
        <f>CONCATENATE(PROPER(Table1[[#This Row],[Performace remark based on performance]])," ",UPPER(TRIM(Table1[[#This Row],[category]])))</f>
        <v>Best Performance LAPTOP</v>
      </c>
      <c r="R982" s="8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t="s">
        <v>1076</v>
      </c>
      <c r="B983" s="9">
        <v>69</v>
      </c>
      <c r="C983" s="2">
        <v>3817</v>
      </c>
      <c r="D983" s="2">
        <v>55.32</v>
      </c>
      <c r="E983" s="2">
        <v>1572</v>
      </c>
      <c r="F983" s="2">
        <v>22.78</v>
      </c>
      <c r="G983" s="2">
        <v>95</v>
      </c>
      <c r="H983" s="2">
        <v>40.18</v>
      </c>
      <c r="I983" s="2">
        <v>4</v>
      </c>
      <c r="J983" s="10">
        <v>2011</v>
      </c>
      <c r="K983" s="8" t="s">
        <v>776</v>
      </c>
      <c r="L983" s="8" t="s">
        <v>16</v>
      </c>
      <c r="M983" s="2">
        <f>RANK(Table1[[#This Row],[powerPerf]],Table1[powerPerf])</f>
        <v>1245</v>
      </c>
      <c r="N983" s="2">
        <f>RANK(Table1[[#This Row],[cpuValue]],Table1[cpuValue])</f>
        <v>364</v>
      </c>
      <c r="O983" s="8" t="str">
        <f>LOOKUP(Table1[[#This Row],[Rank based on power]],$S$5:$S$9,$T$5:$T$9)</f>
        <v>Average performance</v>
      </c>
      <c r="P983" s="2">
        <f ca="1">YEAR($T$2)-Table1[[#This Row],[testDate]]</f>
        <v>11</v>
      </c>
      <c r="Q983" s="8" t="str">
        <f>CONCATENATE(PROPER(Table1[[#This Row],[Performace remark based on performance]])," ",UPPER(TRIM(Table1[[#This Row],[category]])))</f>
        <v>Average Performance SERVER</v>
      </c>
      <c r="R983" s="8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t="s">
        <v>1077</v>
      </c>
      <c r="B984" s="9">
        <v>338</v>
      </c>
      <c r="C984" s="2">
        <v>3816</v>
      </c>
      <c r="D984" s="2">
        <v>11.29</v>
      </c>
      <c r="E984" s="2">
        <v>1880</v>
      </c>
      <c r="F984" s="2">
        <v>5.56</v>
      </c>
      <c r="G984" s="2">
        <v>15</v>
      </c>
      <c r="H984" s="2">
        <v>254.38</v>
      </c>
      <c r="I984" s="2">
        <v>2</v>
      </c>
      <c r="J984" s="10">
        <v>2022</v>
      </c>
      <c r="K984" s="8" t="s">
        <v>447</v>
      </c>
      <c r="L984" s="8" t="s">
        <v>300</v>
      </c>
      <c r="M984" s="2">
        <f>RANK(Table1[[#This Row],[powerPerf]],Table1[powerPerf])</f>
        <v>209</v>
      </c>
      <c r="N984" s="2">
        <f>RANK(Table1[[#This Row],[cpuValue]],Table1[cpuValue])</f>
        <v>1515</v>
      </c>
      <c r="O984" s="8" t="str">
        <f>LOOKUP(Table1[[#This Row],[Rank based on power]],$S$5:$S$9,$T$5:$T$9)</f>
        <v>Best performance</v>
      </c>
      <c r="P984" s="2">
        <f ca="1">YEAR($T$2)-Table1[[#This Row],[testDate]]</f>
        <v>0</v>
      </c>
      <c r="Q984" s="8" t="str">
        <f>CONCATENATE(PROPER(Table1[[#This Row],[Performace remark based on performance]])," ",UPPER(TRIM(Table1[[#This Row],[category]])))</f>
        <v>Best Performance MOBILE/EMBEDDED</v>
      </c>
      <c r="R984" s="8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t="s">
        <v>1078</v>
      </c>
      <c r="B985" s="9">
        <v>199.95</v>
      </c>
      <c r="C985" s="2">
        <v>3810</v>
      </c>
      <c r="D985" s="2">
        <v>19.05</v>
      </c>
      <c r="E985" s="2">
        <v>1691</v>
      </c>
      <c r="F985" s="2">
        <v>8.4600000000000009</v>
      </c>
      <c r="G985" s="2">
        <v>65</v>
      </c>
      <c r="H985" s="2">
        <v>58.61</v>
      </c>
      <c r="I985" s="2">
        <v>4</v>
      </c>
      <c r="J985" s="10">
        <v>2012</v>
      </c>
      <c r="K985" s="8" t="s">
        <v>776</v>
      </c>
      <c r="L985" s="8" t="s">
        <v>13</v>
      </c>
      <c r="M985" s="2">
        <f>RANK(Table1[[#This Row],[powerPerf]],Table1[powerPerf])</f>
        <v>1057</v>
      </c>
      <c r="N985" s="2">
        <f>RANK(Table1[[#This Row],[cpuValue]],Table1[cpuValue])</f>
        <v>1196</v>
      </c>
      <c r="O985" s="8" t="str">
        <f>LOOKUP(Table1[[#This Row],[Rank based on power]],$S$5:$S$9,$T$5:$T$9)</f>
        <v>Average performance</v>
      </c>
      <c r="P985" s="2">
        <f ca="1">YEAR($T$2)-Table1[[#This Row],[testDate]]</f>
        <v>10</v>
      </c>
      <c r="Q985" s="8" t="str">
        <f>CONCATENATE(PROPER(Table1[[#This Row],[Performace remark based on performance]])," ",UPPER(TRIM(Table1[[#This Row],[category]])))</f>
        <v>Average Performance DESKTOP</v>
      </c>
      <c r="R985" s="8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t="s">
        <v>1079</v>
      </c>
      <c r="B986" s="9">
        <v>299</v>
      </c>
      <c r="C986" s="2">
        <v>3807</v>
      </c>
      <c r="D986" s="2">
        <v>12.73</v>
      </c>
      <c r="E986" s="2">
        <v>2126</v>
      </c>
      <c r="F986" s="2">
        <v>7.11</v>
      </c>
      <c r="G986" s="2">
        <v>54</v>
      </c>
      <c r="H986" s="2">
        <v>70.489999999999995</v>
      </c>
      <c r="I986" s="2">
        <v>2</v>
      </c>
      <c r="J986" s="10">
        <v>2014</v>
      </c>
      <c r="K986" s="8" t="s">
        <v>650</v>
      </c>
      <c r="L986" s="8" t="s">
        <v>13</v>
      </c>
      <c r="M986" s="2">
        <f>RANK(Table1[[#This Row],[powerPerf]],Table1[powerPerf])</f>
        <v>954</v>
      </c>
      <c r="N986" s="2">
        <f>RANK(Table1[[#This Row],[cpuValue]],Table1[cpuValue])</f>
        <v>1454</v>
      </c>
      <c r="O986" s="8" t="str">
        <f>LOOKUP(Table1[[#This Row],[Rank based on power]],$S$5:$S$9,$T$5:$T$9)</f>
        <v>Average performance</v>
      </c>
      <c r="P986" s="2">
        <f ca="1">YEAR($T$2)-Table1[[#This Row],[testDate]]</f>
        <v>8</v>
      </c>
      <c r="Q986" s="8" t="str">
        <f>CONCATENATE(PROPER(Table1[[#This Row],[Performace remark based on performance]])," ",UPPER(TRIM(Table1[[#This Row],[category]])))</f>
        <v>Average Performance DESKTOP</v>
      </c>
      <c r="R986" s="8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t="s">
        <v>1080</v>
      </c>
      <c r="B987" s="9">
        <v>77.739999999999995</v>
      </c>
      <c r="C987" s="2">
        <v>3797</v>
      </c>
      <c r="D987" s="2">
        <v>48.84</v>
      </c>
      <c r="E987" s="2">
        <v>1607</v>
      </c>
      <c r="F987" s="2">
        <v>20.67</v>
      </c>
      <c r="G987" s="2">
        <v>95</v>
      </c>
      <c r="H987" s="2">
        <v>39.97</v>
      </c>
      <c r="I987" s="2">
        <v>4</v>
      </c>
      <c r="J987" s="10">
        <v>2012</v>
      </c>
      <c r="K987" s="8" t="s">
        <v>776</v>
      </c>
      <c r="L987" s="8" t="s">
        <v>13</v>
      </c>
      <c r="M987" s="2">
        <f>RANK(Table1[[#This Row],[powerPerf]],Table1[powerPerf])</f>
        <v>1248</v>
      </c>
      <c r="N987" s="2">
        <f>RANK(Table1[[#This Row],[cpuValue]],Table1[cpuValue])</f>
        <v>441</v>
      </c>
      <c r="O987" s="8" t="str">
        <f>LOOKUP(Table1[[#This Row],[Rank based on power]],$S$5:$S$9,$T$5:$T$9)</f>
        <v>Average performance</v>
      </c>
      <c r="P987" s="2">
        <f ca="1">YEAR($T$2)-Table1[[#This Row],[testDate]]</f>
        <v>10</v>
      </c>
      <c r="Q987" s="8" t="str">
        <f>CONCATENATE(PROPER(Table1[[#This Row],[Performace remark based on performance]])," ",UPPER(TRIM(Table1[[#This Row],[category]])))</f>
        <v>Average Performance DESKTOP</v>
      </c>
      <c r="R987" s="8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t="s">
        <v>1081</v>
      </c>
      <c r="B988" s="9">
        <v>149.88</v>
      </c>
      <c r="C988" s="2">
        <v>3787</v>
      </c>
      <c r="D988" s="2">
        <v>25.27</v>
      </c>
      <c r="E988" s="2">
        <v>2007</v>
      </c>
      <c r="F988" s="2">
        <v>13.39</v>
      </c>
      <c r="G988" s="2">
        <v>35</v>
      </c>
      <c r="H988" s="2">
        <v>108.2</v>
      </c>
      <c r="I988" s="2">
        <v>2</v>
      </c>
      <c r="J988" s="10">
        <v>2017</v>
      </c>
      <c r="K988" s="8" t="s">
        <v>575</v>
      </c>
      <c r="L988" s="8" t="s">
        <v>13</v>
      </c>
      <c r="M988" s="2">
        <f>RANK(Table1[[#This Row],[powerPerf]],Table1[powerPerf])</f>
        <v>718</v>
      </c>
      <c r="N988" s="2">
        <f>RANK(Table1[[#This Row],[cpuValue]],Table1[cpuValue])</f>
        <v>993</v>
      </c>
      <c r="O988" s="8" t="str">
        <f>LOOKUP(Table1[[#This Row],[Rank based on power]],$S$5:$S$9,$T$5:$T$9)</f>
        <v>High performance</v>
      </c>
      <c r="P988" s="2">
        <f ca="1">YEAR($T$2)-Table1[[#This Row],[testDate]]</f>
        <v>5</v>
      </c>
      <c r="Q988" s="8" t="str">
        <f>CONCATENATE(PROPER(Table1[[#This Row],[Performace remark based on performance]])," ",UPPER(TRIM(Table1[[#This Row],[category]])))</f>
        <v>High Performance DESKTOP</v>
      </c>
      <c r="R988" s="8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t="s">
        <v>1082</v>
      </c>
      <c r="B989" s="9">
        <v>73.58</v>
      </c>
      <c r="C989" s="2">
        <v>3784</v>
      </c>
      <c r="D989" s="2">
        <v>51.43</v>
      </c>
      <c r="E989" s="2">
        <v>1680</v>
      </c>
      <c r="F989" s="2">
        <v>22.84</v>
      </c>
      <c r="G989" s="2">
        <v>65</v>
      </c>
      <c r="H989" s="2">
        <v>58.22</v>
      </c>
      <c r="I989" s="2">
        <v>2</v>
      </c>
      <c r="J989" s="10">
        <v>2016</v>
      </c>
      <c r="K989" s="8" t="s">
        <v>1069</v>
      </c>
      <c r="L989" s="8" t="s">
        <v>13</v>
      </c>
      <c r="M989" s="2">
        <f>RANK(Table1[[#This Row],[powerPerf]],Table1[powerPerf])</f>
        <v>1061</v>
      </c>
      <c r="N989" s="2">
        <f>RANK(Table1[[#This Row],[cpuValue]],Table1[cpuValue])</f>
        <v>414</v>
      </c>
      <c r="O989" s="8" t="str">
        <f>LOOKUP(Table1[[#This Row],[Rank based on power]],$S$5:$S$9,$T$5:$T$9)</f>
        <v>Average performance</v>
      </c>
      <c r="P989" s="2">
        <f ca="1">YEAR($T$2)-Table1[[#This Row],[testDate]]</f>
        <v>6</v>
      </c>
      <c r="Q989" s="8" t="str">
        <f>CONCATENATE(PROPER(Table1[[#This Row],[Performace remark based on performance]])," ",UPPER(TRIM(Table1[[#This Row],[category]])))</f>
        <v>Average Performance DESKTOP</v>
      </c>
      <c r="R989" s="8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t="s">
        <v>1083</v>
      </c>
      <c r="B990" s="9">
        <v>146</v>
      </c>
      <c r="C990" s="2">
        <v>3777</v>
      </c>
      <c r="D990" s="2">
        <v>25.87</v>
      </c>
      <c r="E990" s="2">
        <v>2268</v>
      </c>
      <c r="F990" s="2">
        <v>15.53</v>
      </c>
      <c r="G990" s="2">
        <v>51</v>
      </c>
      <c r="H990" s="2">
        <v>74.06</v>
      </c>
      <c r="I990" s="2">
        <v>2</v>
      </c>
      <c r="J990" s="10">
        <v>2017</v>
      </c>
      <c r="K990" s="8" t="s">
        <v>575</v>
      </c>
      <c r="L990" s="8" t="s">
        <v>13</v>
      </c>
      <c r="M990" s="2">
        <f>RANK(Table1[[#This Row],[powerPerf]],Table1[powerPerf])</f>
        <v>929</v>
      </c>
      <c r="N990" s="2">
        <f>RANK(Table1[[#This Row],[cpuValue]],Table1[cpuValue])</f>
        <v>966</v>
      </c>
      <c r="O990" s="8" t="str">
        <f>LOOKUP(Table1[[#This Row],[Rank based on power]],$S$5:$S$9,$T$5:$T$9)</f>
        <v>Average performance</v>
      </c>
      <c r="P990" s="2">
        <f ca="1">YEAR($T$2)-Table1[[#This Row],[testDate]]</f>
        <v>5</v>
      </c>
      <c r="Q990" s="8" t="str">
        <f>CONCATENATE(PROPER(Table1[[#This Row],[Performace remark based on performance]])," ",UPPER(TRIM(Table1[[#This Row],[category]])))</f>
        <v>Average Performance DESKTOP</v>
      </c>
      <c r="R990" s="8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t="s">
        <v>1084</v>
      </c>
      <c r="B991" s="9">
        <v>169.87</v>
      </c>
      <c r="C991" s="2">
        <v>3770</v>
      </c>
      <c r="D991" s="2">
        <v>22.2</v>
      </c>
      <c r="E991" s="2">
        <v>2258</v>
      </c>
      <c r="F991" s="2">
        <v>13.29</v>
      </c>
      <c r="G991" s="2">
        <v>54</v>
      </c>
      <c r="H991" s="2">
        <v>69.819999999999993</v>
      </c>
      <c r="I991" s="2">
        <v>2</v>
      </c>
      <c r="J991" s="10">
        <v>2018</v>
      </c>
      <c r="K991" s="8" t="s">
        <v>267</v>
      </c>
      <c r="L991" s="8" t="s">
        <v>13</v>
      </c>
      <c r="M991" s="2">
        <f>RANK(Table1[[#This Row],[powerPerf]],Table1[powerPerf])</f>
        <v>961</v>
      </c>
      <c r="N991" s="2">
        <f>RANK(Table1[[#This Row],[cpuValue]],Table1[cpuValue])</f>
        <v>1094</v>
      </c>
      <c r="O991" s="8" t="str">
        <f>LOOKUP(Table1[[#This Row],[Rank based on power]],$S$5:$S$9,$T$5:$T$9)</f>
        <v>Average performance</v>
      </c>
      <c r="P991" s="2">
        <f ca="1">YEAR($T$2)-Table1[[#This Row],[testDate]]</f>
        <v>4</v>
      </c>
      <c r="Q991" s="8" t="str">
        <f>CONCATENATE(PROPER(Table1[[#This Row],[Performace remark based on performance]])," ",UPPER(TRIM(Table1[[#This Row],[category]])))</f>
        <v>Average Performance DESKTOP</v>
      </c>
      <c r="R991" s="8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t="s">
        <v>1085</v>
      </c>
      <c r="B992" s="9">
        <v>158</v>
      </c>
      <c r="C992" s="2">
        <v>3769</v>
      </c>
      <c r="D992" s="2">
        <v>23.85</v>
      </c>
      <c r="E992" s="2">
        <v>2291</v>
      </c>
      <c r="F992" s="2">
        <v>14.5</v>
      </c>
      <c r="G992" s="2">
        <v>54</v>
      </c>
      <c r="H992" s="2">
        <v>69.790000000000006</v>
      </c>
      <c r="I992" s="2">
        <v>2</v>
      </c>
      <c r="J992" s="10">
        <v>2018</v>
      </c>
      <c r="K992" s="8" t="s">
        <v>267</v>
      </c>
      <c r="L992" s="8" t="s">
        <v>13</v>
      </c>
      <c r="M992" s="2">
        <f>RANK(Table1[[#This Row],[powerPerf]],Table1[powerPerf])</f>
        <v>962</v>
      </c>
      <c r="N992" s="2">
        <f>RANK(Table1[[#This Row],[cpuValue]],Table1[cpuValue])</f>
        <v>1034</v>
      </c>
      <c r="O992" s="8" t="str">
        <f>LOOKUP(Table1[[#This Row],[Rank based on power]],$S$5:$S$9,$T$5:$T$9)</f>
        <v>Average performance</v>
      </c>
      <c r="P992" s="2">
        <f ca="1">YEAR($T$2)-Table1[[#This Row],[testDate]]</f>
        <v>4</v>
      </c>
      <c r="Q992" s="8" t="str">
        <f>CONCATENATE(PROPER(Table1[[#This Row],[Performace remark based on performance]])," ",UPPER(TRIM(Table1[[#This Row],[category]])))</f>
        <v>Average Performance DESKTOP</v>
      </c>
      <c r="R992" s="8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t="s">
        <v>1086</v>
      </c>
      <c r="B993" s="9">
        <v>80</v>
      </c>
      <c r="C993" s="2">
        <v>3760</v>
      </c>
      <c r="D993" s="2">
        <v>47</v>
      </c>
      <c r="E993" s="2">
        <v>1616</v>
      </c>
      <c r="F993" s="2">
        <v>20.2</v>
      </c>
      <c r="G993" s="2">
        <v>6.5</v>
      </c>
      <c r="H993" s="2">
        <v>578.47</v>
      </c>
      <c r="I993" s="2">
        <v>4</v>
      </c>
      <c r="J993" s="10">
        <v>2021</v>
      </c>
      <c r="K993" s="8" t="s">
        <v>1030</v>
      </c>
      <c r="L993" s="8" t="s">
        <v>300</v>
      </c>
      <c r="M993" s="2">
        <f>RANK(Table1[[#This Row],[powerPerf]],Table1[powerPerf])</f>
        <v>18</v>
      </c>
      <c r="N993" s="2">
        <f>RANK(Table1[[#This Row],[cpuValue]],Table1[cpuValue])</f>
        <v>469</v>
      </c>
      <c r="O993" s="8" t="str">
        <f>LOOKUP(Table1[[#This Row],[Rank based on power]],$S$5:$S$9,$T$5:$T$9)</f>
        <v>Best performance</v>
      </c>
      <c r="P993" s="2">
        <f ca="1">YEAR($T$2)-Table1[[#This Row],[testDate]]</f>
        <v>1</v>
      </c>
      <c r="Q993" s="8" t="str">
        <f>CONCATENATE(PROPER(Table1[[#This Row],[Performace remark based on performance]])," ",UPPER(TRIM(Table1[[#This Row],[category]])))</f>
        <v>Best Performance MOBILE/EMBEDDED</v>
      </c>
      <c r="R993" s="8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t="s">
        <v>1087</v>
      </c>
      <c r="B994" s="9">
        <v>50.89</v>
      </c>
      <c r="C994" s="2">
        <v>3752</v>
      </c>
      <c r="D994" s="2">
        <v>73.72</v>
      </c>
      <c r="E994" s="2">
        <v>931</v>
      </c>
      <c r="F994" s="2">
        <v>18.3</v>
      </c>
      <c r="G994" s="2">
        <v>85</v>
      </c>
      <c r="H994" s="2">
        <v>44.14</v>
      </c>
      <c r="I994" s="2">
        <v>6</v>
      </c>
      <c r="J994" s="10">
        <v>2015</v>
      </c>
      <c r="K994" s="8" t="s">
        <v>189</v>
      </c>
      <c r="L994" s="8" t="s">
        <v>16</v>
      </c>
      <c r="M994" s="2">
        <f>RANK(Table1[[#This Row],[powerPerf]],Table1[powerPerf])</f>
        <v>1201</v>
      </c>
      <c r="N994" s="2">
        <f>RANK(Table1[[#This Row],[cpuValue]],Table1[cpuValue])</f>
        <v>206</v>
      </c>
      <c r="O994" s="8" t="str">
        <f>LOOKUP(Table1[[#This Row],[Rank based on power]],$S$5:$S$9,$T$5:$T$9)</f>
        <v>Average performance</v>
      </c>
      <c r="P994" s="2">
        <f ca="1">YEAR($T$2)-Table1[[#This Row],[testDate]]</f>
        <v>7</v>
      </c>
      <c r="Q994" s="8" t="str">
        <f>CONCATENATE(PROPER(Table1[[#This Row],[Performace remark based on performance]])," ",UPPER(TRIM(Table1[[#This Row],[category]])))</f>
        <v>Average Performance SERVER</v>
      </c>
      <c r="R994" s="8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t="s">
        <v>1088</v>
      </c>
      <c r="B995" s="9">
        <v>627</v>
      </c>
      <c r="C995" s="2">
        <v>3750</v>
      </c>
      <c r="D995" s="2">
        <v>5.98</v>
      </c>
      <c r="E995" s="2">
        <v>1968</v>
      </c>
      <c r="F995" s="2">
        <v>3.14</v>
      </c>
      <c r="G995" s="2">
        <v>15</v>
      </c>
      <c r="H995" s="2">
        <v>249.99</v>
      </c>
      <c r="I995" s="2">
        <v>2</v>
      </c>
      <c r="J995" s="10">
        <v>2017</v>
      </c>
      <c r="K995" s="8" t="s">
        <v>802</v>
      </c>
      <c r="L995" s="8" t="s">
        <v>118</v>
      </c>
      <c r="M995" s="2">
        <f>RANK(Table1[[#This Row],[powerPerf]],Table1[powerPerf])</f>
        <v>214</v>
      </c>
      <c r="N995" s="2">
        <f>RANK(Table1[[#This Row],[cpuValue]],Table1[cpuValue])</f>
        <v>1773</v>
      </c>
      <c r="O995" s="8" t="str">
        <f>LOOKUP(Table1[[#This Row],[Rank based on power]],$S$5:$S$9,$T$5:$T$9)</f>
        <v>Best performance</v>
      </c>
      <c r="P995" s="2">
        <f ca="1">YEAR($T$2)-Table1[[#This Row],[testDate]]</f>
        <v>5</v>
      </c>
      <c r="Q995" s="8" t="str">
        <f>CONCATENATE(PROPER(Table1[[#This Row],[Performace remark based on performance]])," ",UPPER(TRIM(Table1[[#This Row],[category]])))</f>
        <v>Best Performance LAPTOP</v>
      </c>
      <c r="R995" s="8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t="s">
        <v>1089</v>
      </c>
      <c r="B996" s="9">
        <v>64</v>
      </c>
      <c r="C996" s="2">
        <v>3746</v>
      </c>
      <c r="D996" s="2">
        <v>58.54</v>
      </c>
      <c r="E996" s="2">
        <v>2206</v>
      </c>
      <c r="F996" s="2">
        <v>34.47</v>
      </c>
      <c r="G996" s="2">
        <v>35</v>
      </c>
      <c r="H996" s="2">
        <v>107.04</v>
      </c>
      <c r="I996" s="2">
        <v>2</v>
      </c>
      <c r="J996" s="10">
        <v>2021</v>
      </c>
      <c r="K996" s="8" t="s">
        <v>155</v>
      </c>
      <c r="L996" s="8" t="s">
        <v>13</v>
      </c>
      <c r="M996" s="2">
        <f>RANK(Table1[[#This Row],[powerPerf]],Table1[powerPerf])</f>
        <v>723</v>
      </c>
      <c r="N996" s="2">
        <f>RANK(Table1[[#This Row],[cpuValue]],Table1[cpuValue])</f>
        <v>343</v>
      </c>
      <c r="O996" s="8" t="str">
        <f>LOOKUP(Table1[[#This Row],[Rank based on power]],$S$5:$S$9,$T$5:$T$9)</f>
        <v>High performance</v>
      </c>
      <c r="P996" s="2">
        <f ca="1">YEAR($T$2)-Table1[[#This Row],[testDate]]</f>
        <v>1</v>
      </c>
      <c r="Q996" s="8" t="str">
        <f>CONCATENATE(PROPER(Table1[[#This Row],[Performace remark based on performance]])," ",UPPER(TRIM(Table1[[#This Row],[category]])))</f>
        <v>High Performance DESKTOP</v>
      </c>
      <c r="R996" s="8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t="s">
        <v>1090</v>
      </c>
      <c r="B997" s="9">
        <v>11.53</v>
      </c>
      <c r="C997" s="2">
        <v>3730</v>
      </c>
      <c r="D997" s="2">
        <v>323.51</v>
      </c>
      <c r="E997" s="2">
        <v>1439</v>
      </c>
      <c r="F997" s="2">
        <v>124.83</v>
      </c>
      <c r="G997" s="2">
        <v>130</v>
      </c>
      <c r="H997" s="2">
        <v>28.69</v>
      </c>
      <c r="I997" s="2">
        <v>4</v>
      </c>
      <c r="J997" s="10">
        <v>2012</v>
      </c>
      <c r="K997" s="8" t="s">
        <v>393</v>
      </c>
      <c r="L997" s="8" t="s">
        <v>16</v>
      </c>
      <c r="M997" s="2">
        <f>RANK(Table1[[#This Row],[powerPerf]],Table1[powerPerf])</f>
        <v>1426</v>
      </c>
      <c r="N997" s="2">
        <f>RANK(Table1[[#This Row],[cpuValue]],Table1[cpuValue])</f>
        <v>2</v>
      </c>
      <c r="O997" s="8" t="str">
        <f>LOOKUP(Table1[[#This Row],[Rank based on power]],$S$5:$S$9,$T$5:$T$9)</f>
        <v>Average performance</v>
      </c>
      <c r="P997" s="2">
        <f ca="1">YEAR($T$2)-Table1[[#This Row],[testDate]]</f>
        <v>10</v>
      </c>
      <c r="Q997" s="8" t="str">
        <f>CONCATENATE(PROPER(Table1[[#This Row],[Performace remark based on performance]])," ",UPPER(TRIM(Table1[[#This Row],[category]])))</f>
        <v>Average Performance SERVER</v>
      </c>
      <c r="R997" s="8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t="s">
        <v>1091</v>
      </c>
      <c r="B998" s="9">
        <v>130</v>
      </c>
      <c r="C998" s="2">
        <v>3729</v>
      </c>
      <c r="D998" s="2">
        <v>28.69</v>
      </c>
      <c r="E998" s="2">
        <v>1502</v>
      </c>
      <c r="F998" s="2">
        <v>11.55</v>
      </c>
      <c r="G998" s="2">
        <v>125</v>
      </c>
      <c r="H998" s="2">
        <v>29.83</v>
      </c>
      <c r="I998" s="2">
        <v>6</v>
      </c>
      <c r="J998" s="10">
        <v>2010</v>
      </c>
      <c r="K998" s="8" t="s">
        <v>1092</v>
      </c>
      <c r="L998" s="8" t="s">
        <v>13</v>
      </c>
      <c r="M998" s="2">
        <f>RANK(Table1[[#This Row],[powerPerf]],Table1[powerPerf])</f>
        <v>1398</v>
      </c>
      <c r="N998" s="2">
        <f>RANK(Table1[[#This Row],[cpuValue]],Table1[cpuValue])</f>
        <v>882</v>
      </c>
      <c r="O998" s="8" t="str">
        <f>LOOKUP(Table1[[#This Row],[Rank based on power]],$S$5:$S$9,$T$5:$T$9)</f>
        <v>Average performance</v>
      </c>
      <c r="P998" s="2">
        <f ca="1">YEAR($T$2)-Table1[[#This Row],[testDate]]</f>
        <v>12</v>
      </c>
      <c r="Q998" s="8" t="str">
        <f>CONCATENATE(PROPER(Table1[[#This Row],[Performace remark based on performance]])," ",UPPER(TRIM(Table1[[#This Row],[category]])))</f>
        <v>Average Performance DESKTOP</v>
      </c>
      <c r="R998" s="8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t="s">
        <v>1093</v>
      </c>
      <c r="B999" s="9">
        <v>166</v>
      </c>
      <c r="C999" s="2">
        <v>3726</v>
      </c>
      <c r="D999" s="2">
        <v>22.45</v>
      </c>
      <c r="E999" s="2">
        <v>1176</v>
      </c>
      <c r="F999" s="2">
        <v>7.09</v>
      </c>
      <c r="G999" s="2">
        <v>80</v>
      </c>
      <c r="H999" s="2">
        <v>46.58</v>
      </c>
      <c r="I999" s="2">
        <v>4</v>
      </c>
      <c r="J999" s="10">
        <v>2010</v>
      </c>
      <c r="K999" s="8" t="s">
        <v>716</v>
      </c>
      <c r="L999" s="8" t="s">
        <v>16</v>
      </c>
      <c r="M999" s="2">
        <f>RANK(Table1[[#This Row],[powerPerf]],Table1[powerPerf])</f>
        <v>1172</v>
      </c>
      <c r="N999" s="2">
        <f>RANK(Table1[[#This Row],[cpuValue]],Table1[cpuValue])</f>
        <v>1084</v>
      </c>
      <c r="O999" s="8" t="str">
        <f>LOOKUP(Table1[[#This Row],[Rank based on power]],$S$5:$S$9,$T$5:$T$9)</f>
        <v>Average performance</v>
      </c>
      <c r="P999" s="2">
        <f ca="1">YEAR($T$2)-Table1[[#This Row],[testDate]]</f>
        <v>12</v>
      </c>
      <c r="Q999" s="8" t="str">
        <f>CONCATENATE(PROPER(Table1[[#This Row],[Performace remark based on performance]])," ",UPPER(TRIM(Table1[[#This Row],[category]])))</f>
        <v>Average Performance SERVER</v>
      </c>
      <c r="R999" s="8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t="s">
        <v>1094</v>
      </c>
      <c r="B1000" s="9">
        <v>129</v>
      </c>
      <c r="C1000" s="2">
        <v>3726</v>
      </c>
      <c r="D1000" s="2">
        <v>28.89</v>
      </c>
      <c r="E1000" s="2">
        <v>1324</v>
      </c>
      <c r="F1000" s="2">
        <v>10.26</v>
      </c>
      <c r="G1000" s="2">
        <v>45</v>
      </c>
      <c r="H1000" s="2">
        <v>82.8</v>
      </c>
      <c r="I1000" s="2">
        <v>4</v>
      </c>
      <c r="J1000" s="10">
        <v>2011</v>
      </c>
      <c r="K1000" s="8" t="s">
        <v>937</v>
      </c>
      <c r="L1000" s="8" t="s">
        <v>118</v>
      </c>
      <c r="M1000" s="2">
        <f>RANK(Table1[[#This Row],[powerPerf]],Table1[powerPerf])</f>
        <v>869</v>
      </c>
      <c r="N1000" s="2">
        <f>RANK(Table1[[#This Row],[cpuValue]],Table1[cpuValue])</f>
        <v>875</v>
      </c>
      <c r="O1000" s="8" t="str">
        <f>LOOKUP(Table1[[#This Row],[Rank based on power]],$S$5:$S$9,$T$5:$T$9)</f>
        <v>Average performance</v>
      </c>
      <c r="P1000" s="2">
        <f ca="1">YEAR($T$2)-Table1[[#This Row],[testDate]]</f>
        <v>11</v>
      </c>
      <c r="Q1000" s="8" t="str">
        <f>CONCATENATE(PROPER(Table1[[#This Row],[Performace remark based on performance]])," ",UPPER(TRIM(Table1[[#This Row],[category]])))</f>
        <v>Average Performance LAPTOP</v>
      </c>
      <c r="R1000" s="8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">
      <c r="A1001" t="s">
        <v>1095</v>
      </c>
      <c r="B1001" s="9">
        <v>112.88</v>
      </c>
      <c r="C1001" s="2">
        <v>3723</v>
      </c>
      <c r="D1001" s="2">
        <v>32.979999999999997</v>
      </c>
      <c r="E1001" s="2">
        <v>2224</v>
      </c>
      <c r="F1001" s="2">
        <v>19.71</v>
      </c>
      <c r="G1001" s="2">
        <v>54</v>
      </c>
      <c r="H1001" s="2">
        <v>68.94</v>
      </c>
      <c r="I1001" s="2">
        <v>2</v>
      </c>
      <c r="J1001" s="10">
        <v>2018</v>
      </c>
      <c r="K1001" s="8" t="s">
        <v>267</v>
      </c>
      <c r="L1001" s="8" t="s">
        <v>13</v>
      </c>
      <c r="M1001" s="2">
        <f>RANK(Table1[[#This Row],[powerPerf]],Table1[powerPerf])</f>
        <v>971</v>
      </c>
      <c r="N1001" s="2">
        <f>RANK(Table1[[#This Row],[cpuValue]],Table1[cpuValue])</f>
        <v>769</v>
      </c>
      <c r="O1001" s="8" t="str">
        <f>LOOKUP(Table1[[#This Row],[Rank based on power]],$S$5:$S$9,$T$5:$T$9)</f>
        <v>Average performance</v>
      </c>
      <c r="P1001" s="2">
        <f ca="1">YEAR($T$2)-Table1[[#This Row],[testDate]]</f>
        <v>4</v>
      </c>
      <c r="Q1001" s="8" t="str">
        <f>CONCATENATE(PROPER(Table1[[#This Row],[Performace remark based on performance]])," ",UPPER(TRIM(Table1[[#This Row],[category]])))</f>
        <v>Average Performance DESKTOP</v>
      </c>
      <c r="R1001" s="8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2">
      <c r="A1002" t="s">
        <v>1096</v>
      </c>
      <c r="B1002" s="9">
        <v>72.02</v>
      </c>
      <c r="C1002" s="2">
        <v>3720</v>
      </c>
      <c r="D1002" s="2">
        <v>51.65</v>
      </c>
      <c r="E1002" s="2">
        <v>1043</v>
      </c>
      <c r="F1002" s="2">
        <v>14.49</v>
      </c>
      <c r="G1002" s="2">
        <v>65</v>
      </c>
      <c r="H1002" s="2">
        <v>57.22</v>
      </c>
      <c r="I1002" s="2">
        <v>8</v>
      </c>
      <c r="J1002" s="10">
        <v>2012</v>
      </c>
      <c r="K1002" s="8" t="s">
        <v>766</v>
      </c>
      <c r="L1002" s="8" t="s">
        <v>16</v>
      </c>
      <c r="M1002" s="2">
        <f>RANK(Table1[[#This Row],[powerPerf]],Table1[powerPerf])</f>
        <v>1071</v>
      </c>
      <c r="N1002" s="2">
        <f>RANK(Table1[[#This Row],[cpuValue]],Table1[cpuValue])</f>
        <v>410</v>
      </c>
      <c r="O1002" s="8" t="str">
        <f>LOOKUP(Table1[[#This Row],[Rank based on power]],$S$5:$S$9,$T$5:$T$9)</f>
        <v>Average performance</v>
      </c>
      <c r="P1002" s="2">
        <f ca="1">YEAR($T$2)-Table1[[#This Row],[testDate]]</f>
        <v>10</v>
      </c>
      <c r="Q1002" s="8" t="str">
        <f>CONCATENATE(PROPER(Table1[[#This Row],[Performace remark based on performance]])," ",UPPER(TRIM(Table1[[#This Row],[category]])))</f>
        <v>Average Performance SERVER</v>
      </c>
      <c r="R1002" s="8"/>
      <c r="S1002" s="2"/>
      <c r="T1002" s="2"/>
      <c r="U1002" s="2"/>
      <c r="V1002" s="2"/>
      <c r="W1002" s="2"/>
      <c r="X1002" s="2"/>
      <c r="Y1002" s="2"/>
      <c r="Z1002" s="2"/>
    </row>
    <row r="1003" spans="1:26" x14ac:dyDescent="0.2">
      <c r="A1003" t="s">
        <v>1097</v>
      </c>
      <c r="B1003" s="9">
        <v>3780</v>
      </c>
      <c r="C1003" s="2">
        <v>3697</v>
      </c>
      <c r="D1003" s="2">
        <v>0.98</v>
      </c>
      <c r="E1003" s="2">
        <v>488</v>
      </c>
      <c r="F1003" s="2">
        <v>0.13</v>
      </c>
      <c r="G1003" s="2">
        <v>115</v>
      </c>
      <c r="H1003" s="2">
        <v>32.15</v>
      </c>
      <c r="I1003" s="2">
        <v>12</v>
      </c>
      <c r="J1003" s="10">
        <v>2013</v>
      </c>
      <c r="K1003" s="8" t="s">
        <v>630</v>
      </c>
      <c r="L1003" s="8" t="s">
        <v>16</v>
      </c>
      <c r="M1003" s="2">
        <f>RANK(Table1[[#This Row],[powerPerf]],Table1[powerPerf])</f>
        <v>1361</v>
      </c>
      <c r="N1003" s="2">
        <f>RANK(Table1[[#This Row],[cpuValue]],Table1[cpuValue])</f>
        <v>1929</v>
      </c>
      <c r="O1003" s="8" t="str">
        <f>LOOKUP(Table1[[#This Row],[Rank based on power]],$S$5:$S$9,$T$5:$T$9)</f>
        <v>Average performance</v>
      </c>
      <c r="P1003" s="2">
        <f ca="1">YEAR($T$2)-Table1[[#This Row],[testDate]]</f>
        <v>9</v>
      </c>
      <c r="Q1003" s="8" t="str">
        <f>CONCATENATE(PROPER(Table1[[#This Row],[Performace remark based on performance]])," ",UPPER(TRIM(Table1[[#This Row],[category]])))</f>
        <v>Average Performance SERVER</v>
      </c>
      <c r="R1003" s="8"/>
      <c r="S1003" s="2"/>
      <c r="T1003" s="2"/>
      <c r="U1003" s="2"/>
      <c r="V1003" s="2"/>
      <c r="W1003" s="2"/>
      <c r="X1003" s="2"/>
      <c r="Y1003" s="2"/>
      <c r="Z1003" s="2"/>
    </row>
    <row r="1004" spans="1:26" x14ac:dyDescent="0.2">
      <c r="A1004" t="s">
        <v>1098</v>
      </c>
      <c r="B1004" s="9">
        <v>199.88</v>
      </c>
      <c r="C1004" s="2">
        <v>3688</v>
      </c>
      <c r="D1004" s="2">
        <v>18.45</v>
      </c>
      <c r="E1004" s="2">
        <v>2067</v>
      </c>
      <c r="F1004" s="2">
        <v>10.34</v>
      </c>
      <c r="G1004" s="2">
        <v>54</v>
      </c>
      <c r="H1004" s="2">
        <v>68.290000000000006</v>
      </c>
      <c r="I1004" s="2">
        <v>2</v>
      </c>
      <c r="J1004" s="10">
        <v>2014</v>
      </c>
      <c r="K1004" s="8" t="s">
        <v>665</v>
      </c>
      <c r="L1004" s="8" t="s">
        <v>13</v>
      </c>
      <c r="M1004" s="2">
        <f>RANK(Table1[[#This Row],[powerPerf]],Table1[powerPerf])</f>
        <v>974</v>
      </c>
      <c r="N1004" s="2">
        <f>RANK(Table1[[#This Row],[cpuValue]],Table1[cpuValue])</f>
        <v>1222</v>
      </c>
      <c r="O1004" s="8" t="str">
        <f>LOOKUP(Table1[[#This Row],[Rank based on power]],$S$5:$S$9,$T$5:$T$9)</f>
        <v>Average performance</v>
      </c>
      <c r="P1004" s="2">
        <f ca="1">YEAR($T$2)-Table1[[#This Row],[testDate]]</f>
        <v>8</v>
      </c>
      <c r="Q1004" s="8" t="str">
        <f>CONCATENATE(PROPER(Table1[[#This Row],[Performace remark based on performance]])," ",UPPER(TRIM(Table1[[#This Row],[category]])))</f>
        <v>Average Performance DESKTOP</v>
      </c>
      <c r="R1004" s="8"/>
      <c r="S1004" s="2"/>
      <c r="T1004" s="2"/>
      <c r="U1004" s="2"/>
      <c r="V1004" s="2"/>
      <c r="W1004" s="2"/>
      <c r="X1004" s="2"/>
      <c r="Y1004" s="2"/>
      <c r="Z1004" s="2"/>
    </row>
    <row r="1005" spans="1:26" x14ac:dyDescent="0.2">
      <c r="A1005" t="s">
        <v>1099</v>
      </c>
      <c r="B1005" s="9">
        <v>84.04</v>
      </c>
      <c r="C1005" s="2">
        <v>3679</v>
      </c>
      <c r="D1005" s="2">
        <v>43.78</v>
      </c>
      <c r="E1005" s="2">
        <v>1320</v>
      </c>
      <c r="F1005" s="2">
        <v>15.7</v>
      </c>
      <c r="G1005" s="2">
        <v>95</v>
      </c>
      <c r="H1005" s="2">
        <v>38.729999999999997</v>
      </c>
      <c r="I1005" s="2">
        <v>3</v>
      </c>
      <c r="J1005" s="10">
        <v>2011</v>
      </c>
      <c r="K1005" s="8" t="s">
        <v>766</v>
      </c>
      <c r="L1005" s="8" t="s">
        <v>13</v>
      </c>
      <c r="M1005" s="2">
        <f>RANK(Table1[[#This Row],[powerPerf]],Table1[powerPerf])</f>
        <v>1261</v>
      </c>
      <c r="N1005" s="2">
        <f>RANK(Table1[[#This Row],[cpuValue]],Table1[cpuValue])</f>
        <v>524</v>
      </c>
      <c r="O1005" s="8" t="str">
        <f>LOOKUP(Table1[[#This Row],[Rank based on power]],$S$5:$S$9,$T$5:$T$9)</f>
        <v>Average performance</v>
      </c>
      <c r="P1005" s="2">
        <f ca="1">YEAR($T$2)-Table1[[#This Row],[testDate]]</f>
        <v>11</v>
      </c>
      <c r="Q1005" s="8" t="str">
        <f>CONCATENATE(PROPER(Table1[[#This Row],[Performace remark based on performance]])," ",UPPER(TRIM(Table1[[#This Row],[category]])))</f>
        <v>Average Performance DESKTOP</v>
      </c>
      <c r="R1005" s="8"/>
      <c r="S1005" s="2"/>
      <c r="T1005" s="2"/>
      <c r="U1005" s="2"/>
      <c r="V1005" s="2"/>
      <c r="W1005" s="2"/>
      <c r="X1005" s="2"/>
      <c r="Y1005" s="2"/>
      <c r="Z1005" s="2"/>
    </row>
    <row r="1006" spans="1:26" x14ac:dyDescent="0.2">
      <c r="A1006" t="s">
        <v>1100</v>
      </c>
      <c r="B1006" s="9">
        <v>94.65</v>
      </c>
      <c r="C1006" s="2">
        <v>3676</v>
      </c>
      <c r="D1006" s="2">
        <v>38.840000000000003</v>
      </c>
      <c r="E1006" s="2">
        <v>1628</v>
      </c>
      <c r="F1006" s="2">
        <v>17.2</v>
      </c>
      <c r="G1006" s="2">
        <v>95</v>
      </c>
      <c r="H1006" s="2">
        <v>38.69</v>
      </c>
      <c r="I1006" s="2">
        <v>2</v>
      </c>
      <c r="J1006" s="10">
        <v>2016</v>
      </c>
      <c r="K1006" s="8" t="s">
        <v>1069</v>
      </c>
      <c r="L1006" s="8" t="s">
        <v>13</v>
      </c>
      <c r="M1006" s="2">
        <f>RANK(Table1[[#This Row],[powerPerf]],Table1[powerPerf])</f>
        <v>1262</v>
      </c>
      <c r="N1006" s="2">
        <f>RANK(Table1[[#This Row],[cpuValue]],Table1[cpuValue])</f>
        <v>610</v>
      </c>
      <c r="O1006" s="8" t="str">
        <f>LOOKUP(Table1[[#This Row],[Rank based on power]],$S$5:$S$9,$T$5:$T$9)</f>
        <v>Average performance</v>
      </c>
      <c r="P1006" s="2">
        <f ca="1">YEAR($T$2)-Table1[[#This Row],[testDate]]</f>
        <v>6</v>
      </c>
      <c r="Q1006" s="8" t="str">
        <f>CONCATENATE(PROPER(Table1[[#This Row],[Performace remark based on performance]])," ",UPPER(TRIM(Table1[[#This Row],[category]])))</f>
        <v>Average Performance DESKTOP</v>
      </c>
      <c r="R1006" s="8"/>
      <c r="S1006" s="2"/>
      <c r="T1006" s="2"/>
      <c r="U1006" s="2"/>
      <c r="V1006" s="2"/>
      <c r="W1006" s="2"/>
      <c r="X1006" s="2"/>
      <c r="Y1006" s="2"/>
      <c r="Z1006" s="2"/>
    </row>
    <row r="1007" spans="1:26" x14ac:dyDescent="0.2">
      <c r="A1007" t="s">
        <v>1101</v>
      </c>
      <c r="B1007" s="9">
        <v>539</v>
      </c>
      <c r="C1007" s="2">
        <v>3658</v>
      </c>
      <c r="D1007" s="2">
        <v>6.79</v>
      </c>
      <c r="E1007" s="2">
        <v>1948</v>
      </c>
      <c r="F1007" s="2">
        <v>3.61</v>
      </c>
      <c r="G1007" s="2">
        <v>15</v>
      </c>
      <c r="H1007" s="2">
        <v>243.85</v>
      </c>
      <c r="I1007" s="2">
        <v>2</v>
      </c>
      <c r="J1007" s="10">
        <v>2016</v>
      </c>
      <c r="K1007" s="8" t="s">
        <v>802</v>
      </c>
      <c r="L1007" s="8" t="s">
        <v>118</v>
      </c>
      <c r="M1007" s="2">
        <f>RANK(Table1[[#This Row],[powerPerf]],Table1[powerPerf])</f>
        <v>223</v>
      </c>
      <c r="N1007" s="2">
        <f>RANK(Table1[[#This Row],[cpuValue]],Table1[cpuValue])</f>
        <v>1741</v>
      </c>
      <c r="O1007" s="8" t="str">
        <f>LOOKUP(Table1[[#This Row],[Rank based on power]],$S$5:$S$9,$T$5:$T$9)</f>
        <v>Best performance</v>
      </c>
      <c r="P1007" s="2">
        <f ca="1">YEAR($T$2)-Table1[[#This Row],[testDate]]</f>
        <v>6</v>
      </c>
      <c r="Q1007" s="8" t="str">
        <f>CONCATENATE(PROPER(Table1[[#This Row],[Performace remark based on performance]])," ",UPPER(TRIM(Table1[[#This Row],[category]])))</f>
        <v>Best Performance LAPTOP</v>
      </c>
      <c r="R1007" s="8"/>
      <c r="S1007" s="2"/>
      <c r="T1007" s="2"/>
      <c r="U1007" s="2"/>
      <c r="V1007" s="2"/>
      <c r="W1007" s="2"/>
      <c r="X1007" s="2"/>
      <c r="Y1007" s="2"/>
      <c r="Z1007" s="2"/>
    </row>
    <row r="1008" spans="1:26" x14ac:dyDescent="0.2">
      <c r="A1008" t="s">
        <v>1102</v>
      </c>
      <c r="B1008" s="9">
        <v>87.57</v>
      </c>
      <c r="C1008" s="2">
        <v>3655</v>
      </c>
      <c r="D1008" s="2">
        <v>41.74</v>
      </c>
      <c r="E1008" s="2">
        <v>1456</v>
      </c>
      <c r="F1008" s="2">
        <v>16.63</v>
      </c>
      <c r="G1008" s="2">
        <v>125</v>
      </c>
      <c r="H1008" s="2">
        <v>29.24</v>
      </c>
      <c r="I1008" s="2">
        <v>6</v>
      </c>
      <c r="J1008" s="10">
        <v>2010</v>
      </c>
      <c r="K1008" s="8" t="s">
        <v>1092</v>
      </c>
      <c r="L1008" s="8" t="s">
        <v>13</v>
      </c>
      <c r="M1008" s="2">
        <f>RANK(Table1[[#This Row],[powerPerf]],Table1[powerPerf])</f>
        <v>1418</v>
      </c>
      <c r="N1008" s="2">
        <f>RANK(Table1[[#This Row],[cpuValue]],Table1[cpuValue])</f>
        <v>560</v>
      </c>
      <c r="O1008" s="8" t="str">
        <f>LOOKUP(Table1[[#This Row],[Rank based on power]],$S$5:$S$9,$T$5:$T$9)</f>
        <v>Average performance</v>
      </c>
      <c r="P1008" s="2">
        <f ca="1">YEAR($T$2)-Table1[[#This Row],[testDate]]</f>
        <v>12</v>
      </c>
      <c r="Q1008" s="8" t="str">
        <f>CONCATENATE(PROPER(Table1[[#This Row],[Performace remark based on performance]])," ",UPPER(TRIM(Table1[[#This Row],[category]])))</f>
        <v>Average Performance DESKTOP</v>
      </c>
      <c r="R1008" s="8"/>
      <c r="S1008" s="2"/>
      <c r="T1008" s="2"/>
      <c r="U1008" s="2"/>
      <c r="V1008" s="2"/>
      <c r="W1008" s="2"/>
      <c r="X1008" s="2"/>
      <c r="Y1008" s="2"/>
      <c r="Z1008" s="2"/>
    </row>
    <row r="1009" spans="1:26" x14ac:dyDescent="0.2">
      <c r="A1009" t="s">
        <v>1103</v>
      </c>
      <c r="B1009" s="9">
        <v>281</v>
      </c>
      <c r="C1009" s="2">
        <v>3648</v>
      </c>
      <c r="D1009" s="2">
        <v>12.98</v>
      </c>
      <c r="E1009" s="2">
        <v>1942</v>
      </c>
      <c r="F1009" s="2">
        <v>6.91</v>
      </c>
      <c r="G1009" s="2">
        <v>15</v>
      </c>
      <c r="H1009" s="2">
        <v>243.19</v>
      </c>
      <c r="I1009" s="2">
        <v>2</v>
      </c>
      <c r="J1009" s="10">
        <v>2018</v>
      </c>
      <c r="K1009" s="8" t="s">
        <v>802</v>
      </c>
      <c r="L1009" s="8" t="s">
        <v>118</v>
      </c>
      <c r="M1009" s="2">
        <f>RANK(Table1[[#This Row],[powerPerf]],Table1[powerPerf])</f>
        <v>225</v>
      </c>
      <c r="N1009" s="2">
        <f>RANK(Table1[[#This Row],[cpuValue]],Table1[cpuValue])</f>
        <v>1444</v>
      </c>
      <c r="O1009" s="8" t="str">
        <f>LOOKUP(Table1[[#This Row],[Rank based on power]],$S$5:$S$9,$T$5:$T$9)</f>
        <v>Best performance</v>
      </c>
      <c r="P1009" s="2">
        <f ca="1">YEAR($T$2)-Table1[[#This Row],[testDate]]</f>
        <v>4</v>
      </c>
      <c r="Q1009" s="8" t="str">
        <f>CONCATENATE(PROPER(Table1[[#This Row],[Performace remark based on performance]])," ",UPPER(TRIM(Table1[[#This Row],[category]])))</f>
        <v>Best Performance LAPTOP</v>
      </c>
      <c r="R1009" s="8"/>
      <c r="S1009" s="2"/>
      <c r="T1009" s="2"/>
      <c r="U1009" s="2"/>
      <c r="V1009" s="2"/>
      <c r="W1009" s="2"/>
      <c r="X1009" s="2"/>
      <c r="Y1009" s="2"/>
      <c r="Z1009" s="2"/>
    </row>
    <row r="1010" spans="1:26" x14ac:dyDescent="0.2">
      <c r="A1010" t="s">
        <v>1104</v>
      </c>
      <c r="B1010" s="9">
        <v>169</v>
      </c>
      <c r="C1010" s="2">
        <v>3644</v>
      </c>
      <c r="D1010" s="2">
        <v>21.56</v>
      </c>
      <c r="E1010" s="2">
        <v>1655</v>
      </c>
      <c r="F1010" s="2">
        <v>9.8000000000000007</v>
      </c>
      <c r="G1010" s="2">
        <v>65</v>
      </c>
      <c r="H1010" s="2">
        <v>56.06</v>
      </c>
      <c r="I1010" s="2">
        <v>2</v>
      </c>
      <c r="J1010" s="10">
        <v>2016</v>
      </c>
      <c r="K1010" s="8" t="s">
        <v>48</v>
      </c>
      <c r="L1010" s="8" t="s">
        <v>13</v>
      </c>
      <c r="M1010" s="2">
        <f>RANK(Table1[[#This Row],[powerPerf]],Table1[powerPerf])</f>
        <v>1079</v>
      </c>
      <c r="N1010" s="2">
        <f>RANK(Table1[[#This Row],[cpuValue]],Table1[cpuValue])</f>
        <v>1114</v>
      </c>
      <c r="O1010" s="8" t="str">
        <f>LOOKUP(Table1[[#This Row],[Rank based on power]],$S$5:$S$9,$T$5:$T$9)</f>
        <v>Average performance</v>
      </c>
      <c r="P1010" s="2">
        <f ca="1">YEAR($T$2)-Table1[[#This Row],[testDate]]</f>
        <v>6</v>
      </c>
      <c r="Q1010" s="8" t="str">
        <f>CONCATENATE(PROPER(Table1[[#This Row],[Performace remark based on performance]])," ",UPPER(TRIM(Table1[[#This Row],[category]])))</f>
        <v>Average Performance DESKTOP</v>
      </c>
      <c r="R1010" s="8"/>
      <c r="S1010" s="2"/>
      <c r="T1010" s="2"/>
      <c r="U1010" s="2"/>
      <c r="V1010" s="2"/>
      <c r="W1010" s="2"/>
      <c r="X1010" s="2"/>
      <c r="Y1010" s="2"/>
      <c r="Z1010" s="2"/>
    </row>
    <row r="1011" spans="1:26" x14ac:dyDescent="0.2">
      <c r="A1011" t="s">
        <v>1105</v>
      </c>
      <c r="B1011" s="9">
        <v>129.55000000000001</v>
      </c>
      <c r="C1011" s="2">
        <v>3641</v>
      </c>
      <c r="D1011" s="2">
        <v>28.11</v>
      </c>
      <c r="E1011" s="2">
        <v>2286</v>
      </c>
      <c r="F1011" s="2">
        <v>17.649999999999999</v>
      </c>
      <c r="G1011" s="2">
        <v>54</v>
      </c>
      <c r="H1011" s="2">
        <v>67.430000000000007</v>
      </c>
      <c r="I1011" s="2">
        <v>2</v>
      </c>
      <c r="J1011" s="10">
        <v>2019</v>
      </c>
      <c r="K1011" s="8" t="s">
        <v>267</v>
      </c>
      <c r="L1011" s="8" t="s">
        <v>13</v>
      </c>
      <c r="M1011" s="2">
        <f>RANK(Table1[[#This Row],[powerPerf]],Table1[powerPerf])</f>
        <v>980</v>
      </c>
      <c r="N1011" s="2">
        <f>RANK(Table1[[#This Row],[cpuValue]],Table1[cpuValue])</f>
        <v>897</v>
      </c>
      <c r="O1011" s="8" t="str">
        <f>LOOKUP(Table1[[#This Row],[Rank based on power]],$S$5:$S$9,$T$5:$T$9)</f>
        <v>Average performance</v>
      </c>
      <c r="P1011" s="2">
        <f ca="1">YEAR($T$2)-Table1[[#This Row],[testDate]]</f>
        <v>3</v>
      </c>
      <c r="Q1011" s="8" t="str">
        <f>CONCATENATE(PROPER(Table1[[#This Row],[Performace remark based on performance]])," ",UPPER(TRIM(Table1[[#This Row],[category]])))</f>
        <v>Average Performance DESKTOP</v>
      </c>
      <c r="R1011" s="8"/>
      <c r="S1011" s="2"/>
      <c r="T1011" s="2"/>
      <c r="U1011" s="2"/>
      <c r="V1011" s="2"/>
      <c r="W1011" s="2"/>
      <c r="X1011" s="2"/>
      <c r="Y1011" s="2"/>
      <c r="Z1011" s="2"/>
    </row>
    <row r="1012" spans="1:26" x14ac:dyDescent="0.2">
      <c r="A1012" t="s">
        <v>1106</v>
      </c>
      <c r="B1012" s="9">
        <v>303.5</v>
      </c>
      <c r="C1012" s="2">
        <v>3632</v>
      </c>
      <c r="D1012" s="2">
        <v>11.97</v>
      </c>
      <c r="E1012" s="2">
        <v>1512</v>
      </c>
      <c r="F1012" s="2">
        <v>4.9800000000000004</v>
      </c>
      <c r="G1012" s="2">
        <v>95</v>
      </c>
      <c r="H1012" s="2">
        <v>38.229999999999997</v>
      </c>
      <c r="I1012" s="2">
        <v>4</v>
      </c>
      <c r="J1012" s="10">
        <v>2011</v>
      </c>
      <c r="K1012" s="8" t="s">
        <v>776</v>
      </c>
      <c r="L1012" s="8" t="s">
        <v>13</v>
      </c>
      <c r="M1012" s="2">
        <f>RANK(Table1[[#This Row],[powerPerf]],Table1[powerPerf])</f>
        <v>1269</v>
      </c>
      <c r="N1012" s="2">
        <f>RANK(Table1[[#This Row],[cpuValue]],Table1[cpuValue])</f>
        <v>1485</v>
      </c>
      <c r="O1012" s="8" t="str">
        <f>LOOKUP(Table1[[#This Row],[Rank based on power]],$S$5:$S$9,$T$5:$T$9)</f>
        <v>Average performance</v>
      </c>
      <c r="P1012" s="2">
        <f ca="1">YEAR($T$2)-Table1[[#This Row],[testDate]]</f>
        <v>11</v>
      </c>
      <c r="Q1012" s="8" t="str">
        <f>CONCATENATE(PROPER(Table1[[#This Row],[Performace remark based on performance]])," ",UPPER(TRIM(Table1[[#This Row],[category]])))</f>
        <v>Average Performance DESKTOP</v>
      </c>
      <c r="R1012" s="8"/>
      <c r="S1012" s="2"/>
      <c r="T1012" s="2"/>
      <c r="U1012" s="2"/>
      <c r="V1012" s="2"/>
      <c r="W1012" s="2"/>
      <c r="X1012" s="2"/>
      <c r="Y1012" s="2"/>
      <c r="Z1012" s="2"/>
    </row>
    <row r="1013" spans="1:26" x14ac:dyDescent="0.2">
      <c r="A1013" t="s">
        <v>1107</v>
      </c>
      <c r="B1013" s="9">
        <v>44.16</v>
      </c>
      <c r="C1013" s="2">
        <v>3630</v>
      </c>
      <c r="D1013" s="2">
        <v>82.2</v>
      </c>
      <c r="E1013" s="2">
        <v>1127</v>
      </c>
      <c r="F1013" s="2">
        <v>25.53</v>
      </c>
      <c r="G1013" s="2">
        <v>80</v>
      </c>
      <c r="H1013" s="2">
        <v>45.37</v>
      </c>
      <c r="I1013" s="2">
        <v>4</v>
      </c>
      <c r="J1013" s="10">
        <v>2010</v>
      </c>
      <c r="K1013" s="8" t="s">
        <v>716</v>
      </c>
      <c r="L1013" s="8" t="s">
        <v>16</v>
      </c>
      <c r="M1013" s="2">
        <f>RANK(Table1[[#This Row],[powerPerf]],Table1[powerPerf])</f>
        <v>1188</v>
      </c>
      <c r="N1013" s="2">
        <f>RANK(Table1[[#This Row],[cpuValue]],Table1[cpuValue])</f>
        <v>170</v>
      </c>
      <c r="O1013" s="8" t="str">
        <f>LOOKUP(Table1[[#This Row],[Rank based on power]],$S$5:$S$9,$T$5:$T$9)</f>
        <v>Average performance</v>
      </c>
      <c r="P1013" s="2">
        <f ca="1">YEAR($T$2)-Table1[[#This Row],[testDate]]</f>
        <v>12</v>
      </c>
      <c r="Q1013" s="8" t="str">
        <f>CONCATENATE(PROPER(Table1[[#This Row],[Performace remark based on performance]])," ",UPPER(TRIM(Table1[[#This Row],[category]])))</f>
        <v>Average Performance SERVER</v>
      </c>
      <c r="R1013" s="8"/>
      <c r="S1013" s="2"/>
      <c r="T1013" s="2"/>
      <c r="U1013" s="2"/>
      <c r="V1013" s="2"/>
      <c r="W1013" s="2"/>
      <c r="X1013" s="2"/>
      <c r="Y1013" s="2"/>
      <c r="Z1013" s="2"/>
    </row>
    <row r="1014" spans="1:26" x14ac:dyDescent="0.2">
      <c r="A1014" t="s">
        <v>1108</v>
      </c>
      <c r="B1014" s="9">
        <v>999</v>
      </c>
      <c r="C1014" s="2">
        <v>3617</v>
      </c>
      <c r="D1014" s="2">
        <v>3.62</v>
      </c>
      <c r="E1014" s="2">
        <v>1891</v>
      </c>
      <c r="F1014" s="2">
        <v>1.89</v>
      </c>
      <c r="G1014" s="2">
        <v>35</v>
      </c>
      <c r="H1014" s="2">
        <v>103.35</v>
      </c>
      <c r="I1014" s="2">
        <v>2</v>
      </c>
      <c r="J1014" s="10">
        <v>2015</v>
      </c>
      <c r="K1014" s="8" t="s">
        <v>558</v>
      </c>
      <c r="L1014" s="8" t="s">
        <v>13</v>
      </c>
      <c r="M1014" s="2">
        <f>RANK(Table1[[#This Row],[powerPerf]],Table1[powerPerf])</f>
        <v>740</v>
      </c>
      <c r="N1014" s="2">
        <f>RANK(Table1[[#This Row],[cpuValue]],Table1[cpuValue])</f>
        <v>1852</v>
      </c>
      <c r="O1014" s="8" t="str">
        <f>LOOKUP(Table1[[#This Row],[Rank based on power]],$S$5:$S$9,$T$5:$T$9)</f>
        <v>High performance</v>
      </c>
      <c r="P1014" s="2">
        <f ca="1">YEAR($T$2)-Table1[[#This Row],[testDate]]</f>
        <v>7</v>
      </c>
      <c r="Q1014" s="8" t="str">
        <f>CONCATENATE(PROPER(Table1[[#This Row],[Performace remark based on performance]])," ",UPPER(TRIM(Table1[[#This Row],[category]])))</f>
        <v>High Performance DESKTOP</v>
      </c>
      <c r="R1014" s="8"/>
      <c r="S1014" s="2"/>
      <c r="T1014" s="2"/>
      <c r="U1014" s="2"/>
      <c r="V1014" s="2"/>
      <c r="W1014" s="2"/>
      <c r="X1014" s="2"/>
      <c r="Y1014" s="2"/>
      <c r="Z1014" s="2"/>
    </row>
    <row r="1015" spans="1:26" x14ac:dyDescent="0.2">
      <c r="A1015" t="s">
        <v>1109</v>
      </c>
      <c r="B1015" s="9">
        <v>35.99</v>
      </c>
      <c r="C1015" s="2">
        <v>3611</v>
      </c>
      <c r="D1015" s="2">
        <v>100.32</v>
      </c>
      <c r="E1015" s="2">
        <v>1663</v>
      </c>
      <c r="F1015" s="2">
        <v>46.2</v>
      </c>
      <c r="G1015" s="2">
        <v>65</v>
      </c>
      <c r="H1015" s="2">
        <v>55.55</v>
      </c>
      <c r="I1015" s="2">
        <v>4</v>
      </c>
      <c r="J1015" s="10">
        <v>2017</v>
      </c>
      <c r="K1015" s="8" t="s">
        <v>48</v>
      </c>
      <c r="L1015" s="8" t="s">
        <v>13</v>
      </c>
      <c r="M1015" s="2">
        <f>RANK(Table1[[#This Row],[powerPerf]],Table1[powerPerf])</f>
        <v>1086</v>
      </c>
      <c r="N1015" s="2">
        <f>RANK(Table1[[#This Row],[cpuValue]],Table1[cpuValue])</f>
        <v>96</v>
      </c>
      <c r="O1015" s="8" t="str">
        <f>LOOKUP(Table1[[#This Row],[Rank based on power]],$S$5:$S$9,$T$5:$T$9)</f>
        <v>Average performance</v>
      </c>
      <c r="P1015" s="2">
        <f ca="1">YEAR($T$2)-Table1[[#This Row],[testDate]]</f>
        <v>5</v>
      </c>
      <c r="Q1015" s="8" t="str">
        <f>CONCATENATE(PROPER(Table1[[#This Row],[Performace remark based on performance]])," ",UPPER(TRIM(Table1[[#This Row],[category]])))</f>
        <v>Average Performance DESKTOP</v>
      </c>
      <c r="R1015" s="8"/>
      <c r="S1015" s="2"/>
      <c r="T1015" s="2"/>
      <c r="U1015" s="2"/>
      <c r="V1015" s="2"/>
      <c r="W1015" s="2"/>
      <c r="X1015" s="2"/>
      <c r="Y1015" s="2"/>
      <c r="Z1015" s="2"/>
    </row>
    <row r="1016" spans="1:26" x14ac:dyDescent="0.2">
      <c r="A1016" t="s">
        <v>1110</v>
      </c>
      <c r="B1016" s="9">
        <v>64</v>
      </c>
      <c r="C1016" s="2">
        <v>3610</v>
      </c>
      <c r="D1016" s="2">
        <v>56.4</v>
      </c>
      <c r="E1016" s="2">
        <v>2140</v>
      </c>
      <c r="F1016" s="2">
        <v>33.44</v>
      </c>
      <c r="G1016" s="2">
        <v>35</v>
      </c>
      <c r="H1016" s="2">
        <v>103.14</v>
      </c>
      <c r="I1016" s="2">
        <v>2</v>
      </c>
      <c r="J1016" s="10">
        <v>2021</v>
      </c>
      <c r="K1016" s="8" t="s">
        <v>155</v>
      </c>
      <c r="L1016" s="8" t="s">
        <v>13</v>
      </c>
      <c r="M1016" s="2">
        <f>RANK(Table1[[#This Row],[powerPerf]],Table1[powerPerf])</f>
        <v>744</v>
      </c>
      <c r="N1016" s="2">
        <f>RANK(Table1[[#This Row],[cpuValue]],Table1[cpuValue])</f>
        <v>357</v>
      </c>
      <c r="O1016" s="8" t="str">
        <f>LOOKUP(Table1[[#This Row],[Rank based on power]],$S$5:$S$9,$T$5:$T$9)</f>
        <v>High performance</v>
      </c>
      <c r="P1016" s="2">
        <f ca="1">YEAR($T$2)-Table1[[#This Row],[testDate]]</f>
        <v>1</v>
      </c>
      <c r="Q1016" s="8" t="str">
        <f>CONCATENATE(PROPER(Table1[[#This Row],[Performace remark based on performance]])," ",UPPER(TRIM(Table1[[#This Row],[category]])))</f>
        <v>High Performance DESKTOP</v>
      </c>
      <c r="R1016" s="8"/>
      <c r="S1016" s="2"/>
      <c r="T1016" s="2"/>
      <c r="U1016" s="2"/>
      <c r="V1016" s="2"/>
      <c r="W1016" s="2"/>
      <c r="X1016" s="2"/>
      <c r="Y1016" s="2"/>
      <c r="Z1016" s="2"/>
    </row>
    <row r="1017" spans="1:26" x14ac:dyDescent="0.2">
      <c r="A1017" t="s">
        <v>1111</v>
      </c>
      <c r="B1017" s="9">
        <v>104.94</v>
      </c>
      <c r="C1017" s="2">
        <v>3605</v>
      </c>
      <c r="D1017" s="2">
        <v>34.36</v>
      </c>
      <c r="E1017" s="2">
        <v>2186</v>
      </c>
      <c r="F1017" s="2">
        <v>20.83</v>
      </c>
      <c r="G1017" s="2">
        <v>51</v>
      </c>
      <c r="H1017" s="2">
        <v>70.69</v>
      </c>
      <c r="I1017" s="2">
        <v>2</v>
      </c>
      <c r="J1017" s="10">
        <v>2017</v>
      </c>
      <c r="K1017" s="8" t="s">
        <v>575</v>
      </c>
      <c r="L1017" s="8" t="s">
        <v>13</v>
      </c>
      <c r="M1017" s="2">
        <f>RANK(Table1[[#This Row],[powerPerf]],Table1[powerPerf])</f>
        <v>953</v>
      </c>
      <c r="N1017" s="2">
        <f>RANK(Table1[[#This Row],[cpuValue]],Table1[cpuValue])</f>
        <v>723</v>
      </c>
      <c r="O1017" s="8" t="str">
        <f>LOOKUP(Table1[[#This Row],[Rank based on power]],$S$5:$S$9,$T$5:$T$9)</f>
        <v>Average performance</v>
      </c>
      <c r="P1017" s="2">
        <f ca="1">YEAR($T$2)-Table1[[#This Row],[testDate]]</f>
        <v>5</v>
      </c>
      <c r="Q1017" s="8" t="str">
        <f>CONCATENATE(PROPER(Table1[[#This Row],[Performace remark based on performance]])," ",UPPER(TRIM(Table1[[#This Row],[category]])))</f>
        <v>Average Performance DESKTOP</v>
      </c>
      <c r="R1017" s="8"/>
      <c r="S1017" s="2"/>
      <c r="T1017" s="2"/>
      <c r="U1017" s="2"/>
      <c r="V1017" s="2"/>
      <c r="W1017" s="2"/>
      <c r="X1017" s="2"/>
      <c r="Y1017" s="2"/>
      <c r="Z1017" s="2"/>
    </row>
    <row r="1018" spans="1:26" x14ac:dyDescent="0.2">
      <c r="A1018" t="s">
        <v>1112</v>
      </c>
      <c r="B1018" s="9">
        <v>77.739999999999995</v>
      </c>
      <c r="C1018" s="2">
        <v>3603</v>
      </c>
      <c r="D1018" s="2">
        <v>46.35</v>
      </c>
      <c r="E1018" s="2">
        <v>1495</v>
      </c>
      <c r="F1018" s="2">
        <v>19.23</v>
      </c>
      <c r="G1018" s="2">
        <v>95</v>
      </c>
      <c r="H1018" s="2">
        <v>37.93</v>
      </c>
      <c r="I1018" s="2">
        <v>4</v>
      </c>
      <c r="J1018" s="10">
        <v>2011</v>
      </c>
      <c r="K1018" s="8" t="s">
        <v>776</v>
      </c>
      <c r="L1018" s="8" t="s">
        <v>13</v>
      </c>
      <c r="M1018" s="2">
        <f>RANK(Table1[[#This Row],[powerPerf]],Table1[powerPerf])</f>
        <v>1275</v>
      </c>
      <c r="N1018" s="2">
        <f>RANK(Table1[[#This Row],[cpuValue]],Table1[cpuValue])</f>
        <v>485</v>
      </c>
      <c r="O1018" s="8" t="str">
        <f>LOOKUP(Table1[[#This Row],[Rank based on power]],$S$5:$S$9,$T$5:$T$9)</f>
        <v>Average performance</v>
      </c>
      <c r="P1018" s="2">
        <f ca="1">YEAR($T$2)-Table1[[#This Row],[testDate]]</f>
        <v>11</v>
      </c>
      <c r="Q1018" s="8" t="str">
        <f>CONCATENATE(PROPER(Table1[[#This Row],[Performace remark based on performance]])," ",UPPER(TRIM(Table1[[#This Row],[category]])))</f>
        <v>Average Performance DESKTOP</v>
      </c>
      <c r="R1018" s="8"/>
      <c r="S1018" s="2"/>
      <c r="T1018" s="2"/>
      <c r="U1018" s="2"/>
      <c r="V1018" s="2"/>
      <c r="W1018" s="2"/>
      <c r="X1018" s="2"/>
      <c r="Y1018" s="2"/>
      <c r="Z1018" s="2"/>
    </row>
    <row r="1019" spans="1:26" x14ac:dyDescent="0.2">
      <c r="A1019" t="s">
        <v>1113</v>
      </c>
      <c r="B1019" s="9">
        <v>918.35</v>
      </c>
      <c r="C1019" s="2">
        <v>3589</v>
      </c>
      <c r="D1019" s="2">
        <v>3.91</v>
      </c>
      <c r="E1019" s="2">
        <v>1451</v>
      </c>
      <c r="F1019" s="2">
        <v>1.58</v>
      </c>
      <c r="G1019" s="2">
        <v>45</v>
      </c>
      <c r="H1019" s="2">
        <v>79.75</v>
      </c>
      <c r="I1019" s="2">
        <v>4</v>
      </c>
      <c r="J1019" s="10">
        <v>2015</v>
      </c>
      <c r="K1019" s="8" t="s">
        <v>776</v>
      </c>
      <c r="L1019" s="8" t="s">
        <v>16</v>
      </c>
      <c r="M1019" s="2">
        <f>RANK(Table1[[#This Row],[powerPerf]],Table1[powerPerf])</f>
        <v>888</v>
      </c>
      <c r="N1019" s="2">
        <f>RANK(Table1[[#This Row],[cpuValue]],Table1[cpuValue])</f>
        <v>1844</v>
      </c>
      <c r="O1019" s="8" t="str">
        <f>LOOKUP(Table1[[#This Row],[Rank based on power]],$S$5:$S$9,$T$5:$T$9)</f>
        <v>Average performance</v>
      </c>
      <c r="P1019" s="2">
        <f ca="1">YEAR($T$2)-Table1[[#This Row],[testDate]]</f>
        <v>7</v>
      </c>
      <c r="Q1019" s="8" t="str">
        <f>CONCATENATE(PROPER(Table1[[#This Row],[Performace remark based on performance]])," ",UPPER(TRIM(Table1[[#This Row],[category]])))</f>
        <v>Average Performance SERVER</v>
      </c>
      <c r="R1019" s="8"/>
      <c r="S1019" s="2"/>
      <c r="T1019" s="2"/>
      <c r="U1019" s="2"/>
      <c r="V1019" s="2"/>
      <c r="W1019" s="2"/>
      <c r="X1019" s="2"/>
      <c r="Y1019" s="2"/>
      <c r="Z1019" s="2"/>
    </row>
    <row r="1020" spans="1:26" x14ac:dyDescent="0.2">
      <c r="A1020" t="s">
        <v>1114</v>
      </c>
      <c r="B1020" s="9">
        <v>69.5</v>
      </c>
      <c r="C1020" s="2">
        <v>3571</v>
      </c>
      <c r="D1020" s="2">
        <v>51.38</v>
      </c>
      <c r="E1020" s="2">
        <v>1638</v>
      </c>
      <c r="F1020" s="2">
        <v>23.57</v>
      </c>
      <c r="G1020" s="2">
        <v>45</v>
      </c>
      <c r="H1020" s="2">
        <v>79.36</v>
      </c>
      <c r="I1020" s="2">
        <v>4</v>
      </c>
      <c r="J1020" s="10">
        <v>2019</v>
      </c>
      <c r="K1020" s="8" t="s">
        <v>1069</v>
      </c>
      <c r="L1020" s="8" t="s">
        <v>118</v>
      </c>
      <c r="M1020" s="2">
        <f>RANK(Table1[[#This Row],[powerPerf]],Table1[powerPerf])</f>
        <v>892</v>
      </c>
      <c r="N1020" s="2">
        <f>RANK(Table1[[#This Row],[cpuValue]],Table1[cpuValue])</f>
        <v>415</v>
      </c>
      <c r="O1020" s="8" t="str">
        <f>LOOKUP(Table1[[#This Row],[Rank based on power]],$S$5:$S$9,$T$5:$T$9)</f>
        <v>Average performance</v>
      </c>
      <c r="P1020" s="2">
        <f ca="1">YEAR($T$2)-Table1[[#This Row],[testDate]]</f>
        <v>3</v>
      </c>
      <c r="Q1020" s="8" t="str">
        <f>CONCATENATE(PROPER(Table1[[#This Row],[Performace remark based on performance]])," ",UPPER(TRIM(Table1[[#This Row],[category]])))</f>
        <v>Average Performance LAPTOP</v>
      </c>
      <c r="R1020" s="8"/>
      <c r="S1020" s="2"/>
      <c r="T1020" s="2"/>
      <c r="U1020" s="2"/>
      <c r="V1020" s="2"/>
      <c r="W1020" s="2"/>
      <c r="X1020" s="2"/>
      <c r="Y1020" s="2"/>
      <c r="Z1020" s="2"/>
    </row>
    <row r="1021" spans="1:26" x14ac:dyDescent="0.2">
      <c r="A1021" t="s">
        <v>1115</v>
      </c>
      <c r="B1021" s="9">
        <v>95.8</v>
      </c>
      <c r="C1021" s="2">
        <v>3569</v>
      </c>
      <c r="D1021" s="2">
        <v>37.26</v>
      </c>
      <c r="E1021" s="2">
        <v>2069</v>
      </c>
      <c r="F1021" s="2">
        <v>21.6</v>
      </c>
      <c r="G1021" s="2">
        <v>54</v>
      </c>
      <c r="H1021" s="2">
        <v>66.099999999999994</v>
      </c>
      <c r="I1021" s="2">
        <v>2</v>
      </c>
      <c r="J1021" s="10">
        <v>2015</v>
      </c>
      <c r="K1021" s="8" t="s">
        <v>650</v>
      </c>
      <c r="L1021" s="8" t="s">
        <v>13</v>
      </c>
      <c r="M1021" s="2">
        <f>RANK(Table1[[#This Row],[powerPerf]],Table1[powerPerf])</f>
        <v>989</v>
      </c>
      <c r="N1021" s="2">
        <f>RANK(Table1[[#This Row],[cpuValue]],Table1[cpuValue])</f>
        <v>643</v>
      </c>
      <c r="O1021" s="8" t="str">
        <f>LOOKUP(Table1[[#This Row],[Rank based on power]],$S$5:$S$9,$T$5:$T$9)</f>
        <v>Average performance</v>
      </c>
      <c r="P1021" s="2">
        <f ca="1">YEAR($T$2)-Table1[[#This Row],[testDate]]</f>
        <v>7</v>
      </c>
      <c r="Q1021" s="8" t="str">
        <f>CONCATENATE(PROPER(Table1[[#This Row],[Performace remark based on performance]])," ",UPPER(TRIM(Table1[[#This Row],[category]])))</f>
        <v>Average Performance DESKTOP</v>
      </c>
      <c r="R1021" s="8"/>
      <c r="S1021" s="2"/>
      <c r="T1021" s="2"/>
      <c r="U1021" s="2"/>
      <c r="V1021" s="2"/>
      <c r="W1021" s="2"/>
      <c r="X1021" s="2"/>
      <c r="Y1021" s="2"/>
      <c r="Z1021" s="2"/>
    </row>
    <row r="1022" spans="1:26" x14ac:dyDescent="0.2">
      <c r="A1022" t="s">
        <v>1116</v>
      </c>
      <c r="B1022" s="9">
        <v>249.89</v>
      </c>
      <c r="C1022" s="2">
        <v>3564</v>
      </c>
      <c r="D1022" s="2">
        <v>14.26</v>
      </c>
      <c r="E1022" s="2">
        <v>507</v>
      </c>
      <c r="F1022" s="2">
        <v>2.0299999999999998</v>
      </c>
      <c r="G1022" s="2">
        <v>140</v>
      </c>
      <c r="H1022" s="2">
        <v>25.46</v>
      </c>
      <c r="I1022" s="2">
        <v>12</v>
      </c>
      <c r="J1022" s="10">
        <v>2010</v>
      </c>
      <c r="K1022" s="8" t="s">
        <v>744</v>
      </c>
      <c r="L1022" s="8" t="s">
        <v>16</v>
      </c>
      <c r="M1022" s="2">
        <f>RANK(Table1[[#This Row],[powerPerf]],Table1[powerPerf])</f>
        <v>1487</v>
      </c>
      <c r="N1022" s="2">
        <f>RANK(Table1[[#This Row],[cpuValue]],Table1[cpuValue])</f>
        <v>1379</v>
      </c>
      <c r="O1022" s="8" t="str">
        <f>LOOKUP(Table1[[#This Row],[Rank based on power]],$S$5:$S$9,$T$5:$T$9)</f>
        <v>Average performance</v>
      </c>
      <c r="P1022" s="2">
        <f ca="1">YEAR($T$2)-Table1[[#This Row],[testDate]]</f>
        <v>12</v>
      </c>
      <c r="Q1022" s="8" t="str">
        <f>CONCATENATE(PROPER(Table1[[#This Row],[Performace remark based on performance]])," ",UPPER(TRIM(Table1[[#This Row],[category]])))</f>
        <v>Average Performance SERVER</v>
      </c>
      <c r="R1022" s="8"/>
      <c r="S1022" s="2"/>
      <c r="T1022" s="2"/>
      <c r="U1022" s="2"/>
      <c r="V1022" s="2"/>
      <c r="W1022" s="2"/>
      <c r="X1022" s="2"/>
      <c r="Y1022" s="2"/>
      <c r="Z1022" s="2"/>
    </row>
    <row r="1023" spans="1:26" x14ac:dyDescent="0.2">
      <c r="A1023" t="s">
        <v>1117</v>
      </c>
      <c r="B1023" s="9">
        <v>93.24</v>
      </c>
      <c r="C1023" s="2">
        <v>3555</v>
      </c>
      <c r="D1023" s="2">
        <v>38.130000000000003</v>
      </c>
      <c r="E1023" s="2">
        <v>1221</v>
      </c>
      <c r="F1023" s="2">
        <v>13.1</v>
      </c>
      <c r="G1023" s="2">
        <v>45</v>
      </c>
      <c r="H1023" s="2">
        <v>79.010000000000005</v>
      </c>
      <c r="I1023" s="2">
        <v>4</v>
      </c>
      <c r="J1023" s="10">
        <v>2011</v>
      </c>
      <c r="K1023" s="8" t="s">
        <v>937</v>
      </c>
      <c r="L1023" s="8" t="s">
        <v>118</v>
      </c>
      <c r="M1023" s="2">
        <f>RANK(Table1[[#This Row],[powerPerf]],Table1[powerPerf])</f>
        <v>893</v>
      </c>
      <c r="N1023" s="2">
        <f>RANK(Table1[[#This Row],[cpuValue]],Table1[cpuValue])</f>
        <v>627</v>
      </c>
      <c r="O1023" s="8" t="str">
        <f>LOOKUP(Table1[[#This Row],[Rank based on power]],$S$5:$S$9,$T$5:$T$9)</f>
        <v>Average performance</v>
      </c>
      <c r="P1023" s="2">
        <f ca="1">YEAR($T$2)-Table1[[#This Row],[testDate]]</f>
        <v>11</v>
      </c>
      <c r="Q1023" s="8" t="str">
        <f>CONCATENATE(PROPER(Table1[[#This Row],[Performace remark based on performance]])," ",UPPER(TRIM(Table1[[#This Row],[category]])))</f>
        <v>Average Performance LAPTOP</v>
      </c>
      <c r="R1023" s="8"/>
      <c r="S1023" s="2"/>
      <c r="T1023" s="2"/>
      <c r="U1023" s="2"/>
      <c r="V1023" s="2"/>
      <c r="W1023" s="2"/>
      <c r="X1023" s="2"/>
      <c r="Y1023" s="2"/>
      <c r="Z1023" s="2"/>
    </row>
    <row r="1024" spans="1:26" x14ac:dyDescent="0.2">
      <c r="A1024" t="s">
        <v>1118</v>
      </c>
      <c r="B1024" s="9">
        <v>91.75</v>
      </c>
      <c r="C1024" s="2">
        <v>3546</v>
      </c>
      <c r="D1024" s="2">
        <v>38.64</v>
      </c>
      <c r="E1024" s="2">
        <v>1616</v>
      </c>
      <c r="F1024" s="2">
        <v>17.61</v>
      </c>
      <c r="G1024" s="2">
        <v>65</v>
      </c>
      <c r="H1024" s="2">
        <v>54.55</v>
      </c>
      <c r="I1024" s="2">
        <v>4</v>
      </c>
      <c r="J1024" s="10">
        <v>2016</v>
      </c>
      <c r="K1024" s="8" t="s">
        <v>48</v>
      </c>
      <c r="L1024" s="8" t="s">
        <v>13</v>
      </c>
      <c r="M1024" s="2">
        <f>RANK(Table1[[#This Row],[powerPerf]],Table1[powerPerf])</f>
        <v>1097</v>
      </c>
      <c r="N1024" s="2">
        <f>RANK(Table1[[#This Row],[cpuValue]],Table1[cpuValue])</f>
        <v>616</v>
      </c>
      <c r="O1024" s="8" t="str">
        <f>LOOKUP(Table1[[#This Row],[Rank based on power]],$S$5:$S$9,$T$5:$T$9)</f>
        <v>Average performance</v>
      </c>
      <c r="P1024" s="2">
        <f ca="1">YEAR($T$2)-Table1[[#This Row],[testDate]]</f>
        <v>6</v>
      </c>
      <c r="Q1024" s="8" t="str">
        <f>CONCATENATE(PROPER(Table1[[#This Row],[Performace remark based on performance]])," ",UPPER(TRIM(Table1[[#This Row],[category]])))</f>
        <v>Average Performance DESKTOP</v>
      </c>
      <c r="R1024" s="8"/>
      <c r="S1024" s="2"/>
      <c r="T1024" s="2"/>
      <c r="U1024" s="2"/>
      <c r="V1024" s="2"/>
      <c r="W1024" s="2"/>
      <c r="X1024" s="2"/>
      <c r="Y1024" s="2"/>
      <c r="Z1024" s="2"/>
    </row>
    <row r="1025" spans="1:26" x14ac:dyDescent="0.2">
      <c r="A1025" t="s">
        <v>1119</v>
      </c>
      <c r="B1025" s="9">
        <v>123.37</v>
      </c>
      <c r="C1025" s="2">
        <v>3539</v>
      </c>
      <c r="D1025" s="2">
        <v>28.69</v>
      </c>
      <c r="E1025" s="2">
        <v>1982</v>
      </c>
      <c r="F1025" s="2">
        <v>16.07</v>
      </c>
      <c r="G1025" s="2">
        <v>54</v>
      </c>
      <c r="H1025" s="2">
        <v>65.55</v>
      </c>
      <c r="I1025" s="2">
        <v>2</v>
      </c>
      <c r="J1025" s="10">
        <v>2013</v>
      </c>
      <c r="K1025" s="8" t="s">
        <v>650</v>
      </c>
      <c r="L1025" s="8" t="s">
        <v>13</v>
      </c>
      <c r="M1025" s="2">
        <f>RANK(Table1[[#This Row],[powerPerf]],Table1[powerPerf])</f>
        <v>996</v>
      </c>
      <c r="N1025" s="2">
        <f>RANK(Table1[[#This Row],[cpuValue]],Table1[cpuValue])</f>
        <v>882</v>
      </c>
      <c r="O1025" s="8" t="str">
        <f>LOOKUP(Table1[[#This Row],[Rank based on power]],$S$5:$S$9,$T$5:$T$9)</f>
        <v>Average performance</v>
      </c>
      <c r="P1025" s="2">
        <f ca="1">YEAR($T$2)-Table1[[#This Row],[testDate]]</f>
        <v>9</v>
      </c>
      <c r="Q1025" s="8" t="str">
        <f>CONCATENATE(PROPER(Table1[[#This Row],[Performace remark based on performance]])," ",UPPER(TRIM(Table1[[#This Row],[category]])))</f>
        <v>Average Performance DESKTOP</v>
      </c>
      <c r="R1025" s="8"/>
      <c r="S1025" s="2"/>
      <c r="T1025" s="2"/>
      <c r="U1025" s="2"/>
      <c r="V1025" s="2"/>
      <c r="W1025" s="2"/>
      <c r="X1025" s="2"/>
      <c r="Y1025" s="2"/>
      <c r="Z1025" s="2"/>
    </row>
    <row r="1026" spans="1:26" x14ac:dyDescent="0.2">
      <c r="A1026" t="s">
        <v>1121</v>
      </c>
      <c r="B1026" s="9">
        <v>24.72</v>
      </c>
      <c r="C1026" s="2">
        <v>3516</v>
      </c>
      <c r="D1026" s="2">
        <v>142.24</v>
      </c>
      <c r="E1026" s="2">
        <v>1371</v>
      </c>
      <c r="F1026" s="2">
        <v>55.45</v>
      </c>
      <c r="G1026" s="2">
        <v>80</v>
      </c>
      <c r="H1026" s="2">
        <v>43.95</v>
      </c>
      <c r="I1026" s="2">
        <v>4</v>
      </c>
      <c r="J1026" s="10">
        <v>2014</v>
      </c>
      <c r="K1026" s="8" t="s">
        <v>414</v>
      </c>
      <c r="L1026" s="8" t="s">
        <v>16</v>
      </c>
      <c r="M1026" s="2">
        <f>RANK(Table1[[#This Row],[powerPerf]],Table1[powerPerf])</f>
        <v>1202</v>
      </c>
      <c r="N1026" s="2">
        <f>RANK(Table1[[#This Row],[cpuValue]],Table1[cpuValue])</f>
        <v>28</v>
      </c>
      <c r="O1026" s="8" t="str">
        <f>LOOKUP(Table1[[#This Row],[Rank based on power]],$S$5:$S$9,$T$5:$T$9)</f>
        <v>Average performance</v>
      </c>
      <c r="P1026" s="2">
        <f ca="1">YEAR($T$2)-Table1[[#This Row],[testDate]]</f>
        <v>8</v>
      </c>
      <c r="Q1026" s="8" t="str">
        <f>CONCATENATE(PROPER(Table1[[#This Row],[Performace remark based on performance]])," ",UPPER(TRIM(Table1[[#This Row],[category]])))</f>
        <v>Average Performance SERVER</v>
      </c>
      <c r="R1026" s="8"/>
      <c r="S1026" s="2"/>
      <c r="T1026" s="2"/>
      <c r="U1026" s="2"/>
      <c r="V1026" s="2"/>
      <c r="W1026" s="2"/>
      <c r="X1026" s="2"/>
      <c r="Y1026" s="2"/>
      <c r="Z1026" s="2"/>
    </row>
    <row r="1027" spans="1:26" x14ac:dyDescent="0.2">
      <c r="A1027" t="s">
        <v>1122</v>
      </c>
      <c r="B1027" s="9">
        <v>168</v>
      </c>
      <c r="C1027" s="2">
        <v>3513</v>
      </c>
      <c r="D1027" s="2">
        <v>20.91</v>
      </c>
      <c r="E1027" s="2">
        <v>2103</v>
      </c>
      <c r="F1027" s="2">
        <v>12.52</v>
      </c>
      <c r="G1027" s="2">
        <v>54</v>
      </c>
      <c r="H1027" s="2">
        <v>65.06</v>
      </c>
      <c r="I1027" s="2">
        <v>2</v>
      </c>
      <c r="J1027" s="10">
        <v>2017</v>
      </c>
      <c r="K1027" s="8" t="s">
        <v>575</v>
      </c>
      <c r="L1027" s="8" t="s">
        <v>13</v>
      </c>
      <c r="M1027" s="2">
        <f>RANK(Table1[[#This Row],[powerPerf]],Table1[powerPerf])</f>
        <v>1000</v>
      </c>
      <c r="N1027" s="2">
        <f>RANK(Table1[[#This Row],[cpuValue]],Table1[cpuValue])</f>
        <v>1135</v>
      </c>
      <c r="O1027" s="8" t="str">
        <f>LOOKUP(Table1[[#This Row],[Rank based on power]],$S$5:$S$9,$T$5:$T$9)</f>
        <v>Average performance</v>
      </c>
      <c r="P1027" s="2">
        <f ca="1">YEAR($T$2)-Table1[[#This Row],[testDate]]</f>
        <v>5</v>
      </c>
      <c r="Q1027" s="8" t="str">
        <f>CONCATENATE(PROPER(Table1[[#This Row],[Performace remark based on performance]])," ",UPPER(TRIM(Table1[[#This Row],[category]])))</f>
        <v>Average Performance DESKTOP</v>
      </c>
      <c r="R1027" s="8"/>
      <c r="S1027" s="2"/>
      <c r="T1027" s="2"/>
      <c r="U1027" s="2"/>
      <c r="V1027" s="2"/>
      <c r="W1027" s="2"/>
      <c r="X1027" s="2"/>
      <c r="Y1027" s="2"/>
      <c r="Z1027" s="2"/>
    </row>
    <row r="1028" spans="1:26" x14ac:dyDescent="0.2">
      <c r="A1028" t="s">
        <v>1123</v>
      </c>
      <c r="B1028" s="9">
        <v>64</v>
      </c>
      <c r="C1028" s="2">
        <v>3508</v>
      </c>
      <c r="D1028" s="2">
        <v>54.82</v>
      </c>
      <c r="E1028" s="2">
        <v>1978</v>
      </c>
      <c r="F1028" s="2">
        <v>30.9</v>
      </c>
      <c r="G1028" s="2">
        <v>35</v>
      </c>
      <c r="H1028" s="2">
        <v>100.24</v>
      </c>
      <c r="I1028" s="2">
        <v>2</v>
      </c>
      <c r="J1028" s="10">
        <v>2019</v>
      </c>
      <c r="K1028" s="8" t="s">
        <v>267</v>
      </c>
      <c r="L1028" s="8" t="s">
        <v>13</v>
      </c>
      <c r="M1028" s="2">
        <f>RANK(Table1[[#This Row],[powerPerf]],Table1[powerPerf])</f>
        <v>760</v>
      </c>
      <c r="N1028" s="2">
        <f>RANK(Table1[[#This Row],[cpuValue]],Table1[cpuValue])</f>
        <v>373</v>
      </c>
      <c r="O1028" s="8" t="str">
        <f>LOOKUP(Table1[[#This Row],[Rank based on power]],$S$5:$S$9,$T$5:$T$9)</f>
        <v>High performance</v>
      </c>
      <c r="P1028" s="2">
        <f ca="1">YEAR($T$2)-Table1[[#This Row],[testDate]]</f>
        <v>3</v>
      </c>
      <c r="Q1028" s="8" t="str">
        <f>CONCATENATE(PROPER(Table1[[#This Row],[Performace remark based on performance]])," ",UPPER(TRIM(Table1[[#This Row],[category]])))</f>
        <v>High Performance DESKTOP</v>
      </c>
      <c r="R1028" s="8"/>
      <c r="S1028" s="2"/>
      <c r="T1028" s="2"/>
      <c r="U1028" s="2"/>
      <c r="V1028" s="2"/>
      <c r="W1028" s="2"/>
      <c r="X1028" s="2"/>
      <c r="Y1028" s="2"/>
      <c r="Z1028" s="2"/>
    </row>
    <row r="1029" spans="1:26" x14ac:dyDescent="0.2">
      <c r="A1029" t="s">
        <v>1124</v>
      </c>
      <c r="B1029" s="9">
        <v>149.99</v>
      </c>
      <c r="C1029" s="2">
        <v>3506</v>
      </c>
      <c r="D1029" s="2">
        <v>23.38</v>
      </c>
      <c r="E1029" s="2">
        <v>2027</v>
      </c>
      <c r="F1029" s="2">
        <v>13.51</v>
      </c>
      <c r="G1029" s="2">
        <v>54</v>
      </c>
      <c r="H1029" s="2">
        <v>64.930000000000007</v>
      </c>
      <c r="I1029" s="2">
        <v>2</v>
      </c>
      <c r="J1029" s="10">
        <v>2013</v>
      </c>
      <c r="K1029" s="8" t="s">
        <v>650</v>
      </c>
      <c r="L1029" s="8" t="s">
        <v>13</v>
      </c>
      <c r="M1029" s="2">
        <f>RANK(Table1[[#This Row],[powerPerf]],Table1[powerPerf])</f>
        <v>1001</v>
      </c>
      <c r="N1029" s="2">
        <f>RANK(Table1[[#This Row],[cpuValue]],Table1[cpuValue])</f>
        <v>1045</v>
      </c>
      <c r="O1029" s="8" t="str">
        <f>LOOKUP(Table1[[#This Row],[Rank based on power]],$S$5:$S$9,$T$5:$T$9)</f>
        <v>Average performance</v>
      </c>
      <c r="P1029" s="2">
        <f ca="1">YEAR($T$2)-Table1[[#This Row],[testDate]]</f>
        <v>9</v>
      </c>
      <c r="Q1029" s="8" t="str">
        <f>CONCATENATE(PROPER(Table1[[#This Row],[Performace remark based on performance]])," ",UPPER(TRIM(Table1[[#This Row],[category]])))</f>
        <v>Average Performance DESKTOP</v>
      </c>
      <c r="R1029" s="8"/>
      <c r="S1029" s="2"/>
      <c r="T1029" s="2"/>
      <c r="U1029" s="2"/>
      <c r="V1029" s="2"/>
      <c r="W1029" s="2"/>
      <c r="X1029" s="2"/>
      <c r="Y1029" s="2"/>
      <c r="Z1029" s="2"/>
    </row>
    <row r="1030" spans="1:26" x14ac:dyDescent="0.2">
      <c r="A1030" t="s">
        <v>1125</v>
      </c>
      <c r="B1030" s="9">
        <v>120.19</v>
      </c>
      <c r="C1030" s="2">
        <v>3504</v>
      </c>
      <c r="D1030" s="2">
        <v>29.15</v>
      </c>
      <c r="E1030" s="2">
        <v>1068</v>
      </c>
      <c r="F1030" s="2">
        <v>8.8800000000000008</v>
      </c>
      <c r="G1030" s="2">
        <v>80</v>
      </c>
      <c r="H1030" s="2">
        <v>43.8</v>
      </c>
      <c r="I1030" s="2">
        <v>4</v>
      </c>
      <c r="J1030" s="10">
        <v>2014</v>
      </c>
      <c r="K1030" s="8" t="s">
        <v>781</v>
      </c>
      <c r="L1030" s="8" t="s">
        <v>16</v>
      </c>
      <c r="M1030" s="2">
        <f>RANK(Table1[[#This Row],[powerPerf]],Table1[powerPerf])</f>
        <v>1204</v>
      </c>
      <c r="N1030" s="2">
        <f>RANK(Table1[[#This Row],[cpuValue]],Table1[cpuValue])</f>
        <v>864</v>
      </c>
      <c r="O1030" s="8" t="str">
        <f>LOOKUP(Table1[[#This Row],[Rank based on power]],$S$5:$S$9,$T$5:$T$9)</f>
        <v>Average performance</v>
      </c>
      <c r="P1030" s="2">
        <f ca="1">YEAR($T$2)-Table1[[#This Row],[testDate]]</f>
        <v>8</v>
      </c>
      <c r="Q1030" s="8" t="str">
        <f>CONCATENATE(PROPER(Table1[[#This Row],[Performace remark based on performance]])," ",UPPER(TRIM(Table1[[#This Row],[category]])))</f>
        <v>Average Performance SERVER</v>
      </c>
      <c r="R1030" s="8"/>
      <c r="S1030" s="2"/>
      <c r="T1030" s="2"/>
      <c r="U1030" s="2"/>
      <c r="V1030" s="2"/>
      <c r="W1030" s="2"/>
      <c r="X1030" s="2"/>
      <c r="Y1030" s="2"/>
      <c r="Z1030" s="2"/>
    </row>
    <row r="1031" spans="1:26" x14ac:dyDescent="0.2">
      <c r="A1031" t="s">
        <v>1126</v>
      </c>
      <c r="B1031" s="9">
        <v>59.99</v>
      </c>
      <c r="C1031" s="2">
        <v>3495</v>
      </c>
      <c r="D1031" s="2">
        <v>58.25</v>
      </c>
      <c r="E1031" s="2">
        <v>2014</v>
      </c>
      <c r="F1031" s="2">
        <v>33.57</v>
      </c>
      <c r="G1031" s="2">
        <v>54</v>
      </c>
      <c r="H1031" s="2">
        <v>64.72</v>
      </c>
      <c r="I1031" s="2">
        <v>2</v>
      </c>
      <c r="J1031" s="10">
        <v>2014</v>
      </c>
      <c r="K1031" s="8" t="s">
        <v>665</v>
      </c>
      <c r="L1031" s="8" t="s">
        <v>13</v>
      </c>
      <c r="M1031" s="2">
        <f>RANK(Table1[[#This Row],[powerPerf]],Table1[powerPerf])</f>
        <v>1004</v>
      </c>
      <c r="N1031" s="2">
        <f>RANK(Table1[[#This Row],[cpuValue]],Table1[cpuValue])</f>
        <v>346</v>
      </c>
      <c r="O1031" s="8" t="str">
        <f>LOOKUP(Table1[[#This Row],[Rank based on power]],$S$5:$S$9,$T$5:$T$9)</f>
        <v>Average performance</v>
      </c>
      <c r="P1031" s="2">
        <f ca="1">YEAR($T$2)-Table1[[#This Row],[testDate]]</f>
        <v>8</v>
      </c>
      <c r="Q1031" s="8" t="str">
        <f>CONCATENATE(PROPER(Table1[[#This Row],[Performace remark based on performance]])," ",UPPER(TRIM(Table1[[#This Row],[category]])))</f>
        <v>Average Performance DESKTOP</v>
      </c>
      <c r="R1031" s="8"/>
      <c r="S1031" s="2"/>
      <c r="T1031" s="2"/>
      <c r="U1031" s="2"/>
      <c r="V1031" s="2"/>
      <c r="W1031" s="2"/>
      <c r="X1031" s="2"/>
      <c r="Y1031" s="2"/>
      <c r="Z1031" s="2"/>
    </row>
    <row r="1032" spans="1:26" x14ac:dyDescent="0.2">
      <c r="A1032" t="s">
        <v>1127</v>
      </c>
      <c r="B1032" s="9">
        <v>214.5</v>
      </c>
      <c r="C1032" s="2">
        <v>3495</v>
      </c>
      <c r="D1032" s="2">
        <v>16.29</v>
      </c>
      <c r="E1032" s="2">
        <v>1553</v>
      </c>
      <c r="F1032" s="2">
        <v>7.24</v>
      </c>
      <c r="G1032" s="2">
        <v>130</v>
      </c>
      <c r="H1032" s="2">
        <v>26.88</v>
      </c>
      <c r="I1032" s="2">
        <v>4</v>
      </c>
      <c r="J1032" s="10">
        <v>2009</v>
      </c>
      <c r="K1032" s="8" t="s">
        <v>716</v>
      </c>
      <c r="L1032" s="8" t="s">
        <v>16</v>
      </c>
      <c r="M1032" s="2">
        <f>RANK(Table1[[#This Row],[powerPerf]],Table1[powerPerf])</f>
        <v>1456</v>
      </c>
      <c r="N1032" s="2">
        <f>RANK(Table1[[#This Row],[cpuValue]],Table1[cpuValue])</f>
        <v>1304</v>
      </c>
      <c r="O1032" s="8" t="str">
        <f>LOOKUP(Table1[[#This Row],[Rank based on power]],$S$5:$S$9,$T$5:$T$9)</f>
        <v>Average performance</v>
      </c>
      <c r="P1032" s="2">
        <f ca="1">YEAR($T$2)-Table1[[#This Row],[testDate]]</f>
        <v>13</v>
      </c>
      <c r="Q1032" s="8" t="str">
        <f>CONCATENATE(PROPER(Table1[[#This Row],[Performace remark based on performance]])," ",UPPER(TRIM(Table1[[#This Row],[category]])))</f>
        <v>Average Performance SERVER</v>
      </c>
      <c r="R1032" s="8"/>
      <c r="S1032" s="2"/>
      <c r="T1032" s="2"/>
      <c r="U1032" s="2"/>
      <c r="V1032" s="2"/>
      <c r="W1032" s="2"/>
      <c r="X1032" s="2"/>
      <c r="Y1032" s="2"/>
      <c r="Z1032" s="2"/>
    </row>
    <row r="1033" spans="1:26" x14ac:dyDescent="0.2">
      <c r="A1033" t="s">
        <v>1128</v>
      </c>
      <c r="B1033" s="9">
        <v>382.46</v>
      </c>
      <c r="C1033" s="2">
        <v>3485</v>
      </c>
      <c r="D1033" s="2">
        <v>9.11</v>
      </c>
      <c r="E1033" s="2">
        <v>1510</v>
      </c>
      <c r="F1033" s="2">
        <v>3.95</v>
      </c>
      <c r="G1033" s="2">
        <v>95</v>
      </c>
      <c r="H1033" s="2">
        <v>36.69</v>
      </c>
      <c r="I1033" s="2">
        <v>2</v>
      </c>
      <c r="J1033" s="10">
        <v>2015</v>
      </c>
      <c r="K1033" s="8" t="s">
        <v>1069</v>
      </c>
      <c r="L1033" s="8" t="s">
        <v>13</v>
      </c>
      <c r="M1033" s="2">
        <f>RANK(Table1[[#This Row],[powerPerf]],Table1[powerPerf])</f>
        <v>1285</v>
      </c>
      <c r="N1033" s="2">
        <f>RANK(Table1[[#This Row],[cpuValue]],Table1[cpuValue])</f>
        <v>1625</v>
      </c>
      <c r="O1033" s="8" t="str">
        <f>LOOKUP(Table1[[#This Row],[Rank based on power]],$S$5:$S$9,$T$5:$T$9)</f>
        <v>Average performance</v>
      </c>
      <c r="P1033" s="2">
        <f ca="1">YEAR($T$2)-Table1[[#This Row],[testDate]]</f>
        <v>7</v>
      </c>
      <c r="Q1033" s="8" t="str">
        <f>CONCATENATE(PROPER(Table1[[#This Row],[Performace remark based on performance]])," ",UPPER(TRIM(Table1[[#This Row],[category]])))</f>
        <v>Average Performance DESKTOP</v>
      </c>
      <c r="R1033" s="8"/>
      <c r="S1033" s="2"/>
      <c r="T1033" s="2"/>
      <c r="U1033" s="2"/>
      <c r="V1033" s="2"/>
      <c r="W1033" s="2"/>
      <c r="X1033" s="2"/>
      <c r="Y1033" s="2"/>
      <c r="Z1033" s="2"/>
    </row>
    <row r="1034" spans="1:26" x14ac:dyDescent="0.2">
      <c r="A1034" t="s">
        <v>1129</v>
      </c>
      <c r="B1034" s="9">
        <v>161.99</v>
      </c>
      <c r="C1034" s="2">
        <v>3477</v>
      </c>
      <c r="D1034" s="2">
        <v>21.46</v>
      </c>
      <c r="E1034" s="2">
        <v>1566</v>
      </c>
      <c r="F1034" s="2">
        <v>9.67</v>
      </c>
      <c r="G1034" s="2">
        <v>95</v>
      </c>
      <c r="H1034" s="2">
        <v>36.6</v>
      </c>
      <c r="I1034" s="2">
        <v>2</v>
      </c>
      <c r="J1034" s="10">
        <v>2016</v>
      </c>
      <c r="K1034" s="8" t="s">
        <v>1069</v>
      </c>
      <c r="L1034" s="8" t="s">
        <v>13</v>
      </c>
      <c r="M1034" s="2">
        <f>RANK(Table1[[#This Row],[powerPerf]],Table1[powerPerf])</f>
        <v>1288</v>
      </c>
      <c r="N1034" s="2">
        <f>RANK(Table1[[#This Row],[cpuValue]],Table1[cpuValue])</f>
        <v>1117</v>
      </c>
      <c r="O1034" s="8" t="str">
        <f>LOOKUP(Table1[[#This Row],[Rank based on power]],$S$5:$S$9,$T$5:$T$9)</f>
        <v>Average performance</v>
      </c>
      <c r="P1034" s="2">
        <f ca="1">YEAR($T$2)-Table1[[#This Row],[testDate]]</f>
        <v>6</v>
      </c>
      <c r="Q1034" s="8" t="str">
        <f>CONCATENATE(PROPER(Table1[[#This Row],[Performace remark based on performance]])," ",UPPER(TRIM(Table1[[#This Row],[category]])))</f>
        <v>Average Performance DESKTOP</v>
      </c>
      <c r="R1034" s="8"/>
      <c r="S1034" s="2"/>
      <c r="T1034" s="2"/>
      <c r="U1034" s="2"/>
      <c r="V1034" s="2"/>
      <c r="W1034" s="2"/>
      <c r="X1034" s="2"/>
      <c r="Y1034" s="2"/>
      <c r="Z1034" s="2"/>
    </row>
    <row r="1035" spans="1:26" x14ac:dyDescent="0.2">
      <c r="A1035" t="s">
        <v>1130</v>
      </c>
      <c r="B1035" s="9">
        <v>99.99</v>
      </c>
      <c r="C1035" s="2">
        <v>3459</v>
      </c>
      <c r="D1035" s="2">
        <v>34.590000000000003</v>
      </c>
      <c r="E1035" s="2">
        <v>1902</v>
      </c>
      <c r="F1035" s="2">
        <v>19.02</v>
      </c>
      <c r="G1035" s="2">
        <v>54</v>
      </c>
      <c r="H1035" s="2">
        <v>64.06</v>
      </c>
      <c r="I1035" s="2">
        <v>2</v>
      </c>
      <c r="J1035" s="10">
        <v>2014</v>
      </c>
      <c r="K1035" s="8" t="s">
        <v>650</v>
      </c>
      <c r="L1035" s="8" t="s">
        <v>13</v>
      </c>
      <c r="M1035" s="2">
        <f>RANK(Table1[[#This Row],[powerPerf]],Table1[powerPerf])</f>
        <v>1015</v>
      </c>
      <c r="N1035" s="2">
        <f>RANK(Table1[[#This Row],[cpuValue]],Table1[cpuValue])</f>
        <v>712</v>
      </c>
      <c r="O1035" s="8" t="str">
        <f>LOOKUP(Table1[[#This Row],[Rank based on power]],$S$5:$S$9,$T$5:$T$9)</f>
        <v>Average performance</v>
      </c>
      <c r="P1035" s="2">
        <f ca="1">YEAR($T$2)-Table1[[#This Row],[testDate]]</f>
        <v>8</v>
      </c>
      <c r="Q1035" s="8" t="str">
        <f>CONCATENATE(PROPER(Table1[[#This Row],[Performace remark based on performance]])," ",UPPER(TRIM(Table1[[#This Row],[category]])))</f>
        <v>Average Performance DESKTOP</v>
      </c>
      <c r="R1035" s="8"/>
      <c r="S1035" s="2"/>
      <c r="T1035" s="2"/>
      <c r="U1035" s="2"/>
      <c r="V1035" s="2"/>
      <c r="W1035" s="2"/>
      <c r="X1035" s="2"/>
      <c r="Y1035" s="2"/>
      <c r="Z1035" s="2"/>
    </row>
    <row r="1036" spans="1:26" x14ac:dyDescent="0.2">
      <c r="A1036" t="s">
        <v>1131</v>
      </c>
      <c r="B1036" s="9">
        <v>55.34</v>
      </c>
      <c r="C1036" s="2">
        <v>3459</v>
      </c>
      <c r="D1036" s="2">
        <v>62.5</v>
      </c>
      <c r="E1036" s="2">
        <v>1677</v>
      </c>
      <c r="F1036" s="2">
        <v>30.3</v>
      </c>
      <c r="G1036" s="2">
        <v>65</v>
      </c>
      <c r="H1036" s="2">
        <v>53.21</v>
      </c>
      <c r="I1036" s="2">
        <v>4</v>
      </c>
      <c r="J1036" s="10">
        <v>2011</v>
      </c>
      <c r="K1036" s="8" t="s">
        <v>776</v>
      </c>
      <c r="L1036" s="8" t="s">
        <v>13</v>
      </c>
      <c r="M1036" s="2">
        <f>RANK(Table1[[#This Row],[powerPerf]],Table1[powerPerf])</f>
        <v>1110</v>
      </c>
      <c r="N1036" s="2">
        <f>RANK(Table1[[#This Row],[cpuValue]],Table1[cpuValue])</f>
        <v>299</v>
      </c>
      <c r="O1036" s="8" t="str">
        <f>LOOKUP(Table1[[#This Row],[Rank based on power]],$S$5:$S$9,$T$5:$T$9)</f>
        <v>Average performance</v>
      </c>
      <c r="P1036" s="2">
        <f ca="1">YEAR($T$2)-Table1[[#This Row],[testDate]]</f>
        <v>11</v>
      </c>
      <c r="Q1036" s="8" t="str">
        <f>CONCATENATE(PROPER(Table1[[#This Row],[Performace remark based on performance]])," ",UPPER(TRIM(Table1[[#This Row],[category]])))</f>
        <v>Average Performance DESKTOP</v>
      </c>
      <c r="R1036" s="8"/>
      <c r="S1036" s="2"/>
      <c r="T1036" s="2"/>
      <c r="U1036" s="2"/>
      <c r="V1036" s="2"/>
      <c r="W1036" s="2"/>
      <c r="X1036" s="2"/>
      <c r="Y1036" s="2"/>
      <c r="Z1036" s="2"/>
    </row>
    <row r="1037" spans="1:26" x14ac:dyDescent="0.2">
      <c r="A1037" t="s">
        <v>1132</v>
      </c>
      <c r="B1037" s="9">
        <v>148.02000000000001</v>
      </c>
      <c r="C1037" s="2">
        <v>3458</v>
      </c>
      <c r="D1037" s="2">
        <v>23.36</v>
      </c>
      <c r="E1037" s="2">
        <v>1587</v>
      </c>
      <c r="F1037" s="2">
        <v>10.72</v>
      </c>
      <c r="G1037" s="2">
        <v>95</v>
      </c>
      <c r="H1037" s="2">
        <v>36.4</v>
      </c>
      <c r="I1037" s="2">
        <v>2</v>
      </c>
      <c r="J1037" s="10">
        <v>2014</v>
      </c>
      <c r="K1037" s="8" t="s">
        <v>1069</v>
      </c>
      <c r="L1037" s="8" t="s">
        <v>13</v>
      </c>
      <c r="M1037" s="2">
        <f>RANK(Table1[[#This Row],[powerPerf]],Table1[powerPerf])</f>
        <v>1291</v>
      </c>
      <c r="N1037" s="2">
        <f>RANK(Table1[[#This Row],[cpuValue]],Table1[cpuValue])</f>
        <v>1046</v>
      </c>
      <c r="O1037" s="8" t="str">
        <f>LOOKUP(Table1[[#This Row],[Rank based on power]],$S$5:$S$9,$T$5:$T$9)</f>
        <v>Average performance</v>
      </c>
      <c r="P1037" s="2">
        <f ca="1">YEAR($T$2)-Table1[[#This Row],[testDate]]</f>
        <v>8</v>
      </c>
      <c r="Q1037" s="8" t="str">
        <f>CONCATENATE(PROPER(Table1[[#This Row],[Performace remark based on performance]])," ",UPPER(TRIM(Table1[[#This Row],[category]])))</f>
        <v>Average Performance DESKTOP</v>
      </c>
      <c r="R1037" s="8"/>
      <c r="S1037" s="2"/>
      <c r="T1037" s="2"/>
      <c r="U1037" s="2"/>
      <c r="V1037" s="2"/>
      <c r="W1037" s="2"/>
      <c r="X1037" s="2"/>
      <c r="Y1037" s="2"/>
      <c r="Z1037" s="2"/>
    </row>
    <row r="1038" spans="1:26" x14ac:dyDescent="0.2">
      <c r="A1038" t="s">
        <v>1133</v>
      </c>
      <c r="B1038" s="9">
        <v>34</v>
      </c>
      <c r="C1038" s="2">
        <v>3448</v>
      </c>
      <c r="D1038" s="2">
        <v>101.41</v>
      </c>
      <c r="E1038" s="2">
        <v>1337</v>
      </c>
      <c r="F1038" s="2">
        <v>39.31</v>
      </c>
      <c r="G1038" s="2">
        <v>130</v>
      </c>
      <c r="H1038" s="2">
        <v>26.52</v>
      </c>
      <c r="I1038" s="2">
        <v>4</v>
      </c>
      <c r="J1038" s="10">
        <v>2012</v>
      </c>
      <c r="K1038" s="8" t="s">
        <v>393</v>
      </c>
      <c r="L1038" s="8" t="s">
        <v>16</v>
      </c>
      <c r="M1038" s="2">
        <f>RANK(Table1[[#This Row],[powerPerf]],Table1[powerPerf])</f>
        <v>1465</v>
      </c>
      <c r="N1038" s="2">
        <f>RANK(Table1[[#This Row],[cpuValue]],Table1[cpuValue])</f>
        <v>91</v>
      </c>
      <c r="O1038" s="8" t="str">
        <f>LOOKUP(Table1[[#This Row],[Rank based on power]],$S$5:$S$9,$T$5:$T$9)</f>
        <v>Average performance</v>
      </c>
      <c r="P1038" s="2">
        <f ca="1">YEAR($T$2)-Table1[[#This Row],[testDate]]</f>
        <v>10</v>
      </c>
      <c r="Q1038" s="8" t="str">
        <f>CONCATENATE(PROPER(Table1[[#This Row],[Performace remark based on performance]])," ",UPPER(TRIM(Table1[[#This Row],[category]])))</f>
        <v>Average Performance SERVER</v>
      </c>
      <c r="R1038" s="8"/>
      <c r="S1038" s="2"/>
      <c r="T1038" s="2"/>
      <c r="U1038" s="2"/>
      <c r="V1038" s="2"/>
      <c r="W1038" s="2"/>
      <c r="X1038" s="2"/>
      <c r="Y1038" s="2"/>
      <c r="Z1038" s="2"/>
    </row>
    <row r="1039" spans="1:26" x14ac:dyDescent="0.2">
      <c r="A1039" t="s">
        <v>1134</v>
      </c>
      <c r="B1039" s="9">
        <v>371.05</v>
      </c>
      <c r="C1039" s="2">
        <v>3447</v>
      </c>
      <c r="D1039" s="2">
        <v>9.2899999999999991</v>
      </c>
      <c r="E1039" s="2">
        <v>1604</v>
      </c>
      <c r="F1039" s="2">
        <v>4.32</v>
      </c>
      <c r="G1039" s="2">
        <v>35</v>
      </c>
      <c r="H1039" s="2">
        <v>98.49</v>
      </c>
      <c r="I1039" s="2">
        <v>4</v>
      </c>
      <c r="J1039" s="10">
        <v>2017</v>
      </c>
      <c r="K1039" s="8" t="s">
        <v>48</v>
      </c>
      <c r="L1039" s="8" t="s">
        <v>13</v>
      </c>
      <c r="M1039" s="2">
        <f>RANK(Table1[[#This Row],[powerPerf]],Table1[powerPerf])</f>
        <v>767</v>
      </c>
      <c r="N1039" s="2">
        <f>RANK(Table1[[#This Row],[cpuValue]],Table1[cpuValue])</f>
        <v>1614</v>
      </c>
      <c r="O1039" s="8" t="str">
        <f>LOOKUP(Table1[[#This Row],[Rank based on power]],$S$5:$S$9,$T$5:$T$9)</f>
        <v>High performance</v>
      </c>
      <c r="P1039" s="2">
        <f ca="1">YEAR($T$2)-Table1[[#This Row],[testDate]]</f>
        <v>5</v>
      </c>
      <c r="Q1039" s="8" t="str">
        <f>CONCATENATE(PROPER(Table1[[#This Row],[Performace remark based on performance]])," ",UPPER(TRIM(Table1[[#This Row],[category]])))</f>
        <v>High Performance DESKTOP</v>
      </c>
      <c r="R1039" s="8"/>
      <c r="S1039" s="2"/>
      <c r="T1039" s="2"/>
      <c r="U1039" s="2"/>
      <c r="V1039" s="2"/>
      <c r="W1039" s="2"/>
      <c r="X1039" s="2"/>
      <c r="Y1039" s="2"/>
      <c r="Z1039" s="2"/>
    </row>
    <row r="1040" spans="1:26" x14ac:dyDescent="0.2">
      <c r="A1040" t="s">
        <v>1135</v>
      </c>
      <c r="B1040" s="9">
        <v>124.85</v>
      </c>
      <c r="C1040" s="2">
        <v>3447</v>
      </c>
      <c r="D1040" s="2">
        <v>27.61</v>
      </c>
      <c r="E1040" s="2">
        <v>1607</v>
      </c>
      <c r="F1040" s="2">
        <v>12.87</v>
      </c>
      <c r="G1040" s="2">
        <v>65</v>
      </c>
      <c r="H1040" s="2">
        <v>53.03</v>
      </c>
      <c r="I1040" s="2">
        <v>2</v>
      </c>
      <c r="J1040" s="10">
        <v>2016</v>
      </c>
      <c r="K1040" s="8" t="s">
        <v>48</v>
      </c>
      <c r="L1040" s="8" t="s">
        <v>13</v>
      </c>
      <c r="M1040" s="2">
        <f>RANK(Table1[[#This Row],[powerPerf]],Table1[powerPerf])</f>
        <v>1114</v>
      </c>
      <c r="N1040" s="2">
        <f>RANK(Table1[[#This Row],[cpuValue]],Table1[cpuValue])</f>
        <v>919</v>
      </c>
      <c r="O1040" s="8" t="str">
        <f>LOOKUP(Table1[[#This Row],[Rank based on power]],$S$5:$S$9,$T$5:$T$9)</f>
        <v>Average performance</v>
      </c>
      <c r="P1040" s="2">
        <f ca="1">YEAR($T$2)-Table1[[#This Row],[testDate]]</f>
        <v>6</v>
      </c>
      <c r="Q1040" s="8" t="str">
        <f>CONCATENATE(PROPER(Table1[[#This Row],[Performace remark based on performance]])," ",UPPER(TRIM(Table1[[#This Row],[category]])))</f>
        <v>Average Performance DESKTOP</v>
      </c>
      <c r="R1040" s="8"/>
      <c r="S1040" s="2"/>
      <c r="T1040" s="2"/>
      <c r="U1040" s="2"/>
      <c r="V1040" s="2"/>
      <c r="W1040" s="2"/>
      <c r="X1040" s="2"/>
      <c r="Y1040" s="2"/>
      <c r="Z1040" s="2"/>
    </row>
    <row r="1041" spans="1:26" x14ac:dyDescent="0.2">
      <c r="A1041" t="s">
        <v>1136</v>
      </c>
      <c r="B1041" s="9">
        <v>49.99</v>
      </c>
      <c r="C1041" s="2">
        <v>3446</v>
      </c>
      <c r="D1041" s="2">
        <v>68.930000000000007</v>
      </c>
      <c r="E1041" s="2">
        <v>2587</v>
      </c>
      <c r="F1041" s="2">
        <v>51.76</v>
      </c>
      <c r="G1041" s="2">
        <v>46</v>
      </c>
      <c r="H1041" s="2">
        <v>74.91</v>
      </c>
      <c r="I1041" s="2">
        <v>2</v>
      </c>
      <c r="J1041" s="10">
        <v>2022</v>
      </c>
      <c r="K1041" s="8" t="s">
        <v>749</v>
      </c>
      <c r="L1041" s="8" t="s">
        <v>13</v>
      </c>
      <c r="M1041" s="2">
        <f>RANK(Table1[[#This Row],[powerPerf]],Table1[powerPerf])</f>
        <v>925</v>
      </c>
      <c r="N1041" s="2">
        <f>RANK(Table1[[#This Row],[cpuValue]],Table1[cpuValue])</f>
        <v>235</v>
      </c>
      <c r="O1041" s="8" t="str">
        <f>LOOKUP(Table1[[#This Row],[Rank based on power]],$S$5:$S$9,$T$5:$T$9)</f>
        <v>Average performance</v>
      </c>
      <c r="P1041" s="2">
        <f ca="1">YEAR($T$2)-Table1[[#This Row],[testDate]]</f>
        <v>0</v>
      </c>
      <c r="Q1041" s="8" t="str">
        <f>CONCATENATE(PROPER(Table1[[#This Row],[Performace remark based on performance]])," ",UPPER(TRIM(Table1[[#This Row],[category]])))</f>
        <v>Average Performance DESKTOP</v>
      </c>
      <c r="R1041" s="8"/>
      <c r="S1041" s="2"/>
      <c r="T1041" s="2"/>
      <c r="U1041" s="2"/>
      <c r="V1041" s="2"/>
      <c r="W1041" s="2"/>
      <c r="X1041" s="2"/>
      <c r="Y1041" s="2"/>
      <c r="Z1041" s="2"/>
    </row>
    <row r="1042" spans="1:26" x14ac:dyDescent="0.2">
      <c r="A1042" t="s">
        <v>1137</v>
      </c>
      <c r="B1042" s="9">
        <v>29.97</v>
      </c>
      <c r="C1042" s="2">
        <v>3436</v>
      </c>
      <c r="D1042" s="2">
        <v>114.64</v>
      </c>
      <c r="E1042" s="2">
        <v>1531</v>
      </c>
      <c r="F1042" s="2">
        <v>51.08</v>
      </c>
      <c r="G1042" s="2">
        <v>95</v>
      </c>
      <c r="H1042" s="2">
        <v>36.159999999999997</v>
      </c>
      <c r="I1042" s="2">
        <v>2</v>
      </c>
      <c r="J1042" s="10">
        <v>2014</v>
      </c>
      <c r="K1042" s="8" t="s">
        <v>1069</v>
      </c>
      <c r="L1042" s="8" t="s">
        <v>13</v>
      </c>
      <c r="M1042" s="2">
        <f>RANK(Table1[[#This Row],[powerPerf]],Table1[powerPerf])</f>
        <v>1294</v>
      </c>
      <c r="N1042" s="2">
        <f>RANK(Table1[[#This Row],[cpuValue]],Table1[cpuValue])</f>
        <v>55</v>
      </c>
      <c r="O1042" s="8" t="str">
        <f>LOOKUP(Table1[[#This Row],[Rank based on power]],$S$5:$S$9,$T$5:$T$9)</f>
        <v>Average performance</v>
      </c>
      <c r="P1042" s="2">
        <f ca="1">YEAR($T$2)-Table1[[#This Row],[testDate]]</f>
        <v>8</v>
      </c>
      <c r="Q1042" s="8" t="str">
        <f>CONCATENATE(PROPER(Table1[[#This Row],[Performace remark based on performance]])," ",UPPER(TRIM(Table1[[#This Row],[category]])))</f>
        <v>Average Performance DESKTOP</v>
      </c>
      <c r="R1042" s="8"/>
      <c r="S1042" s="2"/>
      <c r="T1042" s="2"/>
      <c r="U1042" s="2"/>
      <c r="V1042" s="2"/>
      <c r="W1042" s="2"/>
      <c r="X1042" s="2"/>
      <c r="Y1042" s="2"/>
      <c r="Z1042" s="2"/>
    </row>
    <row r="1043" spans="1:26" x14ac:dyDescent="0.2">
      <c r="A1043" t="s">
        <v>1138</v>
      </c>
      <c r="B1043" s="9">
        <v>225</v>
      </c>
      <c r="C1043" s="2">
        <v>3430</v>
      </c>
      <c r="D1043" s="2">
        <v>15.25</v>
      </c>
      <c r="E1043" s="2">
        <v>1668</v>
      </c>
      <c r="F1043" s="2">
        <v>7.41</v>
      </c>
      <c r="G1043" s="2">
        <v>35</v>
      </c>
      <c r="H1043" s="2">
        <v>98.01</v>
      </c>
      <c r="I1043" s="2">
        <v>2</v>
      </c>
      <c r="J1043" s="10">
        <v>2017</v>
      </c>
      <c r="K1043" s="8" t="s">
        <v>337</v>
      </c>
      <c r="L1043" s="8" t="s">
        <v>118</v>
      </c>
      <c r="M1043" s="2">
        <f>RANK(Table1[[#This Row],[powerPerf]],Table1[powerPerf])</f>
        <v>769</v>
      </c>
      <c r="N1043" s="2">
        <f>RANK(Table1[[#This Row],[cpuValue]],Table1[cpuValue])</f>
        <v>1343</v>
      </c>
      <c r="O1043" s="8" t="str">
        <f>LOOKUP(Table1[[#This Row],[Rank based on power]],$S$5:$S$9,$T$5:$T$9)</f>
        <v>High performance</v>
      </c>
      <c r="P1043" s="2">
        <f ca="1">YEAR($T$2)-Table1[[#This Row],[testDate]]</f>
        <v>5</v>
      </c>
      <c r="Q1043" s="8" t="str">
        <f>CONCATENATE(PROPER(Table1[[#This Row],[Performace remark based on performance]])," ",UPPER(TRIM(Table1[[#This Row],[category]])))</f>
        <v>High Performance LAPTOP</v>
      </c>
      <c r="R1043" s="8"/>
      <c r="S1043" s="2"/>
      <c r="T1043" s="2"/>
      <c r="U1043" s="2"/>
      <c r="V1043" s="2"/>
      <c r="W1043" s="2"/>
      <c r="X1043" s="2"/>
      <c r="Y1043" s="2"/>
      <c r="Z1043" s="2"/>
    </row>
    <row r="1044" spans="1:26" x14ac:dyDescent="0.2">
      <c r="A1044" t="s">
        <v>1139</v>
      </c>
      <c r="B1044" s="9">
        <v>281</v>
      </c>
      <c r="C1044" s="2">
        <v>3421</v>
      </c>
      <c r="D1044" s="2">
        <v>12.17</v>
      </c>
      <c r="E1044" s="2">
        <v>1606</v>
      </c>
      <c r="F1044" s="2">
        <v>5.72</v>
      </c>
      <c r="G1044" s="2">
        <v>7</v>
      </c>
      <c r="H1044" s="2">
        <v>488.74</v>
      </c>
      <c r="I1044" s="2">
        <v>5</v>
      </c>
      <c r="J1044" s="10">
        <v>2020</v>
      </c>
      <c r="K1044" s="8" t="s">
        <v>1140</v>
      </c>
      <c r="L1044" s="8" t="s">
        <v>118</v>
      </c>
      <c r="M1044" s="2">
        <f>RANK(Table1[[#This Row],[powerPerf]],Table1[powerPerf])</f>
        <v>38</v>
      </c>
      <c r="N1044" s="2">
        <f>RANK(Table1[[#This Row],[cpuValue]],Table1[cpuValue])</f>
        <v>1478</v>
      </c>
      <c r="O1044" s="8" t="str">
        <f>LOOKUP(Table1[[#This Row],[Rank based on power]],$S$5:$S$9,$T$5:$T$9)</f>
        <v>Best performance</v>
      </c>
      <c r="P1044" s="2">
        <f ca="1">YEAR($T$2)-Table1[[#This Row],[testDate]]</f>
        <v>2</v>
      </c>
      <c r="Q1044" s="8" t="str">
        <f>CONCATENATE(PROPER(Table1[[#This Row],[Performace remark based on performance]])," ",UPPER(TRIM(Table1[[#This Row],[category]])))</f>
        <v>Best Performance LAPTOP</v>
      </c>
      <c r="R1044" s="8"/>
      <c r="S1044" s="2"/>
      <c r="T1044" s="2"/>
      <c r="U1044" s="2"/>
      <c r="V1044" s="2"/>
      <c r="W1044" s="2"/>
      <c r="X1044" s="2"/>
      <c r="Y1044" s="2"/>
      <c r="Z1044" s="2"/>
    </row>
    <row r="1045" spans="1:26" x14ac:dyDescent="0.2">
      <c r="A1045" t="s">
        <v>1141</v>
      </c>
      <c r="B1045" s="9">
        <v>499</v>
      </c>
      <c r="C1045" s="2">
        <v>3409</v>
      </c>
      <c r="D1045" s="2">
        <v>6.83</v>
      </c>
      <c r="E1045" s="2">
        <v>1778</v>
      </c>
      <c r="F1045" s="2">
        <v>3.56</v>
      </c>
      <c r="G1045" s="2">
        <v>15</v>
      </c>
      <c r="H1045" s="2">
        <v>227.29</v>
      </c>
      <c r="I1045" s="2">
        <v>2</v>
      </c>
      <c r="J1045" s="10">
        <v>2016</v>
      </c>
      <c r="K1045" s="8" t="s">
        <v>802</v>
      </c>
      <c r="L1045" s="8" t="s">
        <v>118</v>
      </c>
      <c r="M1045" s="2">
        <f>RANK(Table1[[#This Row],[powerPerf]],Table1[powerPerf])</f>
        <v>255</v>
      </c>
      <c r="N1045" s="2">
        <f>RANK(Table1[[#This Row],[cpuValue]],Table1[cpuValue])</f>
        <v>1737</v>
      </c>
      <c r="O1045" s="8" t="str">
        <f>LOOKUP(Table1[[#This Row],[Rank based on power]],$S$5:$S$9,$T$5:$T$9)</f>
        <v>Best performance</v>
      </c>
      <c r="P1045" s="2">
        <f ca="1">YEAR($T$2)-Table1[[#This Row],[testDate]]</f>
        <v>6</v>
      </c>
      <c r="Q1045" s="8" t="str">
        <f>CONCATENATE(PROPER(Table1[[#This Row],[Performace remark based on performance]])," ",UPPER(TRIM(Table1[[#This Row],[category]])))</f>
        <v>Best Performance LAPTOP</v>
      </c>
      <c r="R1045" s="8"/>
      <c r="S1045" s="2"/>
      <c r="T1045" s="2"/>
      <c r="U1045" s="2"/>
      <c r="V1045" s="2"/>
      <c r="W1045" s="2"/>
      <c r="X1045" s="2"/>
      <c r="Y1045" s="2"/>
      <c r="Z1045" s="2"/>
    </row>
    <row r="1046" spans="1:26" x14ac:dyDescent="0.2">
      <c r="A1046" t="s">
        <v>1142</v>
      </c>
      <c r="B1046" s="9">
        <v>94.99</v>
      </c>
      <c r="C1046" s="2">
        <v>3400</v>
      </c>
      <c r="D1046" s="2">
        <v>35.799999999999997</v>
      </c>
      <c r="E1046" s="2">
        <v>1157</v>
      </c>
      <c r="F1046" s="2">
        <v>12.18</v>
      </c>
      <c r="G1046" s="2">
        <v>95</v>
      </c>
      <c r="H1046" s="2">
        <v>35.79</v>
      </c>
      <c r="I1046" s="2">
        <v>3</v>
      </c>
      <c r="J1046" s="10">
        <v>2013</v>
      </c>
      <c r="K1046" s="8" t="s">
        <v>978</v>
      </c>
      <c r="L1046" s="8" t="s">
        <v>16</v>
      </c>
      <c r="M1046" s="2">
        <f>RANK(Table1[[#This Row],[powerPerf]],Table1[powerPerf])</f>
        <v>1299</v>
      </c>
      <c r="N1046" s="2">
        <f>RANK(Table1[[#This Row],[cpuValue]],Table1[cpuValue])</f>
        <v>687</v>
      </c>
      <c r="O1046" s="8" t="str">
        <f>LOOKUP(Table1[[#This Row],[Rank based on power]],$S$5:$S$9,$T$5:$T$9)</f>
        <v>Average performance</v>
      </c>
      <c r="P1046" s="2">
        <f ca="1">YEAR($T$2)-Table1[[#This Row],[testDate]]</f>
        <v>9</v>
      </c>
      <c r="Q1046" s="8" t="str">
        <f>CONCATENATE(PROPER(Table1[[#This Row],[Performace remark based on performance]])," ",UPPER(TRIM(Table1[[#This Row],[category]])))</f>
        <v>Average Performance SERVER</v>
      </c>
      <c r="R1046" s="8"/>
      <c r="S1046" s="2"/>
      <c r="T1046" s="2"/>
      <c r="U1046" s="2"/>
      <c r="V1046" s="2"/>
      <c r="W1046" s="2"/>
      <c r="X1046" s="2"/>
      <c r="Y1046" s="2"/>
      <c r="Z1046" s="2"/>
    </row>
    <row r="1047" spans="1:26" x14ac:dyDescent="0.2">
      <c r="A1047" t="s">
        <v>1143</v>
      </c>
      <c r="B1047" s="9">
        <v>132.19</v>
      </c>
      <c r="C1047" s="2">
        <v>3391</v>
      </c>
      <c r="D1047" s="2">
        <v>25.65</v>
      </c>
      <c r="E1047" s="2">
        <v>953</v>
      </c>
      <c r="F1047" s="2">
        <v>7.21</v>
      </c>
      <c r="G1047" s="2">
        <v>95</v>
      </c>
      <c r="H1047" s="2">
        <v>35.69</v>
      </c>
      <c r="I1047" s="2">
        <v>4</v>
      </c>
      <c r="J1047" s="10">
        <v>2014</v>
      </c>
      <c r="K1047" s="8" t="s">
        <v>414</v>
      </c>
      <c r="L1047" s="8" t="s">
        <v>16</v>
      </c>
      <c r="M1047" s="2">
        <f>RANK(Table1[[#This Row],[powerPerf]],Table1[powerPerf])</f>
        <v>1301</v>
      </c>
      <c r="N1047" s="2">
        <f>RANK(Table1[[#This Row],[cpuValue]],Table1[cpuValue])</f>
        <v>978</v>
      </c>
      <c r="O1047" s="8" t="str">
        <f>LOOKUP(Table1[[#This Row],[Rank based on power]],$S$5:$S$9,$T$5:$T$9)</f>
        <v>Average performance</v>
      </c>
      <c r="P1047" s="2">
        <f ca="1">YEAR($T$2)-Table1[[#This Row],[testDate]]</f>
        <v>8</v>
      </c>
      <c r="Q1047" s="8" t="str">
        <f>CONCATENATE(PROPER(Table1[[#This Row],[Performace remark based on performance]])," ",UPPER(TRIM(Table1[[#This Row],[category]])))</f>
        <v>Average Performance SERVER</v>
      </c>
      <c r="R1047" s="8"/>
      <c r="S1047" s="2"/>
      <c r="T1047" s="2"/>
      <c r="U1047" s="2"/>
      <c r="V1047" s="2"/>
      <c r="W1047" s="2"/>
      <c r="X1047" s="2"/>
      <c r="Y1047" s="2"/>
      <c r="Z1047" s="2"/>
    </row>
    <row r="1048" spans="1:26" x14ac:dyDescent="0.2">
      <c r="A1048" t="s">
        <v>1144</v>
      </c>
      <c r="B1048" s="9">
        <v>864</v>
      </c>
      <c r="C1048" s="2">
        <v>3386</v>
      </c>
      <c r="D1048" s="2">
        <v>3.92</v>
      </c>
      <c r="E1048" s="2">
        <v>1503</v>
      </c>
      <c r="F1048" s="2">
        <v>1.74</v>
      </c>
      <c r="G1048" s="2">
        <v>130</v>
      </c>
      <c r="H1048" s="2">
        <v>26.04</v>
      </c>
      <c r="I1048" s="2">
        <v>4</v>
      </c>
      <c r="J1048" s="10">
        <v>2009</v>
      </c>
      <c r="K1048" s="8" t="s">
        <v>716</v>
      </c>
      <c r="L1048" s="8" t="s">
        <v>16</v>
      </c>
      <c r="M1048" s="2">
        <f>RANK(Table1[[#This Row],[powerPerf]],Table1[powerPerf])</f>
        <v>1473</v>
      </c>
      <c r="N1048" s="2">
        <f>RANK(Table1[[#This Row],[cpuValue]],Table1[cpuValue])</f>
        <v>1843</v>
      </c>
      <c r="O1048" s="8" t="str">
        <f>LOOKUP(Table1[[#This Row],[Rank based on power]],$S$5:$S$9,$T$5:$T$9)</f>
        <v>Average performance</v>
      </c>
      <c r="P1048" s="2">
        <f ca="1">YEAR($T$2)-Table1[[#This Row],[testDate]]</f>
        <v>13</v>
      </c>
      <c r="Q1048" s="8" t="str">
        <f>CONCATENATE(PROPER(Table1[[#This Row],[Performace remark based on performance]])," ",UPPER(TRIM(Table1[[#This Row],[category]])))</f>
        <v>Average Performance SERVER</v>
      </c>
      <c r="R1048" s="8"/>
      <c r="S1048" s="2"/>
      <c r="T1048" s="2"/>
      <c r="U1048" s="2"/>
      <c r="V1048" s="2"/>
      <c r="W1048" s="2"/>
      <c r="X1048" s="2"/>
      <c r="Y1048" s="2"/>
      <c r="Z1048" s="2"/>
    </row>
    <row r="1049" spans="1:26" x14ac:dyDescent="0.2">
      <c r="A1049" t="s">
        <v>1145</v>
      </c>
      <c r="B1049" s="9">
        <v>40.28</v>
      </c>
      <c r="C1049" s="2">
        <v>3383</v>
      </c>
      <c r="D1049" s="2">
        <v>83.98</v>
      </c>
      <c r="E1049" s="2">
        <v>1543</v>
      </c>
      <c r="F1049" s="2">
        <v>38.299999999999997</v>
      </c>
      <c r="G1049" s="2">
        <v>95</v>
      </c>
      <c r="H1049" s="2">
        <v>35.61</v>
      </c>
      <c r="I1049" s="2">
        <v>2</v>
      </c>
      <c r="J1049" s="10">
        <v>2016</v>
      </c>
      <c r="K1049" s="8" t="s">
        <v>1069</v>
      </c>
      <c r="L1049" s="8" t="s">
        <v>13</v>
      </c>
      <c r="M1049" s="2">
        <f>RANK(Table1[[#This Row],[powerPerf]],Table1[powerPerf])</f>
        <v>1304</v>
      </c>
      <c r="N1049" s="2">
        <f>RANK(Table1[[#This Row],[cpuValue]],Table1[cpuValue])</f>
        <v>161</v>
      </c>
      <c r="O1049" s="8" t="str">
        <f>LOOKUP(Table1[[#This Row],[Rank based on power]],$S$5:$S$9,$T$5:$T$9)</f>
        <v>Average performance</v>
      </c>
      <c r="P1049" s="2">
        <f ca="1">YEAR($T$2)-Table1[[#This Row],[testDate]]</f>
        <v>6</v>
      </c>
      <c r="Q1049" s="8" t="str">
        <f>CONCATENATE(PROPER(Table1[[#This Row],[Performace remark based on performance]])," ",UPPER(TRIM(Table1[[#This Row],[category]])))</f>
        <v>Average Performance DESKTOP</v>
      </c>
      <c r="R1049" s="8"/>
      <c r="S1049" s="2"/>
      <c r="T1049" s="2"/>
      <c r="U1049" s="2"/>
      <c r="V1049" s="2"/>
      <c r="W1049" s="2"/>
      <c r="X1049" s="2"/>
      <c r="Y1049" s="2"/>
      <c r="Z1049" s="2"/>
    </row>
    <row r="1050" spans="1:26" x14ac:dyDescent="0.2">
      <c r="A1050" t="s">
        <v>1146</v>
      </c>
      <c r="B1050" s="9">
        <v>349</v>
      </c>
      <c r="C1050" s="2">
        <v>3381</v>
      </c>
      <c r="D1050" s="2">
        <v>9.69</v>
      </c>
      <c r="E1050" s="2">
        <v>549</v>
      </c>
      <c r="F1050" s="2">
        <v>1.57</v>
      </c>
      <c r="G1050" s="2">
        <v>115</v>
      </c>
      <c r="H1050" s="2">
        <v>29.4</v>
      </c>
      <c r="I1050" s="2">
        <v>8</v>
      </c>
      <c r="J1050" s="10">
        <v>2013</v>
      </c>
      <c r="K1050" s="8" t="s">
        <v>630</v>
      </c>
      <c r="L1050" s="8" t="s">
        <v>16</v>
      </c>
      <c r="M1050" s="2">
        <f>RANK(Table1[[#This Row],[powerPerf]],Table1[powerPerf])</f>
        <v>1411</v>
      </c>
      <c r="N1050" s="2">
        <f>RANK(Table1[[#This Row],[cpuValue]],Table1[cpuValue])</f>
        <v>1595</v>
      </c>
      <c r="O1050" s="8" t="str">
        <f>LOOKUP(Table1[[#This Row],[Rank based on power]],$S$5:$S$9,$T$5:$T$9)</f>
        <v>Average performance</v>
      </c>
      <c r="P1050" s="2">
        <f ca="1">YEAR($T$2)-Table1[[#This Row],[testDate]]</f>
        <v>9</v>
      </c>
      <c r="Q1050" s="8" t="str">
        <f>CONCATENATE(PROPER(Table1[[#This Row],[Performace remark based on performance]])," ",UPPER(TRIM(Table1[[#This Row],[category]])))</f>
        <v>Average Performance SERVER</v>
      </c>
      <c r="R1050" s="8"/>
      <c r="S1050" s="2"/>
      <c r="T1050" s="2"/>
      <c r="U1050" s="2"/>
      <c r="V1050" s="2"/>
      <c r="W1050" s="2"/>
      <c r="X1050" s="2"/>
      <c r="Y1050" s="2"/>
      <c r="Z1050" s="2"/>
    </row>
    <row r="1051" spans="1:26" x14ac:dyDescent="0.2">
      <c r="A1051" t="s">
        <v>1147</v>
      </c>
      <c r="B1051" s="9">
        <v>40.26</v>
      </c>
      <c r="C1051" s="2">
        <v>3380</v>
      </c>
      <c r="D1051" s="2">
        <v>83.95</v>
      </c>
      <c r="E1051" s="2">
        <v>1429</v>
      </c>
      <c r="F1051" s="2">
        <v>35.51</v>
      </c>
      <c r="G1051" s="2">
        <v>95</v>
      </c>
      <c r="H1051" s="2">
        <v>35.58</v>
      </c>
      <c r="I1051" s="2">
        <v>4</v>
      </c>
      <c r="J1051" s="10">
        <v>2011</v>
      </c>
      <c r="K1051" s="8" t="s">
        <v>776</v>
      </c>
      <c r="L1051" s="8" t="s">
        <v>13</v>
      </c>
      <c r="M1051" s="2">
        <f>RANK(Table1[[#This Row],[powerPerf]],Table1[powerPerf])</f>
        <v>1305</v>
      </c>
      <c r="N1051" s="2">
        <f>RANK(Table1[[#This Row],[cpuValue]],Table1[cpuValue])</f>
        <v>162</v>
      </c>
      <c r="O1051" s="8" t="str">
        <f>LOOKUP(Table1[[#This Row],[Rank based on power]],$S$5:$S$9,$T$5:$T$9)</f>
        <v>Average performance</v>
      </c>
      <c r="P1051" s="2">
        <f ca="1">YEAR($T$2)-Table1[[#This Row],[testDate]]</f>
        <v>11</v>
      </c>
      <c r="Q1051" s="8" t="str">
        <f>CONCATENATE(PROPER(Table1[[#This Row],[Performace remark based on performance]])," ",UPPER(TRIM(Table1[[#This Row],[category]])))</f>
        <v>Average Performance DESKTOP</v>
      </c>
      <c r="R1051" s="8"/>
      <c r="S1051" s="2"/>
      <c r="T1051" s="2"/>
      <c r="U1051" s="2"/>
      <c r="V1051" s="2"/>
      <c r="W1051" s="2"/>
      <c r="X1051" s="2"/>
      <c r="Y1051" s="2"/>
      <c r="Z1051" s="2"/>
    </row>
    <row r="1052" spans="1:26" x14ac:dyDescent="0.2">
      <c r="A1052" t="s">
        <v>1148</v>
      </c>
      <c r="B1052" s="9">
        <v>770</v>
      </c>
      <c r="C1052" s="2">
        <v>3370</v>
      </c>
      <c r="D1052" s="2">
        <v>4.38</v>
      </c>
      <c r="E1052" s="2">
        <v>1508</v>
      </c>
      <c r="F1052" s="2">
        <v>1.96</v>
      </c>
      <c r="G1052" s="2">
        <v>130</v>
      </c>
      <c r="H1052" s="2">
        <v>25.92</v>
      </c>
      <c r="I1052" s="2">
        <v>4</v>
      </c>
      <c r="J1052" s="10">
        <v>2009</v>
      </c>
      <c r="K1052" s="8" t="s">
        <v>716</v>
      </c>
      <c r="L1052" s="8" t="s">
        <v>13</v>
      </c>
      <c r="M1052" s="2">
        <f>RANK(Table1[[#This Row],[powerPerf]],Table1[powerPerf])</f>
        <v>1475</v>
      </c>
      <c r="N1052" s="2">
        <f>RANK(Table1[[#This Row],[cpuValue]],Table1[cpuValue])</f>
        <v>1833</v>
      </c>
      <c r="O1052" s="8" t="str">
        <f>LOOKUP(Table1[[#This Row],[Rank based on power]],$S$5:$S$9,$T$5:$T$9)</f>
        <v>Average performance</v>
      </c>
      <c r="P1052" s="2">
        <f ca="1">YEAR($T$2)-Table1[[#This Row],[testDate]]</f>
        <v>13</v>
      </c>
      <c r="Q1052" s="8" t="str">
        <f>CONCATENATE(PROPER(Table1[[#This Row],[Performace remark based on performance]])," ",UPPER(TRIM(Table1[[#This Row],[category]])))</f>
        <v>Average Performance DESKTOP</v>
      </c>
      <c r="R1052" s="8"/>
      <c r="S1052" s="2"/>
      <c r="T1052" s="2"/>
      <c r="U1052" s="2"/>
      <c r="V1052" s="2"/>
      <c r="W1052" s="2"/>
      <c r="X1052" s="2"/>
      <c r="Y1052" s="2"/>
      <c r="Z1052" s="2"/>
    </row>
    <row r="1053" spans="1:26" x14ac:dyDescent="0.2">
      <c r="A1053" t="s">
        <v>1149</v>
      </c>
      <c r="B1053" s="9">
        <v>89.68</v>
      </c>
      <c r="C1053" s="2">
        <v>3369</v>
      </c>
      <c r="D1053" s="2">
        <v>37.57</v>
      </c>
      <c r="E1053" s="2">
        <v>1425</v>
      </c>
      <c r="F1053" s="2">
        <v>15.89</v>
      </c>
      <c r="G1053" s="2">
        <v>95</v>
      </c>
      <c r="H1053" s="2">
        <v>35.46</v>
      </c>
      <c r="I1053" s="2">
        <v>2</v>
      </c>
      <c r="J1053" s="10">
        <v>2013</v>
      </c>
      <c r="K1053" s="8" t="s">
        <v>766</v>
      </c>
      <c r="L1053" s="8" t="s">
        <v>13</v>
      </c>
      <c r="M1053" s="2">
        <f>RANK(Table1[[#This Row],[powerPerf]],Table1[powerPerf])</f>
        <v>1306</v>
      </c>
      <c r="N1053" s="2">
        <f>RANK(Table1[[#This Row],[cpuValue]],Table1[cpuValue])</f>
        <v>634</v>
      </c>
      <c r="O1053" s="8" t="str">
        <f>LOOKUP(Table1[[#This Row],[Rank based on power]],$S$5:$S$9,$T$5:$T$9)</f>
        <v>Average performance</v>
      </c>
      <c r="P1053" s="2">
        <f ca="1">YEAR($T$2)-Table1[[#This Row],[testDate]]</f>
        <v>9</v>
      </c>
      <c r="Q1053" s="8" t="str">
        <f>CONCATENATE(PROPER(Table1[[#This Row],[Performace remark based on performance]])," ",UPPER(TRIM(Table1[[#This Row],[category]])))</f>
        <v>Average Performance DESKTOP</v>
      </c>
      <c r="R1053" s="8"/>
      <c r="S1053" s="2"/>
      <c r="T1053" s="2"/>
      <c r="U1053" s="2"/>
      <c r="V1053" s="2"/>
      <c r="W1053" s="2"/>
      <c r="X1053" s="2"/>
      <c r="Y1053" s="2"/>
      <c r="Z1053" s="2"/>
    </row>
    <row r="1054" spans="1:26" x14ac:dyDescent="0.2">
      <c r="A1054" t="s">
        <v>1150</v>
      </c>
      <c r="B1054" s="9">
        <v>138</v>
      </c>
      <c r="C1054" s="2">
        <v>3368</v>
      </c>
      <c r="D1054" s="2">
        <v>24.41</v>
      </c>
      <c r="E1054" s="2">
        <v>1914</v>
      </c>
      <c r="F1054" s="2">
        <v>13.87</v>
      </c>
      <c r="G1054" s="2">
        <v>35</v>
      </c>
      <c r="H1054" s="2">
        <v>96.23</v>
      </c>
      <c r="I1054" s="2">
        <v>2</v>
      </c>
      <c r="J1054" s="10">
        <v>2017</v>
      </c>
      <c r="K1054" s="8" t="s">
        <v>665</v>
      </c>
      <c r="L1054" s="8" t="s">
        <v>13</v>
      </c>
      <c r="M1054" s="2">
        <f>RANK(Table1[[#This Row],[powerPerf]],Table1[powerPerf])</f>
        <v>776</v>
      </c>
      <c r="N1054" s="2">
        <f>RANK(Table1[[#This Row],[cpuValue]],Table1[cpuValue])</f>
        <v>1014</v>
      </c>
      <c r="O1054" s="8" t="str">
        <f>LOOKUP(Table1[[#This Row],[Rank based on power]],$S$5:$S$9,$T$5:$T$9)</f>
        <v>Average performance</v>
      </c>
      <c r="P1054" s="2">
        <f ca="1">YEAR($T$2)-Table1[[#This Row],[testDate]]</f>
        <v>5</v>
      </c>
      <c r="Q1054" s="8" t="str">
        <f>CONCATENATE(PROPER(Table1[[#This Row],[Performace remark based on performance]])," ",UPPER(TRIM(Table1[[#This Row],[category]])))</f>
        <v>Average Performance DESKTOP</v>
      </c>
      <c r="R1054" s="8"/>
      <c r="S1054" s="2"/>
      <c r="T1054" s="2"/>
      <c r="U1054" s="2"/>
      <c r="V1054" s="2"/>
      <c r="W1054" s="2"/>
      <c r="X1054" s="2"/>
      <c r="Y1054" s="2"/>
      <c r="Z1054" s="2"/>
    </row>
    <row r="1055" spans="1:26" x14ac:dyDescent="0.2">
      <c r="A1055" t="s">
        <v>1151</v>
      </c>
      <c r="B1055" s="9">
        <v>70.69</v>
      </c>
      <c r="C1055" s="2">
        <v>3363</v>
      </c>
      <c r="D1055" s="2">
        <v>47.58</v>
      </c>
      <c r="E1055" s="2">
        <v>1512</v>
      </c>
      <c r="F1055" s="2">
        <v>21.39</v>
      </c>
      <c r="G1055" s="2">
        <v>95</v>
      </c>
      <c r="H1055" s="2">
        <v>35.4</v>
      </c>
      <c r="I1055" s="2">
        <v>2</v>
      </c>
      <c r="J1055" s="10">
        <v>2014</v>
      </c>
      <c r="K1055" s="8" t="s">
        <v>1069</v>
      </c>
      <c r="L1055" s="8" t="s">
        <v>13</v>
      </c>
      <c r="M1055" s="2">
        <f>RANK(Table1[[#This Row],[powerPerf]],Table1[powerPerf])</f>
        <v>1308</v>
      </c>
      <c r="N1055" s="2">
        <f>RANK(Table1[[#This Row],[cpuValue]],Table1[cpuValue])</f>
        <v>456</v>
      </c>
      <c r="O1055" s="8" t="str">
        <f>LOOKUP(Table1[[#This Row],[Rank based on power]],$S$5:$S$9,$T$5:$T$9)</f>
        <v>Average performance</v>
      </c>
      <c r="P1055" s="2">
        <f ca="1">YEAR($T$2)-Table1[[#This Row],[testDate]]</f>
        <v>8</v>
      </c>
      <c r="Q1055" s="8" t="str">
        <f>CONCATENATE(PROPER(Table1[[#This Row],[Performace remark based on performance]])," ",UPPER(TRIM(Table1[[#This Row],[category]])))</f>
        <v>Average Performance DESKTOP</v>
      </c>
      <c r="R1055" s="8"/>
      <c r="S1055" s="2"/>
      <c r="T1055" s="2"/>
      <c r="U1055" s="2"/>
      <c r="V1055" s="2"/>
      <c r="W1055" s="2"/>
      <c r="X1055" s="2"/>
      <c r="Y1055" s="2"/>
      <c r="Z1055" s="2"/>
    </row>
    <row r="1056" spans="1:26" x14ac:dyDescent="0.2">
      <c r="A1056" t="s">
        <v>1152</v>
      </c>
      <c r="B1056" s="9">
        <v>999</v>
      </c>
      <c r="C1056" s="2">
        <v>3360</v>
      </c>
      <c r="D1056" s="2">
        <v>3.36</v>
      </c>
      <c r="E1056" s="2">
        <v>1933</v>
      </c>
      <c r="F1056" s="2">
        <v>1.93</v>
      </c>
      <c r="G1056" s="2">
        <v>54</v>
      </c>
      <c r="H1056" s="2">
        <v>62.22</v>
      </c>
      <c r="I1056" s="2">
        <v>2</v>
      </c>
      <c r="J1056" s="10">
        <v>2014</v>
      </c>
      <c r="K1056" s="8" t="s">
        <v>665</v>
      </c>
      <c r="L1056" s="8" t="s">
        <v>13</v>
      </c>
      <c r="M1056" s="2">
        <f>RANK(Table1[[#This Row],[powerPerf]],Table1[powerPerf])</f>
        <v>1034</v>
      </c>
      <c r="N1056" s="2">
        <f>RANK(Table1[[#This Row],[cpuValue]],Table1[cpuValue])</f>
        <v>1864</v>
      </c>
      <c r="O1056" s="8" t="str">
        <f>LOOKUP(Table1[[#This Row],[Rank based on power]],$S$5:$S$9,$T$5:$T$9)</f>
        <v>Average performance</v>
      </c>
      <c r="P1056" s="2">
        <f ca="1">YEAR($T$2)-Table1[[#This Row],[testDate]]</f>
        <v>8</v>
      </c>
      <c r="Q1056" s="8" t="str">
        <f>CONCATENATE(PROPER(Table1[[#This Row],[Performace remark based on performance]])," ",UPPER(TRIM(Table1[[#This Row],[category]])))</f>
        <v>Average Performance DESKTOP</v>
      </c>
      <c r="R1056" s="8"/>
      <c r="S1056" s="2"/>
      <c r="T1056" s="2"/>
      <c r="U1056" s="2"/>
      <c r="V1056" s="2"/>
      <c r="W1056" s="2"/>
      <c r="X1056" s="2"/>
      <c r="Y1056" s="2"/>
      <c r="Z1056" s="2"/>
    </row>
    <row r="1057" spans="1:26" x14ac:dyDescent="0.2">
      <c r="A1057" t="s">
        <v>1153</v>
      </c>
      <c r="B1057" s="9">
        <v>469.95</v>
      </c>
      <c r="C1057" s="2">
        <v>3354</v>
      </c>
      <c r="D1057" s="2">
        <v>7.14</v>
      </c>
      <c r="E1057" s="2">
        <v>1520</v>
      </c>
      <c r="F1057" s="2">
        <v>3.24</v>
      </c>
      <c r="G1057" s="2">
        <v>130</v>
      </c>
      <c r="H1057" s="2">
        <v>25.8</v>
      </c>
      <c r="I1057" s="2">
        <v>4</v>
      </c>
      <c r="J1057" s="10">
        <v>2009</v>
      </c>
      <c r="K1057" s="8" t="s">
        <v>716</v>
      </c>
      <c r="L1057" s="8" t="s">
        <v>16</v>
      </c>
      <c r="M1057" s="2">
        <f>RANK(Table1[[#This Row],[powerPerf]],Table1[powerPerf])</f>
        <v>1479</v>
      </c>
      <c r="N1057" s="2">
        <f>RANK(Table1[[#This Row],[cpuValue]],Table1[cpuValue])</f>
        <v>1724</v>
      </c>
      <c r="O1057" s="8" t="str">
        <f>LOOKUP(Table1[[#This Row],[Rank based on power]],$S$5:$S$9,$T$5:$T$9)</f>
        <v>Average performance</v>
      </c>
      <c r="P1057" s="2">
        <f ca="1">YEAR($T$2)-Table1[[#This Row],[testDate]]</f>
        <v>13</v>
      </c>
      <c r="Q1057" s="8" t="str">
        <f>CONCATENATE(PROPER(Table1[[#This Row],[Performace remark based on performance]])," ",UPPER(TRIM(Table1[[#This Row],[category]])))</f>
        <v>Average Performance SERVER</v>
      </c>
      <c r="R1057" s="8"/>
      <c r="S1057" s="2"/>
      <c r="T1057" s="2"/>
      <c r="U1057" s="2"/>
      <c r="V1057" s="2"/>
      <c r="W1057" s="2"/>
      <c r="X1057" s="2"/>
      <c r="Y1057" s="2"/>
      <c r="Z1057" s="2"/>
    </row>
    <row r="1058" spans="1:26" x14ac:dyDescent="0.2">
      <c r="A1058" t="s">
        <v>1154</v>
      </c>
      <c r="B1058" s="9">
        <v>119</v>
      </c>
      <c r="C1058" s="2">
        <v>3347</v>
      </c>
      <c r="D1058" s="2">
        <v>28.13</v>
      </c>
      <c r="E1058" s="2">
        <v>1468</v>
      </c>
      <c r="F1058" s="2">
        <v>12.34</v>
      </c>
      <c r="G1058" s="2">
        <v>65</v>
      </c>
      <c r="H1058" s="2">
        <v>51.5</v>
      </c>
      <c r="I1058" s="2">
        <v>2</v>
      </c>
      <c r="J1058" s="10">
        <v>2016</v>
      </c>
      <c r="K1058" s="8" t="s">
        <v>48</v>
      </c>
      <c r="L1058" s="8" t="s">
        <v>13</v>
      </c>
      <c r="M1058" s="2">
        <f>RANK(Table1[[#This Row],[powerPerf]],Table1[powerPerf])</f>
        <v>1126</v>
      </c>
      <c r="N1058" s="2">
        <f>RANK(Table1[[#This Row],[cpuValue]],Table1[cpuValue])</f>
        <v>896</v>
      </c>
      <c r="O1058" s="8" t="str">
        <f>LOOKUP(Table1[[#This Row],[Rank based on power]],$S$5:$S$9,$T$5:$T$9)</f>
        <v>Average performance</v>
      </c>
      <c r="P1058" s="2">
        <f ca="1">YEAR($T$2)-Table1[[#This Row],[testDate]]</f>
        <v>6</v>
      </c>
      <c r="Q1058" s="8" t="str">
        <f>CONCATENATE(PROPER(Table1[[#This Row],[Performace remark based on performance]])," ",UPPER(TRIM(Table1[[#This Row],[category]])))</f>
        <v>Average Performance DESKTOP</v>
      </c>
      <c r="R1058" s="8"/>
      <c r="S1058" s="2"/>
      <c r="T1058" s="2"/>
      <c r="U1058" s="2"/>
      <c r="V1058" s="2"/>
      <c r="W1058" s="2"/>
      <c r="X1058" s="2"/>
      <c r="Y1058" s="2"/>
      <c r="Z1058" s="2"/>
    </row>
    <row r="1059" spans="1:26" x14ac:dyDescent="0.2">
      <c r="A1059" t="s">
        <v>1156</v>
      </c>
      <c r="B1059" s="9">
        <v>66</v>
      </c>
      <c r="C1059" s="2">
        <v>3333</v>
      </c>
      <c r="D1059" s="2">
        <v>50.5</v>
      </c>
      <c r="E1059" s="2">
        <v>1538</v>
      </c>
      <c r="F1059" s="2">
        <v>23.3</v>
      </c>
      <c r="G1059" s="2">
        <v>65</v>
      </c>
      <c r="H1059" s="2">
        <v>51.27</v>
      </c>
      <c r="I1059" s="2">
        <v>2</v>
      </c>
      <c r="J1059" s="10">
        <v>2016</v>
      </c>
      <c r="K1059" s="8" t="s">
        <v>1069</v>
      </c>
      <c r="L1059" s="8" t="s">
        <v>13</v>
      </c>
      <c r="M1059" s="2">
        <f>RANK(Table1[[#This Row],[powerPerf]],Table1[powerPerf])</f>
        <v>1128</v>
      </c>
      <c r="N1059" s="2">
        <f>RANK(Table1[[#This Row],[cpuValue]],Table1[cpuValue])</f>
        <v>422</v>
      </c>
      <c r="O1059" s="8" t="str">
        <f>LOOKUP(Table1[[#This Row],[Rank based on power]],$S$5:$S$9,$T$5:$T$9)</f>
        <v>Average performance</v>
      </c>
      <c r="P1059" s="2">
        <f ca="1">YEAR($T$2)-Table1[[#This Row],[testDate]]</f>
        <v>6</v>
      </c>
      <c r="Q1059" s="8" t="str">
        <f>CONCATENATE(PROPER(Table1[[#This Row],[Performace remark based on performance]])," ",UPPER(TRIM(Table1[[#This Row],[category]])))</f>
        <v>Average Performance DESKTOP</v>
      </c>
      <c r="R1059" s="8"/>
      <c r="S1059" s="2"/>
      <c r="T1059" s="2"/>
      <c r="U1059" s="2"/>
      <c r="V1059" s="2"/>
      <c r="W1059" s="2"/>
      <c r="X1059" s="2"/>
      <c r="Y1059" s="2"/>
      <c r="Z1059" s="2"/>
    </row>
    <row r="1060" spans="1:26" x14ac:dyDescent="0.2">
      <c r="A1060" t="s">
        <v>1157</v>
      </c>
      <c r="B1060" s="9">
        <v>59.95</v>
      </c>
      <c r="C1060" s="2">
        <v>3331</v>
      </c>
      <c r="D1060" s="2">
        <v>55.56</v>
      </c>
      <c r="E1060" s="2">
        <v>1496</v>
      </c>
      <c r="F1060" s="2">
        <v>24.95</v>
      </c>
      <c r="G1060" s="2">
        <v>130</v>
      </c>
      <c r="H1060" s="2">
        <v>25.62</v>
      </c>
      <c r="I1060" s="2">
        <v>4</v>
      </c>
      <c r="J1060" s="10">
        <v>2009</v>
      </c>
      <c r="K1060" s="8" t="s">
        <v>716</v>
      </c>
      <c r="L1060" s="8" t="s">
        <v>16</v>
      </c>
      <c r="M1060" s="2">
        <f>RANK(Table1[[#This Row],[powerPerf]],Table1[powerPerf])</f>
        <v>1484</v>
      </c>
      <c r="N1060" s="2">
        <f>RANK(Table1[[#This Row],[cpuValue]],Table1[cpuValue])</f>
        <v>361</v>
      </c>
      <c r="O1060" s="8" t="str">
        <f>LOOKUP(Table1[[#This Row],[Rank based on power]],$S$5:$S$9,$T$5:$T$9)</f>
        <v>Average performance</v>
      </c>
      <c r="P1060" s="2">
        <f ca="1">YEAR($T$2)-Table1[[#This Row],[testDate]]</f>
        <v>13</v>
      </c>
      <c r="Q1060" s="8" t="str">
        <f>CONCATENATE(PROPER(Table1[[#This Row],[Performace remark based on performance]])," ",UPPER(TRIM(Table1[[#This Row],[category]])))</f>
        <v>Average Performance SERVER</v>
      </c>
      <c r="R1060" s="8"/>
      <c r="S1060" s="2"/>
      <c r="T1060" s="2"/>
      <c r="U1060" s="2"/>
      <c r="V1060" s="2"/>
      <c r="W1060" s="2"/>
      <c r="X1060" s="2"/>
      <c r="Y1060" s="2"/>
      <c r="Z1060" s="2"/>
    </row>
    <row r="1061" spans="1:26" x14ac:dyDescent="0.2">
      <c r="A1061" t="s">
        <v>1158</v>
      </c>
      <c r="B1061" s="9">
        <v>99.98</v>
      </c>
      <c r="C1061" s="2">
        <v>3320</v>
      </c>
      <c r="D1061" s="2">
        <v>33.200000000000003</v>
      </c>
      <c r="E1061" s="2">
        <v>1359</v>
      </c>
      <c r="F1061" s="2">
        <v>13.59</v>
      </c>
      <c r="G1061" s="2">
        <v>95</v>
      </c>
      <c r="H1061" s="2">
        <v>34.94</v>
      </c>
      <c r="I1061" s="2">
        <v>6</v>
      </c>
      <c r="J1061" s="10">
        <v>2011</v>
      </c>
      <c r="K1061" s="8" t="s">
        <v>1092</v>
      </c>
      <c r="L1061" s="8" t="s">
        <v>13</v>
      </c>
      <c r="M1061" s="2">
        <f>RANK(Table1[[#This Row],[powerPerf]],Table1[powerPerf])</f>
        <v>1314</v>
      </c>
      <c r="N1061" s="2">
        <f>RANK(Table1[[#This Row],[cpuValue]],Table1[cpuValue])</f>
        <v>760</v>
      </c>
      <c r="O1061" s="8" t="str">
        <f>LOOKUP(Table1[[#This Row],[Rank based on power]],$S$5:$S$9,$T$5:$T$9)</f>
        <v>Average performance</v>
      </c>
      <c r="P1061" s="2">
        <f ca="1">YEAR($T$2)-Table1[[#This Row],[testDate]]</f>
        <v>11</v>
      </c>
      <c r="Q1061" s="8" t="str">
        <f>CONCATENATE(PROPER(Table1[[#This Row],[Performace remark based on performance]])," ",UPPER(TRIM(Table1[[#This Row],[category]])))</f>
        <v>Average Performance DESKTOP</v>
      </c>
      <c r="R1061" s="8"/>
      <c r="S1061" s="2"/>
      <c r="T1061" s="2"/>
      <c r="U1061" s="2"/>
      <c r="V1061" s="2"/>
      <c r="W1061" s="2"/>
      <c r="X1061" s="2"/>
      <c r="Y1061" s="2"/>
      <c r="Z1061" s="2"/>
    </row>
    <row r="1062" spans="1:26" x14ac:dyDescent="0.2">
      <c r="A1062" t="s">
        <v>1159</v>
      </c>
      <c r="B1062" s="9">
        <v>98.99</v>
      </c>
      <c r="C1062" s="2">
        <v>3291</v>
      </c>
      <c r="D1062" s="2">
        <v>33.24</v>
      </c>
      <c r="E1062" s="2">
        <v>1486</v>
      </c>
      <c r="F1062" s="2">
        <v>15.02</v>
      </c>
      <c r="G1062" s="2">
        <v>65</v>
      </c>
      <c r="H1062" s="2">
        <v>50.62</v>
      </c>
      <c r="I1062" s="2">
        <v>4</v>
      </c>
      <c r="J1062" s="10">
        <v>2017</v>
      </c>
      <c r="K1062" s="8" t="s">
        <v>48</v>
      </c>
      <c r="L1062" s="8" t="s">
        <v>13</v>
      </c>
      <c r="M1062" s="2">
        <f>RANK(Table1[[#This Row],[powerPerf]],Table1[powerPerf])</f>
        <v>1133</v>
      </c>
      <c r="N1062" s="2">
        <f>RANK(Table1[[#This Row],[cpuValue]],Table1[cpuValue])</f>
        <v>758</v>
      </c>
      <c r="O1062" s="8" t="str">
        <f>LOOKUP(Table1[[#This Row],[Rank based on power]],$S$5:$S$9,$T$5:$T$9)</f>
        <v>Average performance</v>
      </c>
      <c r="P1062" s="2">
        <f ca="1">YEAR($T$2)-Table1[[#This Row],[testDate]]</f>
        <v>5</v>
      </c>
      <c r="Q1062" s="8" t="str">
        <f>CONCATENATE(PROPER(Table1[[#This Row],[Performace remark based on performance]])," ",UPPER(TRIM(Table1[[#This Row],[category]])))</f>
        <v>Average Performance DESKTOP</v>
      </c>
      <c r="R1062" s="8"/>
      <c r="S1062" s="2"/>
      <c r="T1062" s="2"/>
      <c r="U1062" s="2"/>
      <c r="V1062" s="2"/>
      <c r="W1062" s="2"/>
      <c r="X1062" s="2"/>
      <c r="Y1062" s="2"/>
      <c r="Z1062" s="2"/>
    </row>
    <row r="1063" spans="1:26" x14ac:dyDescent="0.2">
      <c r="A1063" t="s">
        <v>1160</v>
      </c>
      <c r="B1063" s="9">
        <v>72.290000000000006</v>
      </c>
      <c r="C1063" s="2">
        <v>3291</v>
      </c>
      <c r="D1063" s="2">
        <v>45.52</v>
      </c>
      <c r="E1063" s="2">
        <v>1890</v>
      </c>
      <c r="F1063" s="2">
        <v>26.15</v>
      </c>
      <c r="G1063" s="2">
        <v>54</v>
      </c>
      <c r="H1063" s="2">
        <v>60.94</v>
      </c>
      <c r="I1063" s="2">
        <v>2</v>
      </c>
      <c r="J1063" s="10">
        <v>2013</v>
      </c>
      <c r="K1063" s="8" t="s">
        <v>650</v>
      </c>
      <c r="L1063" s="8" t="s">
        <v>13</v>
      </c>
      <c r="M1063" s="2">
        <f>RANK(Table1[[#This Row],[powerPerf]],Table1[powerPerf])</f>
        <v>1043</v>
      </c>
      <c r="N1063" s="2">
        <f>RANK(Table1[[#This Row],[cpuValue]],Table1[cpuValue])</f>
        <v>496</v>
      </c>
      <c r="O1063" s="8" t="str">
        <f>LOOKUP(Table1[[#This Row],[Rank based on power]],$S$5:$S$9,$T$5:$T$9)</f>
        <v>Average performance</v>
      </c>
      <c r="P1063" s="2">
        <f ca="1">YEAR($T$2)-Table1[[#This Row],[testDate]]</f>
        <v>9</v>
      </c>
      <c r="Q1063" s="8" t="str">
        <f>CONCATENATE(PROPER(Table1[[#This Row],[Performace remark based on performance]])," ",UPPER(TRIM(Table1[[#This Row],[category]])))</f>
        <v>Average Performance DESKTOP</v>
      </c>
      <c r="R1063" s="8"/>
      <c r="S1063" s="2"/>
      <c r="T1063" s="2"/>
      <c r="U1063" s="2"/>
      <c r="V1063" s="2"/>
      <c r="W1063" s="2"/>
      <c r="X1063" s="2"/>
      <c r="Y1063" s="2"/>
      <c r="Z1063" s="2"/>
    </row>
    <row r="1064" spans="1:26" x14ac:dyDescent="0.2">
      <c r="A1064" t="s">
        <v>1161</v>
      </c>
      <c r="B1064" s="9">
        <v>90.97</v>
      </c>
      <c r="C1064" s="2">
        <v>3288</v>
      </c>
      <c r="D1064" s="2">
        <v>36.15</v>
      </c>
      <c r="E1064" s="2">
        <v>1452</v>
      </c>
      <c r="F1064" s="2">
        <v>15.97</v>
      </c>
      <c r="G1064" s="2">
        <v>130</v>
      </c>
      <c r="H1064" s="2">
        <v>25.29</v>
      </c>
      <c r="I1064" s="2">
        <v>4</v>
      </c>
      <c r="J1064" s="10">
        <v>2008</v>
      </c>
      <c r="K1064" s="8" t="s">
        <v>716</v>
      </c>
      <c r="L1064" s="8" t="s">
        <v>13</v>
      </c>
      <c r="M1064" s="2">
        <f>RANK(Table1[[#This Row],[powerPerf]],Table1[powerPerf])</f>
        <v>1490</v>
      </c>
      <c r="N1064" s="2">
        <f>RANK(Table1[[#This Row],[cpuValue]],Table1[cpuValue])</f>
        <v>673</v>
      </c>
      <c r="O1064" s="8" t="str">
        <f>LOOKUP(Table1[[#This Row],[Rank based on power]],$S$5:$S$9,$T$5:$T$9)</f>
        <v>Average performance</v>
      </c>
      <c r="P1064" s="2">
        <f ca="1">YEAR($T$2)-Table1[[#This Row],[testDate]]</f>
        <v>14</v>
      </c>
      <c r="Q1064" s="8" t="str">
        <f>CONCATENATE(PROPER(Table1[[#This Row],[Performace remark based on performance]])," ",UPPER(TRIM(Table1[[#This Row],[category]])))</f>
        <v>Average Performance DESKTOP</v>
      </c>
      <c r="R1064" s="8"/>
      <c r="S1064" s="2"/>
      <c r="T1064" s="2"/>
      <c r="U1064" s="2"/>
      <c r="V1064" s="2"/>
      <c r="W1064" s="2"/>
      <c r="X1064" s="2"/>
      <c r="Y1064" s="2"/>
      <c r="Z1064" s="2"/>
    </row>
    <row r="1065" spans="1:26" x14ac:dyDescent="0.2">
      <c r="A1065" t="s">
        <v>1162</v>
      </c>
      <c r="B1065" s="9">
        <v>124.95</v>
      </c>
      <c r="C1065" s="2">
        <v>3287</v>
      </c>
      <c r="D1065" s="2">
        <v>26.3</v>
      </c>
      <c r="E1065" s="2">
        <v>1482</v>
      </c>
      <c r="F1065" s="2">
        <v>11.86</v>
      </c>
      <c r="G1065" s="2">
        <v>65</v>
      </c>
      <c r="H1065" s="2">
        <v>50.56</v>
      </c>
      <c r="I1065" s="2">
        <v>2</v>
      </c>
      <c r="J1065" s="10">
        <v>2015</v>
      </c>
      <c r="K1065" s="8" t="s">
        <v>1069</v>
      </c>
      <c r="L1065" s="8" t="s">
        <v>13</v>
      </c>
      <c r="M1065" s="2">
        <f>RANK(Table1[[#This Row],[powerPerf]],Table1[powerPerf])</f>
        <v>1134</v>
      </c>
      <c r="N1065" s="2">
        <f>RANK(Table1[[#This Row],[cpuValue]],Table1[cpuValue])</f>
        <v>952</v>
      </c>
      <c r="O1065" s="8" t="str">
        <f>LOOKUP(Table1[[#This Row],[Rank based on power]],$S$5:$S$9,$T$5:$T$9)</f>
        <v>Average performance</v>
      </c>
      <c r="P1065" s="2">
        <f ca="1">YEAR($T$2)-Table1[[#This Row],[testDate]]</f>
        <v>7</v>
      </c>
      <c r="Q1065" s="8" t="str">
        <f>CONCATENATE(PROPER(Table1[[#This Row],[Performace remark based on performance]])," ",UPPER(TRIM(Table1[[#This Row],[category]])))</f>
        <v>Average Performance DESKTOP</v>
      </c>
      <c r="R1065" s="8"/>
      <c r="S1065" s="2"/>
      <c r="T1065" s="2"/>
      <c r="U1065" s="2"/>
      <c r="V1065" s="2"/>
      <c r="W1065" s="2"/>
      <c r="X1065" s="2"/>
      <c r="Y1065" s="2"/>
      <c r="Z1065" s="2"/>
    </row>
    <row r="1066" spans="1:26" x14ac:dyDescent="0.2">
      <c r="A1066" t="s">
        <v>1163</v>
      </c>
      <c r="B1066" s="9">
        <v>79.989999999999995</v>
      </c>
      <c r="C1066" s="2">
        <v>3284</v>
      </c>
      <c r="D1066" s="2">
        <v>41.06</v>
      </c>
      <c r="E1066" s="2">
        <v>1411</v>
      </c>
      <c r="F1066" s="2">
        <v>17.64</v>
      </c>
      <c r="G1066" s="2">
        <v>125</v>
      </c>
      <c r="H1066" s="2">
        <v>26.27</v>
      </c>
      <c r="I1066" s="2">
        <v>6</v>
      </c>
      <c r="J1066" s="10">
        <v>2010</v>
      </c>
      <c r="K1066" s="8" t="s">
        <v>1092</v>
      </c>
      <c r="L1066" s="8" t="s">
        <v>13</v>
      </c>
      <c r="M1066" s="2">
        <f>RANK(Table1[[#This Row],[powerPerf]],Table1[powerPerf])</f>
        <v>1469</v>
      </c>
      <c r="N1066" s="2">
        <f>RANK(Table1[[#This Row],[cpuValue]],Table1[cpuValue])</f>
        <v>571</v>
      </c>
      <c r="O1066" s="8" t="str">
        <f>LOOKUP(Table1[[#This Row],[Rank based on power]],$S$5:$S$9,$T$5:$T$9)</f>
        <v>Average performance</v>
      </c>
      <c r="P1066" s="2">
        <f ca="1">YEAR($T$2)-Table1[[#This Row],[testDate]]</f>
        <v>12</v>
      </c>
      <c r="Q1066" s="8" t="str">
        <f>CONCATENATE(PROPER(Table1[[#This Row],[Performace remark based on performance]])," ",UPPER(TRIM(Table1[[#This Row],[category]])))</f>
        <v>Average Performance DESKTOP</v>
      </c>
      <c r="R1066" s="8"/>
      <c r="S1066" s="2"/>
      <c r="T1066" s="2"/>
      <c r="U1066" s="2"/>
      <c r="V1066" s="2"/>
      <c r="W1066" s="2"/>
      <c r="X1066" s="2"/>
      <c r="Y1066" s="2"/>
      <c r="Z1066" s="2"/>
    </row>
    <row r="1067" spans="1:26" x14ac:dyDescent="0.2">
      <c r="A1067" t="s">
        <v>1164</v>
      </c>
      <c r="B1067" s="9">
        <v>393</v>
      </c>
      <c r="C1067" s="2">
        <v>3278</v>
      </c>
      <c r="D1067" s="2">
        <v>8.34</v>
      </c>
      <c r="E1067" s="2">
        <v>1708</v>
      </c>
      <c r="F1067" s="2">
        <v>4.3499999999999996</v>
      </c>
      <c r="G1067" s="2">
        <v>15</v>
      </c>
      <c r="H1067" s="2">
        <v>218.55</v>
      </c>
      <c r="I1067" s="2">
        <v>2</v>
      </c>
      <c r="J1067" s="10">
        <v>2015</v>
      </c>
      <c r="K1067" s="8" t="s">
        <v>802</v>
      </c>
      <c r="L1067" s="8" t="s">
        <v>118</v>
      </c>
      <c r="M1067" s="2">
        <f>RANK(Table1[[#This Row],[powerPerf]],Table1[powerPerf])</f>
        <v>272</v>
      </c>
      <c r="N1067" s="2">
        <f>RANK(Table1[[#This Row],[cpuValue]],Table1[cpuValue])</f>
        <v>1671</v>
      </c>
      <c r="O1067" s="8" t="str">
        <f>LOOKUP(Table1[[#This Row],[Rank based on power]],$S$5:$S$9,$T$5:$T$9)</f>
        <v>Best performance</v>
      </c>
      <c r="P1067" s="2">
        <f ca="1">YEAR($T$2)-Table1[[#This Row],[testDate]]</f>
        <v>7</v>
      </c>
      <c r="Q1067" s="8" t="str">
        <f>CONCATENATE(PROPER(Table1[[#This Row],[Performace remark based on performance]])," ",UPPER(TRIM(Table1[[#This Row],[category]])))</f>
        <v>Best Performance LAPTOP</v>
      </c>
      <c r="R1067" s="8"/>
      <c r="S1067" s="2"/>
      <c r="T1067" s="2"/>
      <c r="U1067" s="2"/>
      <c r="V1067" s="2"/>
      <c r="W1067" s="2"/>
      <c r="X1067" s="2"/>
      <c r="Y1067" s="2"/>
      <c r="Z1067" s="2"/>
    </row>
    <row r="1068" spans="1:26" x14ac:dyDescent="0.2">
      <c r="A1068" t="s">
        <v>1165</v>
      </c>
      <c r="B1068" s="9">
        <v>287</v>
      </c>
      <c r="C1068" s="2">
        <v>3278</v>
      </c>
      <c r="D1068" s="2">
        <v>11.42</v>
      </c>
      <c r="E1068" s="2">
        <v>2093</v>
      </c>
      <c r="F1068" s="2">
        <v>7.29</v>
      </c>
      <c r="G1068" s="2">
        <v>7</v>
      </c>
      <c r="H1068" s="2">
        <v>468.22</v>
      </c>
      <c r="I1068" s="2">
        <v>2</v>
      </c>
      <c r="J1068" s="10">
        <v>2020</v>
      </c>
      <c r="K1068" s="8" t="s">
        <v>944</v>
      </c>
      <c r="L1068" s="8" t="s">
        <v>118</v>
      </c>
      <c r="M1068" s="2">
        <f>RANK(Table1[[#This Row],[powerPerf]],Table1[powerPerf])</f>
        <v>45</v>
      </c>
      <c r="N1068" s="2">
        <f>RANK(Table1[[#This Row],[cpuValue]],Table1[cpuValue])</f>
        <v>1508</v>
      </c>
      <c r="O1068" s="8" t="str">
        <f>LOOKUP(Table1[[#This Row],[Rank based on power]],$S$5:$S$9,$T$5:$T$9)</f>
        <v>Best performance</v>
      </c>
      <c r="P1068" s="2">
        <f ca="1">YEAR($T$2)-Table1[[#This Row],[testDate]]</f>
        <v>2</v>
      </c>
      <c r="Q1068" s="8" t="str">
        <f>CONCATENATE(PROPER(Table1[[#This Row],[Performace remark based on performance]])," ",UPPER(TRIM(Table1[[#This Row],[category]])))</f>
        <v>Best Performance LAPTOP</v>
      </c>
      <c r="R1068" s="8"/>
      <c r="S1068" s="2"/>
      <c r="T1068" s="2"/>
      <c r="U1068" s="2"/>
      <c r="V1068" s="2"/>
      <c r="W1068" s="2"/>
      <c r="X1068" s="2"/>
      <c r="Y1068" s="2"/>
      <c r="Z1068" s="2"/>
    </row>
    <row r="1069" spans="1:26" x14ac:dyDescent="0.2">
      <c r="A1069" t="s">
        <v>1166</v>
      </c>
      <c r="B1069" s="9">
        <v>100</v>
      </c>
      <c r="C1069" s="2">
        <v>3270</v>
      </c>
      <c r="D1069" s="2">
        <v>32.700000000000003</v>
      </c>
      <c r="E1069" s="2">
        <v>1410</v>
      </c>
      <c r="F1069" s="2">
        <v>14.1</v>
      </c>
      <c r="G1069" s="2">
        <v>95</v>
      </c>
      <c r="H1069" s="2">
        <v>34.42</v>
      </c>
      <c r="I1069" s="2">
        <v>4</v>
      </c>
      <c r="J1069" s="10">
        <v>2009</v>
      </c>
      <c r="K1069" s="8" t="s">
        <v>716</v>
      </c>
      <c r="L1069" s="8" t="s">
        <v>16</v>
      </c>
      <c r="M1069" s="2">
        <f>RANK(Table1[[#This Row],[powerPerf]],Table1[powerPerf])</f>
        <v>1322</v>
      </c>
      <c r="N1069" s="2">
        <f>RANK(Table1[[#This Row],[cpuValue]],Table1[cpuValue])</f>
        <v>775</v>
      </c>
      <c r="O1069" s="8" t="str">
        <f>LOOKUP(Table1[[#This Row],[Rank based on power]],$S$5:$S$9,$T$5:$T$9)</f>
        <v>Average performance</v>
      </c>
      <c r="P1069" s="2">
        <f ca="1">YEAR($T$2)-Table1[[#This Row],[testDate]]</f>
        <v>13</v>
      </c>
      <c r="Q1069" s="8" t="str">
        <f>CONCATENATE(PROPER(Table1[[#This Row],[Performace remark based on performance]])," ",UPPER(TRIM(Table1[[#This Row],[category]])))</f>
        <v>Average Performance SERVER</v>
      </c>
      <c r="R1069" s="8"/>
      <c r="S1069" s="2"/>
      <c r="T1069" s="2"/>
      <c r="U1069" s="2"/>
      <c r="V1069" s="2"/>
      <c r="W1069" s="2"/>
      <c r="X1069" s="2"/>
      <c r="Y1069" s="2"/>
      <c r="Z1069" s="2"/>
    </row>
    <row r="1070" spans="1:26" x14ac:dyDescent="0.2">
      <c r="A1070" t="s">
        <v>1167</v>
      </c>
      <c r="B1070" s="9">
        <v>99.99</v>
      </c>
      <c r="C1070" s="2">
        <v>3262</v>
      </c>
      <c r="D1070" s="2">
        <v>32.630000000000003</v>
      </c>
      <c r="E1070" s="2">
        <v>1603</v>
      </c>
      <c r="F1070" s="2">
        <v>16.03</v>
      </c>
      <c r="G1070" s="2">
        <v>125</v>
      </c>
      <c r="H1070" s="2">
        <v>26.1</v>
      </c>
      <c r="I1070" s="2">
        <v>2</v>
      </c>
      <c r="J1070" s="10">
        <v>2013</v>
      </c>
      <c r="K1070" s="8" t="s">
        <v>766</v>
      </c>
      <c r="L1070" s="8" t="s">
        <v>13</v>
      </c>
      <c r="M1070" s="2">
        <f>RANK(Table1[[#This Row],[powerPerf]],Table1[powerPerf])</f>
        <v>1472</v>
      </c>
      <c r="N1070" s="2">
        <f>RANK(Table1[[#This Row],[cpuValue]],Table1[cpuValue])</f>
        <v>781</v>
      </c>
      <c r="O1070" s="8" t="str">
        <f>LOOKUP(Table1[[#This Row],[Rank based on power]],$S$5:$S$9,$T$5:$T$9)</f>
        <v>Average performance</v>
      </c>
      <c r="P1070" s="2">
        <f ca="1">YEAR($T$2)-Table1[[#This Row],[testDate]]</f>
        <v>9</v>
      </c>
      <c r="Q1070" s="8" t="str">
        <f>CONCATENATE(PROPER(Table1[[#This Row],[Performace remark based on performance]])," ",UPPER(TRIM(Table1[[#This Row],[category]])))</f>
        <v>Average Performance DESKTOP</v>
      </c>
      <c r="R1070" s="8"/>
      <c r="S1070" s="2"/>
      <c r="T1070" s="2"/>
      <c r="U1070" s="2"/>
      <c r="V1070" s="2"/>
      <c r="W1070" s="2"/>
      <c r="X1070" s="2"/>
      <c r="Y1070" s="2"/>
      <c r="Z1070" s="2"/>
    </row>
    <row r="1071" spans="1:26" x14ac:dyDescent="0.2">
      <c r="A1071" t="s">
        <v>1168</v>
      </c>
      <c r="B1071" s="9">
        <v>266</v>
      </c>
      <c r="C1071" s="2">
        <v>3251</v>
      </c>
      <c r="D1071" s="2">
        <v>12.22</v>
      </c>
      <c r="E1071" s="2">
        <v>1804</v>
      </c>
      <c r="F1071" s="2">
        <v>6.78</v>
      </c>
      <c r="G1071" s="2">
        <v>37</v>
      </c>
      <c r="H1071" s="2">
        <v>87.85</v>
      </c>
      <c r="I1071" s="2">
        <v>2</v>
      </c>
      <c r="J1071" s="10">
        <v>2014</v>
      </c>
      <c r="K1071" s="8" t="s">
        <v>863</v>
      </c>
      <c r="L1071" s="8" t="s">
        <v>13</v>
      </c>
      <c r="M1071" s="2">
        <f>RANK(Table1[[#This Row],[powerPerf]],Table1[powerPerf])</f>
        <v>833</v>
      </c>
      <c r="N1071" s="2">
        <f>RANK(Table1[[#This Row],[cpuValue]],Table1[cpuValue])</f>
        <v>1475</v>
      </c>
      <c r="O1071" s="8" t="str">
        <f>LOOKUP(Table1[[#This Row],[Rank based on power]],$S$5:$S$9,$T$5:$T$9)</f>
        <v>Average performance</v>
      </c>
      <c r="P1071" s="2">
        <f ca="1">YEAR($T$2)-Table1[[#This Row],[testDate]]</f>
        <v>8</v>
      </c>
      <c r="Q1071" s="8" t="str">
        <f>CONCATENATE(PROPER(Table1[[#This Row],[Performace remark based on performance]])," ",UPPER(TRIM(Table1[[#This Row],[category]])))</f>
        <v>Average Performance DESKTOP</v>
      </c>
      <c r="R1071" s="8"/>
      <c r="S1071" s="2"/>
      <c r="T1071" s="2"/>
      <c r="U1071" s="2"/>
      <c r="V1071" s="2"/>
      <c r="W1071" s="2"/>
      <c r="X1071" s="2"/>
      <c r="Y1071" s="2"/>
      <c r="Z1071" s="2"/>
    </row>
    <row r="1072" spans="1:26" x14ac:dyDescent="0.2">
      <c r="A1072" t="s">
        <v>1169</v>
      </c>
      <c r="B1072" s="9">
        <v>733.5</v>
      </c>
      <c r="C1072" s="2">
        <v>3248</v>
      </c>
      <c r="D1072" s="2">
        <v>4.43</v>
      </c>
      <c r="E1072" s="2">
        <v>1563</v>
      </c>
      <c r="F1072" s="2">
        <v>2.13</v>
      </c>
      <c r="G1072" s="2">
        <v>95</v>
      </c>
      <c r="H1072" s="2">
        <v>34.19</v>
      </c>
      <c r="I1072" s="2">
        <v>2</v>
      </c>
      <c r="J1072" s="10">
        <v>2015</v>
      </c>
      <c r="K1072" s="8" t="s">
        <v>766</v>
      </c>
      <c r="L1072" s="8" t="s">
        <v>13</v>
      </c>
      <c r="M1072" s="2">
        <f>RANK(Table1[[#This Row],[powerPerf]],Table1[powerPerf])</f>
        <v>1328</v>
      </c>
      <c r="N1072" s="2">
        <f>RANK(Table1[[#This Row],[cpuValue]],Table1[cpuValue])</f>
        <v>1831</v>
      </c>
      <c r="O1072" s="8" t="str">
        <f>LOOKUP(Table1[[#This Row],[Rank based on power]],$S$5:$S$9,$T$5:$T$9)</f>
        <v>Average performance</v>
      </c>
      <c r="P1072" s="2">
        <f ca="1">YEAR($T$2)-Table1[[#This Row],[testDate]]</f>
        <v>7</v>
      </c>
      <c r="Q1072" s="8" t="str">
        <f>CONCATENATE(PROPER(Table1[[#This Row],[Performace remark based on performance]])," ",UPPER(TRIM(Table1[[#This Row],[category]])))</f>
        <v>Average Performance DESKTOP</v>
      </c>
      <c r="R1072" s="8"/>
      <c r="S1072" s="2"/>
      <c r="T1072" s="2"/>
      <c r="U1072" s="2"/>
      <c r="V1072" s="2"/>
      <c r="W1072" s="2"/>
      <c r="X1072" s="2"/>
      <c r="Y1072" s="2"/>
      <c r="Z1072" s="2"/>
    </row>
    <row r="1073" spans="1:26" x14ac:dyDescent="0.2">
      <c r="A1073" t="s">
        <v>1170</v>
      </c>
      <c r="B1073" s="9">
        <v>298.61</v>
      </c>
      <c r="C1073" s="2">
        <v>3245</v>
      </c>
      <c r="D1073" s="2">
        <v>10.87</v>
      </c>
      <c r="E1073" s="2">
        <v>1452</v>
      </c>
      <c r="F1073" s="2">
        <v>4.8600000000000003</v>
      </c>
      <c r="G1073" s="2">
        <v>130</v>
      </c>
      <c r="H1073" s="2">
        <v>24.96</v>
      </c>
      <c r="I1073" s="2">
        <v>4</v>
      </c>
      <c r="J1073" s="10">
        <v>2009</v>
      </c>
      <c r="K1073" s="8" t="s">
        <v>716</v>
      </c>
      <c r="L1073" s="8" t="s">
        <v>13</v>
      </c>
      <c r="M1073" s="2">
        <f>RANK(Table1[[#This Row],[powerPerf]],Table1[powerPerf])</f>
        <v>1493</v>
      </c>
      <c r="N1073" s="2">
        <f>RANK(Table1[[#This Row],[cpuValue]],Table1[cpuValue])</f>
        <v>1535</v>
      </c>
      <c r="O1073" s="8" t="str">
        <f>LOOKUP(Table1[[#This Row],[Rank based on power]],$S$5:$S$9,$T$5:$T$9)</f>
        <v>Average performance</v>
      </c>
      <c r="P1073" s="2">
        <f ca="1">YEAR($T$2)-Table1[[#This Row],[testDate]]</f>
        <v>13</v>
      </c>
      <c r="Q1073" s="8" t="str">
        <f>CONCATENATE(PROPER(Table1[[#This Row],[Performace remark based on performance]])," ",UPPER(TRIM(Table1[[#This Row],[category]])))</f>
        <v>Average Performance DESKTOP</v>
      </c>
      <c r="R1073" s="8"/>
      <c r="S1073" s="2"/>
      <c r="T1073" s="2"/>
      <c r="U1073" s="2"/>
      <c r="V1073" s="2"/>
      <c r="W1073" s="2"/>
      <c r="X1073" s="2"/>
      <c r="Y1073" s="2"/>
      <c r="Z1073" s="2"/>
    </row>
    <row r="1074" spans="1:26" x14ac:dyDescent="0.2">
      <c r="A1074" t="s">
        <v>1171</v>
      </c>
      <c r="B1074" s="9">
        <v>129</v>
      </c>
      <c r="C1074" s="2">
        <v>3240</v>
      </c>
      <c r="D1074" s="2">
        <v>25.12</v>
      </c>
      <c r="E1074" s="2">
        <v>1760</v>
      </c>
      <c r="F1074" s="2">
        <v>13.64</v>
      </c>
      <c r="G1074" s="2">
        <v>25</v>
      </c>
      <c r="H1074" s="2">
        <v>129.6</v>
      </c>
      <c r="I1074" s="2">
        <v>2</v>
      </c>
      <c r="J1074" s="10">
        <v>2017</v>
      </c>
      <c r="K1074" s="8" t="s">
        <v>469</v>
      </c>
      <c r="L1074" s="8" t="s">
        <v>16</v>
      </c>
      <c r="M1074" s="2">
        <f>RANK(Table1[[#This Row],[powerPerf]],Table1[powerPerf])</f>
        <v>604</v>
      </c>
      <c r="N1074" s="2">
        <f>RANK(Table1[[#This Row],[cpuValue]],Table1[cpuValue])</f>
        <v>1000</v>
      </c>
      <c r="O1074" s="8" t="str">
        <f>LOOKUP(Table1[[#This Row],[Rank based on power]],$S$5:$S$9,$T$5:$T$9)</f>
        <v>High performance</v>
      </c>
      <c r="P1074" s="2">
        <f ca="1">YEAR($T$2)-Table1[[#This Row],[testDate]]</f>
        <v>5</v>
      </c>
      <c r="Q1074" s="8" t="str">
        <f>CONCATENATE(PROPER(Table1[[#This Row],[Performace remark based on performance]])," ",UPPER(TRIM(Table1[[#This Row],[category]])))</f>
        <v>High Performance SERVER</v>
      </c>
      <c r="R1074" s="8"/>
      <c r="S1074" s="2"/>
      <c r="T1074" s="2"/>
      <c r="U1074" s="2"/>
      <c r="V1074" s="2"/>
      <c r="W1074" s="2"/>
      <c r="X1074" s="2"/>
      <c r="Y1074" s="2"/>
      <c r="Z1074" s="2"/>
    </row>
    <row r="1075" spans="1:26" x14ac:dyDescent="0.2">
      <c r="A1075" t="s">
        <v>1173</v>
      </c>
      <c r="B1075" s="9">
        <v>1406.34</v>
      </c>
      <c r="C1075" s="2">
        <v>3239</v>
      </c>
      <c r="D1075" s="2">
        <v>2.2999999999999998</v>
      </c>
      <c r="E1075" s="2">
        <v>1571</v>
      </c>
      <c r="F1075" s="2">
        <v>1.1200000000000001</v>
      </c>
      <c r="G1075" s="2">
        <v>130</v>
      </c>
      <c r="H1075" s="2">
        <v>24.92</v>
      </c>
      <c r="I1075" s="2">
        <v>4</v>
      </c>
      <c r="J1075" s="10">
        <v>2009</v>
      </c>
      <c r="K1075" s="8" t="s">
        <v>716</v>
      </c>
      <c r="L1075" s="8" t="s">
        <v>16</v>
      </c>
      <c r="M1075" s="2">
        <f>RANK(Table1[[#This Row],[powerPerf]],Table1[powerPerf])</f>
        <v>1494</v>
      </c>
      <c r="N1075" s="2">
        <f>RANK(Table1[[#This Row],[cpuValue]],Table1[cpuValue])</f>
        <v>1903</v>
      </c>
      <c r="O1075" s="8" t="str">
        <f>LOOKUP(Table1[[#This Row],[Rank based on power]],$S$5:$S$9,$T$5:$T$9)</f>
        <v>Average performance</v>
      </c>
      <c r="P1075" s="2">
        <f ca="1">YEAR($T$2)-Table1[[#This Row],[testDate]]</f>
        <v>13</v>
      </c>
      <c r="Q1075" s="8" t="str">
        <f>CONCATENATE(PROPER(Table1[[#This Row],[Performace remark based on performance]])," ",UPPER(TRIM(Table1[[#This Row],[category]])))</f>
        <v>Average Performance SERVER</v>
      </c>
      <c r="R1075" s="8"/>
      <c r="S1075" s="2"/>
      <c r="T1075" s="2"/>
      <c r="U1075" s="2"/>
      <c r="V1075" s="2"/>
      <c r="W1075" s="2"/>
      <c r="X1075" s="2"/>
      <c r="Y1075" s="2"/>
      <c r="Z1075" s="2"/>
    </row>
    <row r="1076" spans="1:26" x14ac:dyDescent="0.2">
      <c r="A1076" t="s">
        <v>1174</v>
      </c>
      <c r="B1076" s="9">
        <v>75</v>
      </c>
      <c r="C1076" s="2">
        <v>3234</v>
      </c>
      <c r="D1076" s="2">
        <v>43.13</v>
      </c>
      <c r="E1076" s="2">
        <v>1964</v>
      </c>
      <c r="F1076" s="2">
        <v>26.18</v>
      </c>
      <c r="G1076" s="2">
        <v>35</v>
      </c>
      <c r="H1076" s="2">
        <v>92.41</v>
      </c>
      <c r="I1076" s="2">
        <v>2</v>
      </c>
      <c r="J1076" s="10">
        <v>2018</v>
      </c>
      <c r="K1076" s="8" t="s">
        <v>267</v>
      </c>
      <c r="L1076" s="8" t="s">
        <v>13</v>
      </c>
      <c r="M1076" s="2">
        <f>RANK(Table1[[#This Row],[powerPerf]],Table1[powerPerf])</f>
        <v>800</v>
      </c>
      <c r="N1076" s="2">
        <f>RANK(Table1[[#This Row],[cpuValue]],Table1[cpuValue])</f>
        <v>541</v>
      </c>
      <c r="O1076" s="8" t="str">
        <f>LOOKUP(Table1[[#This Row],[Rank based on power]],$S$5:$S$9,$T$5:$T$9)</f>
        <v>Average performance</v>
      </c>
      <c r="P1076" s="2">
        <f ca="1">YEAR($T$2)-Table1[[#This Row],[testDate]]</f>
        <v>4</v>
      </c>
      <c r="Q1076" s="8" t="str">
        <f>CONCATENATE(PROPER(Table1[[#This Row],[Performace remark based on performance]])," ",UPPER(TRIM(Table1[[#This Row],[category]])))</f>
        <v>Average Performance DESKTOP</v>
      </c>
      <c r="R1076" s="8"/>
      <c r="S1076" s="2"/>
      <c r="T1076" s="2"/>
      <c r="U1076" s="2"/>
      <c r="V1076" s="2"/>
      <c r="W1076" s="2"/>
      <c r="X1076" s="2"/>
      <c r="Y1076" s="2"/>
      <c r="Z1076" s="2"/>
    </row>
    <row r="1077" spans="1:26" x14ac:dyDescent="0.2">
      <c r="A1077" t="s">
        <v>1175</v>
      </c>
      <c r="B1077" s="9">
        <v>69.900000000000006</v>
      </c>
      <c r="C1077" s="2">
        <v>3225</v>
      </c>
      <c r="D1077" s="2">
        <v>46.14</v>
      </c>
      <c r="E1077" s="2">
        <v>727</v>
      </c>
      <c r="F1077" s="2">
        <v>10.4</v>
      </c>
      <c r="G1077" s="2">
        <v>60</v>
      </c>
      <c r="H1077" s="2">
        <v>53.75</v>
      </c>
      <c r="I1077" s="2">
        <v>6</v>
      </c>
      <c r="J1077" s="10">
        <v>2011</v>
      </c>
      <c r="K1077" s="8" t="s">
        <v>716</v>
      </c>
      <c r="L1077" s="8" t="s">
        <v>16</v>
      </c>
      <c r="M1077" s="2">
        <f>RANK(Table1[[#This Row],[powerPerf]],Table1[powerPerf])</f>
        <v>1107</v>
      </c>
      <c r="N1077" s="2">
        <f>RANK(Table1[[#This Row],[cpuValue]],Table1[cpuValue])</f>
        <v>486</v>
      </c>
      <c r="O1077" s="8" t="str">
        <f>LOOKUP(Table1[[#This Row],[Rank based on power]],$S$5:$S$9,$T$5:$T$9)</f>
        <v>Average performance</v>
      </c>
      <c r="P1077" s="2">
        <f ca="1">YEAR($T$2)-Table1[[#This Row],[testDate]]</f>
        <v>11</v>
      </c>
      <c r="Q1077" s="8" t="str">
        <f>CONCATENATE(PROPER(Table1[[#This Row],[Performace remark based on performance]])," ",UPPER(TRIM(Table1[[#This Row],[category]])))</f>
        <v>Average Performance SERVER</v>
      </c>
      <c r="R1077" s="8"/>
      <c r="S1077" s="2"/>
      <c r="T1077" s="2"/>
      <c r="U1077" s="2"/>
      <c r="V1077" s="2"/>
      <c r="W1077" s="2"/>
      <c r="X1077" s="2"/>
      <c r="Y1077" s="2"/>
      <c r="Z1077" s="2"/>
    </row>
    <row r="1078" spans="1:26" x14ac:dyDescent="0.2">
      <c r="A1078" t="s">
        <v>1176</v>
      </c>
      <c r="B1078" s="9">
        <v>83.56</v>
      </c>
      <c r="C1078" s="2">
        <v>3224</v>
      </c>
      <c r="D1078" s="2">
        <v>38.58</v>
      </c>
      <c r="E1078" s="2">
        <v>1512</v>
      </c>
      <c r="F1078" s="2">
        <v>18.09</v>
      </c>
      <c r="G1078" s="2">
        <v>95</v>
      </c>
      <c r="H1078" s="2">
        <v>33.94</v>
      </c>
      <c r="I1078" s="2">
        <v>4</v>
      </c>
      <c r="J1078" s="10">
        <v>2015</v>
      </c>
      <c r="K1078" s="8" t="s">
        <v>1069</v>
      </c>
      <c r="L1078" s="8" t="s">
        <v>13</v>
      </c>
      <c r="M1078" s="2">
        <f>RANK(Table1[[#This Row],[powerPerf]],Table1[powerPerf])</f>
        <v>1332</v>
      </c>
      <c r="N1078" s="2">
        <f>RANK(Table1[[#This Row],[cpuValue]],Table1[cpuValue])</f>
        <v>617</v>
      </c>
      <c r="O1078" s="8" t="str">
        <f>LOOKUP(Table1[[#This Row],[Rank based on power]],$S$5:$S$9,$T$5:$T$9)</f>
        <v>Average performance</v>
      </c>
      <c r="P1078" s="2">
        <f ca="1">YEAR($T$2)-Table1[[#This Row],[testDate]]</f>
        <v>7</v>
      </c>
      <c r="Q1078" s="8" t="str">
        <f>CONCATENATE(PROPER(Table1[[#This Row],[Performace remark based on performance]])," ",UPPER(TRIM(Table1[[#This Row],[category]])))</f>
        <v>Average Performance DESKTOP</v>
      </c>
      <c r="R1078" s="8"/>
      <c r="S1078" s="2"/>
      <c r="T1078" s="2"/>
      <c r="U1078" s="2"/>
      <c r="V1078" s="2"/>
      <c r="W1078" s="2"/>
      <c r="X1078" s="2"/>
      <c r="Y1078" s="2"/>
      <c r="Z1078" s="2"/>
    </row>
    <row r="1079" spans="1:26" x14ac:dyDescent="0.2">
      <c r="A1079" t="s">
        <v>1179</v>
      </c>
      <c r="B1079" s="9">
        <v>149.94999999999999</v>
      </c>
      <c r="C1079" s="2">
        <v>3215</v>
      </c>
      <c r="D1079" s="2">
        <v>21.44</v>
      </c>
      <c r="E1079" s="2">
        <v>1452</v>
      </c>
      <c r="F1079" s="2">
        <v>9.69</v>
      </c>
      <c r="G1079" s="2">
        <v>65</v>
      </c>
      <c r="H1079" s="2">
        <v>49.47</v>
      </c>
      <c r="I1079" s="2">
        <v>2</v>
      </c>
      <c r="J1079" s="10">
        <v>2015</v>
      </c>
      <c r="K1079" s="8" t="s">
        <v>1069</v>
      </c>
      <c r="L1079" s="8" t="s">
        <v>13</v>
      </c>
      <c r="M1079" s="2">
        <f>RANK(Table1[[#This Row],[powerPerf]],Table1[powerPerf])</f>
        <v>1146</v>
      </c>
      <c r="N1079" s="2">
        <f>RANK(Table1[[#This Row],[cpuValue]],Table1[cpuValue])</f>
        <v>1118</v>
      </c>
      <c r="O1079" s="8" t="str">
        <f>LOOKUP(Table1[[#This Row],[Rank based on power]],$S$5:$S$9,$T$5:$T$9)</f>
        <v>Average performance</v>
      </c>
      <c r="P1079" s="2">
        <f ca="1">YEAR($T$2)-Table1[[#This Row],[testDate]]</f>
        <v>7</v>
      </c>
      <c r="Q1079" s="8" t="str">
        <f>CONCATENATE(PROPER(Table1[[#This Row],[Performace remark based on performance]])," ",UPPER(TRIM(Table1[[#This Row],[category]])))</f>
        <v>Average Performance DESKTOP</v>
      </c>
      <c r="R1079" s="8"/>
      <c r="S1079" s="2"/>
      <c r="T1079" s="2"/>
      <c r="U1079" s="2"/>
      <c r="V1079" s="2"/>
      <c r="W1079" s="2"/>
      <c r="X1079" s="2"/>
      <c r="Y1079" s="2"/>
      <c r="Z1079" s="2"/>
    </row>
    <row r="1080" spans="1:26" x14ac:dyDescent="0.2">
      <c r="A1080" t="s">
        <v>1180</v>
      </c>
      <c r="B1080" s="9">
        <v>274.99</v>
      </c>
      <c r="C1080" s="2">
        <v>3208</v>
      </c>
      <c r="D1080" s="2">
        <v>11.66</v>
      </c>
      <c r="E1080" s="2">
        <v>1855</v>
      </c>
      <c r="F1080" s="2">
        <v>6.75</v>
      </c>
      <c r="G1080" s="2">
        <v>37</v>
      </c>
      <c r="H1080" s="2">
        <v>86.69</v>
      </c>
      <c r="I1080" s="2">
        <v>2</v>
      </c>
      <c r="J1080" s="10">
        <v>2014</v>
      </c>
      <c r="K1080" s="8" t="s">
        <v>17</v>
      </c>
      <c r="L1080" s="8" t="s">
        <v>118</v>
      </c>
      <c r="M1080" s="2">
        <f>RANK(Table1[[#This Row],[powerPerf]],Table1[powerPerf])</f>
        <v>839</v>
      </c>
      <c r="N1080" s="2">
        <f>RANK(Table1[[#This Row],[cpuValue]],Table1[cpuValue])</f>
        <v>1502</v>
      </c>
      <c r="O1080" s="8" t="str">
        <f>LOOKUP(Table1[[#This Row],[Rank based on power]],$S$5:$S$9,$T$5:$T$9)</f>
        <v>Average performance</v>
      </c>
      <c r="P1080" s="2">
        <f ca="1">YEAR($T$2)-Table1[[#This Row],[testDate]]</f>
        <v>8</v>
      </c>
      <c r="Q1080" s="8" t="str">
        <f>CONCATENATE(PROPER(Table1[[#This Row],[Performace remark based on performance]])," ",UPPER(TRIM(Table1[[#This Row],[category]])))</f>
        <v>Average Performance LAPTOP</v>
      </c>
      <c r="R1080" s="8"/>
      <c r="S1080" s="2"/>
      <c r="T1080" s="2"/>
      <c r="U1080" s="2"/>
      <c r="V1080" s="2"/>
      <c r="W1080" s="2"/>
      <c r="X1080" s="2"/>
      <c r="Y1080" s="2"/>
      <c r="Z1080" s="2"/>
    </row>
    <row r="1081" spans="1:26" x14ac:dyDescent="0.2">
      <c r="A1081" t="s">
        <v>1181</v>
      </c>
      <c r="B1081" s="9">
        <v>499</v>
      </c>
      <c r="C1081" s="2">
        <v>3207</v>
      </c>
      <c r="D1081" s="2">
        <v>6.43</v>
      </c>
      <c r="E1081" s="2">
        <v>1665</v>
      </c>
      <c r="F1081" s="2">
        <v>3.34</v>
      </c>
      <c r="G1081" s="2">
        <v>15</v>
      </c>
      <c r="H1081" s="2">
        <v>213.83</v>
      </c>
      <c r="I1081" s="2">
        <v>2</v>
      </c>
      <c r="J1081" s="10">
        <v>2013</v>
      </c>
      <c r="K1081" s="8" t="s">
        <v>802</v>
      </c>
      <c r="L1081" s="8" t="s">
        <v>118</v>
      </c>
      <c r="M1081" s="2">
        <f>RANK(Table1[[#This Row],[powerPerf]],Table1[powerPerf])</f>
        <v>280</v>
      </c>
      <c r="N1081" s="2">
        <f>RANK(Table1[[#This Row],[cpuValue]],Table1[cpuValue])</f>
        <v>1754</v>
      </c>
      <c r="O1081" s="8" t="str">
        <f>LOOKUP(Table1[[#This Row],[Rank based on power]],$S$5:$S$9,$T$5:$T$9)</f>
        <v>Best performance</v>
      </c>
      <c r="P1081" s="2">
        <f ca="1">YEAR($T$2)-Table1[[#This Row],[testDate]]</f>
        <v>9</v>
      </c>
      <c r="Q1081" s="8" t="str">
        <f>CONCATENATE(PROPER(Table1[[#This Row],[Performace remark based on performance]])," ",UPPER(TRIM(Table1[[#This Row],[category]])))</f>
        <v>Best Performance LAPTOP</v>
      </c>
      <c r="R1081" s="8"/>
      <c r="S1081" s="2"/>
      <c r="T1081" s="2"/>
      <c r="U1081" s="2"/>
      <c r="V1081" s="2"/>
      <c r="W1081" s="2"/>
      <c r="X1081" s="2"/>
      <c r="Y1081" s="2"/>
      <c r="Z1081" s="2"/>
    </row>
    <row r="1082" spans="1:26" x14ac:dyDescent="0.2">
      <c r="A1082" t="s">
        <v>1182</v>
      </c>
      <c r="B1082" s="9">
        <v>46.36</v>
      </c>
      <c r="C1082" s="2">
        <v>3195</v>
      </c>
      <c r="D1082" s="2">
        <v>68.91</v>
      </c>
      <c r="E1082" s="2">
        <v>1314</v>
      </c>
      <c r="F1082" s="2">
        <v>28.35</v>
      </c>
      <c r="G1082" s="2">
        <v>125</v>
      </c>
      <c r="H1082" s="2">
        <v>25.56</v>
      </c>
      <c r="I1082" s="2">
        <v>6</v>
      </c>
      <c r="J1082" s="10">
        <v>2015</v>
      </c>
      <c r="K1082" s="8" t="s">
        <v>1092</v>
      </c>
      <c r="L1082" s="8" t="s">
        <v>13</v>
      </c>
      <c r="M1082" s="2">
        <f>RANK(Table1[[#This Row],[powerPerf]],Table1[powerPerf])</f>
        <v>1486</v>
      </c>
      <c r="N1082" s="2">
        <f>RANK(Table1[[#This Row],[cpuValue]],Table1[cpuValue])</f>
        <v>236</v>
      </c>
      <c r="O1082" s="8" t="str">
        <f>LOOKUP(Table1[[#This Row],[Rank based on power]],$S$5:$S$9,$T$5:$T$9)</f>
        <v>Average performance</v>
      </c>
      <c r="P1082" s="2">
        <f ca="1">YEAR($T$2)-Table1[[#This Row],[testDate]]</f>
        <v>7</v>
      </c>
      <c r="Q1082" s="8" t="str">
        <f>CONCATENATE(PROPER(Table1[[#This Row],[Performace remark based on performance]])," ",UPPER(TRIM(Table1[[#This Row],[category]])))</f>
        <v>Average Performance DESKTOP</v>
      </c>
      <c r="R1082" s="8"/>
      <c r="S1082" s="2"/>
      <c r="T1082" s="2"/>
      <c r="U1082" s="2"/>
      <c r="V1082" s="2"/>
      <c r="W1082" s="2"/>
      <c r="X1082" s="2"/>
      <c r="Y1082" s="2"/>
      <c r="Z1082" s="2"/>
    </row>
    <row r="1083" spans="1:26" x14ac:dyDescent="0.2">
      <c r="A1083" t="s">
        <v>1183</v>
      </c>
      <c r="B1083" s="9">
        <v>97.19</v>
      </c>
      <c r="C1083" s="2">
        <v>3194</v>
      </c>
      <c r="D1083" s="2">
        <v>32.86</v>
      </c>
      <c r="E1083" s="2">
        <v>1411</v>
      </c>
      <c r="F1083" s="2">
        <v>14.52</v>
      </c>
      <c r="G1083" s="2">
        <v>95</v>
      </c>
      <c r="H1083" s="2">
        <v>33.619999999999997</v>
      </c>
      <c r="I1083" s="2">
        <v>4</v>
      </c>
      <c r="J1083" s="10">
        <v>2010</v>
      </c>
      <c r="K1083" s="8" t="s">
        <v>1172</v>
      </c>
      <c r="L1083" s="8" t="s">
        <v>16</v>
      </c>
      <c r="M1083" s="2">
        <f>RANK(Table1[[#This Row],[powerPerf]],Table1[powerPerf])</f>
        <v>1335</v>
      </c>
      <c r="N1083" s="2">
        <f>RANK(Table1[[#This Row],[cpuValue]],Table1[cpuValue])</f>
        <v>772</v>
      </c>
      <c r="O1083" s="8" t="str">
        <f>LOOKUP(Table1[[#This Row],[Rank based on power]],$S$5:$S$9,$T$5:$T$9)</f>
        <v>Average performance</v>
      </c>
      <c r="P1083" s="2">
        <f ca="1">YEAR($T$2)-Table1[[#This Row],[testDate]]</f>
        <v>12</v>
      </c>
      <c r="Q1083" s="8" t="str">
        <f>CONCATENATE(PROPER(Table1[[#This Row],[Performace remark based on performance]])," ",UPPER(TRIM(Table1[[#This Row],[category]])))</f>
        <v>Average Performance SERVER</v>
      </c>
      <c r="R1083" s="8"/>
      <c r="S1083" s="2"/>
      <c r="T1083" s="2"/>
      <c r="U1083" s="2"/>
      <c r="V1083" s="2"/>
      <c r="W1083" s="2"/>
      <c r="X1083" s="2"/>
      <c r="Y1083" s="2"/>
      <c r="Z1083" s="2"/>
    </row>
    <row r="1084" spans="1:26" x14ac:dyDescent="0.2">
      <c r="A1084" t="s">
        <v>1184</v>
      </c>
      <c r="B1084" s="9">
        <v>49.95</v>
      </c>
      <c r="C1084" s="2">
        <v>3193</v>
      </c>
      <c r="D1084" s="2">
        <v>63.92</v>
      </c>
      <c r="E1084" s="2">
        <v>1415</v>
      </c>
      <c r="F1084" s="2">
        <v>28.33</v>
      </c>
      <c r="G1084" s="2">
        <v>130</v>
      </c>
      <c r="H1084" s="2">
        <v>24.56</v>
      </c>
      <c r="I1084" s="2">
        <v>4</v>
      </c>
      <c r="J1084" s="10">
        <v>2010</v>
      </c>
      <c r="K1084" s="8" t="s">
        <v>716</v>
      </c>
      <c r="L1084" s="8" t="s">
        <v>16</v>
      </c>
      <c r="M1084" s="2">
        <f>RANK(Table1[[#This Row],[powerPerf]],Table1[powerPerf])</f>
        <v>1502</v>
      </c>
      <c r="N1084" s="2">
        <f>RANK(Table1[[#This Row],[cpuValue]],Table1[cpuValue])</f>
        <v>277</v>
      </c>
      <c r="O1084" s="8" t="str">
        <f>LOOKUP(Table1[[#This Row],[Rank based on power]],$S$5:$S$9,$T$5:$T$9)</f>
        <v>Average performance</v>
      </c>
      <c r="P1084" s="2">
        <f ca="1">YEAR($T$2)-Table1[[#This Row],[testDate]]</f>
        <v>12</v>
      </c>
      <c r="Q1084" s="8" t="str">
        <f>CONCATENATE(PROPER(Table1[[#This Row],[Performace remark based on performance]])," ",UPPER(TRIM(Table1[[#This Row],[category]])))</f>
        <v>Average Performance SERVER</v>
      </c>
      <c r="R1084" s="8"/>
      <c r="S1084" s="2"/>
      <c r="T1084" s="2"/>
      <c r="U1084" s="2"/>
      <c r="V1084" s="2"/>
      <c r="W1084" s="2"/>
      <c r="X1084" s="2"/>
      <c r="Y1084" s="2"/>
      <c r="Z1084" s="2"/>
    </row>
    <row r="1085" spans="1:26" x14ac:dyDescent="0.2">
      <c r="A1085" t="s">
        <v>1185</v>
      </c>
      <c r="B1085" s="9">
        <v>169</v>
      </c>
      <c r="C1085" s="2">
        <v>3182</v>
      </c>
      <c r="D1085" s="2">
        <v>18.829999999999998</v>
      </c>
      <c r="E1085" s="2">
        <v>1551</v>
      </c>
      <c r="F1085" s="2">
        <v>9.18</v>
      </c>
      <c r="G1085" s="2">
        <v>35</v>
      </c>
      <c r="H1085" s="2">
        <v>90.92</v>
      </c>
      <c r="I1085" s="2">
        <v>4</v>
      </c>
      <c r="J1085" s="10">
        <v>2009</v>
      </c>
      <c r="K1085" s="8" t="s">
        <v>48</v>
      </c>
      <c r="L1085" s="8" t="s">
        <v>13</v>
      </c>
      <c r="M1085" s="2">
        <f>RANK(Table1[[#This Row],[powerPerf]],Table1[powerPerf])</f>
        <v>808</v>
      </c>
      <c r="N1085" s="2">
        <f>RANK(Table1[[#This Row],[cpuValue]],Table1[cpuValue])</f>
        <v>1209</v>
      </c>
      <c r="O1085" s="8" t="str">
        <f>LOOKUP(Table1[[#This Row],[Rank based on power]],$S$5:$S$9,$T$5:$T$9)</f>
        <v>Average performance</v>
      </c>
      <c r="P1085" s="2">
        <f ca="1">YEAR($T$2)-Table1[[#This Row],[testDate]]</f>
        <v>13</v>
      </c>
      <c r="Q1085" s="8" t="str">
        <f>CONCATENATE(PROPER(Table1[[#This Row],[Performace remark based on performance]])," ",UPPER(TRIM(Table1[[#This Row],[category]])))</f>
        <v>Average Performance DESKTOP</v>
      </c>
      <c r="R1085" s="8"/>
      <c r="S1085" s="2"/>
      <c r="T1085" s="2"/>
      <c r="U1085" s="2"/>
      <c r="V1085" s="2"/>
      <c r="W1085" s="2"/>
      <c r="X1085" s="2"/>
      <c r="Y1085" s="2"/>
      <c r="Z1085" s="2"/>
    </row>
    <row r="1086" spans="1:26" x14ac:dyDescent="0.2">
      <c r="A1086" t="s">
        <v>1186</v>
      </c>
      <c r="B1086" s="9">
        <v>605.99</v>
      </c>
      <c r="C1086" s="2">
        <v>3181</v>
      </c>
      <c r="D1086" s="2">
        <v>5.25</v>
      </c>
      <c r="E1086" s="2">
        <v>1947</v>
      </c>
      <c r="F1086" s="2">
        <v>3.21</v>
      </c>
      <c r="G1086" s="2">
        <v>28</v>
      </c>
      <c r="H1086" s="2">
        <v>113.62</v>
      </c>
      <c r="I1086" s="2">
        <v>2</v>
      </c>
      <c r="J1086" s="10">
        <v>2017</v>
      </c>
      <c r="K1086" s="8" t="s">
        <v>1178</v>
      </c>
      <c r="L1086" s="8" t="s">
        <v>118</v>
      </c>
      <c r="M1086" s="2">
        <f>RANK(Table1[[#This Row],[powerPerf]],Table1[powerPerf])</f>
        <v>695</v>
      </c>
      <c r="N1086" s="2">
        <f>RANK(Table1[[#This Row],[cpuValue]],Table1[cpuValue])</f>
        <v>1800</v>
      </c>
      <c r="O1086" s="8" t="str">
        <f>LOOKUP(Table1[[#This Row],[Rank based on power]],$S$5:$S$9,$T$5:$T$9)</f>
        <v>High performance</v>
      </c>
      <c r="P1086" s="2">
        <f ca="1">YEAR($T$2)-Table1[[#This Row],[testDate]]</f>
        <v>5</v>
      </c>
      <c r="Q1086" s="8" t="str">
        <f>CONCATENATE(PROPER(Table1[[#This Row],[Performace remark based on performance]])," ",UPPER(TRIM(Table1[[#This Row],[category]])))</f>
        <v>High Performance LAPTOP</v>
      </c>
      <c r="R1086" s="8"/>
      <c r="S1086" s="2"/>
      <c r="T1086" s="2"/>
      <c r="U1086" s="2"/>
      <c r="V1086" s="2"/>
      <c r="W1086" s="2"/>
      <c r="X1086" s="2"/>
      <c r="Y1086" s="2"/>
      <c r="Z1086" s="2"/>
    </row>
    <row r="1087" spans="1:26" x14ac:dyDescent="0.2">
      <c r="A1087" t="s">
        <v>1188</v>
      </c>
      <c r="B1087" s="9">
        <v>199.95</v>
      </c>
      <c r="C1087" s="2">
        <v>3162</v>
      </c>
      <c r="D1087" s="2">
        <v>15.82</v>
      </c>
      <c r="E1087" s="2">
        <v>1813</v>
      </c>
      <c r="F1087" s="2">
        <v>9.07</v>
      </c>
      <c r="G1087" s="2">
        <v>35</v>
      </c>
      <c r="H1087" s="2">
        <v>90.36</v>
      </c>
      <c r="I1087" s="2">
        <v>2</v>
      </c>
      <c r="J1087" s="10">
        <v>2015</v>
      </c>
      <c r="K1087" s="8" t="s">
        <v>650</v>
      </c>
      <c r="L1087" s="8" t="s">
        <v>13</v>
      </c>
      <c r="M1087" s="2">
        <f>RANK(Table1[[#This Row],[powerPerf]],Table1[powerPerf])</f>
        <v>811</v>
      </c>
      <c r="N1087" s="2">
        <f>RANK(Table1[[#This Row],[cpuValue]],Table1[cpuValue])</f>
        <v>1321</v>
      </c>
      <c r="O1087" s="8" t="str">
        <f>LOOKUP(Table1[[#This Row],[Rank based on power]],$S$5:$S$9,$T$5:$T$9)</f>
        <v>Average performance</v>
      </c>
      <c r="P1087" s="2">
        <f ca="1">YEAR($T$2)-Table1[[#This Row],[testDate]]</f>
        <v>7</v>
      </c>
      <c r="Q1087" s="8" t="str">
        <f>CONCATENATE(PROPER(Table1[[#This Row],[Performace remark based on performance]])," ",UPPER(TRIM(Table1[[#This Row],[category]])))</f>
        <v>Average Performance DESKTOP</v>
      </c>
      <c r="R1087" s="8"/>
      <c r="S1087" s="2"/>
      <c r="T1087" s="2"/>
      <c r="U1087" s="2"/>
      <c r="V1087" s="2"/>
      <c r="W1087" s="2"/>
      <c r="X1087" s="2"/>
      <c r="Y1087" s="2"/>
      <c r="Z1087" s="2"/>
    </row>
    <row r="1088" spans="1:26" x14ac:dyDescent="0.2">
      <c r="A1088" t="s">
        <v>1189</v>
      </c>
      <c r="B1088" s="9">
        <v>144.19</v>
      </c>
      <c r="C1088" s="2">
        <v>3160</v>
      </c>
      <c r="D1088" s="2">
        <v>21.92</v>
      </c>
      <c r="E1088" s="2">
        <v>1480</v>
      </c>
      <c r="F1088" s="2">
        <v>10.26</v>
      </c>
      <c r="G1088" s="2">
        <v>65</v>
      </c>
      <c r="H1088" s="2">
        <v>48.62</v>
      </c>
      <c r="I1088" s="2">
        <v>4</v>
      </c>
      <c r="J1088" s="10">
        <v>2017</v>
      </c>
      <c r="K1088" s="8" t="s">
        <v>776</v>
      </c>
      <c r="L1088" s="8" t="s">
        <v>13</v>
      </c>
      <c r="M1088" s="2">
        <f>RANK(Table1[[#This Row],[powerPerf]],Table1[powerPerf])</f>
        <v>1151</v>
      </c>
      <c r="N1088" s="2">
        <f>RANK(Table1[[#This Row],[cpuValue]],Table1[cpuValue])</f>
        <v>1102</v>
      </c>
      <c r="O1088" s="8" t="str">
        <f>LOOKUP(Table1[[#This Row],[Rank based on power]],$S$5:$S$9,$T$5:$T$9)</f>
        <v>Average performance</v>
      </c>
      <c r="P1088" s="2">
        <f ca="1">YEAR($T$2)-Table1[[#This Row],[testDate]]</f>
        <v>5</v>
      </c>
      <c r="Q1088" s="8" t="str">
        <f>CONCATENATE(PROPER(Table1[[#This Row],[Performace remark based on performance]])," ",UPPER(TRIM(Table1[[#This Row],[category]])))</f>
        <v>Average Performance DESKTOP</v>
      </c>
      <c r="R1088" s="8"/>
      <c r="S1088" s="2"/>
      <c r="T1088" s="2"/>
      <c r="U1088" s="2"/>
      <c r="V1088" s="2"/>
      <c r="W1088" s="2"/>
      <c r="X1088" s="2"/>
      <c r="Y1088" s="2"/>
      <c r="Z1088" s="2"/>
    </row>
    <row r="1089" spans="1:26" x14ac:dyDescent="0.2">
      <c r="A1089" t="s">
        <v>1190</v>
      </c>
      <c r="B1089" s="9">
        <v>67.44</v>
      </c>
      <c r="C1089" s="2">
        <v>3158</v>
      </c>
      <c r="D1089" s="2">
        <v>46.83</v>
      </c>
      <c r="E1089" s="2">
        <v>1605</v>
      </c>
      <c r="F1089" s="2">
        <v>23.81</v>
      </c>
      <c r="G1089" s="2">
        <v>100</v>
      </c>
      <c r="H1089" s="2">
        <v>31.58</v>
      </c>
      <c r="I1089" s="2">
        <v>2</v>
      </c>
      <c r="J1089" s="10">
        <v>2016</v>
      </c>
      <c r="K1089" s="8" t="s">
        <v>1191</v>
      </c>
      <c r="L1089" s="8" t="s">
        <v>13</v>
      </c>
      <c r="M1089" s="2">
        <f>RANK(Table1[[#This Row],[powerPerf]],Table1[powerPerf])</f>
        <v>1367</v>
      </c>
      <c r="N1089" s="2">
        <f>RANK(Table1[[#This Row],[cpuValue]],Table1[cpuValue])</f>
        <v>473</v>
      </c>
      <c r="O1089" s="8" t="str">
        <f>LOOKUP(Table1[[#This Row],[Rank based on power]],$S$5:$S$9,$T$5:$T$9)</f>
        <v>Average performance</v>
      </c>
      <c r="P1089" s="2">
        <f ca="1">YEAR($T$2)-Table1[[#This Row],[testDate]]</f>
        <v>6</v>
      </c>
      <c r="Q1089" s="8" t="str">
        <f>CONCATENATE(PROPER(Table1[[#This Row],[Performace remark based on performance]])," ",UPPER(TRIM(Table1[[#This Row],[category]])))</f>
        <v>Average Performance DESKTOP</v>
      </c>
      <c r="R1089" s="8"/>
      <c r="S1089" s="2"/>
      <c r="T1089" s="2"/>
      <c r="U1089" s="2"/>
      <c r="V1089" s="2"/>
      <c r="W1089" s="2"/>
      <c r="X1089" s="2"/>
      <c r="Y1089" s="2"/>
      <c r="Z1089" s="2"/>
    </row>
    <row r="1090" spans="1:26" x14ac:dyDescent="0.2">
      <c r="A1090" t="s">
        <v>1192</v>
      </c>
      <c r="B1090" s="9">
        <v>332</v>
      </c>
      <c r="C1090" s="2">
        <v>3154</v>
      </c>
      <c r="D1090" s="2">
        <v>9.5</v>
      </c>
      <c r="E1090" s="2">
        <v>501</v>
      </c>
      <c r="F1090" s="2">
        <v>1.51</v>
      </c>
      <c r="G1090" s="2">
        <v>25</v>
      </c>
      <c r="H1090" s="2">
        <v>126.17</v>
      </c>
      <c r="I1090" s="2">
        <v>12</v>
      </c>
      <c r="J1090" s="10">
        <v>2021</v>
      </c>
      <c r="K1090" s="8" t="s">
        <v>975</v>
      </c>
      <c r="L1090" s="8" t="s">
        <v>16</v>
      </c>
      <c r="M1090" s="2">
        <f>RANK(Table1[[#This Row],[powerPerf]],Table1[powerPerf])</f>
        <v>627</v>
      </c>
      <c r="N1090" s="2">
        <f>RANK(Table1[[#This Row],[cpuValue]],Table1[cpuValue])</f>
        <v>1603</v>
      </c>
      <c r="O1090" s="8" t="str">
        <f>LOOKUP(Table1[[#This Row],[Rank based on power]],$S$5:$S$9,$T$5:$T$9)</f>
        <v>High performance</v>
      </c>
      <c r="P1090" s="2">
        <f ca="1">YEAR($T$2)-Table1[[#This Row],[testDate]]</f>
        <v>1</v>
      </c>
      <c r="Q1090" s="8" t="str">
        <f>CONCATENATE(PROPER(Table1[[#This Row],[Performace remark based on performance]])," ",UPPER(TRIM(Table1[[#This Row],[category]])))</f>
        <v>High Performance SERVER</v>
      </c>
      <c r="R1090" s="8"/>
      <c r="S1090" s="2"/>
      <c r="T1090" s="2"/>
      <c r="U1090" s="2"/>
      <c r="V1090" s="2"/>
      <c r="W1090" s="2"/>
      <c r="X1090" s="2"/>
      <c r="Y1090" s="2"/>
      <c r="Z1090" s="2"/>
    </row>
    <row r="1091" spans="1:26" x14ac:dyDescent="0.2">
      <c r="A1091" t="s">
        <v>1193</v>
      </c>
      <c r="B1091" s="9">
        <v>264.88</v>
      </c>
      <c r="C1091" s="2">
        <v>3154</v>
      </c>
      <c r="D1091" s="2">
        <v>11.91</v>
      </c>
      <c r="E1091" s="2">
        <v>1394</v>
      </c>
      <c r="F1091" s="2">
        <v>5.26</v>
      </c>
      <c r="G1091" s="2">
        <v>130</v>
      </c>
      <c r="H1091" s="2">
        <v>24.26</v>
      </c>
      <c r="I1091" s="2">
        <v>4</v>
      </c>
      <c r="J1091" s="10">
        <v>2014</v>
      </c>
      <c r="K1091" s="8" t="s">
        <v>716</v>
      </c>
      <c r="L1091" s="8" t="s">
        <v>13</v>
      </c>
      <c r="M1091" s="2">
        <f>RANK(Table1[[#This Row],[powerPerf]],Table1[powerPerf])</f>
        <v>1511</v>
      </c>
      <c r="N1091" s="2">
        <f>RANK(Table1[[#This Row],[cpuValue]],Table1[cpuValue])</f>
        <v>1490</v>
      </c>
      <c r="O1091" s="8" t="str">
        <f>LOOKUP(Table1[[#This Row],[Rank based on power]],$S$5:$S$9,$T$5:$T$9)</f>
        <v>Average performance</v>
      </c>
      <c r="P1091" s="2">
        <f ca="1">YEAR($T$2)-Table1[[#This Row],[testDate]]</f>
        <v>8</v>
      </c>
      <c r="Q1091" s="8" t="str">
        <f>CONCATENATE(PROPER(Table1[[#This Row],[Performace remark based on performance]])," ",UPPER(TRIM(Table1[[#This Row],[category]])))</f>
        <v>Average Performance DESKTOP</v>
      </c>
      <c r="R1091" s="8"/>
      <c r="S1091" s="2"/>
      <c r="T1091" s="2"/>
      <c r="U1091" s="2"/>
      <c r="V1091" s="2"/>
      <c r="W1091" s="2"/>
      <c r="X1091" s="2"/>
      <c r="Y1091" s="2"/>
      <c r="Z1091" s="2"/>
    </row>
    <row r="1092" spans="1:26" x14ac:dyDescent="0.2">
      <c r="A1092" t="s">
        <v>1194</v>
      </c>
      <c r="B1092" s="9">
        <v>39.299999999999997</v>
      </c>
      <c r="C1092" s="2">
        <v>3153</v>
      </c>
      <c r="D1092" s="2">
        <v>80.23</v>
      </c>
      <c r="E1092" s="2">
        <v>1423</v>
      </c>
      <c r="F1092" s="2">
        <v>36.21</v>
      </c>
      <c r="G1092" s="2">
        <v>95</v>
      </c>
      <c r="H1092" s="2">
        <v>33.19</v>
      </c>
      <c r="I1092" s="2">
        <v>2</v>
      </c>
      <c r="J1092" s="10">
        <v>2015</v>
      </c>
      <c r="K1092" s="8" t="s">
        <v>1069</v>
      </c>
      <c r="L1092" s="8" t="s">
        <v>13</v>
      </c>
      <c r="M1092" s="2">
        <f>RANK(Table1[[#This Row],[powerPerf]],Table1[powerPerf])</f>
        <v>1343</v>
      </c>
      <c r="N1092" s="2">
        <f>RANK(Table1[[#This Row],[cpuValue]],Table1[cpuValue])</f>
        <v>177</v>
      </c>
      <c r="O1092" s="8" t="str">
        <f>LOOKUP(Table1[[#This Row],[Rank based on power]],$S$5:$S$9,$T$5:$T$9)</f>
        <v>Average performance</v>
      </c>
      <c r="P1092" s="2">
        <f ca="1">YEAR($T$2)-Table1[[#This Row],[testDate]]</f>
        <v>7</v>
      </c>
      <c r="Q1092" s="8" t="str">
        <f>CONCATENATE(PROPER(Table1[[#This Row],[Performace remark based on performance]])," ",UPPER(TRIM(Table1[[#This Row],[category]])))</f>
        <v>Average Performance DESKTOP</v>
      </c>
      <c r="R1092" s="8"/>
      <c r="S1092" s="2"/>
      <c r="T1092" s="2"/>
      <c r="U1092" s="2"/>
      <c r="V1092" s="2"/>
      <c r="W1092" s="2"/>
      <c r="X1092" s="2"/>
      <c r="Y1092" s="2"/>
      <c r="Z1092" s="2"/>
    </row>
    <row r="1093" spans="1:26" x14ac:dyDescent="0.2">
      <c r="A1093" t="s">
        <v>1195</v>
      </c>
      <c r="B1093" s="9">
        <v>56.45</v>
      </c>
      <c r="C1093" s="2">
        <v>3142</v>
      </c>
      <c r="D1093" s="2">
        <v>55.66</v>
      </c>
      <c r="E1093" s="2">
        <v>1450</v>
      </c>
      <c r="F1093" s="2">
        <v>25.69</v>
      </c>
      <c r="G1093" s="2">
        <v>65</v>
      </c>
      <c r="H1093" s="2">
        <v>48.34</v>
      </c>
      <c r="I1093" s="2">
        <v>2</v>
      </c>
      <c r="J1093" s="10">
        <v>2011</v>
      </c>
      <c r="K1093" s="8" t="s">
        <v>1069</v>
      </c>
      <c r="L1093" s="8" t="s">
        <v>13</v>
      </c>
      <c r="M1093" s="2">
        <f>RANK(Table1[[#This Row],[powerPerf]],Table1[powerPerf])</f>
        <v>1155</v>
      </c>
      <c r="N1093" s="2">
        <f>RANK(Table1[[#This Row],[cpuValue]],Table1[cpuValue])</f>
        <v>360</v>
      </c>
      <c r="O1093" s="8" t="str">
        <f>LOOKUP(Table1[[#This Row],[Rank based on power]],$S$5:$S$9,$T$5:$T$9)</f>
        <v>Average performance</v>
      </c>
      <c r="P1093" s="2">
        <f ca="1">YEAR($T$2)-Table1[[#This Row],[testDate]]</f>
        <v>11</v>
      </c>
      <c r="Q1093" s="8" t="str">
        <f>CONCATENATE(PROPER(Table1[[#This Row],[Performace remark based on performance]])," ",UPPER(TRIM(Table1[[#This Row],[category]])))</f>
        <v>Average Performance DESKTOP</v>
      </c>
      <c r="R1093" s="8"/>
      <c r="S1093" s="2"/>
      <c r="T1093" s="2"/>
      <c r="U1093" s="2"/>
      <c r="V1093" s="2"/>
      <c r="W1093" s="2"/>
      <c r="X1093" s="2"/>
      <c r="Y1093" s="2"/>
      <c r="Z1093" s="2"/>
    </row>
    <row r="1094" spans="1:26" x14ac:dyDescent="0.2">
      <c r="A1094" t="s">
        <v>1196</v>
      </c>
      <c r="B1094" s="9">
        <v>464.64</v>
      </c>
      <c r="C1094" s="2">
        <v>3136</v>
      </c>
      <c r="D1094" s="2">
        <v>6.75</v>
      </c>
      <c r="E1094" s="2">
        <v>1874</v>
      </c>
      <c r="F1094" s="2">
        <v>4.03</v>
      </c>
      <c r="G1094" s="2">
        <v>35</v>
      </c>
      <c r="H1094" s="2">
        <v>89.59</v>
      </c>
      <c r="I1094" s="2">
        <v>2</v>
      </c>
      <c r="J1094" s="10">
        <v>2013</v>
      </c>
      <c r="K1094" s="8" t="s">
        <v>650</v>
      </c>
      <c r="L1094" s="8" t="s">
        <v>13</v>
      </c>
      <c r="M1094" s="2">
        <f>RANK(Table1[[#This Row],[powerPerf]],Table1[powerPerf])</f>
        <v>816</v>
      </c>
      <c r="N1094" s="2">
        <f>RANK(Table1[[#This Row],[cpuValue]],Table1[cpuValue])</f>
        <v>1742</v>
      </c>
      <c r="O1094" s="8" t="str">
        <f>LOOKUP(Table1[[#This Row],[Rank based on power]],$S$5:$S$9,$T$5:$T$9)</f>
        <v>Average performance</v>
      </c>
      <c r="P1094" s="2">
        <f ca="1">YEAR($T$2)-Table1[[#This Row],[testDate]]</f>
        <v>9</v>
      </c>
      <c r="Q1094" s="8" t="str">
        <f>CONCATENATE(PROPER(Table1[[#This Row],[Performace remark based on performance]])," ",UPPER(TRIM(Table1[[#This Row],[category]])))</f>
        <v>Average Performance DESKTOP</v>
      </c>
      <c r="R1094" s="8"/>
      <c r="S1094" s="2"/>
      <c r="T1094" s="2"/>
      <c r="U1094" s="2"/>
      <c r="V1094" s="2"/>
      <c r="W1094" s="2"/>
      <c r="X1094" s="2"/>
      <c r="Y1094" s="2"/>
      <c r="Z1094" s="2"/>
    </row>
    <row r="1095" spans="1:26" x14ac:dyDescent="0.2">
      <c r="A1095" t="s">
        <v>1197</v>
      </c>
      <c r="B1095" s="9">
        <v>59.95</v>
      </c>
      <c r="C1095" s="2">
        <v>3134</v>
      </c>
      <c r="D1095" s="2">
        <v>52.27</v>
      </c>
      <c r="E1095" s="2">
        <v>1285</v>
      </c>
      <c r="F1095" s="2">
        <v>21.44</v>
      </c>
      <c r="G1095" s="2">
        <v>125</v>
      </c>
      <c r="H1095" s="2">
        <v>25.07</v>
      </c>
      <c r="I1095" s="2">
        <v>4</v>
      </c>
      <c r="J1095" s="10">
        <v>2018</v>
      </c>
      <c r="K1095" s="8" t="s">
        <v>766</v>
      </c>
      <c r="L1095" s="8" t="s">
        <v>13</v>
      </c>
      <c r="M1095" s="2">
        <f>RANK(Table1[[#This Row],[powerPerf]],Table1[powerPerf])</f>
        <v>1492</v>
      </c>
      <c r="N1095" s="2">
        <f>RANK(Table1[[#This Row],[cpuValue]],Table1[cpuValue])</f>
        <v>403</v>
      </c>
      <c r="O1095" s="8" t="str">
        <f>LOOKUP(Table1[[#This Row],[Rank based on power]],$S$5:$S$9,$T$5:$T$9)</f>
        <v>Average performance</v>
      </c>
      <c r="P1095" s="2">
        <f ca="1">YEAR($T$2)-Table1[[#This Row],[testDate]]</f>
        <v>4</v>
      </c>
      <c r="Q1095" s="8" t="str">
        <f>CONCATENATE(PROPER(Table1[[#This Row],[Performace remark based on performance]])," ",UPPER(TRIM(Table1[[#This Row],[category]])))</f>
        <v>Average Performance DESKTOP</v>
      </c>
      <c r="R1095" s="8"/>
      <c r="S1095" s="2"/>
      <c r="T1095" s="2"/>
      <c r="U1095" s="2"/>
      <c r="V1095" s="2"/>
      <c r="W1095" s="2"/>
      <c r="X1095" s="2"/>
      <c r="Y1095" s="2"/>
      <c r="Z1095" s="2"/>
    </row>
    <row r="1096" spans="1:26" x14ac:dyDescent="0.2">
      <c r="A1096" t="s">
        <v>1198</v>
      </c>
      <c r="B1096" s="9">
        <v>59.99</v>
      </c>
      <c r="C1096" s="2">
        <v>3133</v>
      </c>
      <c r="D1096" s="2">
        <v>52.23</v>
      </c>
      <c r="E1096" s="2">
        <v>1771</v>
      </c>
      <c r="F1096" s="2">
        <v>29.53</v>
      </c>
      <c r="G1096" s="2">
        <v>35</v>
      </c>
      <c r="H1096" s="2">
        <v>89.53</v>
      </c>
      <c r="I1096" s="2">
        <v>2</v>
      </c>
      <c r="J1096" s="10">
        <v>2009</v>
      </c>
      <c r="K1096" s="8" t="s">
        <v>650</v>
      </c>
      <c r="L1096" s="8" t="s">
        <v>13</v>
      </c>
      <c r="M1096" s="2">
        <f>RANK(Table1[[#This Row],[powerPerf]],Table1[powerPerf])</f>
        <v>817</v>
      </c>
      <c r="N1096" s="2">
        <f>RANK(Table1[[#This Row],[cpuValue]],Table1[cpuValue])</f>
        <v>404</v>
      </c>
      <c r="O1096" s="8" t="str">
        <f>LOOKUP(Table1[[#This Row],[Rank based on power]],$S$5:$S$9,$T$5:$T$9)</f>
        <v>Average performance</v>
      </c>
      <c r="P1096" s="2">
        <f ca="1">YEAR($T$2)-Table1[[#This Row],[testDate]]</f>
        <v>13</v>
      </c>
      <c r="Q1096" s="8" t="str">
        <f>CONCATENATE(PROPER(Table1[[#This Row],[Performace remark based on performance]])," ",UPPER(TRIM(Table1[[#This Row],[category]])))</f>
        <v>Average Performance DESKTOP</v>
      </c>
      <c r="R1096" s="8"/>
      <c r="S1096" s="2"/>
      <c r="T1096" s="2"/>
      <c r="U1096" s="2"/>
      <c r="V1096" s="2"/>
      <c r="W1096" s="2"/>
      <c r="X1096" s="2"/>
      <c r="Y1096" s="2"/>
      <c r="Z1096" s="2"/>
    </row>
    <row r="1097" spans="1:26" x14ac:dyDescent="0.2">
      <c r="A1097" t="s">
        <v>1199</v>
      </c>
      <c r="B1097" s="9">
        <v>117.99</v>
      </c>
      <c r="C1097" s="2">
        <v>3130</v>
      </c>
      <c r="D1097" s="2">
        <v>26.53</v>
      </c>
      <c r="E1097" s="2">
        <v>1843</v>
      </c>
      <c r="F1097" s="2">
        <v>15.62</v>
      </c>
      <c r="G1097" s="2">
        <v>35</v>
      </c>
      <c r="H1097" s="2">
        <v>89.43</v>
      </c>
      <c r="I1097" s="2">
        <v>2</v>
      </c>
      <c r="J1097" s="10">
        <v>2014</v>
      </c>
      <c r="K1097" s="8" t="s">
        <v>575</v>
      </c>
      <c r="L1097" s="8" t="s">
        <v>13</v>
      </c>
      <c r="M1097" s="2">
        <f>RANK(Table1[[#This Row],[powerPerf]],Table1[powerPerf])</f>
        <v>818</v>
      </c>
      <c r="N1097" s="2">
        <f>RANK(Table1[[#This Row],[cpuValue]],Table1[cpuValue])</f>
        <v>948</v>
      </c>
      <c r="O1097" s="8" t="str">
        <f>LOOKUP(Table1[[#This Row],[Rank based on power]],$S$5:$S$9,$T$5:$T$9)</f>
        <v>Average performance</v>
      </c>
      <c r="P1097" s="2">
        <f ca="1">YEAR($T$2)-Table1[[#This Row],[testDate]]</f>
        <v>8</v>
      </c>
      <c r="Q1097" s="8" t="str">
        <f>CONCATENATE(PROPER(Table1[[#This Row],[Performace remark based on performance]])," ",UPPER(TRIM(Table1[[#This Row],[category]])))</f>
        <v>Average Performance DESKTOP</v>
      </c>
      <c r="R1097" s="8"/>
      <c r="S1097" s="2"/>
      <c r="T1097" s="2"/>
      <c r="U1097" s="2"/>
      <c r="V1097" s="2"/>
      <c r="W1097" s="2"/>
      <c r="X1097" s="2"/>
      <c r="Y1097" s="2"/>
      <c r="Z1097" s="2"/>
    </row>
    <row r="1098" spans="1:26" x14ac:dyDescent="0.2">
      <c r="A1098" t="s">
        <v>1200</v>
      </c>
      <c r="B1098" s="9">
        <v>49.2</v>
      </c>
      <c r="C1098" s="2">
        <v>3124</v>
      </c>
      <c r="D1098" s="2">
        <v>63.5</v>
      </c>
      <c r="E1098" s="2">
        <v>1569</v>
      </c>
      <c r="F1098" s="2">
        <v>31.9</v>
      </c>
      <c r="G1098" s="2">
        <v>100</v>
      </c>
      <c r="H1098" s="2">
        <v>31.24</v>
      </c>
      <c r="I1098" s="2">
        <v>2</v>
      </c>
      <c r="J1098" s="10">
        <v>2014</v>
      </c>
      <c r="K1098" s="8" t="s">
        <v>1191</v>
      </c>
      <c r="L1098" s="8" t="s">
        <v>13</v>
      </c>
      <c r="M1098" s="2">
        <f>RANK(Table1[[#This Row],[powerPerf]],Table1[powerPerf])</f>
        <v>1371</v>
      </c>
      <c r="N1098" s="2">
        <f>RANK(Table1[[#This Row],[cpuValue]],Table1[cpuValue])</f>
        <v>281</v>
      </c>
      <c r="O1098" s="8" t="str">
        <f>LOOKUP(Table1[[#This Row],[Rank based on power]],$S$5:$S$9,$T$5:$T$9)</f>
        <v>Average performance</v>
      </c>
      <c r="P1098" s="2">
        <f ca="1">YEAR($T$2)-Table1[[#This Row],[testDate]]</f>
        <v>8</v>
      </c>
      <c r="Q1098" s="8" t="str">
        <f>CONCATENATE(PROPER(Table1[[#This Row],[Performace remark based on performance]])," ",UPPER(TRIM(Table1[[#This Row],[category]])))</f>
        <v>Average Performance DESKTOP</v>
      </c>
      <c r="R1098" s="8"/>
      <c r="S1098" s="2"/>
      <c r="T1098" s="2"/>
      <c r="U1098" s="2"/>
      <c r="V1098" s="2"/>
      <c r="W1098" s="2"/>
      <c r="X1098" s="2"/>
      <c r="Y1098" s="2"/>
      <c r="Z1098" s="2"/>
    </row>
    <row r="1099" spans="1:26" x14ac:dyDescent="0.2">
      <c r="A1099" t="s">
        <v>1201</v>
      </c>
      <c r="B1099" s="9">
        <v>109.95</v>
      </c>
      <c r="C1099" s="2">
        <v>3119</v>
      </c>
      <c r="D1099" s="2">
        <v>28.37</v>
      </c>
      <c r="E1099" s="2">
        <v>1807</v>
      </c>
      <c r="F1099" s="2">
        <v>16.440000000000001</v>
      </c>
      <c r="G1099" s="2">
        <v>35</v>
      </c>
      <c r="H1099" s="2">
        <v>89.12</v>
      </c>
      <c r="I1099" s="2">
        <v>2</v>
      </c>
      <c r="J1099" s="10">
        <v>2013</v>
      </c>
      <c r="K1099" s="8" t="s">
        <v>267</v>
      </c>
      <c r="L1099" s="8" t="s">
        <v>16</v>
      </c>
      <c r="M1099" s="2">
        <f>RANK(Table1[[#This Row],[powerPerf]],Table1[powerPerf])</f>
        <v>821</v>
      </c>
      <c r="N1099" s="2">
        <f>RANK(Table1[[#This Row],[cpuValue]],Table1[cpuValue])</f>
        <v>889</v>
      </c>
      <c r="O1099" s="8" t="str">
        <f>LOOKUP(Table1[[#This Row],[Rank based on power]],$S$5:$S$9,$T$5:$T$9)</f>
        <v>Average performance</v>
      </c>
      <c r="P1099" s="2">
        <f ca="1">YEAR($T$2)-Table1[[#This Row],[testDate]]</f>
        <v>9</v>
      </c>
      <c r="Q1099" s="8" t="str">
        <f>CONCATENATE(PROPER(Table1[[#This Row],[Performace remark based on performance]])," ",UPPER(TRIM(Table1[[#This Row],[category]])))</f>
        <v>Average Performance SERVER</v>
      </c>
      <c r="R1099" s="8"/>
      <c r="S1099" s="2"/>
      <c r="T1099" s="2"/>
      <c r="U1099" s="2"/>
      <c r="V1099" s="2"/>
      <c r="W1099" s="2"/>
      <c r="X1099" s="2"/>
      <c r="Y1099" s="2"/>
      <c r="Z1099" s="2"/>
    </row>
    <row r="1100" spans="1:26" x14ac:dyDescent="0.2">
      <c r="A1100" t="s">
        <v>1202</v>
      </c>
      <c r="B1100" s="9">
        <v>368.88</v>
      </c>
      <c r="C1100" s="2">
        <v>3119</v>
      </c>
      <c r="D1100" s="2">
        <v>8.4499999999999993</v>
      </c>
      <c r="E1100" s="2">
        <v>1374</v>
      </c>
      <c r="F1100" s="2">
        <v>3.72</v>
      </c>
      <c r="G1100" s="2">
        <v>95</v>
      </c>
      <c r="H1100" s="2">
        <v>32.83</v>
      </c>
      <c r="I1100" s="2">
        <v>4</v>
      </c>
      <c r="J1100" s="10">
        <v>2013</v>
      </c>
      <c r="K1100" s="8" t="s">
        <v>1172</v>
      </c>
      <c r="L1100" s="8" t="s">
        <v>13</v>
      </c>
      <c r="M1100" s="2">
        <f>RANK(Table1[[#This Row],[powerPerf]],Table1[powerPerf])</f>
        <v>1349</v>
      </c>
      <c r="N1100" s="2">
        <f>RANK(Table1[[#This Row],[cpuValue]],Table1[cpuValue])</f>
        <v>1665</v>
      </c>
      <c r="O1100" s="8" t="str">
        <f>LOOKUP(Table1[[#This Row],[Rank based on power]],$S$5:$S$9,$T$5:$T$9)</f>
        <v>Average performance</v>
      </c>
      <c r="P1100" s="2">
        <f ca="1">YEAR($T$2)-Table1[[#This Row],[testDate]]</f>
        <v>9</v>
      </c>
      <c r="Q1100" s="8" t="str">
        <f>CONCATENATE(PROPER(Table1[[#This Row],[Performace remark based on performance]])," ",UPPER(TRIM(Table1[[#This Row],[category]])))</f>
        <v>Average Performance DESKTOP</v>
      </c>
      <c r="R1100" s="8"/>
      <c r="S1100" s="2"/>
      <c r="T1100" s="2"/>
      <c r="U1100" s="2"/>
      <c r="V1100" s="2"/>
      <c r="W1100" s="2"/>
      <c r="X1100" s="2"/>
      <c r="Y1100" s="2"/>
      <c r="Z1100" s="2"/>
    </row>
    <row r="1101" spans="1:26" x14ac:dyDescent="0.2">
      <c r="A1101" t="s">
        <v>1203</v>
      </c>
      <c r="B1101" s="9">
        <v>43.79</v>
      </c>
      <c r="C1101" s="2">
        <v>3109</v>
      </c>
      <c r="D1101" s="2">
        <v>71</v>
      </c>
      <c r="E1101" s="2">
        <v>1457</v>
      </c>
      <c r="F1101" s="2">
        <v>33.26</v>
      </c>
      <c r="G1101" s="2">
        <v>125</v>
      </c>
      <c r="H1101" s="2">
        <v>24.87</v>
      </c>
      <c r="I1101" s="2">
        <v>2</v>
      </c>
      <c r="J1101" s="10">
        <v>2014</v>
      </c>
      <c r="K1101" s="8" t="s">
        <v>766</v>
      </c>
      <c r="L1101" s="8" t="s">
        <v>13</v>
      </c>
      <c r="M1101" s="2">
        <f>RANK(Table1[[#This Row],[powerPerf]],Table1[powerPerf])</f>
        <v>1495</v>
      </c>
      <c r="N1101" s="2">
        <f>RANK(Table1[[#This Row],[cpuValue]],Table1[cpuValue])</f>
        <v>223</v>
      </c>
      <c r="O1101" s="8" t="str">
        <f>LOOKUP(Table1[[#This Row],[Rank based on power]],$S$5:$S$9,$T$5:$T$9)</f>
        <v>Average performance</v>
      </c>
      <c r="P1101" s="2">
        <f ca="1">YEAR($T$2)-Table1[[#This Row],[testDate]]</f>
        <v>8</v>
      </c>
      <c r="Q1101" s="8" t="str">
        <f>CONCATENATE(PROPER(Table1[[#This Row],[Performace remark based on performance]])," ",UPPER(TRIM(Table1[[#This Row],[category]])))</f>
        <v>Average Performance DESKTOP</v>
      </c>
      <c r="R1101" s="8"/>
      <c r="S1101" s="2"/>
      <c r="T1101" s="2"/>
      <c r="U1101" s="2"/>
      <c r="V1101" s="2"/>
      <c r="W1101" s="2"/>
      <c r="X1101" s="2"/>
      <c r="Y1101" s="2"/>
      <c r="Z1101" s="2"/>
    </row>
    <row r="1102" spans="1:26" x14ac:dyDescent="0.2">
      <c r="A1102" t="s">
        <v>1204</v>
      </c>
      <c r="B1102" s="9">
        <v>342</v>
      </c>
      <c r="C1102" s="2">
        <v>3106</v>
      </c>
      <c r="D1102" s="2">
        <v>9.08</v>
      </c>
      <c r="E1102" s="2">
        <v>1631</v>
      </c>
      <c r="F1102" s="2">
        <v>4.7699999999999996</v>
      </c>
      <c r="G1102" s="2">
        <v>35</v>
      </c>
      <c r="H1102" s="2">
        <v>88.73</v>
      </c>
      <c r="I1102" s="2">
        <v>2</v>
      </c>
      <c r="J1102" s="10">
        <v>2017</v>
      </c>
      <c r="K1102" s="8" t="s">
        <v>650</v>
      </c>
      <c r="L1102" s="8" t="s">
        <v>13</v>
      </c>
      <c r="M1102" s="2">
        <f>RANK(Table1[[#This Row],[powerPerf]],Table1[powerPerf])</f>
        <v>824</v>
      </c>
      <c r="N1102" s="2">
        <f>RANK(Table1[[#This Row],[cpuValue]],Table1[cpuValue])</f>
        <v>1629</v>
      </c>
      <c r="O1102" s="8" t="str">
        <f>LOOKUP(Table1[[#This Row],[Rank based on power]],$S$5:$S$9,$T$5:$T$9)</f>
        <v>Average performance</v>
      </c>
      <c r="P1102" s="2">
        <f ca="1">YEAR($T$2)-Table1[[#This Row],[testDate]]</f>
        <v>5</v>
      </c>
      <c r="Q1102" s="8" t="str">
        <f>CONCATENATE(PROPER(Table1[[#This Row],[Performace remark based on performance]])," ",UPPER(TRIM(Table1[[#This Row],[category]])))</f>
        <v>Average Performance DESKTOP</v>
      </c>
      <c r="R1102" s="8"/>
      <c r="S1102" s="2"/>
      <c r="T1102" s="2"/>
      <c r="U1102" s="2"/>
      <c r="V1102" s="2"/>
      <c r="W1102" s="2"/>
      <c r="X1102" s="2"/>
      <c r="Y1102" s="2"/>
      <c r="Z1102" s="2"/>
    </row>
    <row r="1103" spans="1:26" x14ac:dyDescent="0.2">
      <c r="A1103" t="s">
        <v>1205</v>
      </c>
      <c r="B1103" s="9">
        <v>71</v>
      </c>
      <c r="C1103" s="2">
        <v>3100</v>
      </c>
      <c r="D1103" s="2">
        <v>43.66</v>
      </c>
      <c r="E1103" s="2">
        <v>1380</v>
      </c>
      <c r="F1103" s="2">
        <v>19.440000000000001</v>
      </c>
      <c r="G1103" s="2">
        <v>95</v>
      </c>
      <c r="H1103" s="2">
        <v>32.630000000000003</v>
      </c>
      <c r="I1103" s="2">
        <v>4</v>
      </c>
      <c r="J1103" s="10">
        <v>2013</v>
      </c>
      <c r="K1103" s="8" t="s">
        <v>716</v>
      </c>
      <c r="L1103" s="8" t="s">
        <v>16</v>
      </c>
      <c r="M1103" s="2">
        <f>RANK(Table1[[#This Row],[powerPerf]],Table1[powerPerf])</f>
        <v>1353</v>
      </c>
      <c r="N1103" s="2">
        <f>RANK(Table1[[#This Row],[cpuValue]],Table1[cpuValue])</f>
        <v>529</v>
      </c>
      <c r="O1103" s="8" t="str">
        <f>LOOKUP(Table1[[#This Row],[Rank based on power]],$S$5:$S$9,$T$5:$T$9)</f>
        <v>Average performance</v>
      </c>
      <c r="P1103" s="2">
        <f ca="1">YEAR($T$2)-Table1[[#This Row],[testDate]]</f>
        <v>9</v>
      </c>
      <c r="Q1103" s="8" t="str">
        <f>CONCATENATE(PROPER(Table1[[#This Row],[Performace remark based on performance]])," ",UPPER(TRIM(Table1[[#This Row],[category]])))</f>
        <v>Average Performance SERVER</v>
      </c>
      <c r="R1103" s="8"/>
      <c r="S1103" s="2"/>
      <c r="T1103" s="2"/>
      <c r="U1103" s="2"/>
      <c r="V1103" s="2"/>
      <c r="W1103" s="2"/>
      <c r="X1103" s="2"/>
      <c r="Y1103" s="2"/>
      <c r="Z1103" s="2"/>
    </row>
    <row r="1104" spans="1:26" x14ac:dyDescent="0.2">
      <c r="A1104" t="s">
        <v>1206</v>
      </c>
      <c r="B1104" s="9">
        <v>54.77</v>
      </c>
      <c r="C1104" s="2">
        <v>3090</v>
      </c>
      <c r="D1104" s="2">
        <v>56.42</v>
      </c>
      <c r="E1104" s="2">
        <v>1607</v>
      </c>
      <c r="F1104" s="2">
        <v>29.34</v>
      </c>
      <c r="G1104" s="2">
        <v>65</v>
      </c>
      <c r="H1104" s="2">
        <v>47.54</v>
      </c>
      <c r="I1104" s="2">
        <v>4</v>
      </c>
      <c r="J1104" s="10">
        <v>2018</v>
      </c>
      <c r="K1104" s="8" t="s">
        <v>1191</v>
      </c>
      <c r="L1104" s="8" t="s">
        <v>13</v>
      </c>
      <c r="M1104" s="2">
        <f>RANK(Table1[[#This Row],[powerPerf]],Table1[powerPerf])</f>
        <v>1164</v>
      </c>
      <c r="N1104" s="2">
        <f>RANK(Table1[[#This Row],[cpuValue]],Table1[cpuValue])</f>
        <v>356</v>
      </c>
      <c r="O1104" s="8" t="str">
        <f>LOOKUP(Table1[[#This Row],[Rank based on power]],$S$5:$S$9,$T$5:$T$9)</f>
        <v>Average performance</v>
      </c>
      <c r="P1104" s="2">
        <f ca="1">YEAR($T$2)-Table1[[#This Row],[testDate]]</f>
        <v>4</v>
      </c>
      <c r="Q1104" s="8" t="str">
        <f>CONCATENATE(PROPER(Table1[[#This Row],[Performace remark based on performance]])," ",UPPER(TRIM(Table1[[#This Row],[category]])))</f>
        <v>Average Performance DESKTOP</v>
      </c>
      <c r="R1104" s="8"/>
      <c r="S1104" s="2"/>
      <c r="T1104" s="2"/>
      <c r="U1104" s="2"/>
      <c r="V1104" s="2"/>
      <c r="W1104" s="2"/>
      <c r="X1104" s="2"/>
      <c r="Y1104" s="2"/>
      <c r="Z1104" s="2"/>
    </row>
    <row r="1105" spans="1:26" x14ac:dyDescent="0.2">
      <c r="A1105" t="s">
        <v>1207</v>
      </c>
      <c r="B1105" s="9">
        <v>199.88</v>
      </c>
      <c r="C1105" s="2">
        <v>3074</v>
      </c>
      <c r="D1105" s="2">
        <v>15.38</v>
      </c>
      <c r="E1105" s="2">
        <v>1392</v>
      </c>
      <c r="F1105" s="2">
        <v>6.97</v>
      </c>
      <c r="G1105" s="2">
        <v>95</v>
      </c>
      <c r="H1105" s="2">
        <v>32.36</v>
      </c>
      <c r="I1105" s="2">
        <v>4</v>
      </c>
      <c r="J1105" s="10">
        <v>2010</v>
      </c>
      <c r="K1105" s="8" t="s">
        <v>1172</v>
      </c>
      <c r="L1105" s="8" t="s">
        <v>13</v>
      </c>
      <c r="M1105" s="2">
        <f>RANK(Table1[[#This Row],[powerPerf]],Table1[powerPerf])</f>
        <v>1356</v>
      </c>
      <c r="N1105" s="2">
        <f>RANK(Table1[[#This Row],[cpuValue]],Table1[cpuValue])</f>
        <v>1340</v>
      </c>
      <c r="O1105" s="8" t="str">
        <f>LOOKUP(Table1[[#This Row],[Rank based on power]],$S$5:$S$9,$T$5:$T$9)</f>
        <v>Average performance</v>
      </c>
      <c r="P1105" s="2">
        <f ca="1">YEAR($T$2)-Table1[[#This Row],[testDate]]</f>
        <v>12</v>
      </c>
      <c r="Q1105" s="8" t="str">
        <f>CONCATENATE(PROPER(Table1[[#This Row],[Performace remark based on performance]])," ",UPPER(TRIM(Table1[[#This Row],[category]])))</f>
        <v>Average Performance DESKTOP</v>
      </c>
      <c r="R1105" s="8"/>
      <c r="S1105" s="2"/>
      <c r="T1105" s="2"/>
      <c r="U1105" s="2"/>
      <c r="V1105" s="2"/>
      <c r="W1105" s="2"/>
      <c r="X1105" s="2"/>
      <c r="Y1105" s="2"/>
      <c r="Z1105" s="2"/>
    </row>
    <row r="1106" spans="1:26" x14ac:dyDescent="0.2">
      <c r="A1106" t="s">
        <v>1208</v>
      </c>
      <c r="B1106" s="9">
        <v>49</v>
      </c>
      <c r="C1106" s="2">
        <v>3066</v>
      </c>
      <c r="D1106" s="2">
        <v>62.56</v>
      </c>
      <c r="E1106" s="2">
        <v>1345</v>
      </c>
      <c r="F1106" s="2">
        <v>27.45</v>
      </c>
      <c r="G1106" s="2">
        <v>130</v>
      </c>
      <c r="H1106" s="2">
        <v>23.58</v>
      </c>
      <c r="I1106" s="2">
        <v>4</v>
      </c>
      <c r="J1106" s="10">
        <v>2012</v>
      </c>
      <c r="K1106" s="8" t="s">
        <v>716</v>
      </c>
      <c r="L1106" s="8" t="s">
        <v>13</v>
      </c>
      <c r="M1106" s="2">
        <f>RANK(Table1[[#This Row],[powerPerf]],Table1[powerPerf])</f>
        <v>1530</v>
      </c>
      <c r="N1106" s="2">
        <f>RANK(Table1[[#This Row],[cpuValue]],Table1[cpuValue])</f>
        <v>298</v>
      </c>
      <c r="O1106" s="8" t="str">
        <f>LOOKUP(Table1[[#This Row],[Rank based on power]],$S$5:$S$9,$T$5:$T$9)</f>
        <v>Average performance</v>
      </c>
      <c r="P1106" s="2">
        <f ca="1">YEAR($T$2)-Table1[[#This Row],[testDate]]</f>
        <v>10</v>
      </c>
      <c r="Q1106" s="8" t="str">
        <f>CONCATENATE(PROPER(Table1[[#This Row],[Performace remark based on performance]])," ",UPPER(TRIM(Table1[[#This Row],[category]])))</f>
        <v>Average Performance DESKTOP</v>
      </c>
      <c r="R1106" s="8"/>
      <c r="S1106" s="2"/>
      <c r="T1106" s="2"/>
      <c r="U1106" s="2"/>
      <c r="V1106" s="2"/>
      <c r="W1106" s="2"/>
      <c r="X1106" s="2"/>
      <c r="Y1106" s="2"/>
      <c r="Z1106" s="2"/>
    </row>
    <row r="1107" spans="1:26" x14ac:dyDescent="0.2">
      <c r="A1107" t="s">
        <v>1209</v>
      </c>
      <c r="B1107" s="9">
        <v>10.95</v>
      </c>
      <c r="C1107" s="2">
        <v>3061</v>
      </c>
      <c r="D1107" s="2">
        <v>279.52</v>
      </c>
      <c r="E1107" s="2">
        <v>593</v>
      </c>
      <c r="F1107" s="2">
        <v>54.18</v>
      </c>
      <c r="G1107" s="2">
        <v>75</v>
      </c>
      <c r="H1107" s="2">
        <v>40.81</v>
      </c>
      <c r="I1107" s="2">
        <v>6</v>
      </c>
      <c r="J1107" s="10">
        <v>2014</v>
      </c>
      <c r="K1107" s="8" t="s">
        <v>1210</v>
      </c>
      <c r="L1107" s="8" t="s">
        <v>16</v>
      </c>
      <c r="M1107" s="2">
        <f>RANK(Table1[[#This Row],[powerPerf]],Table1[powerPerf])</f>
        <v>1236</v>
      </c>
      <c r="N1107" s="2">
        <f>RANK(Table1[[#This Row],[cpuValue]],Table1[cpuValue])</f>
        <v>8</v>
      </c>
      <c r="O1107" s="8" t="str">
        <f>LOOKUP(Table1[[#This Row],[Rank based on power]],$S$5:$S$9,$T$5:$T$9)</f>
        <v>Average performance</v>
      </c>
      <c r="P1107" s="2">
        <f ca="1">YEAR($T$2)-Table1[[#This Row],[testDate]]</f>
        <v>8</v>
      </c>
      <c r="Q1107" s="8" t="str">
        <f>CONCATENATE(PROPER(Table1[[#This Row],[Performace remark based on performance]])," ",UPPER(TRIM(Table1[[#This Row],[category]])))</f>
        <v>Average Performance SERVER</v>
      </c>
      <c r="R1107" s="8"/>
      <c r="S1107" s="2"/>
      <c r="T1107" s="2"/>
      <c r="U1107" s="2"/>
      <c r="V1107" s="2"/>
      <c r="W1107" s="2"/>
      <c r="X1107" s="2"/>
      <c r="Y1107" s="2"/>
      <c r="Z1107" s="2"/>
    </row>
    <row r="1108" spans="1:26" x14ac:dyDescent="0.2">
      <c r="A1108" t="s">
        <v>1211</v>
      </c>
      <c r="B1108" s="9">
        <v>346.19</v>
      </c>
      <c r="C1108" s="2">
        <v>3045</v>
      </c>
      <c r="D1108" s="2">
        <v>8.8000000000000007</v>
      </c>
      <c r="E1108" s="2">
        <v>1336</v>
      </c>
      <c r="F1108" s="2">
        <v>3.86</v>
      </c>
      <c r="G1108" s="2">
        <v>130</v>
      </c>
      <c r="H1108" s="2">
        <v>23.43</v>
      </c>
      <c r="I1108" s="2">
        <v>4</v>
      </c>
      <c r="J1108" s="10">
        <v>2009</v>
      </c>
      <c r="K1108" s="8" t="s">
        <v>716</v>
      </c>
      <c r="L1108" s="8" t="s">
        <v>16</v>
      </c>
      <c r="M1108" s="2">
        <f>RANK(Table1[[#This Row],[powerPerf]],Table1[powerPerf])</f>
        <v>1533</v>
      </c>
      <c r="N1108" s="2">
        <f>RANK(Table1[[#This Row],[cpuValue]],Table1[cpuValue])</f>
        <v>1646</v>
      </c>
      <c r="O1108" s="8" t="str">
        <f>LOOKUP(Table1[[#This Row],[Rank based on power]],$S$5:$S$9,$T$5:$T$9)</f>
        <v>Average performance</v>
      </c>
      <c r="P1108" s="2">
        <f ca="1">YEAR($T$2)-Table1[[#This Row],[testDate]]</f>
        <v>13</v>
      </c>
      <c r="Q1108" s="8" t="str">
        <f>CONCATENATE(PROPER(Table1[[#This Row],[Performace remark based on performance]])," ",UPPER(TRIM(Table1[[#This Row],[category]])))</f>
        <v>Average Performance SERVER</v>
      </c>
      <c r="R1108" s="8"/>
      <c r="S1108" s="2"/>
      <c r="T1108" s="2"/>
      <c r="U1108" s="2"/>
      <c r="V1108" s="2"/>
      <c r="W1108" s="2"/>
      <c r="X1108" s="2"/>
      <c r="Y1108" s="2"/>
      <c r="Z1108" s="2"/>
    </row>
    <row r="1109" spans="1:26" x14ac:dyDescent="0.2">
      <c r="A1109" t="s">
        <v>1212</v>
      </c>
      <c r="B1109" s="9">
        <v>521.99</v>
      </c>
      <c r="C1109" s="2">
        <v>3040</v>
      </c>
      <c r="D1109" s="2">
        <v>5.82</v>
      </c>
      <c r="E1109" s="2">
        <v>1206</v>
      </c>
      <c r="F1109" s="2">
        <v>2.31</v>
      </c>
      <c r="G1109" s="2">
        <v>10</v>
      </c>
      <c r="H1109" s="2">
        <v>304</v>
      </c>
      <c r="I1109" s="2">
        <v>4</v>
      </c>
      <c r="J1109" s="10">
        <v>2016</v>
      </c>
      <c r="K1109" s="8" t="s">
        <v>1120</v>
      </c>
      <c r="L1109" s="8" t="s">
        <v>13</v>
      </c>
      <c r="M1109" s="2">
        <f>RANK(Table1[[#This Row],[powerPerf]],Table1[powerPerf])</f>
        <v>149</v>
      </c>
      <c r="N1109" s="2">
        <f>RANK(Table1[[#This Row],[cpuValue]],Table1[cpuValue])</f>
        <v>1781</v>
      </c>
      <c r="O1109" s="8" t="str">
        <f>LOOKUP(Table1[[#This Row],[Rank based on power]],$S$5:$S$9,$T$5:$T$9)</f>
        <v>Best performance</v>
      </c>
      <c r="P1109" s="2">
        <f ca="1">YEAR($T$2)-Table1[[#This Row],[testDate]]</f>
        <v>6</v>
      </c>
      <c r="Q1109" s="8" t="str">
        <f>CONCATENATE(PROPER(Table1[[#This Row],[Performace remark based on performance]])," ",UPPER(TRIM(Table1[[#This Row],[category]])))</f>
        <v>Best Performance DESKTOP</v>
      </c>
      <c r="R1109" s="8"/>
      <c r="S1109" s="2"/>
      <c r="T1109" s="2"/>
      <c r="U1109" s="2"/>
      <c r="V1109" s="2"/>
      <c r="W1109" s="2"/>
      <c r="X1109" s="2"/>
      <c r="Y1109" s="2"/>
      <c r="Z1109" s="2"/>
    </row>
    <row r="1110" spans="1:26" x14ac:dyDescent="0.2">
      <c r="A1110" t="s">
        <v>1213</v>
      </c>
      <c r="B1110" s="9">
        <v>45</v>
      </c>
      <c r="C1110" s="2">
        <v>3034</v>
      </c>
      <c r="D1110" s="2">
        <v>67.430000000000007</v>
      </c>
      <c r="E1110" s="2">
        <v>1287</v>
      </c>
      <c r="F1110" s="2">
        <v>28.59</v>
      </c>
      <c r="G1110" s="2">
        <v>95</v>
      </c>
      <c r="H1110" s="2">
        <v>31.94</v>
      </c>
      <c r="I1110" s="2">
        <v>6</v>
      </c>
      <c r="J1110" s="10">
        <v>2021</v>
      </c>
      <c r="K1110" s="8" t="s">
        <v>1092</v>
      </c>
      <c r="L1110" s="8" t="s">
        <v>13</v>
      </c>
      <c r="M1110" s="2">
        <f>RANK(Table1[[#This Row],[powerPerf]],Table1[powerPerf])</f>
        <v>1364</v>
      </c>
      <c r="N1110" s="2">
        <f>RANK(Table1[[#This Row],[cpuValue]],Table1[cpuValue])</f>
        <v>247</v>
      </c>
      <c r="O1110" s="8" t="str">
        <f>LOOKUP(Table1[[#This Row],[Rank based on power]],$S$5:$S$9,$T$5:$T$9)</f>
        <v>Average performance</v>
      </c>
      <c r="P1110" s="2">
        <f ca="1">YEAR($T$2)-Table1[[#This Row],[testDate]]</f>
        <v>1</v>
      </c>
      <c r="Q1110" s="8" t="str">
        <f>CONCATENATE(PROPER(Table1[[#This Row],[Performace remark based on performance]])," ",UPPER(TRIM(Table1[[#This Row],[category]])))</f>
        <v>Average Performance DESKTOP</v>
      </c>
      <c r="R1110" s="8"/>
      <c r="S1110" s="2"/>
      <c r="T1110" s="2"/>
      <c r="U1110" s="2"/>
      <c r="V1110" s="2"/>
      <c r="W1110" s="2"/>
      <c r="X1110" s="2"/>
      <c r="Y1110" s="2"/>
      <c r="Z1110" s="2"/>
    </row>
    <row r="1111" spans="1:26" x14ac:dyDescent="0.2">
      <c r="A1111" t="s">
        <v>1214</v>
      </c>
      <c r="B1111" s="9">
        <v>39.619999999999997</v>
      </c>
      <c r="C1111" s="2">
        <v>3013</v>
      </c>
      <c r="D1111" s="2">
        <v>76.05</v>
      </c>
      <c r="E1111" s="2">
        <v>1372</v>
      </c>
      <c r="F1111" s="2">
        <v>34.619999999999997</v>
      </c>
      <c r="G1111" s="2">
        <v>65</v>
      </c>
      <c r="H1111" s="2">
        <v>46.36</v>
      </c>
      <c r="I1111" s="2">
        <v>2</v>
      </c>
      <c r="J1111" s="10">
        <v>2013</v>
      </c>
      <c r="K1111" s="8" t="s">
        <v>1069</v>
      </c>
      <c r="L1111" s="8" t="s">
        <v>13</v>
      </c>
      <c r="M1111" s="2">
        <f>RANK(Table1[[#This Row],[powerPerf]],Table1[powerPerf])</f>
        <v>1176</v>
      </c>
      <c r="N1111" s="2">
        <f>RANK(Table1[[#This Row],[cpuValue]],Table1[cpuValue])</f>
        <v>189</v>
      </c>
      <c r="O1111" s="8" t="str">
        <f>LOOKUP(Table1[[#This Row],[Rank based on power]],$S$5:$S$9,$T$5:$T$9)</f>
        <v>Average performance</v>
      </c>
      <c r="P1111" s="2">
        <f ca="1">YEAR($T$2)-Table1[[#This Row],[testDate]]</f>
        <v>9</v>
      </c>
      <c r="Q1111" s="8" t="str">
        <f>CONCATENATE(PROPER(Table1[[#This Row],[Performace remark based on performance]])," ",UPPER(TRIM(Table1[[#This Row],[category]])))</f>
        <v>Average Performance DESKTOP</v>
      </c>
      <c r="R1111" s="8"/>
      <c r="S1111" s="2"/>
      <c r="T1111" s="2"/>
      <c r="U1111" s="2"/>
      <c r="V1111" s="2"/>
      <c r="W1111" s="2"/>
      <c r="X1111" s="2"/>
      <c r="Y1111" s="2"/>
      <c r="Z1111" s="2"/>
    </row>
    <row r="1112" spans="1:26" x14ac:dyDescent="0.2">
      <c r="A1112" t="s">
        <v>1215</v>
      </c>
      <c r="B1112" s="9">
        <v>281</v>
      </c>
      <c r="C1112" s="2">
        <v>2991</v>
      </c>
      <c r="D1112" s="2">
        <v>10.64</v>
      </c>
      <c r="E1112" s="2">
        <v>1783</v>
      </c>
      <c r="F1112" s="2">
        <v>6.35</v>
      </c>
      <c r="G1112" s="2">
        <v>5</v>
      </c>
      <c r="H1112" s="2">
        <v>598.17999999999995</v>
      </c>
      <c r="I1112" s="2">
        <v>2</v>
      </c>
      <c r="J1112" s="10">
        <v>2009</v>
      </c>
      <c r="K1112" s="8" t="s">
        <v>1216</v>
      </c>
      <c r="L1112" s="8" t="s">
        <v>118</v>
      </c>
      <c r="M1112" s="2">
        <f>RANK(Table1[[#This Row],[powerPerf]],Table1[powerPerf])</f>
        <v>16</v>
      </c>
      <c r="N1112" s="2">
        <f>RANK(Table1[[#This Row],[cpuValue]],Table1[cpuValue])</f>
        <v>1543</v>
      </c>
      <c r="O1112" s="8" t="str">
        <f>LOOKUP(Table1[[#This Row],[Rank based on power]],$S$5:$S$9,$T$5:$T$9)</f>
        <v>Best performance</v>
      </c>
      <c r="P1112" s="2">
        <f ca="1">YEAR($T$2)-Table1[[#This Row],[testDate]]</f>
        <v>13</v>
      </c>
      <c r="Q1112" s="8" t="str">
        <f>CONCATENATE(PROPER(Table1[[#This Row],[Performace remark based on performance]])," ",UPPER(TRIM(Table1[[#This Row],[category]])))</f>
        <v>Best Performance LAPTOP</v>
      </c>
      <c r="R1112" s="8"/>
      <c r="S1112" s="2"/>
      <c r="T1112" s="2"/>
      <c r="U1112" s="2"/>
      <c r="V1112" s="2"/>
      <c r="W1112" s="2"/>
      <c r="X1112" s="2"/>
      <c r="Y1112" s="2"/>
      <c r="Z1112" s="2"/>
    </row>
    <row r="1113" spans="1:26" x14ac:dyDescent="0.2">
      <c r="A1113" t="s">
        <v>1217</v>
      </c>
      <c r="B1113" s="9">
        <v>49</v>
      </c>
      <c r="C1113" s="2">
        <v>2988</v>
      </c>
      <c r="D1113" s="2">
        <v>60.98</v>
      </c>
      <c r="E1113" s="2">
        <v>1317</v>
      </c>
      <c r="F1113" s="2">
        <v>26.89</v>
      </c>
      <c r="G1113" s="2">
        <v>95</v>
      </c>
      <c r="H1113" s="2">
        <v>31.45</v>
      </c>
      <c r="I1113" s="2">
        <v>4</v>
      </c>
      <c r="J1113" s="10">
        <v>2008</v>
      </c>
      <c r="K1113" s="8" t="s">
        <v>716</v>
      </c>
      <c r="L1113" s="8" t="s">
        <v>16</v>
      </c>
      <c r="M1113" s="2">
        <f>RANK(Table1[[#This Row],[powerPerf]],Table1[powerPerf])</f>
        <v>1369</v>
      </c>
      <c r="N1113" s="2">
        <f>RANK(Table1[[#This Row],[cpuValue]],Table1[cpuValue])</f>
        <v>314</v>
      </c>
      <c r="O1113" s="8" t="str">
        <f>LOOKUP(Table1[[#This Row],[Rank based on power]],$S$5:$S$9,$T$5:$T$9)</f>
        <v>Average performance</v>
      </c>
      <c r="P1113" s="2">
        <f ca="1">YEAR($T$2)-Table1[[#This Row],[testDate]]</f>
        <v>14</v>
      </c>
      <c r="Q1113" s="8" t="str">
        <f>CONCATENATE(PROPER(Table1[[#This Row],[Performace remark based on performance]])," ",UPPER(TRIM(Table1[[#This Row],[category]])))</f>
        <v>Average Performance SERVER</v>
      </c>
      <c r="R1113" s="8"/>
      <c r="S1113" s="2"/>
      <c r="T1113" s="2"/>
      <c r="U1113" s="2"/>
      <c r="V1113" s="2"/>
      <c r="W1113" s="2"/>
      <c r="X1113" s="2"/>
      <c r="Y1113" s="2"/>
      <c r="Z1113" s="2"/>
    </row>
    <row r="1114" spans="1:26" x14ac:dyDescent="0.2">
      <c r="A1114" t="s">
        <v>1218</v>
      </c>
      <c r="B1114" s="9">
        <v>459.99</v>
      </c>
      <c r="C1114" s="2">
        <v>2983</v>
      </c>
      <c r="D1114" s="2">
        <v>6.49</v>
      </c>
      <c r="E1114" s="2">
        <v>1578</v>
      </c>
      <c r="F1114" s="2">
        <v>3.43</v>
      </c>
      <c r="G1114" s="2">
        <v>15</v>
      </c>
      <c r="H1114" s="2">
        <v>198.87</v>
      </c>
      <c r="I1114" s="2">
        <v>2</v>
      </c>
      <c r="J1114" s="10">
        <v>2013</v>
      </c>
      <c r="K1114" s="8" t="s">
        <v>802</v>
      </c>
      <c r="L1114" s="8" t="s">
        <v>118</v>
      </c>
      <c r="M1114" s="2">
        <f>RANK(Table1[[#This Row],[powerPerf]],Table1[powerPerf])</f>
        <v>312</v>
      </c>
      <c r="N1114" s="2">
        <f>RANK(Table1[[#This Row],[cpuValue]],Table1[cpuValue])</f>
        <v>1751</v>
      </c>
      <c r="O1114" s="8" t="str">
        <f>LOOKUP(Table1[[#This Row],[Rank based on power]],$S$5:$S$9,$T$5:$T$9)</f>
        <v>Best performance</v>
      </c>
      <c r="P1114" s="2">
        <f ca="1">YEAR($T$2)-Table1[[#This Row],[testDate]]</f>
        <v>9</v>
      </c>
      <c r="Q1114" s="8" t="str">
        <f>CONCATENATE(PROPER(Table1[[#This Row],[Performace remark based on performance]])," ",UPPER(TRIM(Table1[[#This Row],[category]])))</f>
        <v>Best Performance LAPTOP</v>
      </c>
      <c r="R1114" s="8"/>
      <c r="S1114" s="2"/>
      <c r="T1114" s="2"/>
      <c r="U1114" s="2"/>
      <c r="V1114" s="2"/>
      <c r="W1114" s="2"/>
      <c r="X1114" s="2"/>
      <c r="Y1114" s="2"/>
      <c r="Z1114" s="2"/>
    </row>
    <row r="1115" spans="1:26" x14ac:dyDescent="0.2">
      <c r="A1115" t="s">
        <v>1219</v>
      </c>
      <c r="B1115" s="9">
        <v>131.38999999999999</v>
      </c>
      <c r="C1115" s="2">
        <v>2980</v>
      </c>
      <c r="D1115" s="2">
        <v>22.68</v>
      </c>
      <c r="E1115" s="2">
        <v>1485</v>
      </c>
      <c r="F1115" s="2">
        <v>11.3</v>
      </c>
      <c r="G1115" s="2">
        <v>65</v>
      </c>
      <c r="H1115" s="2">
        <v>45.85</v>
      </c>
      <c r="I1115" s="2">
        <v>4</v>
      </c>
      <c r="J1115" s="10">
        <v>2010</v>
      </c>
      <c r="K1115" s="8" t="s">
        <v>776</v>
      </c>
      <c r="L1115" s="8" t="s">
        <v>13</v>
      </c>
      <c r="M1115" s="2">
        <f>RANK(Table1[[#This Row],[powerPerf]],Table1[powerPerf])</f>
        <v>1182</v>
      </c>
      <c r="N1115" s="2">
        <f>RANK(Table1[[#This Row],[cpuValue]],Table1[cpuValue])</f>
        <v>1078</v>
      </c>
      <c r="O1115" s="8" t="str">
        <f>LOOKUP(Table1[[#This Row],[Rank based on power]],$S$5:$S$9,$T$5:$T$9)</f>
        <v>Average performance</v>
      </c>
      <c r="P1115" s="2">
        <f ca="1">YEAR($T$2)-Table1[[#This Row],[testDate]]</f>
        <v>12</v>
      </c>
      <c r="Q1115" s="8" t="str">
        <f>CONCATENATE(PROPER(Table1[[#This Row],[Performace remark based on performance]])," ",UPPER(TRIM(Table1[[#This Row],[category]])))</f>
        <v>Average Performance DESKTOP</v>
      </c>
      <c r="R1115" s="8"/>
      <c r="S1115" s="2"/>
      <c r="T1115" s="2"/>
      <c r="U1115" s="2"/>
      <c r="V1115" s="2"/>
      <c r="W1115" s="2"/>
      <c r="X1115" s="2"/>
      <c r="Y1115" s="2"/>
      <c r="Z1115" s="2"/>
    </row>
    <row r="1116" spans="1:26" x14ac:dyDescent="0.2">
      <c r="A1116" t="s">
        <v>1220</v>
      </c>
      <c r="B1116" s="9">
        <v>79</v>
      </c>
      <c r="C1116" s="2">
        <v>2978</v>
      </c>
      <c r="D1116" s="2">
        <v>37.69</v>
      </c>
      <c r="E1116" s="2">
        <v>1526</v>
      </c>
      <c r="F1116" s="2">
        <v>19.32</v>
      </c>
      <c r="G1116" s="2">
        <v>80</v>
      </c>
      <c r="H1116" s="2">
        <v>37.22</v>
      </c>
      <c r="I1116" s="2">
        <v>2</v>
      </c>
      <c r="J1116" s="10">
        <v>2015</v>
      </c>
      <c r="K1116" s="8" t="s">
        <v>392</v>
      </c>
      <c r="L1116" s="8" t="s">
        <v>16</v>
      </c>
      <c r="M1116" s="2">
        <f>RANK(Table1[[#This Row],[powerPerf]],Table1[powerPerf])</f>
        <v>1281</v>
      </c>
      <c r="N1116" s="2">
        <f>RANK(Table1[[#This Row],[cpuValue]],Table1[cpuValue])</f>
        <v>631</v>
      </c>
      <c r="O1116" s="8" t="str">
        <f>LOOKUP(Table1[[#This Row],[Rank based on power]],$S$5:$S$9,$T$5:$T$9)</f>
        <v>Average performance</v>
      </c>
      <c r="P1116" s="2">
        <f ca="1">YEAR($T$2)-Table1[[#This Row],[testDate]]</f>
        <v>7</v>
      </c>
      <c r="Q1116" s="8" t="str">
        <f>CONCATENATE(PROPER(Table1[[#This Row],[Performace remark based on performance]])," ",UPPER(TRIM(Table1[[#This Row],[category]])))</f>
        <v>Average Performance SERVER</v>
      </c>
      <c r="R1116" s="8"/>
      <c r="S1116" s="2"/>
      <c r="T1116" s="2"/>
      <c r="U1116" s="2"/>
      <c r="V1116" s="2"/>
      <c r="W1116" s="2"/>
      <c r="X1116" s="2"/>
      <c r="Y1116" s="2"/>
      <c r="Z1116" s="2"/>
    </row>
    <row r="1117" spans="1:26" x14ac:dyDescent="0.2">
      <c r="A1117" t="s">
        <v>1221</v>
      </c>
      <c r="B1117" s="9">
        <v>38.99</v>
      </c>
      <c r="C1117" s="2">
        <v>2977</v>
      </c>
      <c r="D1117" s="2">
        <v>76.36</v>
      </c>
      <c r="E1117" s="2">
        <v>1527</v>
      </c>
      <c r="F1117" s="2">
        <v>39.17</v>
      </c>
      <c r="G1117" s="2">
        <v>100</v>
      </c>
      <c r="H1117" s="2">
        <v>29.77</v>
      </c>
      <c r="I1117" s="2">
        <v>2</v>
      </c>
      <c r="J1117" s="10">
        <v>2017</v>
      </c>
      <c r="K1117" s="8" t="s">
        <v>1191</v>
      </c>
      <c r="L1117" s="8" t="s">
        <v>13</v>
      </c>
      <c r="M1117" s="2">
        <f>RANK(Table1[[#This Row],[powerPerf]],Table1[powerPerf])</f>
        <v>1400</v>
      </c>
      <c r="N1117" s="2">
        <f>RANK(Table1[[#This Row],[cpuValue]],Table1[cpuValue])</f>
        <v>187</v>
      </c>
      <c r="O1117" s="8" t="str">
        <f>LOOKUP(Table1[[#This Row],[Rank based on power]],$S$5:$S$9,$T$5:$T$9)</f>
        <v>Average performance</v>
      </c>
      <c r="P1117" s="2">
        <f ca="1">YEAR($T$2)-Table1[[#This Row],[testDate]]</f>
        <v>5</v>
      </c>
      <c r="Q1117" s="8" t="str">
        <f>CONCATENATE(PROPER(Table1[[#This Row],[Performace remark based on performance]])," ",UPPER(TRIM(Table1[[#This Row],[category]])))</f>
        <v>Average Performance DESKTOP</v>
      </c>
      <c r="R1117" s="8"/>
      <c r="S1117" s="2"/>
      <c r="T1117" s="2"/>
      <c r="U1117" s="2"/>
      <c r="V1117" s="2"/>
      <c r="W1117" s="2"/>
      <c r="X1117" s="2"/>
      <c r="Y1117" s="2"/>
      <c r="Z1117" s="2"/>
    </row>
    <row r="1118" spans="1:26" x14ac:dyDescent="0.2">
      <c r="A1118" t="s">
        <v>1222</v>
      </c>
      <c r="B1118" s="9">
        <v>269.95</v>
      </c>
      <c r="C1118" s="2">
        <v>2958</v>
      </c>
      <c r="D1118" s="2">
        <v>10.96</v>
      </c>
      <c r="E1118" s="2">
        <v>1791</v>
      </c>
      <c r="F1118" s="2">
        <v>6.64</v>
      </c>
      <c r="G1118" s="2">
        <v>35</v>
      </c>
      <c r="H1118" s="2">
        <v>84.53</v>
      </c>
      <c r="I1118" s="2">
        <v>2</v>
      </c>
      <c r="J1118" s="10">
        <v>2010</v>
      </c>
      <c r="K1118" s="8" t="s">
        <v>776</v>
      </c>
      <c r="L1118" s="8" t="s">
        <v>13</v>
      </c>
      <c r="M1118" s="2">
        <f>RANK(Table1[[#This Row],[powerPerf]],Table1[powerPerf])</f>
        <v>855</v>
      </c>
      <c r="N1118" s="2">
        <f>RANK(Table1[[#This Row],[cpuValue]],Table1[cpuValue])</f>
        <v>1531</v>
      </c>
      <c r="O1118" s="8" t="str">
        <f>LOOKUP(Table1[[#This Row],[Rank based on power]],$S$5:$S$9,$T$5:$T$9)</f>
        <v>Average performance</v>
      </c>
      <c r="P1118" s="2">
        <f ca="1">YEAR($T$2)-Table1[[#This Row],[testDate]]</f>
        <v>12</v>
      </c>
      <c r="Q1118" s="8" t="str">
        <f>CONCATENATE(PROPER(Table1[[#This Row],[Performace remark based on performance]])," ",UPPER(TRIM(Table1[[#This Row],[category]])))</f>
        <v>Average Performance DESKTOP</v>
      </c>
      <c r="R1118" s="8"/>
      <c r="S1118" s="2"/>
      <c r="T1118" s="2"/>
      <c r="U1118" s="2"/>
      <c r="V1118" s="2"/>
      <c r="W1118" s="2"/>
      <c r="X1118" s="2"/>
      <c r="Y1118" s="2"/>
      <c r="Z1118" s="2"/>
    </row>
    <row r="1119" spans="1:26" x14ac:dyDescent="0.2">
      <c r="A1119" t="s">
        <v>1224</v>
      </c>
      <c r="B1119" s="9">
        <v>108</v>
      </c>
      <c r="C1119" s="2">
        <v>2947</v>
      </c>
      <c r="D1119" s="2">
        <v>27.28</v>
      </c>
      <c r="E1119" s="2">
        <v>1231</v>
      </c>
      <c r="F1119" s="2">
        <v>11.4</v>
      </c>
      <c r="G1119" s="2">
        <v>95</v>
      </c>
      <c r="H1119" s="2">
        <v>31.02</v>
      </c>
      <c r="I1119" s="2">
        <v>6</v>
      </c>
      <c r="J1119" s="10">
        <v>2015</v>
      </c>
      <c r="K1119" s="8" t="s">
        <v>1092</v>
      </c>
      <c r="L1119" s="8" t="s">
        <v>13</v>
      </c>
      <c r="M1119" s="2">
        <f>RANK(Table1[[#This Row],[powerPerf]],Table1[powerPerf])</f>
        <v>1380</v>
      </c>
      <c r="N1119" s="2">
        <f>RANK(Table1[[#This Row],[cpuValue]],Table1[cpuValue])</f>
        <v>927</v>
      </c>
      <c r="O1119" s="8" t="str">
        <f>LOOKUP(Table1[[#This Row],[Rank based on power]],$S$5:$S$9,$T$5:$T$9)</f>
        <v>Average performance</v>
      </c>
      <c r="P1119" s="2">
        <f ca="1">YEAR($T$2)-Table1[[#This Row],[testDate]]</f>
        <v>7</v>
      </c>
      <c r="Q1119" s="8" t="str">
        <f>CONCATENATE(PROPER(Table1[[#This Row],[Performace remark based on performance]])," ",UPPER(TRIM(Table1[[#This Row],[category]])))</f>
        <v>Average Performance DESKTOP</v>
      </c>
      <c r="R1119" s="8"/>
      <c r="S1119" s="2"/>
      <c r="T1119" s="2"/>
      <c r="U1119" s="2"/>
      <c r="V1119" s="2"/>
      <c r="W1119" s="2"/>
      <c r="X1119" s="2"/>
      <c r="Y1119" s="2"/>
      <c r="Z1119" s="2"/>
    </row>
    <row r="1120" spans="1:26" x14ac:dyDescent="0.2">
      <c r="A1120" t="s">
        <v>1225</v>
      </c>
      <c r="B1120" s="9">
        <v>92.99</v>
      </c>
      <c r="C1120" s="2">
        <v>2947</v>
      </c>
      <c r="D1120" s="2">
        <v>31.7</v>
      </c>
      <c r="E1120" s="2">
        <v>1413</v>
      </c>
      <c r="F1120" s="2">
        <v>15.2</v>
      </c>
      <c r="G1120" s="2">
        <v>35</v>
      </c>
      <c r="H1120" s="2">
        <v>84.21</v>
      </c>
      <c r="I1120" s="2">
        <v>4</v>
      </c>
      <c r="J1120" s="10">
        <v>2014</v>
      </c>
      <c r="K1120" s="8" t="s">
        <v>48</v>
      </c>
      <c r="L1120" s="8" t="s">
        <v>13</v>
      </c>
      <c r="M1120" s="2">
        <f>RANK(Table1[[#This Row],[powerPerf]],Table1[powerPerf])</f>
        <v>857</v>
      </c>
      <c r="N1120" s="2">
        <f>RANK(Table1[[#This Row],[cpuValue]],Table1[cpuValue])</f>
        <v>795</v>
      </c>
      <c r="O1120" s="8" t="str">
        <f>LOOKUP(Table1[[#This Row],[Rank based on power]],$S$5:$S$9,$T$5:$T$9)</f>
        <v>Average performance</v>
      </c>
      <c r="P1120" s="2">
        <f ca="1">YEAR($T$2)-Table1[[#This Row],[testDate]]</f>
        <v>8</v>
      </c>
      <c r="Q1120" s="8" t="str">
        <f>CONCATENATE(PROPER(Table1[[#This Row],[Performace remark based on performance]])," ",UPPER(TRIM(Table1[[#This Row],[category]])))</f>
        <v>Average Performance DESKTOP</v>
      </c>
      <c r="R1120" s="8"/>
      <c r="S1120" s="2"/>
      <c r="T1120" s="2"/>
      <c r="U1120" s="2"/>
      <c r="V1120" s="2"/>
      <c r="W1120" s="2"/>
      <c r="X1120" s="2"/>
      <c r="Y1120" s="2"/>
      <c r="Z1120" s="2"/>
    </row>
    <row r="1121" spans="1:26" x14ac:dyDescent="0.2">
      <c r="A1121" t="s">
        <v>1226</v>
      </c>
      <c r="B1121" s="9">
        <v>118</v>
      </c>
      <c r="C1121" s="2">
        <v>2943</v>
      </c>
      <c r="D1121" s="2">
        <v>24.94</v>
      </c>
      <c r="E1121" s="2">
        <v>1043</v>
      </c>
      <c r="F1121" s="2">
        <v>8.84</v>
      </c>
      <c r="G1121" s="2">
        <v>40</v>
      </c>
      <c r="H1121" s="2">
        <v>73.569999999999993</v>
      </c>
      <c r="I1121" s="2">
        <v>4</v>
      </c>
      <c r="J1121" s="10">
        <v>2020</v>
      </c>
      <c r="K1121" s="8" t="s">
        <v>716</v>
      </c>
      <c r="L1121" s="8" t="s">
        <v>16</v>
      </c>
      <c r="M1121" s="2">
        <f>RANK(Table1[[#This Row],[powerPerf]],Table1[powerPerf])</f>
        <v>934</v>
      </c>
      <c r="N1121" s="2">
        <f>RANK(Table1[[#This Row],[cpuValue]],Table1[cpuValue])</f>
        <v>1004</v>
      </c>
      <c r="O1121" s="8" t="str">
        <f>LOOKUP(Table1[[#This Row],[Rank based on power]],$S$5:$S$9,$T$5:$T$9)</f>
        <v>Average performance</v>
      </c>
      <c r="P1121" s="2">
        <f ca="1">YEAR($T$2)-Table1[[#This Row],[testDate]]</f>
        <v>2</v>
      </c>
      <c r="Q1121" s="8" t="str">
        <f>CONCATENATE(PROPER(Table1[[#This Row],[Performace remark based on performance]])," ",UPPER(TRIM(Table1[[#This Row],[category]])))</f>
        <v>Average Performance SERVER</v>
      </c>
      <c r="R1121" s="8"/>
      <c r="S1121" s="2"/>
      <c r="T1121" s="2"/>
      <c r="U1121" s="2"/>
      <c r="V1121" s="2"/>
      <c r="W1121" s="2"/>
      <c r="X1121" s="2"/>
      <c r="Y1121" s="2"/>
      <c r="Z1121" s="2"/>
    </row>
    <row r="1122" spans="1:26" x14ac:dyDescent="0.2">
      <c r="A1122" t="s">
        <v>1227</v>
      </c>
      <c r="B1122" s="9">
        <v>89.99</v>
      </c>
      <c r="C1122" s="2">
        <v>2942</v>
      </c>
      <c r="D1122" s="2">
        <v>32.69</v>
      </c>
      <c r="E1122" s="2">
        <v>1489</v>
      </c>
      <c r="F1122" s="2">
        <v>16.54</v>
      </c>
      <c r="G1122" s="2">
        <v>45</v>
      </c>
      <c r="H1122" s="2">
        <v>65.37</v>
      </c>
      <c r="I1122" s="2">
        <v>4</v>
      </c>
      <c r="J1122" s="10">
        <v>2018</v>
      </c>
      <c r="K1122" s="8" t="s">
        <v>776</v>
      </c>
      <c r="L1122" s="8" t="s">
        <v>13</v>
      </c>
      <c r="M1122" s="2">
        <f>RANK(Table1[[#This Row],[powerPerf]],Table1[powerPerf])</f>
        <v>998</v>
      </c>
      <c r="N1122" s="2">
        <f>RANK(Table1[[#This Row],[cpuValue]],Table1[cpuValue])</f>
        <v>776</v>
      </c>
      <c r="O1122" s="8" t="str">
        <f>LOOKUP(Table1[[#This Row],[Rank based on power]],$S$5:$S$9,$T$5:$T$9)</f>
        <v>Average performance</v>
      </c>
      <c r="P1122" s="2">
        <f ca="1">YEAR($T$2)-Table1[[#This Row],[testDate]]</f>
        <v>4</v>
      </c>
      <c r="Q1122" s="8" t="str">
        <f>CONCATENATE(PROPER(Table1[[#This Row],[Performace remark based on performance]])," ",UPPER(TRIM(Table1[[#This Row],[category]])))</f>
        <v>Average Performance DESKTOP</v>
      </c>
      <c r="R1122" s="8"/>
      <c r="S1122" s="2"/>
      <c r="T1122" s="2"/>
      <c r="U1122" s="2"/>
      <c r="V1122" s="2"/>
      <c r="W1122" s="2"/>
      <c r="X1122" s="2"/>
      <c r="Y1122" s="2"/>
      <c r="Z1122" s="2"/>
    </row>
    <row r="1123" spans="1:26" x14ac:dyDescent="0.2">
      <c r="A1123" t="s">
        <v>1228</v>
      </c>
      <c r="B1123" s="9">
        <v>13.55</v>
      </c>
      <c r="C1123" s="2">
        <v>2941</v>
      </c>
      <c r="D1123" s="2">
        <v>217.03</v>
      </c>
      <c r="E1123" s="2">
        <v>1521</v>
      </c>
      <c r="F1123" s="2">
        <v>112.28</v>
      </c>
      <c r="G1123" s="2">
        <v>100</v>
      </c>
      <c r="H1123" s="2">
        <v>29.41</v>
      </c>
      <c r="I1123" s="2">
        <v>2</v>
      </c>
      <c r="J1123" s="10">
        <v>2009</v>
      </c>
      <c r="K1123" s="8" t="s">
        <v>1191</v>
      </c>
      <c r="L1123" s="8" t="s">
        <v>13</v>
      </c>
      <c r="M1123" s="2">
        <f>RANK(Table1[[#This Row],[powerPerf]],Table1[powerPerf])</f>
        <v>1410</v>
      </c>
      <c r="N1123" s="2">
        <f>RANK(Table1[[#This Row],[cpuValue]],Table1[cpuValue])</f>
        <v>13</v>
      </c>
      <c r="O1123" s="8" t="str">
        <f>LOOKUP(Table1[[#This Row],[Rank based on power]],$S$5:$S$9,$T$5:$T$9)</f>
        <v>Average performance</v>
      </c>
      <c r="P1123" s="2">
        <f ca="1">YEAR($T$2)-Table1[[#This Row],[testDate]]</f>
        <v>13</v>
      </c>
      <c r="Q1123" s="8" t="str">
        <f>CONCATENATE(PROPER(Table1[[#This Row],[Performace remark based on performance]])," ",UPPER(TRIM(Table1[[#This Row],[category]])))</f>
        <v>Average Performance DESKTOP</v>
      </c>
      <c r="R1123" s="8"/>
      <c r="S1123" s="2"/>
      <c r="T1123" s="2"/>
      <c r="U1123" s="2"/>
      <c r="V1123" s="2"/>
      <c r="W1123" s="2"/>
      <c r="X1123" s="2"/>
      <c r="Y1123" s="2"/>
      <c r="Z1123" s="2"/>
    </row>
    <row r="1124" spans="1:26" x14ac:dyDescent="0.2">
      <c r="A1124" t="s">
        <v>1229</v>
      </c>
      <c r="B1124" s="9">
        <v>53.93</v>
      </c>
      <c r="C1124" s="2">
        <v>2939</v>
      </c>
      <c r="D1124" s="2">
        <v>54.49</v>
      </c>
      <c r="E1124" s="2">
        <v>2282</v>
      </c>
      <c r="F1124" s="2">
        <v>42.32</v>
      </c>
      <c r="G1124" s="2">
        <v>58</v>
      </c>
      <c r="H1124" s="2">
        <v>50.67</v>
      </c>
      <c r="I1124" s="2">
        <v>2</v>
      </c>
      <c r="J1124" s="10">
        <v>2017</v>
      </c>
      <c r="K1124" s="8" t="s">
        <v>155</v>
      </c>
      <c r="L1124" s="8" t="s">
        <v>13</v>
      </c>
      <c r="M1124" s="2">
        <f>RANK(Table1[[#This Row],[powerPerf]],Table1[powerPerf])</f>
        <v>1132</v>
      </c>
      <c r="N1124" s="2">
        <f>RANK(Table1[[#This Row],[cpuValue]],Table1[cpuValue])</f>
        <v>377</v>
      </c>
      <c r="O1124" s="8" t="str">
        <f>LOOKUP(Table1[[#This Row],[Rank based on power]],$S$5:$S$9,$T$5:$T$9)</f>
        <v>Average performance</v>
      </c>
      <c r="P1124" s="2">
        <f ca="1">YEAR($T$2)-Table1[[#This Row],[testDate]]</f>
        <v>5</v>
      </c>
      <c r="Q1124" s="8" t="str">
        <f>CONCATENATE(PROPER(Table1[[#This Row],[Performace remark based on performance]])," ",UPPER(TRIM(Table1[[#This Row],[category]])))</f>
        <v>Average Performance DESKTOP</v>
      </c>
      <c r="R1124" s="8"/>
      <c r="S1124" s="2"/>
      <c r="T1124" s="2"/>
      <c r="U1124" s="2"/>
      <c r="V1124" s="2"/>
      <c r="W1124" s="2"/>
      <c r="X1124" s="2"/>
      <c r="Y1124" s="2"/>
      <c r="Z1124" s="2"/>
    </row>
    <row r="1125" spans="1:26" x14ac:dyDescent="0.2">
      <c r="A1125" t="s">
        <v>1230</v>
      </c>
      <c r="B1125" s="9">
        <v>25.76</v>
      </c>
      <c r="C1125" s="2">
        <v>2937</v>
      </c>
      <c r="D1125" s="2">
        <v>114.01</v>
      </c>
      <c r="E1125" s="2">
        <v>1489</v>
      </c>
      <c r="F1125" s="2">
        <v>57.82</v>
      </c>
      <c r="G1125" s="2">
        <v>95</v>
      </c>
      <c r="H1125" s="2">
        <v>30.92</v>
      </c>
      <c r="I1125" s="2">
        <v>2</v>
      </c>
      <c r="J1125" s="10">
        <v>2011</v>
      </c>
      <c r="K1125" s="8" t="s">
        <v>766</v>
      </c>
      <c r="L1125" s="8" t="s">
        <v>13</v>
      </c>
      <c r="M1125" s="2">
        <f>RANK(Table1[[#This Row],[powerPerf]],Table1[powerPerf])</f>
        <v>1383</v>
      </c>
      <c r="N1125" s="2">
        <f>RANK(Table1[[#This Row],[cpuValue]],Table1[cpuValue])</f>
        <v>56</v>
      </c>
      <c r="O1125" s="8" t="str">
        <f>LOOKUP(Table1[[#This Row],[Rank based on power]],$S$5:$S$9,$T$5:$T$9)</f>
        <v>Average performance</v>
      </c>
      <c r="P1125" s="2">
        <f ca="1">YEAR($T$2)-Table1[[#This Row],[testDate]]</f>
        <v>11</v>
      </c>
      <c r="Q1125" s="8" t="str">
        <f>CONCATENATE(PROPER(Table1[[#This Row],[Performace remark based on performance]])," ",UPPER(TRIM(Table1[[#This Row],[category]])))</f>
        <v>Average Performance DESKTOP</v>
      </c>
      <c r="R1125" s="8"/>
      <c r="S1125" s="2"/>
      <c r="T1125" s="2"/>
      <c r="U1125" s="2"/>
      <c r="V1125" s="2"/>
      <c r="W1125" s="2"/>
      <c r="X1125" s="2"/>
      <c r="Y1125" s="2"/>
      <c r="Z1125" s="2"/>
    </row>
    <row r="1126" spans="1:26" x14ac:dyDescent="0.2">
      <c r="A1126" t="s">
        <v>1231</v>
      </c>
      <c r="B1126" s="9">
        <v>24.99</v>
      </c>
      <c r="C1126" s="2">
        <v>2936</v>
      </c>
      <c r="D1126" s="2">
        <v>117.48</v>
      </c>
      <c r="E1126" s="2">
        <v>570</v>
      </c>
      <c r="F1126" s="2">
        <v>22.81</v>
      </c>
      <c r="G1126" s="2">
        <v>75</v>
      </c>
      <c r="H1126" s="2">
        <v>39.14</v>
      </c>
      <c r="I1126" s="2">
        <v>6</v>
      </c>
      <c r="J1126" s="10">
        <v>2018</v>
      </c>
      <c r="K1126" s="8" t="s">
        <v>1210</v>
      </c>
      <c r="L1126" s="8" t="s">
        <v>16</v>
      </c>
      <c r="M1126" s="2">
        <f>RANK(Table1[[#This Row],[powerPerf]],Table1[powerPerf])</f>
        <v>1259</v>
      </c>
      <c r="N1126" s="2">
        <f>RANK(Table1[[#This Row],[cpuValue]],Table1[cpuValue])</f>
        <v>47</v>
      </c>
      <c r="O1126" s="8" t="str">
        <f>LOOKUP(Table1[[#This Row],[Rank based on power]],$S$5:$S$9,$T$5:$T$9)</f>
        <v>Average performance</v>
      </c>
      <c r="P1126" s="2">
        <f ca="1">YEAR($T$2)-Table1[[#This Row],[testDate]]</f>
        <v>4</v>
      </c>
      <c r="Q1126" s="8" t="str">
        <f>CONCATENATE(PROPER(Table1[[#This Row],[Performace remark based on performance]])," ",UPPER(TRIM(Table1[[#This Row],[category]])))</f>
        <v>Average Performance SERVER</v>
      </c>
      <c r="R1126" s="8"/>
      <c r="S1126" s="2"/>
      <c r="T1126" s="2"/>
      <c r="U1126" s="2"/>
      <c r="V1126" s="2"/>
      <c r="W1126" s="2"/>
      <c r="X1126" s="2"/>
      <c r="Y1126" s="2"/>
      <c r="Z1126" s="2"/>
    </row>
    <row r="1127" spans="1:26" x14ac:dyDescent="0.2">
      <c r="A1127" t="s">
        <v>1232</v>
      </c>
      <c r="B1127" s="9">
        <v>46.07</v>
      </c>
      <c r="C1127" s="2">
        <v>2936</v>
      </c>
      <c r="D1127" s="2">
        <v>63.73</v>
      </c>
      <c r="E1127" s="2">
        <v>1495</v>
      </c>
      <c r="F1127" s="2">
        <v>32.450000000000003</v>
      </c>
      <c r="G1127" s="2">
        <v>100</v>
      </c>
      <c r="H1127" s="2">
        <v>29.36</v>
      </c>
      <c r="I1127" s="2">
        <v>2</v>
      </c>
      <c r="J1127" s="10">
        <v>2013</v>
      </c>
      <c r="K1127" s="8" t="s">
        <v>1191</v>
      </c>
      <c r="L1127" s="8" t="s">
        <v>13</v>
      </c>
      <c r="M1127" s="2">
        <f>RANK(Table1[[#This Row],[powerPerf]],Table1[powerPerf])</f>
        <v>1413</v>
      </c>
      <c r="N1127" s="2">
        <f>RANK(Table1[[#This Row],[cpuValue]],Table1[cpuValue])</f>
        <v>279</v>
      </c>
      <c r="O1127" s="8" t="str">
        <f>LOOKUP(Table1[[#This Row],[Rank based on power]],$S$5:$S$9,$T$5:$T$9)</f>
        <v>Average performance</v>
      </c>
      <c r="P1127" s="2">
        <f ca="1">YEAR($T$2)-Table1[[#This Row],[testDate]]</f>
        <v>9</v>
      </c>
      <c r="Q1127" s="8" t="str">
        <f>CONCATENATE(PROPER(Table1[[#This Row],[Performace remark based on performance]])," ",UPPER(TRIM(Table1[[#This Row],[category]])))</f>
        <v>Average Performance DESKTOP</v>
      </c>
      <c r="R1127" s="8"/>
      <c r="S1127" s="2"/>
      <c r="T1127" s="2"/>
      <c r="U1127" s="2"/>
      <c r="V1127" s="2"/>
      <c r="W1127" s="2"/>
      <c r="X1127" s="2"/>
      <c r="Y1127" s="2"/>
      <c r="Z1127" s="2"/>
    </row>
    <row r="1128" spans="1:26" x14ac:dyDescent="0.2">
      <c r="A1128" t="s">
        <v>1233</v>
      </c>
      <c r="B1128" s="9">
        <v>137.99</v>
      </c>
      <c r="C1128" s="2">
        <v>2926</v>
      </c>
      <c r="D1128" s="2">
        <v>21.2</v>
      </c>
      <c r="E1128" s="2">
        <v>2200</v>
      </c>
      <c r="F1128" s="2">
        <v>15.94</v>
      </c>
      <c r="G1128" s="2">
        <v>51</v>
      </c>
      <c r="H1128" s="2">
        <v>57.37</v>
      </c>
      <c r="I1128" s="2">
        <v>2</v>
      </c>
      <c r="J1128" s="10">
        <v>2012</v>
      </c>
      <c r="K1128" s="8" t="s">
        <v>575</v>
      </c>
      <c r="L1128" s="8" t="s">
        <v>13</v>
      </c>
      <c r="M1128" s="2">
        <f>RANK(Table1[[#This Row],[powerPerf]],Table1[powerPerf])</f>
        <v>1069</v>
      </c>
      <c r="N1128" s="2">
        <f>RANK(Table1[[#This Row],[cpuValue]],Table1[cpuValue])</f>
        <v>1125</v>
      </c>
      <c r="O1128" s="8" t="str">
        <f>LOOKUP(Table1[[#This Row],[Rank based on power]],$S$5:$S$9,$T$5:$T$9)</f>
        <v>Average performance</v>
      </c>
      <c r="P1128" s="2">
        <f ca="1">YEAR($T$2)-Table1[[#This Row],[testDate]]</f>
        <v>10</v>
      </c>
      <c r="Q1128" s="8" t="str">
        <f>CONCATENATE(PROPER(Table1[[#This Row],[Performace remark based on performance]])," ",UPPER(TRIM(Table1[[#This Row],[category]])))</f>
        <v>Average Performance DESKTOP</v>
      </c>
      <c r="R1128" s="8"/>
      <c r="S1128" s="2"/>
      <c r="T1128" s="2"/>
      <c r="U1128" s="2"/>
      <c r="V1128" s="2"/>
      <c r="W1128" s="2"/>
      <c r="X1128" s="2"/>
      <c r="Y1128" s="2"/>
      <c r="Z1128" s="2"/>
    </row>
    <row r="1129" spans="1:26" x14ac:dyDescent="0.2">
      <c r="A1129" t="s">
        <v>1234</v>
      </c>
      <c r="B1129" s="9">
        <v>338.97</v>
      </c>
      <c r="C1129" s="2">
        <v>2920</v>
      </c>
      <c r="D1129" s="2">
        <v>8.61</v>
      </c>
      <c r="E1129" s="2">
        <v>1386</v>
      </c>
      <c r="F1129" s="2">
        <v>4.09</v>
      </c>
      <c r="G1129" s="2">
        <v>95</v>
      </c>
      <c r="H1129" s="2">
        <v>30.74</v>
      </c>
      <c r="I1129" s="2">
        <v>4</v>
      </c>
      <c r="J1129" s="10">
        <v>2010</v>
      </c>
      <c r="K1129" s="8" t="s">
        <v>1172</v>
      </c>
      <c r="L1129" s="8" t="s">
        <v>13</v>
      </c>
      <c r="M1129" s="2">
        <f>RANK(Table1[[#This Row],[powerPerf]],Table1[powerPerf])</f>
        <v>1385</v>
      </c>
      <c r="N1129" s="2">
        <f>RANK(Table1[[#This Row],[cpuValue]],Table1[cpuValue])</f>
        <v>1659</v>
      </c>
      <c r="O1129" s="8" t="str">
        <f>LOOKUP(Table1[[#This Row],[Rank based on power]],$S$5:$S$9,$T$5:$T$9)</f>
        <v>Average performance</v>
      </c>
      <c r="P1129" s="2">
        <f ca="1">YEAR($T$2)-Table1[[#This Row],[testDate]]</f>
        <v>12</v>
      </c>
      <c r="Q1129" s="8" t="str">
        <f>CONCATENATE(PROPER(Table1[[#This Row],[Performace remark based on performance]])," ",UPPER(TRIM(Table1[[#This Row],[category]])))</f>
        <v>Average Performance DESKTOP</v>
      </c>
      <c r="R1129" s="8"/>
      <c r="S1129" s="2"/>
      <c r="T1129" s="2"/>
      <c r="U1129" s="2"/>
      <c r="V1129" s="2"/>
      <c r="W1129" s="2"/>
      <c r="X1129" s="2"/>
      <c r="Y1129" s="2"/>
      <c r="Z1129" s="2"/>
    </row>
    <row r="1130" spans="1:26" x14ac:dyDescent="0.2">
      <c r="A1130" t="s">
        <v>1235</v>
      </c>
      <c r="B1130" s="9">
        <v>107</v>
      </c>
      <c r="C1130" s="2">
        <v>2911</v>
      </c>
      <c r="D1130" s="2">
        <v>27.21</v>
      </c>
      <c r="E1130" s="2">
        <v>1097</v>
      </c>
      <c r="F1130" s="2">
        <v>10.25</v>
      </c>
      <c r="G1130" s="2">
        <v>10</v>
      </c>
      <c r="H1130" s="2">
        <v>291.14</v>
      </c>
      <c r="I1130" s="2">
        <v>4</v>
      </c>
      <c r="J1130" s="10">
        <v>2017</v>
      </c>
      <c r="K1130" s="8" t="s">
        <v>1120</v>
      </c>
      <c r="L1130" s="8" t="s">
        <v>13</v>
      </c>
      <c r="M1130" s="2">
        <f>RANK(Table1[[#This Row],[powerPerf]],Table1[powerPerf])</f>
        <v>163</v>
      </c>
      <c r="N1130" s="2">
        <f>RANK(Table1[[#This Row],[cpuValue]],Table1[cpuValue])</f>
        <v>929</v>
      </c>
      <c r="O1130" s="8" t="str">
        <f>LOOKUP(Table1[[#This Row],[Rank based on power]],$S$5:$S$9,$T$5:$T$9)</f>
        <v>Best performance</v>
      </c>
      <c r="P1130" s="2">
        <f ca="1">YEAR($T$2)-Table1[[#This Row],[testDate]]</f>
        <v>5</v>
      </c>
      <c r="Q1130" s="8" t="str">
        <f>CONCATENATE(PROPER(Table1[[#This Row],[Performace remark based on performance]])," ",UPPER(TRIM(Table1[[#This Row],[category]])))</f>
        <v>Best Performance DESKTOP</v>
      </c>
      <c r="R1130" s="8"/>
      <c r="S1130" s="2"/>
      <c r="T1130" s="2"/>
      <c r="U1130" s="2"/>
      <c r="V1130" s="2"/>
      <c r="W1130" s="2"/>
      <c r="X1130" s="2"/>
      <c r="Y1130" s="2"/>
      <c r="Z1130" s="2"/>
    </row>
    <row r="1131" spans="1:26" x14ac:dyDescent="0.2">
      <c r="A1131" t="s">
        <v>1236</v>
      </c>
      <c r="B1131" s="9">
        <v>128.02000000000001</v>
      </c>
      <c r="C1131" s="2">
        <v>2911</v>
      </c>
      <c r="D1131" s="2">
        <v>22.74</v>
      </c>
      <c r="E1131" s="2">
        <v>1768</v>
      </c>
      <c r="F1131" s="2">
        <v>13.81</v>
      </c>
      <c r="G1131" s="2">
        <v>35</v>
      </c>
      <c r="H1131" s="2">
        <v>83.17</v>
      </c>
      <c r="I1131" s="2">
        <v>2</v>
      </c>
      <c r="J1131" s="10">
        <v>2010</v>
      </c>
      <c r="K1131" s="8" t="s">
        <v>847</v>
      </c>
      <c r="L1131" s="8" t="s">
        <v>118</v>
      </c>
      <c r="M1131" s="2">
        <f>RANK(Table1[[#This Row],[powerPerf]],Table1[powerPerf])</f>
        <v>866</v>
      </c>
      <c r="N1131" s="2">
        <f>RANK(Table1[[#This Row],[cpuValue]],Table1[cpuValue])</f>
        <v>1075</v>
      </c>
      <c r="O1131" s="8" t="str">
        <f>LOOKUP(Table1[[#This Row],[Rank based on power]],$S$5:$S$9,$T$5:$T$9)</f>
        <v>Average performance</v>
      </c>
      <c r="P1131" s="2">
        <f ca="1">YEAR($T$2)-Table1[[#This Row],[testDate]]</f>
        <v>12</v>
      </c>
      <c r="Q1131" s="8" t="str">
        <f>CONCATENATE(PROPER(Table1[[#This Row],[Performace remark based on performance]])," ",UPPER(TRIM(Table1[[#This Row],[category]])))</f>
        <v>Average Performance LAPTOP</v>
      </c>
      <c r="R1131" s="8"/>
      <c r="S1131" s="2"/>
      <c r="T1131" s="2"/>
      <c r="U1131" s="2"/>
      <c r="V1131" s="2"/>
      <c r="W1131" s="2"/>
      <c r="X1131" s="2"/>
      <c r="Y1131" s="2"/>
      <c r="Z1131" s="2"/>
    </row>
    <row r="1132" spans="1:26" x14ac:dyDescent="0.2">
      <c r="A1132" t="s">
        <v>1237</v>
      </c>
      <c r="B1132" s="9">
        <v>231.9</v>
      </c>
      <c r="C1132" s="2">
        <v>2909</v>
      </c>
      <c r="D1132" s="2">
        <v>12.54</v>
      </c>
      <c r="E1132" s="2">
        <v>1708</v>
      </c>
      <c r="F1132" s="2">
        <v>7.36</v>
      </c>
      <c r="G1132" s="2">
        <v>35</v>
      </c>
      <c r="H1132" s="2">
        <v>83.11</v>
      </c>
      <c r="I1132" s="2">
        <v>2</v>
      </c>
      <c r="J1132" s="10">
        <v>2011</v>
      </c>
      <c r="K1132" s="8" t="s">
        <v>575</v>
      </c>
      <c r="L1132" s="8" t="s">
        <v>13</v>
      </c>
      <c r="M1132" s="2">
        <f>RANK(Table1[[#This Row],[powerPerf]],Table1[powerPerf])</f>
        <v>867</v>
      </c>
      <c r="N1132" s="2">
        <f>RANK(Table1[[#This Row],[cpuValue]],Table1[cpuValue])</f>
        <v>1462</v>
      </c>
      <c r="O1132" s="8" t="str">
        <f>LOOKUP(Table1[[#This Row],[Rank based on power]],$S$5:$S$9,$T$5:$T$9)</f>
        <v>Average performance</v>
      </c>
      <c r="P1132" s="2">
        <f ca="1">YEAR($T$2)-Table1[[#This Row],[testDate]]</f>
        <v>11</v>
      </c>
      <c r="Q1132" s="8" t="str">
        <f>CONCATENATE(PROPER(Table1[[#This Row],[Performace remark based on performance]])," ",UPPER(TRIM(Table1[[#This Row],[category]])))</f>
        <v>Average Performance DESKTOP</v>
      </c>
      <c r="R1132" s="8"/>
      <c r="S1132" s="2"/>
      <c r="T1132" s="2"/>
      <c r="U1132" s="2"/>
      <c r="V1132" s="2"/>
      <c r="W1132" s="2"/>
      <c r="X1132" s="2"/>
      <c r="Y1132" s="2"/>
      <c r="Z1132" s="2"/>
    </row>
    <row r="1133" spans="1:26" x14ac:dyDescent="0.2">
      <c r="A1133" t="s">
        <v>1238</v>
      </c>
      <c r="B1133" s="9">
        <v>59</v>
      </c>
      <c r="C1133" s="2">
        <v>2903</v>
      </c>
      <c r="D1133" s="2">
        <v>49.2</v>
      </c>
      <c r="E1133" s="2">
        <v>1021</v>
      </c>
      <c r="F1133" s="2">
        <v>17.3</v>
      </c>
      <c r="G1133" s="2">
        <v>12</v>
      </c>
      <c r="H1133" s="2">
        <v>241.9</v>
      </c>
      <c r="I1133" s="2">
        <v>4</v>
      </c>
      <c r="J1133" s="10">
        <v>2013</v>
      </c>
      <c r="K1133" s="8" t="s">
        <v>1030</v>
      </c>
      <c r="L1133" s="8" t="s">
        <v>300</v>
      </c>
      <c r="M1133" s="2">
        <f>RANK(Table1[[#This Row],[powerPerf]],Table1[powerPerf])</f>
        <v>228</v>
      </c>
      <c r="N1133" s="2">
        <f>RANK(Table1[[#This Row],[cpuValue]],Table1[cpuValue])</f>
        <v>436</v>
      </c>
      <c r="O1133" s="8" t="str">
        <f>LOOKUP(Table1[[#This Row],[Rank based on power]],$S$5:$S$9,$T$5:$T$9)</f>
        <v>Best performance</v>
      </c>
      <c r="P1133" s="2">
        <f ca="1">YEAR($T$2)-Table1[[#This Row],[testDate]]</f>
        <v>9</v>
      </c>
      <c r="Q1133" s="8" t="str">
        <f>CONCATENATE(PROPER(Table1[[#This Row],[Performace remark based on performance]])," ",UPPER(TRIM(Table1[[#This Row],[category]])))</f>
        <v>Best Performance MOBILE/EMBEDDED</v>
      </c>
      <c r="R1133" s="8"/>
      <c r="S1133" s="2"/>
      <c r="T1133" s="2"/>
      <c r="U1133" s="2"/>
      <c r="V1133" s="2"/>
      <c r="W1133" s="2"/>
      <c r="X1133" s="2"/>
      <c r="Y1133" s="2"/>
      <c r="Z1133" s="2"/>
    </row>
    <row r="1134" spans="1:26" x14ac:dyDescent="0.2">
      <c r="A1134" t="s">
        <v>1239</v>
      </c>
      <c r="B1134" s="9">
        <v>202.32</v>
      </c>
      <c r="C1134" s="2">
        <v>2901</v>
      </c>
      <c r="D1134" s="2">
        <v>14.34</v>
      </c>
      <c r="E1134" s="2">
        <v>1292</v>
      </c>
      <c r="F1134" s="2">
        <v>6.39</v>
      </c>
      <c r="G1134" s="2">
        <v>65</v>
      </c>
      <c r="H1134" s="2">
        <v>44.63</v>
      </c>
      <c r="I1134" s="2">
        <v>2</v>
      </c>
      <c r="J1134" s="10">
        <v>2021</v>
      </c>
      <c r="K1134" s="8" t="s">
        <v>1069</v>
      </c>
      <c r="L1134" s="8" t="s">
        <v>13</v>
      </c>
      <c r="M1134" s="2">
        <f>RANK(Table1[[#This Row],[powerPerf]],Table1[powerPerf])</f>
        <v>1195</v>
      </c>
      <c r="N1134" s="2">
        <f>RANK(Table1[[#This Row],[cpuValue]],Table1[cpuValue])</f>
        <v>1375</v>
      </c>
      <c r="O1134" s="8" t="str">
        <f>LOOKUP(Table1[[#This Row],[Rank based on power]],$S$5:$S$9,$T$5:$T$9)</f>
        <v>Average performance</v>
      </c>
      <c r="P1134" s="2">
        <f ca="1">YEAR($T$2)-Table1[[#This Row],[testDate]]</f>
        <v>1</v>
      </c>
      <c r="Q1134" s="8" t="str">
        <f>CONCATENATE(PROPER(Table1[[#This Row],[Performace remark based on performance]])," ",UPPER(TRIM(Table1[[#This Row],[category]])))</f>
        <v>Average Performance DESKTOP</v>
      </c>
      <c r="R1134" s="8"/>
      <c r="S1134" s="2"/>
      <c r="T1134" s="2"/>
      <c r="U1134" s="2"/>
      <c r="V1134" s="2"/>
      <c r="W1134" s="2"/>
      <c r="X1134" s="2"/>
      <c r="Y1134" s="2"/>
      <c r="Z1134" s="2"/>
    </row>
    <row r="1135" spans="1:26" x14ac:dyDescent="0.2">
      <c r="A1135" t="s">
        <v>1240</v>
      </c>
      <c r="B1135" s="9">
        <v>49.95</v>
      </c>
      <c r="C1135" s="2">
        <v>2898</v>
      </c>
      <c r="D1135" s="2">
        <v>58.01</v>
      </c>
      <c r="E1135" s="2">
        <v>1531</v>
      </c>
      <c r="F1135" s="2">
        <v>30.66</v>
      </c>
      <c r="G1135" s="2">
        <v>65</v>
      </c>
      <c r="H1135" s="2">
        <v>44.58</v>
      </c>
      <c r="I1135" s="2">
        <v>2</v>
      </c>
      <c r="J1135" s="10">
        <v>2012</v>
      </c>
      <c r="K1135" s="8" t="s">
        <v>1191</v>
      </c>
      <c r="L1135" s="8" t="s">
        <v>13</v>
      </c>
      <c r="M1135" s="2">
        <f>RANK(Table1[[#This Row],[powerPerf]],Table1[powerPerf])</f>
        <v>1196</v>
      </c>
      <c r="N1135" s="2">
        <f>RANK(Table1[[#This Row],[cpuValue]],Table1[cpuValue])</f>
        <v>348</v>
      </c>
      <c r="O1135" s="8" t="str">
        <f>LOOKUP(Table1[[#This Row],[Rank based on power]],$S$5:$S$9,$T$5:$T$9)</f>
        <v>Average performance</v>
      </c>
      <c r="P1135" s="2">
        <f ca="1">YEAR($T$2)-Table1[[#This Row],[testDate]]</f>
        <v>10</v>
      </c>
      <c r="Q1135" s="8" t="str">
        <f>CONCATENATE(PROPER(Table1[[#This Row],[Performace remark based on performance]])," ",UPPER(TRIM(Table1[[#This Row],[category]])))</f>
        <v>Average Performance DESKTOP</v>
      </c>
      <c r="R1135" s="8"/>
      <c r="S1135" s="2"/>
      <c r="T1135" s="2"/>
      <c r="U1135" s="2"/>
      <c r="V1135" s="2"/>
      <c r="W1135" s="2"/>
      <c r="X1135" s="2"/>
      <c r="Y1135" s="2"/>
      <c r="Z1135" s="2"/>
    </row>
    <row r="1136" spans="1:26" x14ac:dyDescent="0.2">
      <c r="A1136" t="s">
        <v>1241</v>
      </c>
      <c r="B1136" s="9">
        <v>44.99</v>
      </c>
      <c r="C1136" s="2">
        <v>2897</v>
      </c>
      <c r="D1136" s="2">
        <v>64.400000000000006</v>
      </c>
      <c r="E1136" s="2">
        <v>1526</v>
      </c>
      <c r="F1136" s="2">
        <v>33.92</v>
      </c>
      <c r="G1136" s="2">
        <v>100</v>
      </c>
      <c r="H1136" s="2">
        <v>28.97</v>
      </c>
      <c r="I1136" s="2">
        <v>2</v>
      </c>
      <c r="J1136" s="10">
        <v>2009</v>
      </c>
      <c r="K1136" s="8" t="s">
        <v>1191</v>
      </c>
      <c r="L1136" s="8" t="s">
        <v>13</v>
      </c>
      <c r="M1136" s="2">
        <f>RANK(Table1[[#This Row],[powerPerf]],Table1[powerPerf])</f>
        <v>1423</v>
      </c>
      <c r="N1136" s="2">
        <f>RANK(Table1[[#This Row],[cpuValue]],Table1[cpuValue])</f>
        <v>271</v>
      </c>
      <c r="O1136" s="8" t="str">
        <f>LOOKUP(Table1[[#This Row],[Rank based on power]],$S$5:$S$9,$T$5:$T$9)</f>
        <v>Average performance</v>
      </c>
      <c r="P1136" s="2">
        <f ca="1">YEAR($T$2)-Table1[[#This Row],[testDate]]</f>
        <v>13</v>
      </c>
      <c r="Q1136" s="8" t="str">
        <f>CONCATENATE(PROPER(Table1[[#This Row],[Performace remark based on performance]])," ",UPPER(TRIM(Table1[[#This Row],[category]])))</f>
        <v>Average Performance DESKTOP</v>
      </c>
      <c r="R1136" s="8"/>
      <c r="S1136" s="2"/>
      <c r="T1136" s="2"/>
      <c r="U1136" s="2"/>
      <c r="V1136" s="2"/>
      <c r="W1136" s="2"/>
      <c r="X1136" s="2"/>
      <c r="Y1136" s="2"/>
      <c r="Z1136" s="2"/>
    </row>
    <row r="1137" spans="1:26" x14ac:dyDescent="0.2">
      <c r="A1137" t="s">
        <v>1242</v>
      </c>
      <c r="B1137" s="9">
        <v>139</v>
      </c>
      <c r="C1137" s="2">
        <v>2896</v>
      </c>
      <c r="D1137" s="2">
        <v>20.83</v>
      </c>
      <c r="E1137" s="2">
        <v>1333</v>
      </c>
      <c r="F1137" s="2">
        <v>9.59</v>
      </c>
      <c r="G1137" s="2">
        <v>35</v>
      </c>
      <c r="H1137" s="2">
        <v>82.74</v>
      </c>
      <c r="I1137" s="2">
        <v>2</v>
      </c>
      <c r="J1137" s="10">
        <v>2012</v>
      </c>
      <c r="K1137" s="8" t="s">
        <v>48</v>
      </c>
      <c r="L1137" s="8" t="s">
        <v>13</v>
      </c>
      <c r="M1137" s="2">
        <f>RANK(Table1[[#This Row],[powerPerf]],Table1[powerPerf])</f>
        <v>871</v>
      </c>
      <c r="N1137" s="2">
        <f>RANK(Table1[[#This Row],[cpuValue]],Table1[cpuValue])</f>
        <v>1137</v>
      </c>
      <c r="O1137" s="8" t="str">
        <f>LOOKUP(Table1[[#This Row],[Rank based on power]],$S$5:$S$9,$T$5:$T$9)</f>
        <v>Average performance</v>
      </c>
      <c r="P1137" s="2">
        <f ca="1">YEAR($T$2)-Table1[[#This Row],[testDate]]</f>
        <v>10</v>
      </c>
      <c r="Q1137" s="8" t="str">
        <f>CONCATENATE(PROPER(Table1[[#This Row],[Performace remark based on performance]])," ",UPPER(TRIM(Table1[[#This Row],[category]])))</f>
        <v>Average Performance DESKTOP</v>
      </c>
      <c r="R1137" s="8"/>
      <c r="S1137" s="2"/>
      <c r="T1137" s="2"/>
      <c r="U1137" s="2"/>
      <c r="V1137" s="2"/>
      <c r="W1137" s="2"/>
      <c r="X1137" s="2"/>
      <c r="Y1137" s="2"/>
      <c r="Z1137" s="2"/>
    </row>
    <row r="1138" spans="1:26" x14ac:dyDescent="0.2">
      <c r="A1138" t="s">
        <v>1243</v>
      </c>
      <c r="B1138" s="9">
        <v>88.04</v>
      </c>
      <c r="C1138" s="2">
        <v>2893</v>
      </c>
      <c r="D1138" s="2">
        <v>32.86</v>
      </c>
      <c r="E1138" s="2">
        <v>1690</v>
      </c>
      <c r="F1138" s="2">
        <v>19.2</v>
      </c>
      <c r="G1138" s="2">
        <v>37</v>
      </c>
      <c r="H1138" s="2">
        <v>78.19</v>
      </c>
      <c r="I1138" s="2">
        <v>2</v>
      </c>
      <c r="J1138" s="10">
        <v>2015</v>
      </c>
      <c r="K1138" s="8" t="s">
        <v>770</v>
      </c>
      <c r="L1138" s="8" t="s">
        <v>118</v>
      </c>
      <c r="M1138" s="2">
        <f>RANK(Table1[[#This Row],[powerPerf]],Table1[powerPerf])</f>
        <v>897</v>
      </c>
      <c r="N1138" s="2">
        <f>RANK(Table1[[#This Row],[cpuValue]],Table1[cpuValue])</f>
        <v>772</v>
      </c>
      <c r="O1138" s="8" t="str">
        <f>LOOKUP(Table1[[#This Row],[Rank based on power]],$S$5:$S$9,$T$5:$T$9)</f>
        <v>Average performance</v>
      </c>
      <c r="P1138" s="2">
        <f ca="1">YEAR($T$2)-Table1[[#This Row],[testDate]]</f>
        <v>7</v>
      </c>
      <c r="Q1138" s="8" t="str">
        <f>CONCATENATE(PROPER(Table1[[#This Row],[Performace remark based on performance]])," ",UPPER(TRIM(Table1[[#This Row],[category]])))</f>
        <v>Average Performance LAPTOP</v>
      </c>
      <c r="R1138" s="8"/>
      <c r="S1138" s="2"/>
      <c r="T1138" s="2"/>
      <c r="U1138" s="2"/>
      <c r="V1138" s="2"/>
      <c r="W1138" s="2"/>
      <c r="X1138" s="2"/>
      <c r="Y1138" s="2"/>
      <c r="Z1138" s="2"/>
    </row>
    <row r="1139" spans="1:26" x14ac:dyDescent="0.2">
      <c r="A1139" t="s">
        <v>1244</v>
      </c>
      <c r="B1139" s="9">
        <v>43.99</v>
      </c>
      <c r="C1139" s="2">
        <v>2890</v>
      </c>
      <c r="D1139" s="2">
        <v>65.7</v>
      </c>
      <c r="E1139" s="2">
        <v>1319</v>
      </c>
      <c r="F1139" s="2">
        <v>29.98</v>
      </c>
      <c r="G1139" s="2">
        <v>95</v>
      </c>
      <c r="H1139" s="2">
        <v>30.42</v>
      </c>
      <c r="I1139" s="2">
        <v>4</v>
      </c>
      <c r="J1139" s="10">
        <v>2010</v>
      </c>
      <c r="K1139" s="8" t="s">
        <v>1172</v>
      </c>
      <c r="L1139" s="8" t="s">
        <v>13</v>
      </c>
      <c r="M1139" s="2">
        <f>RANK(Table1[[#This Row],[powerPerf]],Table1[powerPerf])</f>
        <v>1389</v>
      </c>
      <c r="N1139" s="2">
        <f>RANK(Table1[[#This Row],[cpuValue]],Table1[cpuValue])</f>
        <v>263</v>
      </c>
      <c r="O1139" s="8" t="str">
        <f>LOOKUP(Table1[[#This Row],[Rank based on power]],$S$5:$S$9,$T$5:$T$9)</f>
        <v>Average performance</v>
      </c>
      <c r="P1139" s="2">
        <f ca="1">YEAR($T$2)-Table1[[#This Row],[testDate]]</f>
        <v>12</v>
      </c>
      <c r="Q1139" s="8" t="str">
        <f>CONCATENATE(PROPER(Table1[[#This Row],[Performace remark based on performance]])," ",UPPER(TRIM(Table1[[#This Row],[category]])))</f>
        <v>Average Performance DESKTOP</v>
      </c>
      <c r="R1139" s="8"/>
      <c r="S1139" s="2"/>
      <c r="T1139" s="2"/>
      <c r="U1139" s="2"/>
      <c r="V1139" s="2"/>
      <c r="W1139" s="2"/>
      <c r="X1139" s="2"/>
      <c r="Y1139" s="2"/>
      <c r="Z1139" s="2"/>
    </row>
    <row r="1140" spans="1:26" x14ac:dyDescent="0.2">
      <c r="A1140" t="s">
        <v>1245</v>
      </c>
      <c r="B1140" s="9">
        <v>507</v>
      </c>
      <c r="C1140" s="2">
        <v>2890</v>
      </c>
      <c r="D1140" s="2">
        <v>5.7</v>
      </c>
      <c r="E1140" s="2">
        <v>1289</v>
      </c>
      <c r="F1140" s="2">
        <v>2.54</v>
      </c>
      <c r="G1140" s="2">
        <v>130</v>
      </c>
      <c r="H1140" s="2">
        <v>22.23</v>
      </c>
      <c r="I1140" s="2">
        <v>4</v>
      </c>
      <c r="J1140" s="10">
        <v>2018</v>
      </c>
      <c r="K1140" s="8" t="s">
        <v>716</v>
      </c>
      <c r="L1140" s="8" t="s">
        <v>16</v>
      </c>
      <c r="M1140" s="2">
        <f>RANK(Table1[[#This Row],[powerPerf]],Table1[powerPerf])</f>
        <v>1564</v>
      </c>
      <c r="N1140" s="2">
        <f>RANK(Table1[[#This Row],[cpuValue]],Table1[cpuValue])</f>
        <v>1786</v>
      </c>
      <c r="O1140" s="8" t="str">
        <f>LOOKUP(Table1[[#This Row],[Rank based on power]],$S$5:$S$9,$T$5:$T$9)</f>
        <v>Low performance</v>
      </c>
      <c r="P1140" s="2">
        <f ca="1">YEAR($T$2)-Table1[[#This Row],[testDate]]</f>
        <v>4</v>
      </c>
      <c r="Q1140" s="8" t="str">
        <f>CONCATENATE(PROPER(Table1[[#This Row],[Performace remark based on performance]])," ",UPPER(TRIM(Table1[[#This Row],[category]])))</f>
        <v>Low Performance SERVER</v>
      </c>
      <c r="R1140" s="8"/>
      <c r="S1140" s="2"/>
      <c r="T1140" s="2"/>
      <c r="U1140" s="2"/>
      <c r="V1140" s="2"/>
      <c r="W1140" s="2"/>
      <c r="X1140" s="2"/>
      <c r="Y1140" s="2"/>
      <c r="Z1140" s="2"/>
    </row>
    <row r="1141" spans="1:26" x14ac:dyDescent="0.2">
      <c r="A1141" t="s">
        <v>1246</v>
      </c>
      <c r="B1141" s="9">
        <v>122.02</v>
      </c>
      <c r="C1141" s="2">
        <v>2879</v>
      </c>
      <c r="D1141" s="2">
        <v>23.59</v>
      </c>
      <c r="E1141" s="2">
        <v>1746</v>
      </c>
      <c r="F1141" s="2">
        <v>14.31</v>
      </c>
      <c r="G1141" s="2">
        <v>35</v>
      </c>
      <c r="H1141" s="2">
        <v>82.24</v>
      </c>
      <c r="I1141" s="2">
        <v>2</v>
      </c>
      <c r="J1141" s="10">
        <v>2013</v>
      </c>
      <c r="K1141" s="8" t="s">
        <v>1177</v>
      </c>
      <c r="L1141" s="8" t="s">
        <v>118</v>
      </c>
      <c r="M1141" s="2">
        <f>RANK(Table1[[#This Row],[powerPerf]],Table1[powerPerf])</f>
        <v>875</v>
      </c>
      <c r="N1141" s="2">
        <f>RANK(Table1[[#This Row],[cpuValue]],Table1[cpuValue])</f>
        <v>1040</v>
      </c>
      <c r="O1141" s="8" t="str">
        <f>LOOKUP(Table1[[#This Row],[Rank based on power]],$S$5:$S$9,$T$5:$T$9)</f>
        <v>Average performance</v>
      </c>
      <c r="P1141" s="2">
        <f ca="1">YEAR($T$2)-Table1[[#This Row],[testDate]]</f>
        <v>9</v>
      </c>
      <c r="Q1141" s="8" t="str">
        <f>CONCATENATE(PROPER(Table1[[#This Row],[Performace remark based on performance]])," ",UPPER(TRIM(Table1[[#This Row],[category]])))</f>
        <v>Average Performance LAPTOP</v>
      </c>
      <c r="R1141" s="8"/>
      <c r="S1141" s="2"/>
      <c r="T1141" s="2"/>
      <c r="U1141" s="2"/>
      <c r="V1141" s="2"/>
      <c r="W1141" s="2"/>
      <c r="X1141" s="2"/>
      <c r="Y1141" s="2"/>
      <c r="Z1141" s="2"/>
    </row>
    <row r="1142" spans="1:26" x14ac:dyDescent="0.2">
      <c r="A1142" t="s">
        <v>1247</v>
      </c>
      <c r="B1142" s="9">
        <v>29.99</v>
      </c>
      <c r="C1142" s="2">
        <v>2877</v>
      </c>
      <c r="D1142" s="2">
        <v>95.94</v>
      </c>
      <c r="E1142" s="2">
        <v>1276</v>
      </c>
      <c r="F1142" s="2">
        <v>42.54</v>
      </c>
      <c r="G1142" s="2">
        <v>130</v>
      </c>
      <c r="H1142" s="2">
        <v>22.13</v>
      </c>
      <c r="I1142" s="2">
        <v>4</v>
      </c>
      <c r="J1142" s="10">
        <v>2017</v>
      </c>
      <c r="K1142" s="8" t="s">
        <v>716</v>
      </c>
      <c r="L1142" s="8" t="s">
        <v>13</v>
      </c>
      <c r="M1142" s="2">
        <f>RANK(Table1[[#This Row],[powerPerf]],Table1[powerPerf])</f>
        <v>1569</v>
      </c>
      <c r="N1142" s="2">
        <f>RANK(Table1[[#This Row],[cpuValue]],Table1[cpuValue])</f>
        <v>110</v>
      </c>
      <c r="O1142" s="8" t="str">
        <f>LOOKUP(Table1[[#This Row],[Rank based on power]],$S$5:$S$9,$T$5:$T$9)</f>
        <v>Low performance</v>
      </c>
      <c r="P1142" s="2">
        <f ca="1">YEAR($T$2)-Table1[[#This Row],[testDate]]</f>
        <v>5</v>
      </c>
      <c r="Q1142" s="8" t="str">
        <f>CONCATENATE(PROPER(Table1[[#This Row],[Performace remark based on performance]])," ",UPPER(TRIM(Table1[[#This Row],[category]])))</f>
        <v>Low Performance DESKTOP</v>
      </c>
      <c r="R1142" s="8"/>
      <c r="S1142" s="2"/>
      <c r="T1142" s="2"/>
      <c r="U1142" s="2"/>
      <c r="V1142" s="2"/>
      <c r="W1142" s="2"/>
      <c r="X1142" s="2"/>
      <c r="Y1142" s="2"/>
      <c r="Z1142" s="2"/>
    </row>
    <row r="1143" spans="1:26" x14ac:dyDescent="0.2">
      <c r="A1143" t="s">
        <v>1248</v>
      </c>
      <c r="B1143" s="9">
        <v>248.56</v>
      </c>
      <c r="C1143" s="2">
        <v>2874</v>
      </c>
      <c r="D1143" s="2">
        <v>11.56</v>
      </c>
      <c r="E1143" s="2">
        <v>1633</v>
      </c>
      <c r="F1143" s="2">
        <v>6.57</v>
      </c>
      <c r="G1143" s="2">
        <v>35</v>
      </c>
      <c r="H1143" s="2">
        <v>82.12</v>
      </c>
      <c r="I1143" s="2">
        <v>2</v>
      </c>
      <c r="J1143" s="10">
        <v>2022</v>
      </c>
      <c r="K1143" s="8" t="s">
        <v>650</v>
      </c>
      <c r="L1143" s="8" t="s">
        <v>13</v>
      </c>
      <c r="M1143" s="2">
        <f>RANK(Table1[[#This Row],[powerPerf]],Table1[powerPerf])</f>
        <v>876</v>
      </c>
      <c r="N1143" s="2">
        <f>RANK(Table1[[#This Row],[cpuValue]],Table1[cpuValue])</f>
        <v>1505</v>
      </c>
      <c r="O1143" s="8" t="str">
        <f>LOOKUP(Table1[[#This Row],[Rank based on power]],$S$5:$S$9,$T$5:$T$9)</f>
        <v>Average performance</v>
      </c>
      <c r="P1143" s="2">
        <f ca="1">YEAR($T$2)-Table1[[#This Row],[testDate]]</f>
        <v>0</v>
      </c>
      <c r="Q1143" s="8" t="str">
        <f>CONCATENATE(PROPER(Table1[[#This Row],[Performace remark based on performance]])," ",UPPER(TRIM(Table1[[#This Row],[category]])))</f>
        <v>Average Performance DESKTOP</v>
      </c>
      <c r="R1143" s="8"/>
      <c r="S1143" s="2"/>
      <c r="T1143" s="2"/>
      <c r="U1143" s="2"/>
      <c r="V1143" s="2"/>
      <c r="W1143" s="2"/>
      <c r="X1143" s="2"/>
      <c r="Y1143" s="2"/>
      <c r="Z1143" s="2"/>
    </row>
    <row r="1144" spans="1:26" x14ac:dyDescent="0.2">
      <c r="A1144" t="s">
        <v>1249</v>
      </c>
      <c r="B1144" s="9">
        <v>541</v>
      </c>
      <c r="C1144" s="2">
        <v>2873</v>
      </c>
      <c r="D1144" s="2">
        <v>5.31</v>
      </c>
      <c r="E1144" s="2">
        <v>991</v>
      </c>
      <c r="F1144" s="2">
        <v>1.83</v>
      </c>
      <c r="G1144" s="2">
        <v>80</v>
      </c>
      <c r="H1144" s="2">
        <v>35.909999999999997</v>
      </c>
      <c r="I1144" s="2">
        <v>4</v>
      </c>
      <c r="J1144" s="10">
        <v>2018</v>
      </c>
      <c r="K1144" s="8" t="s">
        <v>781</v>
      </c>
      <c r="L1144" s="8" t="s">
        <v>16</v>
      </c>
      <c r="M1144" s="2">
        <f>RANK(Table1[[#This Row],[powerPerf]],Table1[powerPerf])</f>
        <v>1297</v>
      </c>
      <c r="N1144" s="2">
        <f>RANK(Table1[[#This Row],[cpuValue]],Table1[cpuValue])</f>
        <v>1798</v>
      </c>
      <c r="O1144" s="8" t="str">
        <f>LOOKUP(Table1[[#This Row],[Rank based on power]],$S$5:$S$9,$T$5:$T$9)</f>
        <v>Average performance</v>
      </c>
      <c r="P1144" s="2">
        <f ca="1">YEAR($T$2)-Table1[[#This Row],[testDate]]</f>
        <v>4</v>
      </c>
      <c r="Q1144" s="8" t="str">
        <f>CONCATENATE(PROPER(Table1[[#This Row],[Performace remark based on performance]])," ",UPPER(TRIM(Table1[[#This Row],[category]])))</f>
        <v>Average Performance SERVER</v>
      </c>
      <c r="R1144" s="8"/>
      <c r="S1144" s="2"/>
      <c r="T1144" s="2"/>
      <c r="U1144" s="2"/>
      <c r="V1144" s="2"/>
      <c r="W1144" s="2"/>
      <c r="X1144" s="2"/>
      <c r="Y1144" s="2"/>
      <c r="Z1144" s="2"/>
    </row>
    <row r="1145" spans="1:26" x14ac:dyDescent="0.2">
      <c r="A1145" t="s">
        <v>1250</v>
      </c>
      <c r="B1145" s="9">
        <v>498.95</v>
      </c>
      <c r="C1145" s="2">
        <v>2872</v>
      </c>
      <c r="D1145" s="2">
        <v>5.76</v>
      </c>
      <c r="E1145" s="2">
        <v>630</v>
      </c>
      <c r="F1145" s="2">
        <v>1.26</v>
      </c>
      <c r="G1145" s="2">
        <v>95</v>
      </c>
      <c r="H1145" s="2">
        <v>30.23</v>
      </c>
      <c r="I1145" s="2">
        <v>6</v>
      </c>
      <c r="J1145" s="10">
        <v>2014</v>
      </c>
      <c r="K1145" s="8" t="s">
        <v>861</v>
      </c>
      <c r="L1145" s="8" t="s">
        <v>16</v>
      </c>
      <c r="M1145" s="2">
        <f>RANK(Table1[[#This Row],[powerPerf]],Table1[powerPerf])</f>
        <v>1393</v>
      </c>
      <c r="N1145" s="2">
        <f>RANK(Table1[[#This Row],[cpuValue]],Table1[cpuValue])</f>
        <v>1784</v>
      </c>
      <c r="O1145" s="8" t="str">
        <f>LOOKUP(Table1[[#This Row],[Rank based on power]],$S$5:$S$9,$T$5:$T$9)</f>
        <v>Average performance</v>
      </c>
      <c r="P1145" s="2">
        <f ca="1">YEAR($T$2)-Table1[[#This Row],[testDate]]</f>
        <v>8</v>
      </c>
      <c r="Q1145" s="8" t="str">
        <f>CONCATENATE(PROPER(Table1[[#This Row],[Performace remark based on performance]])," ",UPPER(TRIM(Table1[[#This Row],[category]])))</f>
        <v>Average Performance SERVER</v>
      </c>
      <c r="R1145" s="8"/>
      <c r="S1145" s="2"/>
      <c r="T1145" s="2"/>
      <c r="U1145" s="2"/>
      <c r="V1145" s="2"/>
      <c r="W1145" s="2"/>
      <c r="X1145" s="2"/>
      <c r="Y1145" s="2"/>
      <c r="Z1145" s="2"/>
    </row>
    <row r="1146" spans="1:26" x14ac:dyDescent="0.2">
      <c r="A1146" t="s">
        <v>1251</v>
      </c>
      <c r="B1146" s="9">
        <v>417.42</v>
      </c>
      <c r="C1146" s="2">
        <v>2867</v>
      </c>
      <c r="D1146" s="2">
        <v>6.87</v>
      </c>
      <c r="E1146" s="2">
        <v>1597</v>
      </c>
      <c r="F1146" s="2">
        <v>3.83</v>
      </c>
      <c r="G1146" s="2">
        <v>35</v>
      </c>
      <c r="H1146" s="2">
        <v>81.900000000000006</v>
      </c>
      <c r="I1146" s="2">
        <v>2</v>
      </c>
      <c r="J1146" s="10">
        <v>2013</v>
      </c>
      <c r="K1146" s="8" t="s">
        <v>665</v>
      </c>
      <c r="L1146" s="8" t="s">
        <v>13</v>
      </c>
      <c r="M1146" s="2">
        <f>RANK(Table1[[#This Row],[powerPerf]],Table1[powerPerf])</f>
        <v>878</v>
      </c>
      <c r="N1146" s="2">
        <f>RANK(Table1[[#This Row],[cpuValue]],Table1[cpuValue])</f>
        <v>1734</v>
      </c>
      <c r="O1146" s="8" t="str">
        <f>LOOKUP(Table1[[#This Row],[Rank based on power]],$S$5:$S$9,$T$5:$T$9)</f>
        <v>Average performance</v>
      </c>
      <c r="P1146" s="2">
        <f ca="1">YEAR($T$2)-Table1[[#This Row],[testDate]]</f>
        <v>9</v>
      </c>
      <c r="Q1146" s="8" t="str">
        <f>CONCATENATE(PROPER(Table1[[#This Row],[Performace remark based on performance]])," ",UPPER(TRIM(Table1[[#This Row],[category]])))</f>
        <v>Average Performance DESKTOP</v>
      </c>
      <c r="R1146" s="8"/>
      <c r="S1146" s="2"/>
      <c r="T1146" s="2"/>
      <c r="U1146" s="2"/>
      <c r="V1146" s="2"/>
      <c r="W1146" s="2"/>
      <c r="X1146" s="2"/>
      <c r="Y1146" s="2"/>
      <c r="Z1146" s="2"/>
    </row>
    <row r="1147" spans="1:26" x14ac:dyDescent="0.2">
      <c r="A1147" t="s">
        <v>1252</v>
      </c>
      <c r="B1147" s="9">
        <v>78.02</v>
      </c>
      <c r="C1147" s="2">
        <v>2846</v>
      </c>
      <c r="D1147" s="2">
        <v>36.479999999999997</v>
      </c>
      <c r="E1147" s="2">
        <v>1755</v>
      </c>
      <c r="F1147" s="2">
        <v>22.5</v>
      </c>
      <c r="G1147" s="2">
        <v>35</v>
      </c>
      <c r="H1147" s="2">
        <v>81.31</v>
      </c>
      <c r="I1147" s="2">
        <v>2</v>
      </c>
      <c r="J1147" s="10">
        <v>2016</v>
      </c>
      <c r="K1147" s="8" t="s">
        <v>1177</v>
      </c>
      <c r="L1147" s="8" t="s">
        <v>118</v>
      </c>
      <c r="M1147" s="2">
        <f>RANK(Table1[[#This Row],[powerPerf]],Table1[powerPerf])</f>
        <v>881</v>
      </c>
      <c r="N1147" s="2">
        <f>RANK(Table1[[#This Row],[cpuValue]],Table1[cpuValue])</f>
        <v>662</v>
      </c>
      <c r="O1147" s="8" t="str">
        <f>LOOKUP(Table1[[#This Row],[Rank based on power]],$S$5:$S$9,$T$5:$T$9)</f>
        <v>Average performance</v>
      </c>
      <c r="P1147" s="2">
        <f ca="1">YEAR($T$2)-Table1[[#This Row],[testDate]]</f>
        <v>6</v>
      </c>
      <c r="Q1147" s="8" t="str">
        <f>CONCATENATE(PROPER(Table1[[#This Row],[Performace remark based on performance]])," ",UPPER(TRIM(Table1[[#This Row],[category]])))</f>
        <v>Average Performance LAPTOP</v>
      </c>
      <c r="R1147" s="8"/>
      <c r="S1147" s="2"/>
      <c r="T1147" s="2"/>
      <c r="U1147" s="2"/>
      <c r="V1147" s="2"/>
      <c r="W1147" s="2"/>
      <c r="X1147" s="2"/>
      <c r="Y1147" s="2"/>
      <c r="Z1147" s="2"/>
    </row>
    <row r="1148" spans="1:26" x14ac:dyDescent="0.2">
      <c r="A1148" t="s">
        <v>1253</v>
      </c>
      <c r="B1148" s="9">
        <v>130</v>
      </c>
      <c r="C1148" s="2">
        <v>2829</v>
      </c>
      <c r="D1148" s="2">
        <v>21.76</v>
      </c>
      <c r="E1148" s="2">
        <v>1521</v>
      </c>
      <c r="F1148" s="2">
        <v>11.7</v>
      </c>
      <c r="G1148" s="2">
        <v>125</v>
      </c>
      <c r="H1148" s="2">
        <v>22.63</v>
      </c>
      <c r="I1148" s="2">
        <v>4</v>
      </c>
      <c r="J1148" s="10">
        <v>2014</v>
      </c>
      <c r="K1148" s="8" t="s">
        <v>1092</v>
      </c>
      <c r="L1148" s="8" t="s">
        <v>77</v>
      </c>
      <c r="M1148" s="2">
        <f>RANK(Table1[[#This Row],[powerPerf]],Table1[powerPerf])</f>
        <v>1555</v>
      </c>
      <c r="N1148" s="2">
        <f>RANK(Table1[[#This Row],[cpuValue]],Table1[cpuValue])</f>
        <v>1108</v>
      </c>
      <c r="O1148" s="8" t="str">
        <f>LOOKUP(Table1[[#This Row],[Rank based on power]],$S$5:$S$9,$T$5:$T$9)</f>
        <v>Low performance</v>
      </c>
      <c r="P1148" s="2">
        <f ca="1">YEAR($T$2)-Table1[[#This Row],[testDate]]</f>
        <v>8</v>
      </c>
      <c r="Q1148" s="8" t="str">
        <f>CONCATENATE(PROPER(Table1[[#This Row],[Performace remark based on performance]])," ",UPPER(TRIM(Table1[[#This Row],[category]])))</f>
        <v>Low Performance UNKNOWN</v>
      </c>
      <c r="R1148" s="8"/>
      <c r="S1148" s="2"/>
      <c r="T1148" s="2"/>
      <c r="U1148" s="2"/>
      <c r="V1148" s="2"/>
      <c r="W1148" s="2"/>
      <c r="X1148" s="2"/>
      <c r="Y1148" s="2"/>
      <c r="Z1148" s="2"/>
    </row>
    <row r="1149" spans="1:26" x14ac:dyDescent="0.2">
      <c r="A1149" t="s">
        <v>1254</v>
      </c>
      <c r="B1149" s="9">
        <v>43.69</v>
      </c>
      <c r="C1149" s="2">
        <v>2826</v>
      </c>
      <c r="D1149" s="2">
        <v>64.680000000000007</v>
      </c>
      <c r="E1149" s="2">
        <v>1497</v>
      </c>
      <c r="F1149" s="2">
        <v>34.26</v>
      </c>
      <c r="G1149" s="2">
        <v>65</v>
      </c>
      <c r="H1149" s="2">
        <v>43.47</v>
      </c>
      <c r="I1149" s="2">
        <v>2</v>
      </c>
      <c r="J1149" s="10">
        <v>2009</v>
      </c>
      <c r="K1149" s="8" t="s">
        <v>1191</v>
      </c>
      <c r="L1149" s="8" t="s">
        <v>13</v>
      </c>
      <c r="M1149" s="2">
        <f>RANK(Table1[[#This Row],[powerPerf]],Table1[powerPerf])</f>
        <v>1211</v>
      </c>
      <c r="N1149" s="2">
        <f>RANK(Table1[[#This Row],[cpuValue]],Table1[cpuValue])</f>
        <v>270</v>
      </c>
      <c r="O1149" s="8" t="str">
        <f>LOOKUP(Table1[[#This Row],[Rank based on power]],$S$5:$S$9,$T$5:$T$9)</f>
        <v>Average performance</v>
      </c>
      <c r="P1149" s="2">
        <f ca="1">YEAR($T$2)-Table1[[#This Row],[testDate]]</f>
        <v>13</v>
      </c>
      <c r="Q1149" s="8" t="str">
        <f>CONCATENATE(PROPER(Table1[[#This Row],[Performace remark based on performance]])," ",UPPER(TRIM(Table1[[#This Row],[category]])))</f>
        <v>Average Performance DESKTOP</v>
      </c>
      <c r="R1149" s="8"/>
      <c r="S1149" s="2"/>
      <c r="T1149" s="2"/>
      <c r="U1149" s="2"/>
      <c r="V1149" s="2"/>
      <c r="W1149" s="2"/>
      <c r="X1149" s="2"/>
      <c r="Y1149" s="2"/>
      <c r="Z1149" s="2"/>
    </row>
    <row r="1150" spans="1:26" x14ac:dyDescent="0.2">
      <c r="A1150" t="s">
        <v>1255</v>
      </c>
      <c r="B1150" s="9">
        <v>269</v>
      </c>
      <c r="C1150" s="2">
        <v>2826</v>
      </c>
      <c r="D1150" s="2">
        <v>10.5</v>
      </c>
      <c r="E1150" s="2">
        <v>447</v>
      </c>
      <c r="F1150" s="2">
        <v>1.66</v>
      </c>
      <c r="G1150" s="2">
        <v>115</v>
      </c>
      <c r="H1150" s="2">
        <v>24.57</v>
      </c>
      <c r="I1150" s="2">
        <v>8</v>
      </c>
      <c r="J1150" s="10">
        <v>2009</v>
      </c>
      <c r="K1150" s="8" t="s">
        <v>744</v>
      </c>
      <c r="L1150" s="8" t="s">
        <v>16</v>
      </c>
      <c r="M1150" s="2">
        <f>RANK(Table1[[#This Row],[powerPerf]],Table1[powerPerf])</f>
        <v>1501</v>
      </c>
      <c r="N1150" s="2">
        <f>RANK(Table1[[#This Row],[cpuValue]],Table1[cpuValue])</f>
        <v>1550</v>
      </c>
      <c r="O1150" s="8" t="str">
        <f>LOOKUP(Table1[[#This Row],[Rank based on power]],$S$5:$S$9,$T$5:$T$9)</f>
        <v>Average performance</v>
      </c>
      <c r="P1150" s="2">
        <f ca="1">YEAR($T$2)-Table1[[#This Row],[testDate]]</f>
        <v>13</v>
      </c>
      <c r="Q1150" s="8" t="str">
        <f>CONCATENATE(PROPER(Table1[[#This Row],[Performace remark based on performance]])," ",UPPER(TRIM(Table1[[#This Row],[category]])))</f>
        <v>Average Performance SERVER</v>
      </c>
      <c r="R1150" s="8"/>
      <c r="S1150" s="2"/>
      <c r="T1150" s="2"/>
      <c r="U1150" s="2"/>
      <c r="V1150" s="2"/>
      <c r="W1150" s="2"/>
      <c r="X1150" s="2"/>
      <c r="Y1150" s="2"/>
      <c r="Z1150" s="2"/>
    </row>
    <row r="1151" spans="1:26" x14ac:dyDescent="0.2">
      <c r="A1151" t="s">
        <v>1256</v>
      </c>
      <c r="B1151" s="9">
        <v>392</v>
      </c>
      <c r="C1151" s="2">
        <v>2825</v>
      </c>
      <c r="D1151" s="2">
        <v>7.21</v>
      </c>
      <c r="E1151" s="2">
        <v>1362</v>
      </c>
      <c r="F1151" s="2">
        <v>3.47</v>
      </c>
      <c r="G1151" s="2">
        <v>45</v>
      </c>
      <c r="H1151" s="2">
        <v>62.78</v>
      </c>
      <c r="I1151" s="2">
        <v>4</v>
      </c>
      <c r="J1151" s="10">
        <v>2012</v>
      </c>
      <c r="K1151" s="8" t="s">
        <v>17</v>
      </c>
      <c r="L1151" s="8" t="s">
        <v>16</v>
      </c>
      <c r="M1151" s="2">
        <f>RANK(Table1[[#This Row],[powerPerf]],Table1[powerPerf])</f>
        <v>1028</v>
      </c>
      <c r="N1151" s="2">
        <f>RANK(Table1[[#This Row],[cpuValue]],Table1[cpuValue])</f>
        <v>1720</v>
      </c>
      <c r="O1151" s="8" t="str">
        <f>LOOKUP(Table1[[#This Row],[Rank based on power]],$S$5:$S$9,$T$5:$T$9)</f>
        <v>Average performance</v>
      </c>
      <c r="P1151" s="2">
        <f ca="1">YEAR($T$2)-Table1[[#This Row],[testDate]]</f>
        <v>10</v>
      </c>
      <c r="Q1151" s="8" t="str">
        <f>CONCATENATE(PROPER(Table1[[#This Row],[Performace remark based on performance]])," ",UPPER(TRIM(Table1[[#This Row],[category]])))</f>
        <v>Average Performance SERVER</v>
      </c>
      <c r="R1151" s="8"/>
      <c r="S1151" s="2"/>
      <c r="T1151" s="2"/>
      <c r="U1151" s="2"/>
      <c r="V1151" s="2"/>
      <c r="W1151" s="2"/>
      <c r="X1151" s="2"/>
      <c r="Y1151" s="2"/>
      <c r="Z1151" s="2"/>
    </row>
    <row r="1152" spans="1:26" x14ac:dyDescent="0.2">
      <c r="A1152" t="s">
        <v>1257</v>
      </c>
      <c r="B1152" s="9">
        <v>128.02000000000001</v>
      </c>
      <c r="C1152" s="2">
        <v>2824</v>
      </c>
      <c r="D1152" s="2">
        <v>22.06</v>
      </c>
      <c r="E1152" s="2">
        <v>1513</v>
      </c>
      <c r="F1152" s="2">
        <v>11.82</v>
      </c>
      <c r="G1152" s="2">
        <v>100</v>
      </c>
      <c r="H1152" s="2">
        <v>28.24</v>
      </c>
      <c r="I1152" s="2">
        <v>2</v>
      </c>
      <c r="J1152" s="10">
        <v>2010</v>
      </c>
      <c r="K1152" s="8" t="s">
        <v>1191</v>
      </c>
      <c r="L1152" s="8" t="s">
        <v>13</v>
      </c>
      <c r="M1152" s="2">
        <f>RANK(Table1[[#This Row],[powerPerf]],Table1[powerPerf])</f>
        <v>1433</v>
      </c>
      <c r="N1152" s="2">
        <f>RANK(Table1[[#This Row],[cpuValue]],Table1[cpuValue])</f>
        <v>1098</v>
      </c>
      <c r="O1152" s="8" t="str">
        <f>LOOKUP(Table1[[#This Row],[Rank based on power]],$S$5:$S$9,$T$5:$T$9)</f>
        <v>Average performance</v>
      </c>
      <c r="P1152" s="2">
        <f ca="1">YEAR($T$2)-Table1[[#This Row],[testDate]]</f>
        <v>12</v>
      </c>
      <c r="Q1152" s="8" t="str">
        <f>CONCATENATE(PROPER(Table1[[#This Row],[Performace remark based on performance]])," ",UPPER(TRIM(Table1[[#This Row],[category]])))</f>
        <v>Average Performance DESKTOP</v>
      </c>
      <c r="R1152" s="8"/>
      <c r="S1152" s="2"/>
      <c r="T1152" s="2"/>
      <c r="U1152" s="2"/>
      <c r="V1152" s="2"/>
      <c r="W1152" s="2"/>
      <c r="X1152" s="2"/>
      <c r="Y1152" s="2"/>
      <c r="Z1152" s="2"/>
    </row>
    <row r="1153" spans="1:26" x14ac:dyDescent="0.2">
      <c r="A1153" t="s">
        <v>1258</v>
      </c>
      <c r="B1153" s="9">
        <v>102</v>
      </c>
      <c r="C1153" s="2">
        <v>2818</v>
      </c>
      <c r="D1153" s="2">
        <v>27.63</v>
      </c>
      <c r="E1153" s="2">
        <v>1236</v>
      </c>
      <c r="F1153" s="2">
        <v>12.12</v>
      </c>
      <c r="G1153" s="2">
        <v>95</v>
      </c>
      <c r="H1153" s="2">
        <v>29.67</v>
      </c>
      <c r="I1153" s="2">
        <v>4</v>
      </c>
      <c r="J1153" s="10">
        <v>2013</v>
      </c>
      <c r="K1153" s="8" t="s">
        <v>1172</v>
      </c>
      <c r="L1153" s="8" t="s">
        <v>16</v>
      </c>
      <c r="M1153" s="2">
        <f>RANK(Table1[[#This Row],[powerPerf]],Table1[powerPerf])</f>
        <v>1402</v>
      </c>
      <c r="N1153" s="2">
        <f>RANK(Table1[[#This Row],[cpuValue]],Table1[cpuValue])</f>
        <v>918</v>
      </c>
      <c r="O1153" s="8" t="str">
        <f>LOOKUP(Table1[[#This Row],[Rank based on power]],$S$5:$S$9,$T$5:$T$9)</f>
        <v>Average performance</v>
      </c>
      <c r="P1153" s="2">
        <f ca="1">YEAR($T$2)-Table1[[#This Row],[testDate]]</f>
        <v>9</v>
      </c>
      <c r="Q1153" s="8" t="str">
        <f>CONCATENATE(PROPER(Table1[[#This Row],[Performace remark based on performance]])," ",UPPER(TRIM(Table1[[#This Row],[category]])))</f>
        <v>Average Performance SERVER</v>
      </c>
      <c r="R1153" s="8"/>
      <c r="S1153" s="2"/>
      <c r="T1153" s="2"/>
      <c r="U1153" s="2"/>
      <c r="V1153" s="2"/>
      <c r="W1153" s="2"/>
      <c r="X1153" s="2"/>
      <c r="Y1153" s="2"/>
      <c r="Z1153" s="2"/>
    </row>
    <row r="1154" spans="1:26" x14ac:dyDescent="0.2">
      <c r="A1154" t="s">
        <v>1259</v>
      </c>
      <c r="B1154" s="9">
        <v>47.19</v>
      </c>
      <c r="C1154" s="2">
        <v>2815</v>
      </c>
      <c r="D1154" s="2">
        <v>59.64</v>
      </c>
      <c r="E1154" s="2">
        <v>2189</v>
      </c>
      <c r="F1154" s="2">
        <v>46.39</v>
      </c>
      <c r="G1154" s="2">
        <v>58</v>
      </c>
      <c r="H1154" s="2">
        <v>48.53</v>
      </c>
      <c r="I1154" s="2">
        <v>2</v>
      </c>
      <c r="J1154" s="10">
        <v>2015</v>
      </c>
      <c r="K1154" s="8" t="s">
        <v>155</v>
      </c>
      <c r="L1154" s="8" t="s">
        <v>13</v>
      </c>
      <c r="M1154" s="2">
        <f>RANK(Table1[[#This Row],[powerPerf]],Table1[powerPerf])</f>
        <v>1152</v>
      </c>
      <c r="N1154" s="2">
        <f>RANK(Table1[[#This Row],[cpuValue]],Table1[cpuValue])</f>
        <v>329</v>
      </c>
      <c r="O1154" s="8" t="str">
        <f>LOOKUP(Table1[[#This Row],[Rank based on power]],$S$5:$S$9,$T$5:$T$9)</f>
        <v>Average performance</v>
      </c>
      <c r="P1154" s="2">
        <f ca="1">YEAR($T$2)-Table1[[#This Row],[testDate]]</f>
        <v>7</v>
      </c>
      <c r="Q1154" s="8" t="str">
        <f>CONCATENATE(PROPER(Table1[[#This Row],[Performace remark based on performance]])," ",UPPER(TRIM(Table1[[#This Row],[category]])))</f>
        <v>Average Performance DESKTOP</v>
      </c>
      <c r="R1154" s="8"/>
      <c r="S1154" s="2"/>
      <c r="T1154" s="2"/>
      <c r="U1154" s="2"/>
      <c r="V1154" s="2"/>
      <c r="W1154" s="2"/>
      <c r="X1154" s="2"/>
      <c r="Y1154" s="2"/>
      <c r="Z1154" s="2"/>
    </row>
    <row r="1155" spans="1:26" x14ac:dyDescent="0.2">
      <c r="A1155" t="s">
        <v>1260</v>
      </c>
      <c r="B1155" s="9">
        <v>72.28</v>
      </c>
      <c r="C1155" s="2">
        <v>2814</v>
      </c>
      <c r="D1155" s="2">
        <v>38.94</v>
      </c>
      <c r="E1155" s="2">
        <v>1220</v>
      </c>
      <c r="F1155" s="2">
        <v>16.88</v>
      </c>
      <c r="G1155" s="2">
        <v>95</v>
      </c>
      <c r="H1155" s="2">
        <v>29.62</v>
      </c>
      <c r="I1155" s="2">
        <v>4</v>
      </c>
      <c r="J1155" s="10">
        <v>2011</v>
      </c>
      <c r="K1155" s="8" t="s">
        <v>1172</v>
      </c>
      <c r="L1155" s="8" t="s">
        <v>16</v>
      </c>
      <c r="M1155" s="2">
        <f>RANK(Table1[[#This Row],[powerPerf]],Table1[powerPerf])</f>
        <v>1403</v>
      </c>
      <c r="N1155" s="2">
        <f>RANK(Table1[[#This Row],[cpuValue]],Table1[cpuValue])</f>
        <v>608</v>
      </c>
      <c r="O1155" s="8" t="str">
        <f>LOOKUP(Table1[[#This Row],[Rank based on power]],$S$5:$S$9,$T$5:$T$9)</f>
        <v>Average performance</v>
      </c>
      <c r="P1155" s="2">
        <f ca="1">YEAR($T$2)-Table1[[#This Row],[testDate]]</f>
        <v>11</v>
      </c>
      <c r="Q1155" s="8" t="str">
        <f>CONCATENATE(PROPER(Table1[[#This Row],[Performace remark based on performance]])," ",UPPER(TRIM(Table1[[#This Row],[category]])))</f>
        <v>Average Performance SERVER</v>
      </c>
      <c r="R1155" s="8"/>
      <c r="S1155" s="2"/>
      <c r="T1155" s="2"/>
      <c r="U1155" s="2"/>
      <c r="V1155" s="2"/>
      <c r="W1155" s="2"/>
      <c r="X1155" s="2"/>
      <c r="Y1155" s="2"/>
      <c r="Z1155" s="2"/>
    </row>
    <row r="1156" spans="1:26" x14ac:dyDescent="0.2">
      <c r="A1156" t="s">
        <v>1261</v>
      </c>
      <c r="B1156" s="9">
        <v>69.95</v>
      </c>
      <c r="C1156" s="2">
        <v>2803</v>
      </c>
      <c r="D1156" s="2">
        <v>40.08</v>
      </c>
      <c r="E1156" s="2">
        <v>1417</v>
      </c>
      <c r="F1156" s="2">
        <v>20.260000000000002</v>
      </c>
      <c r="G1156" s="2">
        <v>100</v>
      </c>
      <c r="H1156" s="2">
        <v>28.03</v>
      </c>
      <c r="I1156" s="2">
        <v>2</v>
      </c>
      <c r="J1156" s="10">
        <v>2014</v>
      </c>
      <c r="K1156" s="8" t="s">
        <v>1191</v>
      </c>
      <c r="L1156" s="8" t="s">
        <v>13</v>
      </c>
      <c r="M1156" s="2">
        <f>RANK(Table1[[#This Row],[powerPerf]],Table1[powerPerf])</f>
        <v>1436</v>
      </c>
      <c r="N1156" s="2">
        <f>RANK(Table1[[#This Row],[cpuValue]],Table1[cpuValue])</f>
        <v>588</v>
      </c>
      <c r="O1156" s="8" t="str">
        <f>LOOKUP(Table1[[#This Row],[Rank based on power]],$S$5:$S$9,$T$5:$T$9)</f>
        <v>Average performance</v>
      </c>
      <c r="P1156" s="2">
        <f ca="1">YEAR($T$2)-Table1[[#This Row],[testDate]]</f>
        <v>8</v>
      </c>
      <c r="Q1156" s="8" t="str">
        <f>CONCATENATE(PROPER(Table1[[#This Row],[Performace remark based on performance]])," ",UPPER(TRIM(Table1[[#This Row],[category]])))</f>
        <v>Average Performance DESKTOP</v>
      </c>
      <c r="R1156" s="8"/>
      <c r="S1156" s="2"/>
      <c r="T1156" s="2"/>
      <c r="U1156" s="2"/>
      <c r="V1156" s="2"/>
      <c r="W1156" s="2"/>
      <c r="X1156" s="2"/>
      <c r="Y1156" s="2"/>
      <c r="Z1156" s="2"/>
    </row>
    <row r="1157" spans="1:26" x14ac:dyDescent="0.2">
      <c r="A1157" t="s">
        <v>1262</v>
      </c>
      <c r="B1157" s="9">
        <v>53.99</v>
      </c>
      <c r="C1157" s="2">
        <v>2790</v>
      </c>
      <c r="D1157" s="2">
        <v>51.68</v>
      </c>
      <c r="E1157" s="2">
        <v>2150</v>
      </c>
      <c r="F1157" s="2">
        <v>39.82</v>
      </c>
      <c r="G1157" s="2">
        <v>58</v>
      </c>
      <c r="H1157" s="2">
        <v>48.1</v>
      </c>
      <c r="I1157" s="2">
        <v>2</v>
      </c>
      <c r="J1157" s="10">
        <v>2012</v>
      </c>
      <c r="K1157" s="8" t="s">
        <v>155</v>
      </c>
      <c r="L1157" s="8" t="s">
        <v>13</v>
      </c>
      <c r="M1157" s="2">
        <f>RANK(Table1[[#This Row],[powerPerf]],Table1[powerPerf])</f>
        <v>1158</v>
      </c>
      <c r="N1157" s="2">
        <f>RANK(Table1[[#This Row],[cpuValue]],Table1[cpuValue])</f>
        <v>409</v>
      </c>
      <c r="O1157" s="8" t="str">
        <f>LOOKUP(Table1[[#This Row],[Rank based on power]],$S$5:$S$9,$T$5:$T$9)</f>
        <v>Average performance</v>
      </c>
      <c r="P1157" s="2">
        <f ca="1">YEAR($T$2)-Table1[[#This Row],[testDate]]</f>
        <v>10</v>
      </c>
      <c r="Q1157" s="8" t="str">
        <f>CONCATENATE(PROPER(Table1[[#This Row],[Performace remark based on performance]])," ",UPPER(TRIM(Table1[[#This Row],[category]])))</f>
        <v>Average Performance DESKTOP</v>
      </c>
      <c r="R1157" s="8"/>
      <c r="S1157" s="2"/>
      <c r="T1157" s="2"/>
      <c r="U1157" s="2"/>
      <c r="V1157" s="2"/>
      <c r="W1157" s="2"/>
      <c r="X1157" s="2"/>
      <c r="Y1157" s="2"/>
      <c r="Z1157" s="2"/>
    </row>
    <row r="1158" spans="1:26" x14ac:dyDescent="0.2">
      <c r="A1158" t="s">
        <v>1263</v>
      </c>
      <c r="B1158" s="9">
        <v>199.95</v>
      </c>
      <c r="C1158" s="2">
        <v>2789</v>
      </c>
      <c r="D1158" s="2">
        <v>13.95</v>
      </c>
      <c r="E1158" s="2">
        <v>432</v>
      </c>
      <c r="F1158" s="2">
        <v>2.16</v>
      </c>
      <c r="G1158" s="2">
        <v>115</v>
      </c>
      <c r="H1158" s="2">
        <v>24.25</v>
      </c>
      <c r="I1158" s="2">
        <v>12</v>
      </c>
      <c r="J1158" s="10">
        <v>2011</v>
      </c>
      <c r="K1158" s="8" t="s">
        <v>744</v>
      </c>
      <c r="L1158" s="8" t="s">
        <v>16</v>
      </c>
      <c r="M1158" s="2">
        <f>RANK(Table1[[#This Row],[powerPerf]],Table1[powerPerf])</f>
        <v>1512</v>
      </c>
      <c r="N1158" s="2">
        <f>RANK(Table1[[#This Row],[cpuValue]],Table1[cpuValue])</f>
        <v>1400</v>
      </c>
      <c r="O1158" s="8" t="str">
        <f>LOOKUP(Table1[[#This Row],[Rank based on power]],$S$5:$S$9,$T$5:$T$9)</f>
        <v>Average performance</v>
      </c>
      <c r="P1158" s="2">
        <f ca="1">YEAR($T$2)-Table1[[#This Row],[testDate]]</f>
        <v>11</v>
      </c>
      <c r="Q1158" s="8" t="str">
        <f>CONCATENATE(PROPER(Table1[[#This Row],[Performace remark based on performance]])," ",UPPER(TRIM(Table1[[#This Row],[category]])))</f>
        <v>Average Performance SERVER</v>
      </c>
      <c r="R1158" s="8"/>
      <c r="S1158" s="2"/>
      <c r="T1158" s="2"/>
      <c r="U1158" s="2"/>
      <c r="V1158" s="2"/>
      <c r="W1158" s="2"/>
      <c r="X1158" s="2"/>
      <c r="Y1158" s="2"/>
      <c r="Z1158" s="2"/>
    </row>
    <row r="1159" spans="1:26" x14ac:dyDescent="0.2">
      <c r="A1159" t="s">
        <v>1264</v>
      </c>
      <c r="B1159" s="9">
        <v>190.44</v>
      </c>
      <c r="C1159" s="2">
        <v>2787</v>
      </c>
      <c r="D1159" s="2">
        <v>14.64</v>
      </c>
      <c r="E1159" s="2">
        <v>1446</v>
      </c>
      <c r="F1159" s="2">
        <v>7.59</v>
      </c>
      <c r="G1159" s="2">
        <v>100</v>
      </c>
      <c r="H1159" s="2">
        <v>27.87</v>
      </c>
      <c r="I1159" s="2">
        <v>2</v>
      </c>
      <c r="J1159" s="10">
        <v>2013</v>
      </c>
      <c r="K1159" s="8" t="s">
        <v>1191</v>
      </c>
      <c r="L1159" s="8" t="s">
        <v>77</v>
      </c>
      <c r="M1159" s="2">
        <f>RANK(Table1[[#This Row],[powerPerf]],Table1[powerPerf])</f>
        <v>1440</v>
      </c>
      <c r="N1159" s="2">
        <f>RANK(Table1[[#This Row],[cpuValue]],Table1[cpuValue])</f>
        <v>1365</v>
      </c>
      <c r="O1159" s="8" t="str">
        <f>LOOKUP(Table1[[#This Row],[Rank based on power]],$S$5:$S$9,$T$5:$T$9)</f>
        <v>Average performance</v>
      </c>
      <c r="P1159" s="2">
        <f ca="1">YEAR($T$2)-Table1[[#This Row],[testDate]]</f>
        <v>9</v>
      </c>
      <c r="Q1159" s="8" t="str">
        <f>CONCATENATE(PROPER(Table1[[#This Row],[Performace remark based on performance]])," ",UPPER(TRIM(Table1[[#This Row],[category]])))</f>
        <v>Average Performance UNKNOWN</v>
      </c>
      <c r="R1159" s="8"/>
      <c r="S1159" s="2"/>
      <c r="T1159" s="2"/>
      <c r="U1159" s="2"/>
      <c r="V1159" s="2"/>
      <c r="W1159" s="2"/>
      <c r="X1159" s="2"/>
      <c r="Y1159" s="2"/>
      <c r="Z1159" s="2"/>
    </row>
    <row r="1160" spans="1:26" x14ac:dyDescent="0.2">
      <c r="A1160" t="s">
        <v>1265</v>
      </c>
      <c r="B1160" s="9">
        <v>59</v>
      </c>
      <c r="C1160" s="2">
        <v>2787</v>
      </c>
      <c r="D1160" s="2">
        <v>47.23</v>
      </c>
      <c r="E1160" s="2">
        <v>1245</v>
      </c>
      <c r="F1160" s="2">
        <v>21.11</v>
      </c>
      <c r="G1160" s="2">
        <v>130</v>
      </c>
      <c r="H1160" s="2">
        <v>21.44</v>
      </c>
      <c r="I1160" s="2">
        <v>4</v>
      </c>
      <c r="J1160" s="10">
        <v>2010</v>
      </c>
      <c r="K1160" s="8" t="s">
        <v>716</v>
      </c>
      <c r="L1160" s="8" t="s">
        <v>16</v>
      </c>
      <c r="M1160" s="2">
        <f>RANK(Table1[[#This Row],[powerPerf]],Table1[powerPerf])</f>
        <v>1587</v>
      </c>
      <c r="N1160" s="2">
        <f>RANK(Table1[[#This Row],[cpuValue]],Table1[cpuValue])</f>
        <v>464</v>
      </c>
      <c r="O1160" s="8" t="str">
        <f>LOOKUP(Table1[[#This Row],[Rank based on power]],$S$5:$S$9,$T$5:$T$9)</f>
        <v>Low performance</v>
      </c>
      <c r="P1160" s="2">
        <f ca="1">YEAR($T$2)-Table1[[#This Row],[testDate]]</f>
        <v>12</v>
      </c>
      <c r="Q1160" s="8" t="str">
        <f>CONCATENATE(PROPER(Table1[[#This Row],[Performace remark based on performance]])," ",UPPER(TRIM(Table1[[#This Row],[category]])))</f>
        <v>Low Performance SERVER</v>
      </c>
      <c r="R1160" s="8"/>
      <c r="S1160" s="2"/>
      <c r="T1160" s="2"/>
      <c r="U1160" s="2"/>
      <c r="V1160" s="2"/>
      <c r="W1160" s="2"/>
      <c r="X1160" s="2"/>
      <c r="Y1160" s="2"/>
      <c r="Z1160" s="2"/>
    </row>
    <row r="1161" spans="1:26" x14ac:dyDescent="0.2">
      <c r="A1161" t="s">
        <v>1266</v>
      </c>
      <c r="B1161" s="9">
        <v>1805.95</v>
      </c>
      <c r="C1161" s="2">
        <v>2780</v>
      </c>
      <c r="D1161" s="2">
        <v>1.54</v>
      </c>
      <c r="E1161" s="2">
        <v>1451</v>
      </c>
      <c r="F1161" s="2">
        <v>0.8</v>
      </c>
      <c r="G1161" s="2">
        <v>150</v>
      </c>
      <c r="H1161" s="2">
        <v>18.53</v>
      </c>
      <c r="I1161" s="2">
        <v>4</v>
      </c>
      <c r="J1161" s="10">
        <v>2013</v>
      </c>
      <c r="K1161" s="8" t="s">
        <v>1267</v>
      </c>
      <c r="L1161" s="8" t="s">
        <v>13</v>
      </c>
      <c r="M1161" s="2">
        <f>RANK(Table1[[#This Row],[powerPerf]],Table1[powerPerf])</f>
        <v>1676</v>
      </c>
      <c r="N1161" s="2">
        <f>RANK(Table1[[#This Row],[cpuValue]],Table1[cpuValue])</f>
        <v>1919</v>
      </c>
      <c r="O1161" s="8" t="str">
        <f>LOOKUP(Table1[[#This Row],[Rank based on power]],$S$5:$S$9,$T$5:$T$9)</f>
        <v>Low performance</v>
      </c>
      <c r="P1161" s="2">
        <f ca="1">YEAR($T$2)-Table1[[#This Row],[testDate]]</f>
        <v>9</v>
      </c>
      <c r="Q1161" s="8" t="str">
        <f>CONCATENATE(PROPER(Table1[[#This Row],[Performace remark based on performance]])," ",UPPER(TRIM(Table1[[#This Row],[category]])))</f>
        <v>Low Performance DESKTOP</v>
      </c>
      <c r="R1161" s="8"/>
      <c r="S1161" s="2"/>
      <c r="T1161" s="2"/>
      <c r="U1161" s="2"/>
      <c r="V1161" s="2"/>
      <c r="W1161" s="2"/>
      <c r="X1161" s="2"/>
      <c r="Y1161" s="2"/>
      <c r="Z1161" s="2"/>
    </row>
    <row r="1162" spans="1:26" x14ac:dyDescent="0.2">
      <c r="A1162" t="s">
        <v>1268</v>
      </c>
      <c r="B1162" s="9">
        <v>88.95</v>
      </c>
      <c r="C1162" s="2">
        <v>2776</v>
      </c>
      <c r="D1162" s="2">
        <v>31.21</v>
      </c>
      <c r="E1162" s="2">
        <v>1624</v>
      </c>
      <c r="F1162" s="2">
        <v>18.260000000000002</v>
      </c>
      <c r="G1162" s="2">
        <v>37</v>
      </c>
      <c r="H1162" s="2">
        <v>75.040000000000006</v>
      </c>
      <c r="I1162" s="2">
        <v>2</v>
      </c>
      <c r="J1162" s="10">
        <v>2014</v>
      </c>
      <c r="K1162" s="8" t="s">
        <v>1187</v>
      </c>
      <c r="L1162" s="8" t="s">
        <v>118</v>
      </c>
      <c r="M1162" s="2">
        <f>RANK(Table1[[#This Row],[powerPerf]],Table1[powerPerf])</f>
        <v>924</v>
      </c>
      <c r="N1162" s="2">
        <f>RANK(Table1[[#This Row],[cpuValue]],Table1[cpuValue])</f>
        <v>810</v>
      </c>
      <c r="O1162" s="8" t="str">
        <f>LOOKUP(Table1[[#This Row],[Rank based on power]],$S$5:$S$9,$T$5:$T$9)</f>
        <v>Average performance</v>
      </c>
      <c r="P1162" s="2">
        <f ca="1">YEAR($T$2)-Table1[[#This Row],[testDate]]</f>
        <v>8</v>
      </c>
      <c r="Q1162" s="8" t="str">
        <f>CONCATENATE(PROPER(Table1[[#This Row],[Performace remark based on performance]])," ",UPPER(TRIM(Table1[[#This Row],[category]])))</f>
        <v>Average Performance LAPTOP</v>
      </c>
      <c r="R1162" s="8"/>
      <c r="S1162" s="2"/>
      <c r="T1162" s="2"/>
      <c r="U1162" s="2"/>
      <c r="V1162" s="2"/>
      <c r="W1162" s="2"/>
      <c r="X1162" s="2"/>
      <c r="Y1162" s="2"/>
      <c r="Z1162" s="2"/>
    </row>
    <row r="1163" spans="1:26" x14ac:dyDescent="0.2">
      <c r="A1163" t="s">
        <v>1269</v>
      </c>
      <c r="B1163" s="9">
        <v>232</v>
      </c>
      <c r="C1163" s="2">
        <v>2775</v>
      </c>
      <c r="D1163" s="2">
        <v>11.96</v>
      </c>
      <c r="E1163" s="2">
        <v>658</v>
      </c>
      <c r="F1163" s="2">
        <v>2.83</v>
      </c>
      <c r="G1163" s="2">
        <v>20</v>
      </c>
      <c r="H1163" s="2">
        <v>138.77000000000001</v>
      </c>
      <c r="I1163" s="2">
        <v>8</v>
      </c>
      <c r="J1163" s="10">
        <v>2009</v>
      </c>
      <c r="K1163" s="8" t="s">
        <v>1270</v>
      </c>
      <c r="L1163" s="8" t="s">
        <v>16</v>
      </c>
      <c r="M1163" s="2">
        <f>RANK(Table1[[#This Row],[powerPerf]],Table1[powerPerf])</f>
        <v>563</v>
      </c>
      <c r="N1163" s="2">
        <f>RANK(Table1[[#This Row],[cpuValue]],Table1[cpuValue])</f>
        <v>1486</v>
      </c>
      <c r="O1163" s="8" t="str">
        <f>LOOKUP(Table1[[#This Row],[Rank based on power]],$S$5:$S$9,$T$5:$T$9)</f>
        <v>High performance</v>
      </c>
      <c r="P1163" s="2">
        <f ca="1">YEAR($T$2)-Table1[[#This Row],[testDate]]</f>
        <v>13</v>
      </c>
      <c r="Q1163" s="8" t="str">
        <f>CONCATENATE(PROPER(Table1[[#This Row],[Performace remark based on performance]])," ",UPPER(TRIM(Table1[[#This Row],[category]])))</f>
        <v>High Performance SERVER</v>
      </c>
      <c r="R1163" s="8"/>
      <c r="S1163" s="2"/>
      <c r="T1163" s="2"/>
      <c r="U1163" s="2"/>
      <c r="V1163" s="2"/>
      <c r="W1163" s="2"/>
      <c r="X1163" s="2"/>
      <c r="Y1163" s="2"/>
      <c r="Z1163" s="2"/>
    </row>
    <row r="1164" spans="1:26" x14ac:dyDescent="0.2">
      <c r="A1164" t="s">
        <v>1271</v>
      </c>
      <c r="B1164" s="9">
        <v>59</v>
      </c>
      <c r="C1164" s="2">
        <v>2751</v>
      </c>
      <c r="D1164" s="2">
        <v>46.63</v>
      </c>
      <c r="E1164" s="2">
        <v>977</v>
      </c>
      <c r="F1164" s="2">
        <v>16.57</v>
      </c>
      <c r="G1164" s="2">
        <v>80</v>
      </c>
      <c r="H1164" s="2">
        <v>34.39</v>
      </c>
      <c r="I1164" s="2">
        <v>4</v>
      </c>
      <c r="J1164" s="10">
        <v>2020</v>
      </c>
      <c r="K1164" s="8" t="s">
        <v>414</v>
      </c>
      <c r="L1164" s="8" t="s">
        <v>16</v>
      </c>
      <c r="M1164" s="2">
        <f>RANK(Table1[[#This Row],[powerPerf]],Table1[powerPerf])</f>
        <v>1324</v>
      </c>
      <c r="N1164" s="2">
        <f>RANK(Table1[[#This Row],[cpuValue]],Table1[cpuValue])</f>
        <v>476</v>
      </c>
      <c r="O1164" s="8" t="str">
        <f>LOOKUP(Table1[[#This Row],[Rank based on power]],$S$5:$S$9,$T$5:$T$9)</f>
        <v>Average performance</v>
      </c>
      <c r="P1164" s="2">
        <f ca="1">YEAR($T$2)-Table1[[#This Row],[testDate]]</f>
        <v>2</v>
      </c>
      <c r="Q1164" s="8" t="str">
        <f>CONCATENATE(PROPER(Table1[[#This Row],[Performace remark based on performance]])," ",UPPER(TRIM(Table1[[#This Row],[category]])))</f>
        <v>Average Performance SERVER</v>
      </c>
      <c r="R1164" s="8"/>
      <c r="S1164" s="2"/>
      <c r="T1164" s="2"/>
      <c r="U1164" s="2"/>
      <c r="V1164" s="2"/>
      <c r="W1164" s="2"/>
      <c r="X1164" s="2"/>
      <c r="Y1164" s="2"/>
      <c r="Z1164" s="2"/>
    </row>
    <row r="1165" spans="1:26" x14ac:dyDescent="0.2">
      <c r="A1165" t="s">
        <v>1272</v>
      </c>
      <c r="B1165" s="9">
        <v>189.88</v>
      </c>
      <c r="C1165" s="2">
        <v>2741</v>
      </c>
      <c r="D1165" s="2">
        <v>14.44</v>
      </c>
      <c r="E1165" s="2">
        <v>1220</v>
      </c>
      <c r="F1165" s="2">
        <v>6.42</v>
      </c>
      <c r="G1165" s="2">
        <v>130</v>
      </c>
      <c r="H1165" s="2">
        <v>21.09</v>
      </c>
      <c r="I1165" s="2">
        <v>4</v>
      </c>
      <c r="J1165" s="10">
        <v>2010</v>
      </c>
      <c r="K1165" s="8" t="s">
        <v>716</v>
      </c>
      <c r="L1165" s="8" t="s">
        <v>13</v>
      </c>
      <c r="M1165" s="2">
        <f>RANK(Table1[[#This Row],[powerPerf]],Table1[powerPerf])</f>
        <v>1597</v>
      </c>
      <c r="N1165" s="2">
        <f>RANK(Table1[[#This Row],[cpuValue]],Table1[cpuValue])</f>
        <v>1372</v>
      </c>
      <c r="O1165" s="8" t="str">
        <f>LOOKUP(Table1[[#This Row],[Rank based on power]],$S$5:$S$9,$T$5:$T$9)</f>
        <v>Low performance</v>
      </c>
      <c r="P1165" s="2">
        <f ca="1">YEAR($T$2)-Table1[[#This Row],[testDate]]</f>
        <v>12</v>
      </c>
      <c r="Q1165" s="8" t="str">
        <f>CONCATENATE(PROPER(Table1[[#This Row],[Performace remark based on performance]])," ",UPPER(TRIM(Table1[[#This Row],[category]])))</f>
        <v>Low Performance DESKTOP</v>
      </c>
      <c r="R1165" s="8"/>
      <c r="S1165" s="2"/>
      <c r="T1165" s="2"/>
      <c r="U1165" s="2"/>
      <c r="V1165" s="2"/>
      <c r="W1165" s="2"/>
      <c r="X1165" s="2"/>
      <c r="Y1165" s="2"/>
      <c r="Z1165" s="2"/>
    </row>
    <row r="1166" spans="1:26" x14ac:dyDescent="0.2">
      <c r="A1166" t="s">
        <v>1273</v>
      </c>
      <c r="B1166" s="9">
        <v>289.99</v>
      </c>
      <c r="C1166" s="2">
        <v>2740</v>
      </c>
      <c r="D1166" s="2">
        <v>9.4499999999999993</v>
      </c>
      <c r="E1166" s="2">
        <v>1647</v>
      </c>
      <c r="F1166" s="2">
        <v>5.68</v>
      </c>
      <c r="G1166" s="2">
        <v>15</v>
      </c>
      <c r="H1166" s="2">
        <v>182.66</v>
      </c>
      <c r="I1166" s="2">
        <v>2</v>
      </c>
      <c r="J1166" s="10">
        <v>2012</v>
      </c>
      <c r="K1166" s="8" t="s">
        <v>1178</v>
      </c>
      <c r="L1166" s="8" t="s">
        <v>118</v>
      </c>
      <c r="M1166" s="2">
        <f>RANK(Table1[[#This Row],[powerPerf]],Table1[powerPerf])</f>
        <v>369</v>
      </c>
      <c r="N1166" s="2">
        <f>RANK(Table1[[#This Row],[cpuValue]],Table1[cpuValue])</f>
        <v>1606</v>
      </c>
      <c r="O1166" s="8" t="str">
        <f>LOOKUP(Table1[[#This Row],[Rank based on power]],$S$5:$S$9,$T$5:$T$9)</f>
        <v>Best performance</v>
      </c>
      <c r="P1166" s="2">
        <f ca="1">YEAR($T$2)-Table1[[#This Row],[testDate]]</f>
        <v>10</v>
      </c>
      <c r="Q1166" s="8" t="str">
        <f>CONCATENATE(PROPER(Table1[[#This Row],[Performace remark based on performance]])," ",UPPER(TRIM(Table1[[#This Row],[category]])))</f>
        <v>Best Performance LAPTOP</v>
      </c>
      <c r="R1166" s="8"/>
      <c r="S1166" s="2"/>
      <c r="T1166" s="2"/>
      <c r="U1166" s="2"/>
      <c r="V1166" s="2"/>
      <c r="W1166" s="2"/>
      <c r="X1166" s="2"/>
      <c r="Y1166" s="2"/>
      <c r="Z1166" s="2"/>
    </row>
    <row r="1167" spans="1:26" x14ac:dyDescent="0.2">
      <c r="A1167" t="s">
        <v>1274</v>
      </c>
      <c r="B1167" s="9">
        <v>71.45</v>
      </c>
      <c r="C1167" s="2">
        <v>2738</v>
      </c>
      <c r="D1167" s="2">
        <v>38.33</v>
      </c>
      <c r="E1167" s="2">
        <v>1200</v>
      </c>
      <c r="F1167" s="2">
        <v>16.79</v>
      </c>
      <c r="G1167" s="2">
        <v>80</v>
      </c>
      <c r="H1167" s="2">
        <v>34.229999999999997</v>
      </c>
      <c r="I1167" s="2">
        <v>4</v>
      </c>
      <c r="J1167" s="10">
        <v>2020</v>
      </c>
      <c r="K1167" s="8" t="s">
        <v>716</v>
      </c>
      <c r="L1167" s="8" t="s">
        <v>16</v>
      </c>
      <c r="M1167" s="2">
        <f>RANK(Table1[[#This Row],[powerPerf]],Table1[powerPerf])</f>
        <v>1327</v>
      </c>
      <c r="N1167" s="2">
        <f>RANK(Table1[[#This Row],[cpuValue]],Table1[cpuValue])</f>
        <v>622</v>
      </c>
      <c r="O1167" s="8" t="str">
        <f>LOOKUP(Table1[[#This Row],[Rank based on power]],$S$5:$S$9,$T$5:$T$9)</f>
        <v>Average performance</v>
      </c>
      <c r="P1167" s="2">
        <f ca="1">YEAR($T$2)-Table1[[#This Row],[testDate]]</f>
        <v>2</v>
      </c>
      <c r="Q1167" s="8" t="str">
        <f>CONCATENATE(PROPER(Table1[[#This Row],[Performace remark based on performance]])," ",UPPER(TRIM(Table1[[#This Row],[category]])))</f>
        <v>Average Performance SERVER</v>
      </c>
      <c r="R1167" s="8"/>
      <c r="S1167" s="2"/>
      <c r="T1167" s="2"/>
      <c r="U1167" s="2"/>
      <c r="V1167" s="2"/>
      <c r="W1167" s="2"/>
      <c r="X1167" s="2"/>
      <c r="Y1167" s="2"/>
      <c r="Z1167" s="2"/>
    </row>
    <row r="1168" spans="1:26" x14ac:dyDescent="0.2">
      <c r="A1168" t="s">
        <v>1275</v>
      </c>
      <c r="B1168" s="9">
        <v>59.95</v>
      </c>
      <c r="C1168" s="2">
        <v>2735</v>
      </c>
      <c r="D1168" s="2">
        <v>45.62</v>
      </c>
      <c r="E1168" s="2">
        <v>1441</v>
      </c>
      <c r="F1168" s="2">
        <v>24.03</v>
      </c>
      <c r="G1168" s="2">
        <v>65</v>
      </c>
      <c r="H1168" s="2">
        <v>42.08</v>
      </c>
      <c r="I1168" s="2">
        <v>2</v>
      </c>
      <c r="J1168" s="10">
        <v>2010</v>
      </c>
      <c r="K1168" s="8" t="s">
        <v>1191</v>
      </c>
      <c r="L1168" s="8" t="s">
        <v>13</v>
      </c>
      <c r="M1168" s="2">
        <f>RANK(Table1[[#This Row],[powerPerf]],Table1[powerPerf])</f>
        <v>1223</v>
      </c>
      <c r="N1168" s="2">
        <f>RANK(Table1[[#This Row],[cpuValue]],Table1[cpuValue])</f>
        <v>494</v>
      </c>
      <c r="O1168" s="8" t="str">
        <f>LOOKUP(Table1[[#This Row],[Rank based on power]],$S$5:$S$9,$T$5:$T$9)</f>
        <v>Average performance</v>
      </c>
      <c r="P1168" s="2">
        <f ca="1">YEAR($T$2)-Table1[[#This Row],[testDate]]</f>
        <v>12</v>
      </c>
      <c r="Q1168" s="8" t="str">
        <f>CONCATENATE(PROPER(Table1[[#This Row],[Performace remark based on performance]])," ",UPPER(TRIM(Table1[[#This Row],[category]])))</f>
        <v>Average Performance DESKTOP</v>
      </c>
      <c r="R1168" s="8"/>
      <c r="S1168" s="2"/>
      <c r="T1168" s="2"/>
      <c r="U1168" s="2"/>
      <c r="V1168" s="2"/>
      <c r="W1168" s="2"/>
      <c r="X1168" s="2"/>
      <c r="Y1168" s="2"/>
      <c r="Z1168" s="2"/>
    </row>
    <row r="1169" spans="1:26" x14ac:dyDescent="0.2">
      <c r="A1169" t="s">
        <v>1276</v>
      </c>
      <c r="B1169" s="9">
        <v>166.67</v>
      </c>
      <c r="C1169" s="2">
        <v>2734</v>
      </c>
      <c r="D1169" s="2">
        <v>16.399999999999999</v>
      </c>
      <c r="E1169" s="2">
        <v>2135</v>
      </c>
      <c r="F1169" s="2">
        <v>12.81</v>
      </c>
      <c r="G1169" s="2">
        <v>51</v>
      </c>
      <c r="H1169" s="2">
        <v>53.61</v>
      </c>
      <c r="I1169" s="2">
        <v>2</v>
      </c>
      <c r="J1169" s="10">
        <v>2012</v>
      </c>
      <c r="K1169" s="8" t="s">
        <v>575</v>
      </c>
      <c r="L1169" s="8" t="s">
        <v>13</v>
      </c>
      <c r="M1169" s="2">
        <f>RANK(Table1[[#This Row],[powerPerf]],Table1[powerPerf])</f>
        <v>1108</v>
      </c>
      <c r="N1169" s="2">
        <f>RANK(Table1[[#This Row],[cpuValue]],Table1[cpuValue])</f>
        <v>1298</v>
      </c>
      <c r="O1169" s="8" t="str">
        <f>LOOKUP(Table1[[#This Row],[Rank based on power]],$S$5:$S$9,$T$5:$T$9)</f>
        <v>Average performance</v>
      </c>
      <c r="P1169" s="2">
        <f ca="1">YEAR($T$2)-Table1[[#This Row],[testDate]]</f>
        <v>10</v>
      </c>
      <c r="Q1169" s="8" t="str">
        <f>CONCATENATE(PROPER(Table1[[#This Row],[Performace remark based on performance]])," ",UPPER(TRIM(Table1[[#This Row],[category]])))</f>
        <v>Average Performance DESKTOP</v>
      </c>
      <c r="R1169" s="8"/>
      <c r="S1169" s="2"/>
      <c r="T1169" s="2"/>
      <c r="U1169" s="2"/>
      <c r="V1169" s="2"/>
      <c r="W1169" s="2"/>
      <c r="X1169" s="2"/>
      <c r="Y1169" s="2"/>
      <c r="Z1169" s="2"/>
    </row>
    <row r="1170" spans="1:26" x14ac:dyDescent="0.2">
      <c r="A1170" t="s">
        <v>1277</v>
      </c>
      <c r="B1170" s="9">
        <v>22.21</v>
      </c>
      <c r="C1170" s="2">
        <v>2730</v>
      </c>
      <c r="D1170" s="2">
        <v>122.94</v>
      </c>
      <c r="E1170" s="2">
        <v>1356</v>
      </c>
      <c r="F1170" s="2">
        <v>61.06</v>
      </c>
      <c r="G1170" s="2">
        <v>125</v>
      </c>
      <c r="H1170" s="2">
        <v>21.84</v>
      </c>
      <c r="I1170" s="2">
        <v>2</v>
      </c>
      <c r="J1170" s="10">
        <v>2009</v>
      </c>
      <c r="K1170" s="8" t="s">
        <v>766</v>
      </c>
      <c r="L1170" s="8" t="s">
        <v>13</v>
      </c>
      <c r="M1170" s="2">
        <f>RANK(Table1[[#This Row],[powerPerf]],Table1[powerPerf])</f>
        <v>1577</v>
      </c>
      <c r="N1170" s="2">
        <f>RANK(Table1[[#This Row],[cpuValue]],Table1[cpuValue])</f>
        <v>41</v>
      </c>
      <c r="O1170" s="8" t="str">
        <f>LOOKUP(Table1[[#This Row],[Rank based on power]],$S$5:$S$9,$T$5:$T$9)</f>
        <v>Low performance</v>
      </c>
      <c r="P1170" s="2">
        <f ca="1">YEAR($T$2)-Table1[[#This Row],[testDate]]</f>
        <v>13</v>
      </c>
      <c r="Q1170" s="8" t="str">
        <f>CONCATENATE(PROPER(Table1[[#This Row],[Performace remark based on performance]])," ",UPPER(TRIM(Table1[[#This Row],[category]])))</f>
        <v>Low Performance DESKTOP</v>
      </c>
      <c r="R1170" s="8"/>
      <c r="S1170" s="2"/>
      <c r="T1170" s="2"/>
      <c r="U1170" s="2"/>
      <c r="V1170" s="2"/>
      <c r="W1170" s="2"/>
      <c r="X1170" s="2"/>
      <c r="Y1170" s="2"/>
      <c r="Z1170" s="2"/>
    </row>
    <row r="1171" spans="1:26" x14ac:dyDescent="0.2">
      <c r="A1171" t="s">
        <v>1278</v>
      </c>
      <c r="B1171" s="9">
        <v>462</v>
      </c>
      <c r="C1171" s="2">
        <v>2721</v>
      </c>
      <c r="D1171" s="2">
        <v>5.89</v>
      </c>
      <c r="E1171" s="2">
        <v>1391</v>
      </c>
      <c r="F1171" s="2">
        <v>3.01</v>
      </c>
      <c r="G1171" s="2">
        <v>15</v>
      </c>
      <c r="H1171" s="2">
        <v>181.43</v>
      </c>
      <c r="I1171" s="2">
        <v>2</v>
      </c>
      <c r="J1171" s="10">
        <v>2009</v>
      </c>
      <c r="K1171" s="8" t="s">
        <v>802</v>
      </c>
      <c r="L1171" s="8" t="s">
        <v>118</v>
      </c>
      <c r="M1171" s="2">
        <f>RANK(Table1[[#This Row],[powerPerf]],Table1[powerPerf])</f>
        <v>375</v>
      </c>
      <c r="N1171" s="2">
        <f>RANK(Table1[[#This Row],[cpuValue]],Table1[cpuValue])</f>
        <v>1778</v>
      </c>
      <c r="O1171" s="8" t="str">
        <f>LOOKUP(Table1[[#This Row],[Rank based on power]],$S$5:$S$9,$T$5:$T$9)</f>
        <v>Best performance</v>
      </c>
      <c r="P1171" s="2">
        <f ca="1">YEAR($T$2)-Table1[[#This Row],[testDate]]</f>
        <v>13</v>
      </c>
      <c r="Q1171" s="8" t="str">
        <f>CONCATENATE(PROPER(Table1[[#This Row],[Performace remark based on performance]])," ",UPPER(TRIM(Table1[[#This Row],[category]])))</f>
        <v>Best Performance LAPTOP</v>
      </c>
      <c r="R1171" s="8"/>
      <c r="S1171" s="2"/>
      <c r="T1171" s="2"/>
      <c r="U1171" s="2"/>
      <c r="V1171" s="2"/>
      <c r="W1171" s="2"/>
      <c r="X1171" s="2"/>
      <c r="Y1171" s="2"/>
      <c r="Z1171" s="2"/>
    </row>
    <row r="1172" spans="1:26" x14ac:dyDescent="0.2">
      <c r="A1172" t="s">
        <v>1279</v>
      </c>
      <c r="B1172" s="9">
        <v>1008.66</v>
      </c>
      <c r="C1172" s="2">
        <v>2714</v>
      </c>
      <c r="D1172" s="2">
        <v>2.69</v>
      </c>
      <c r="E1172" s="2">
        <v>2041</v>
      </c>
      <c r="F1172" s="2">
        <v>2.02</v>
      </c>
      <c r="G1172" s="2">
        <v>54</v>
      </c>
      <c r="H1172" s="2">
        <v>50.26</v>
      </c>
      <c r="I1172" s="2">
        <v>2</v>
      </c>
      <c r="J1172" s="10">
        <v>2013</v>
      </c>
      <c r="K1172" s="8" t="s">
        <v>575</v>
      </c>
      <c r="L1172" s="8" t="s">
        <v>13</v>
      </c>
      <c r="M1172" s="2">
        <f>RANK(Table1[[#This Row],[powerPerf]],Table1[powerPerf])</f>
        <v>1136</v>
      </c>
      <c r="N1172" s="2">
        <f>RANK(Table1[[#This Row],[cpuValue]],Table1[cpuValue])</f>
        <v>1895</v>
      </c>
      <c r="O1172" s="8" t="str">
        <f>LOOKUP(Table1[[#This Row],[Rank based on power]],$S$5:$S$9,$T$5:$T$9)</f>
        <v>Average performance</v>
      </c>
      <c r="P1172" s="2">
        <f ca="1">YEAR($T$2)-Table1[[#This Row],[testDate]]</f>
        <v>9</v>
      </c>
      <c r="Q1172" s="8" t="str">
        <f>CONCATENATE(PROPER(Table1[[#This Row],[Performace remark based on performance]])," ",UPPER(TRIM(Table1[[#This Row],[category]])))</f>
        <v>Average Performance DESKTOP</v>
      </c>
      <c r="R1172" s="8"/>
      <c r="S1172" s="2"/>
      <c r="T1172" s="2"/>
      <c r="U1172" s="2"/>
      <c r="V1172" s="2"/>
      <c r="W1172" s="2"/>
      <c r="X1172" s="2"/>
      <c r="Y1172" s="2"/>
      <c r="Z1172" s="2"/>
    </row>
    <row r="1173" spans="1:26" x14ac:dyDescent="0.2">
      <c r="A1173" t="s">
        <v>1280</v>
      </c>
      <c r="B1173" s="9">
        <v>179.95</v>
      </c>
      <c r="C1173" s="2">
        <v>2709</v>
      </c>
      <c r="D1173" s="2">
        <v>15.05</v>
      </c>
      <c r="E1173" s="2">
        <v>1454</v>
      </c>
      <c r="F1173" s="2">
        <v>8.08</v>
      </c>
      <c r="G1173" s="2">
        <v>120</v>
      </c>
      <c r="H1173" s="2">
        <v>22.57</v>
      </c>
      <c r="I1173" s="2">
        <v>4</v>
      </c>
      <c r="J1173" s="10">
        <v>2014</v>
      </c>
      <c r="K1173" s="8" t="s">
        <v>1267</v>
      </c>
      <c r="L1173" s="8" t="s">
        <v>16</v>
      </c>
      <c r="M1173" s="2">
        <f>RANK(Table1[[#This Row],[powerPerf]],Table1[powerPerf])</f>
        <v>1556</v>
      </c>
      <c r="N1173" s="2">
        <f>RANK(Table1[[#This Row],[cpuValue]],Table1[cpuValue])</f>
        <v>1349</v>
      </c>
      <c r="O1173" s="8" t="str">
        <f>LOOKUP(Table1[[#This Row],[Rank based on power]],$S$5:$S$9,$T$5:$T$9)</f>
        <v>Low performance</v>
      </c>
      <c r="P1173" s="2">
        <f ca="1">YEAR($T$2)-Table1[[#This Row],[testDate]]</f>
        <v>8</v>
      </c>
      <c r="Q1173" s="8" t="str">
        <f>CONCATENATE(PROPER(Table1[[#This Row],[Performace remark based on performance]])," ",UPPER(TRIM(Table1[[#This Row],[category]])))</f>
        <v>Low Performance SERVER</v>
      </c>
      <c r="R1173" s="8"/>
      <c r="S1173" s="2"/>
      <c r="T1173" s="2"/>
      <c r="U1173" s="2"/>
      <c r="V1173" s="2"/>
      <c r="W1173" s="2"/>
      <c r="X1173" s="2"/>
      <c r="Y1173" s="2"/>
      <c r="Z1173" s="2"/>
    </row>
    <row r="1174" spans="1:26" x14ac:dyDescent="0.2">
      <c r="A1174" t="s">
        <v>1281</v>
      </c>
      <c r="B1174" s="9">
        <v>49.04</v>
      </c>
      <c r="C1174" s="2">
        <v>2707</v>
      </c>
      <c r="D1174" s="2">
        <v>55.2</v>
      </c>
      <c r="E1174" s="2">
        <v>1393</v>
      </c>
      <c r="F1174" s="2">
        <v>28.4</v>
      </c>
      <c r="G1174" s="2">
        <v>65</v>
      </c>
      <c r="H1174" s="2">
        <v>41.65</v>
      </c>
      <c r="I1174" s="2">
        <v>2</v>
      </c>
      <c r="J1174" s="10">
        <v>2014</v>
      </c>
      <c r="K1174" s="8" t="s">
        <v>1191</v>
      </c>
      <c r="L1174" s="8" t="s">
        <v>13</v>
      </c>
      <c r="M1174" s="2">
        <f>RANK(Table1[[#This Row],[powerPerf]],Table1[powerPerf])</f>
        <v>1227</v>
      </c>
      <c r="N1174" s="2">
        <f>RANK(Table1[[#This Row],[cpuValue]],Table1[cpuValue])</f>
        <v>367</v>
      </c>
      <c r="O1174" s="8" t="str">
        <f>LOOKUP(Table1[[#This Row],[Rank based on power]],$S$5:$S$9,$T$5:$T$9)</f>
        <v>Average performance</v>
      </c>
      <c r="P1174" s="2">
        <f ca="1">YEAR($T$2)-Table1[[#This Row],[testDate]]</f>
        <v>8</v>
      </c>
      <c r="Q1174" s="8" t="str">
        <f>CONCATENATE(PROPER(Table1[[#This Row],[Performace remark based on performance]])," ",UPPER(TRIM(Table1[[#This Row],[category]])))</f>
        <v>Average Performance DESKTOP</v>
      </c>
      <c r="R1174" s="8"/>
      <c r="S1174" s="2"/>
      <c r="T1174" s="2"/>
      <c r="U1174" s="2"/>
      <c r="V1174" s="2"/>
      <c r="W1174" s="2"/>
      <c r="X1174" s="2"/>
      <c r="Y1174" s="2"/>
      <c r="Z1174" s="2"/>
    </row>
    <row r="1175" spans="1:26" x14ac:dyDescent="0.2">
      <c r="A1175" t="s">
        <v>1282</v>
      </c>
      <c r="B1175" s="9">
        <v>1391.29</v>
      </c>
      <c r="C1175" s="2">
        <v>2705</v>
      </c>
      <c r="D1175" s="2">
        <v>1.94</v>
      </c>
      <c r="E1175" s="2">
        <v>1446</v>
      </c>
      <c r="F1175" s="2">
        <v>1.04</v>
      </c>
      <c r="G1175" s="2">
        <v>150</v>
      </c>
      <c r="H1175" s="2">
        <v>18.04</v>
      </c>
      <c r="I1175" s="2">
        <v>4</v>
      </c>
      <c r="J1175" s="10">
        <v>2008</v>
      </c>
      <c r="K1175" s="8" t="s">
        <v>1267</v>
      </c>
      <c r="L1175" s="8" t="s">
        <v>16</v>
      </c>
      <c r="M1175" s="2">
        <f>RANK(Table1[[#This Row],[powerPerf]],Table1[powerPerf])</f>
        <v>1695</v>
      </c>
      <c r="N1175" s="2">
        <f>RANK(Table1[[#This Row],[cpuValue]],Table1[cpuValue])</f>
        <v>1915</v>
      </c>
      <c r="O1175" s="8" t="str">
        <f>LOOKUP(Table1[[#This Row],[Rank based on power]],$S$5:$S$9,$T$5:$T$9)</f>
        <v>Low performance</v>
      </c>
      <c r="P1175" s="2">
        <f ca="1">YEAR($T$2)-Table1[[#This Row],[testDate]]</f>
        <v>14</v>
      </c>
      <c r="Q1175" s="8" t="str">
        <f>CONCATENATE(PROPER(Table1[[#This Row],[Performace remark based on performance]])," ",UPPER(TRIM(Table1[[#This Row],[category]])))</f>
        <v>Low Performance SERVER</v>
      </c>
      <c r="R1175" s="8"/>
      <c r="S1175" s="2"/>
      <c r="T1175" s="2"/>
      <c r="U1175" s="2"/>
      <c r="V1175" s="2"/>
      <c r="W1175" s="2"/>
      <c r="X1175" s="2"/>
      <c r="Y1175" s="2"/>
      <c r="Z1175" s="2"/>
    </row>
    <row r="1176" spans="1:26" x14ac:dyDescent="0.2">
      <c r="A1176" t="s">
        <v>1283</v>
      </c>
      <c r="B1176" s="9">
        <v>325.02999999999997</v>
      </c>
      <c r="C1176" s="2">
        <v>2699</v>
      </c>
      <c r="D1176" s="2">
        <v>8.3000000000000007</v>
      </c>
      <c r="E1176" s="2">
        <v>920</v>
      </c>
      <c r="F1176" s="2">
        <v>2.83</v>
      </c>
      <c r="G1176" s="2">
        <v>80</v>
      </c>
      <c r="H1176" s="2">
        <v>33.74</v>
      </c>
      <c r="I1176" s="2">
        <v>4</v>
      </c>
      <c r="J1176" s="10">
        <v>2015</v>
      </c>
      <c r="K1176" s="8" t="s">
        <v>496</v>
      </c>
      <c r="L1176" s="8" t="s">
        <v>16</v>
      </c>
      <c r="M1176" s="2">
        <f>RANK(Table1[[#This Row],[powerPerf]],Table1[powerPerf])</f>
        <v>1333</v>
      </c>
      <c r="N1176" s="2">
        <f>RANK(Table1[[#This Row],[cpuValue]],Table1[cpuValue])</f>
        <v>1677</v>
      </c>
      <c r="O1176" s="8" t="str">
        <f>LOOKUP(Table1[[#This Row],[Rank based on power]],$S$5:$S$9,$T$5:$T$9)</f>
        <v>Average performance</v>
      </c>
      <c r="P1176" s="2">
        <f ca="1">YEAR($T$2)-Table1[[#This Row],[testDate]]</f>
        <v>7</v>
      </c>
      <c r="Q1176" s="8" t="str">
        <f>CONCATENATE(PROPER(Table1[[#This Row],[Performace remark based on performance]])," ",UPPER(TRIM(Table1[[#This Row],[category]])))</f>
        <v>Average Performance SERVER</v>
      </c>
      <c r="R1176" s="8"/>
      <c r="S1176" s="2"/>
      <c r="T1176" s="2"/>
      <c r="U1176" s="2"/>
      <c r="V1176" s="2"/>
      <c r="W1176" s="2"/>
      <c r="X1176" s="2"/>
      <c r="Y1176" s="2"/>
      <c r="Z1176" s="2"/>
    </row>
    <row r="1177" spans="1:26" x14ac:dyDescent="0.2">
      <c r="A1177" t="s">
        <v>1284</v>
      </c>
      <c r="B1177" s="9">
        <v>100</v>
      </c>
      <c r="C1177" s="2">
        <v>2686</v>
      </c>
      <c r="D1177" s="2">
        <v>26.86</v>
      </c>
      <c r="E1177" s="2">
        <v>1002</v>
      </c>
      <c r="F1177" s="2">
        <v>10.02</v>
      </c>
      <c r="G1177" s="2">
        <v>80</v>
      </c>
      <c r="H1177" s="2">
        <v>33.58</v>
      </c>
      <c r="I1177" s="2">
        <v>4</v>
      </c>
      <c r="J1177" s="10">
        <v>2009</v>
      </c>
      <c r="K1177" s="8" t="s">
        <v>716</v>
      </c>
      <c r="L1177" s="8" t="s">
        <v>16</v>
      </c>
      <c r="M1177" s="2">
        <f>RANK(Table1[[#This Row],[powerPerf]],Table1[powerPerf])</f>
        <v>1336</v>
      </c>
      <c r="N1177" s="2">
        <f>RANK(Table1[[#This Row],[cpuValue]],Table1[cpuValue])</f>
        <v>937</v>
      </c>
      <c r="O1177" s="8" t="str">
        <f>LOOKUP(Table1[[#This Row],[Rank based on power]],$S$5:$S$9,$T$5:$T$9)</f>
        <v>Average performance</v>
      </c>
      <c r="P1177" s="2">
        <f ca="1">YEAR($T$2)-Table1[[#This Row],[testDate]]</f>
        <v>13</v>
      </c>
      <c r="Q1177" s="8" t="str">
        <f>CONCATENATE(PROPER(Table1[[#This Row],[Performace remark based on performance]])," ",UPPER(TRIM(Table1[[#This Row],[category]])))</f>
        <v>Average Performance SERVER</v>
      </c>
      <c r="R1177" s="8"/>
      <c r="S1177" s="2"/>
      <c r="T1177" s="2"/>
      <c r="U1177" s="2"/>
      <c r="V1177" s="2"/>
      <c r="W1177" s="2"/>
      <c r="X1177" s="2"/>
      <c r="Y1177" s="2"/>
      <c r="Z1177" s="2"/>
    </row>
    <row r="1178" spans="1:26" x14ac:dyDescent="0.2">
      <c r="A1178" t="s">
        <v>1285</v>
      </c>
      <c r="B1178" s="9">
        <v>50</v>
      </c>
      <c r="C1178" s="2">
        <v>2680</v>
      </c>
      <c r="D1178" s="2">
        <v>53.61</v>
      </c>
      <c r="E1178" s="2">
        <v>1149</v>
      </c>
      <c r="F1178" s="2">
        <v>22.99</v>
      </c>
      <c r="G1178" s="2">
        <v>95</v>
      </c>
      <c r="H1178" s="2">
        <v>28.21</v>
      </c>
      <c r="I1178" s="2">
        <v>4</v>
      </c>
      <c r="J1178" s="10">
        <v>2012</v>
      </c>
      <c r="K1178" s="8" t="s">
        <v>1172</v>
      </c>
      <c r="L1178" s="8" t="s">
        <v>16</v>
      </c>
      <c r="M1178" s="2">
        <f>RANK(Table1[[#This Row],[powerPerf]],Table1[powerPerf])</f>
        <v>1434</v>
      </c>
      <c r="N1178" s="2">
        <f>RANK(Table1[[#This Row],[cpuValue]],Table1[cpuValue])</f>
        <v>389</v>
      </c>
      <c r="O1178" s="8" t="str">
        <f>LOOKUP(Table1[[#This Row],[Rank based on power]],$S$5:$S$9,$T$5:$T$9)</f>
        <v>Average performance</v>
      </c>
      <c r="P1178" s="2">
        <f ca="1">YEAR($T$2)-Table1[[#This Row],[testDate]]</f>
        <v>10</v>
      </c>
      <c r="Q1178" s="8" t="str">
        <f>CONCATENATE(PROPER(Table1[[#This Row],[Performace remark based on performance]])," ",UPPER(TRIM(Table1[[#This Row],[category]])))</f>
        <v>Average Performance SERVER</v>
      </c>
      <c r="R1178" s="8"/>
      <c r="S1178" s="2"/>
      <c r="T1178" s="2"/>
      <c r="U1178" s="2"/>
      <c r="V1178" s="2"/>
      <c r="W1178" s="2"/>
      <c r="X1178" s="2"/>
      <c r="Y1178" s="2"/>
      <c r="Z1178" s="2"/>
    </row>
    <row r="1179" spans="1:26" x14ac:dyDescent="0.2">
      <c r="A1179" t="s">
        <v>1286</v>
      </c>
      <c r="B1179" s="9">
        <v>24.99</v>
      </c>
      <c r="C1179" s="2">
        <v>2655</v>
      </c>
      <c r="D1179" s="2">
        <v>106.26</v>
      </c>
      <c r="E1179" s="2">
        <v>1356</v>
      </c>
      <c r="F1179" s="2">
        <v>54.25</v>
      </c>
      <c r="G1179" s="2">
        <v>65</v>
      </c>
      <c r="H1179" s="2">
        <v>40.85</v>
      </c>
      <c r="I1179" s="2">
        <v>2</v>
      </c>
      <c r="J1179" s="10">
        <v>2015</v>
      </c>
      <c r="K1179" s="8" t="s">
        <v>1191</v>
      </c>
      <c r="L1179" s="8" t="s">
        <v>13</v>
      </c>
      <c r="M1179" s="2">
        <f>RANK(Table1[[#This Row],[powerPerf]],Table1[powerPerf])</f>
        <v>1234</v>
      </c>
      <c r="N1179" s="2">
        <f>RANK(Table1[[#This Row],[cpuValue]],Table1[cpuValue])</f>
        <v>73</v>
      </c>
      <c r="O1179" s="8" t="str">
        <f>LOOKUP(Table1[[#This Row],[Rank based on power]],$S$5:$S$9,$T$5:$T$9)</f>
        <v>Average performance</v>
      </c>
      <c r="P1179" s="2">
        <f ca="1">YEAR($T$2)-Table1[[#This Row],[testDate]]</f>
        <v>7</v>
      </c>
      <c r="Q1179" s="8" t="str">
        <f>CONCATENATE(PROPER(Table1[[#This Row],[Performace remark based on performance]])," ",UPPER(TRIM(Table1[[#This Row],[category]])))</f>
        <v>Average Performance DESKTOP</v>
      </c>
      <c r="R1179" s="8"/>
      <c r="S1179" s="2"/>
      <c r="T1179" s="2"/>
      <c r="U1179" s="2"/>
      <c r="V1179" s="2"/>
      <c r="W1179" s="2"/>
      <c r="X1179" s="2"/>
      <c r="Y1179" s="2"/>
      <c r="Z1179" s="2"/>
    </row>
    <row r="1180" spans="1:26" x14ac:dyDescent="0.2">
      <c r="A1180" t="s">
        <v>1288</v>
      </c>
      <c r="B1180" s="9">
        <v>42</v>
      </c>
      <c r="C1180" s="2">
        <v>2648</v>
      </c>
      <c r="D1180" s="2">
        <v>63.04</v>
      </c>
      <c r="E1180" s="2">
        <v>2041</v>
      </c>
      <c r="F1180" s="2">
        <v>48.6</v>
      </c>
      <c r="G1180" s="2">
        <v>35</v>
      </c>
      <c r="H1180" s="2">
        <v>75.64</v>
      </c>
      <c r="I1180" s="2">
        <v>2</v>
      </c>
      <c r="J1180" s="10">
        <v>2012</v>
      </c>
      <c r="K1180" s="8" t="s">
        <v>155</v>
      </c>
      <c r="L1180" s="8" t="s">
        <v>13</v>
      </c>
      <c r="M1180" s="2">
        <f>RANK(Table1[[#This Row],[powerPerf]],Table1[powerPerf])</f>
        <v>915</v>
      </c>
      <c r="N1180" s="2">
        <f>RANK(Table1[[#This Row],[cpuValue]],Table1[cpuValue])</f>
        <v>291</v>
      </c>
      <c r="O1180" s="8" t="str">
        <f>LOOKUP(Table1[[#This Row],[Rank based on power]],$S$5:$S$9,$T$5:$T$9)</f>
        <v>Average performance</v>
      </c>
      <c r="P1180" s="2">
        <f ca="1">YEAR($T$2)-Table1[[#This Row],[testDate]]</f>
        <v>10</v>
      </c>
      <c r="Q1180" s="8" t="str">
        <f>CONCATENATE(PROPER(Table1[[#This Row],[Performace remark based on performance]])," ",UPPER(TRIM(Table1[[#This Row],[category]])))</f>
        <v>Average Performance DESKTOP</v>
      </c>
      <c r="R1180" s="8"/>
      <c r="S1180" s="2"/>
      <c r="T1180" s="2"/>
      <c r="U1180" s="2"/>
      <c r="V1180" s="2"/>
      <c r="W1180" s="2"/>
      <c r="X1180" s="2"/>
      <c r="Y1180" s="2"/>
      <c r="Z1180" s="2"/>
    </row>
    <row r="1181" spans="1:26" x14ac:dyDescent="0.2">
      <c r="A1181" t="s">
        <v>1289</v>
      </c>
      <c r="B1181" s="9">
        <v>44.04</v>
      </c>
      <c r="C1181" s="2">
        <v>2646</v>
      </c>
      <c r="D1181" s="2">
        <v>60.09</v>
      </c>
      <c r="E1181" s="2">
        <v>1612</v>
      </c>
      <c r="F1181" s="2">
        <v>36.6</v>
      </c>
      <c r="G1181" s="2">
        <v>35</v>
      </c>
      <c r="H1181" s="2">
        <v>75.61</v>
      </c>
      <c r="I1181" s="2">
        <v>2</v>
      </c>
      <c r="J1181" s="10">
        <v>2016</v>
      </c>
      <c r="K1181" s="8" t="s">
        <v>1177</v>
      </c>
      <c r="L1181" s="8" t="s">
        <v>118</v>
      </c>
      <c r="M1181" s="2">
        <f>RANK(Table1[[#This Row],[powerPerf]],Table1[powerPerf])</f>
        <v>916</v>
      </c>
      <c r="N1181" s="2">
        <f>RANK(Table1[[#This Row],[cpuValue]],Table1[cpuValue])</f>
        <v>323</v>
      </c>
      <c r="O1181" s="8" t="str">
        <f>LOOKUP(Table1[[#This Row],[Rank based on power]],$S$5:$S$9,$T$5:$T$9)</f>
        <v>Average performance</v>
      </c>
      <c r="P1181" s="2">
        <f ca="1">YEAR($T$2)-Table1[[#This Row],[testDate]]</f>
        <v>6</v>
      </c>
      <c r="Q1181" s="8" t="str">
        <f>CONCATENATE(PROPER(Table1[[#This Row],[Performace remark based on performance]])," ",UPPER(TRIM(Table1[[#This Row],[category]])))</f>
        <v>Average Performance LAPTOP</v>
      </c>
      <c r="R1181" s="8"/>
      <c r="S1181" s="2"/>
      <c r="T1181" s="2"/>
      <c r="U1181" s="2"/>
      <c r="V1181" s="2"/>
      <c r="W1181" s="2"/>
      <c r="X1181" s="2"/>
      <c r="Y1181" s="2"/>
      <c r="Z1181" s="2"/>
    </row>
    <row r="1182" spans="1:26" x14ac:dyDescent="0.2">
      <c r="A1182" t="s">
        <v>1290</v>
      </c>
      <c r="B1182" s="9">
        <v>59.88</v>
      </c>
      <c r="C1182" s="2">
        <v>2644</v>
      </c>
      <c r="D1182" s="2">
        <v>44.15</v>
      </c>
      <c r="E1182" s="2">
        <v>1412</v>
      </c>
      <c r="F1182" s="2">
        <v>23.58</v>
      </c>
      <c r="G1182" s="2">
        <v>125</v>
      </c>
      <c r="H1182" s="2">
        <v>21.15</v>
      </c>
      <c r="I1182" s="2">
        <v>4</v>
      </c>
      <c r="J1182" s="10">
        <v>2021</v>
      </c>
      <c r="K1182" s="8" t="s">
        <v>1092</v>
      </c>
      <c r="L1182" s="8" t="s">
        <v>77</v>
      </c>
      <c r="M1182" s="2">
        <f>RANK(Table1[[#This Row],[powerPerf]],Table1[powerPerf])</f>
        <v>1594</v>
      </c>
      <c r="N1182" s="2">
        <f>RANK(Table1[[#This Row],[cpuValue]],Table1[cpuValue])</f>
        <v>516</v>
      </c>
      <c r="O1182" s="8" t="str">
        <f>LOOKUP(Table1[[#This Row],[Rank based on power]],$S$5:$S$9,$T$5:$T$9)</f>
        <v>Low performance</v>
      </c>
      <c r="P1182" s="2">
        <f ca="1">YEAR($T$2)-Table1[[#This Row],[testDate]]</f>
        <v>1</v>
      </c>
      <c r="Q1182" s="8" t="str">
        <f>CONCATENATE(PROPER(Table1[[#This Row],[Performace remark based on performance]])," ",UPPER(TRIM(Table1[[#This Row],[category]])))</f>
        <v>Low Performance UNKNOWN</v>
      </c>
      <c r="R1182" s="8"/>
      <c r="S1182" s="2"/>
      <c r="T1182" s="2"/>
      <c r="U1182" s="2"/>
      <c r="V1182" s="2"/>
      <c r="W1182" s="2"/>
      <c r="X1182" s="2"/>
      <c r="Y1182" s="2"/>
      <c r="Z1182" s="2"/>
    </row>
    <row r="1183" spans="1:26" x14ac:dyDescent="0.2">
      <c r="A1183" t="s">
        <v>1291</v>
      </c>
      <c r="B1183" s="9">
        <v>529.99</v>
      </c>
      <c r="C1183" s="2">
        <v>2640</v>
      </c>
      <c r="D1183" s="2">
        <v>4.9800000000000004</v>
      </c>
      <c r="E1183" s="2">
        <v>1347</v>
      </c>
      <c r="F1183" s="2">
        <v>2.54</v>
      </c>
      <c r="G1183" s="2">
        <v>15</v>
      </c>
      <c r="H1183" s="2">
        <v>176</v>
      </c>
      <c r="I1183" s="2">
        <v>2</v>
      </c>
      <c r="J1183" s="10">
        <v>2009</v>
      </c>
      <c r="K1183" s="8" t="s">
        <v>802</v>
      </c>
      <c r="L1183" s="8" t="s">
        <v>118</v>
      </c>
      <c r="M1183" s="2">
        <f>RANK(Table1[[#This Row],[powerPerf]],Table1[powerPerf])</f>
        <v>395</v>
      </c>
      <c r="N1183" s="2">
        <f>RANK(Table1[[#This Row],[cpuValue]],Table1[cpuValue])</f>
        <v>1808</v>
      </c>
      <c r="O1183" s="8" t="str">
        <f>LOOKUP(Table1[[#This Row],[Rank based on power]],$S$5:$S$9,$T$5:$T$9)</f>
        <v>High performance</v>
      </c>
      <c r="P1183" s="2">
        <f ca="1">YEAR($T$2)-Table1[[#This Row],[testDate]]</f>
        <v>13</v>
      </c>
      <c r="Q1183" s="8" t="str">
        <f>CONCATENATE(PROPER(Table1[[#This Row],[Performace remark based on performance]])," ",UPPER(TRIM(Table1[[#This Row],[category]])))</f>
        <v>High Performance LAPTOP</v>
      </c>
      <c r="R1183" s="8"/>
      <c r="S1183" s="2"/>
      <c r="T1183" s="2"/>
      <c r="U1183" s="2"/>
      <c r="V1183" s="2"/>
      <c r="W1183" s="2"/>
      <c r="X1183" s="2"/>
      <c r="Y1183" s="2"/>
      <c r="Z1183" s="2"/>
    </row>
    <row r="1184" spans="1:26" x14ac:dyDescent="0.2">
      <c r="A1184" t="s">
        <v>1292</v>
      </c>
      <c r="B1184" s="9">
        <v>69.95</v>
      </c>
      <c r="C1184" s="2">
        <v>2636</v>
      </c>
      <c r="D1184" s="2">
        <v>37.69</v>
      </c>
      <c r="E1184" s="2">
        <v>1630</v>
      </c>
      <c r="F1184" s="2">
        <v>23.3</v>
      </c>
      <c r="G1184" s="2">
        <v>35</v>
      </c>
      <c r="H1184" s="2">
        <v>75.319999999999993</v>
      </c>
      <c r="I1184" s="2">
        <v>2</v>
      </c>
      <c r="J1184" s="10">
        <v>2013</v>
      </c>
      <c r="K1184" s="8" t="s">
        <v>1177</v>
      </c>
      <c r="L1184" s="8" t="s">
        <v>118</v>
      </c>
      <c r="M1184" s="2">
        <f>RANK(Table1[[#This Row],[powerPerf]],Table1[powerPerf])</f>
        <v>922</v>
      </c>
      <c r="N1184" s="2">
        <f>RANK(Table1[[#This Row],[cpuValue]],Table1[cpuValue])</f>
        <v>631</v>
      </c>
      <c r="O1184" s="8" t="str">
        <f>LOOKUP(Table1[[#This Row],[Rank based on power]],$S$5:$S$9,$T$5:$T$9)</f>
        <v>Average performance</v>
      </c>
      <c r="P1184" s="2">
        <f ca="1">YEAR($T$2)-Table1[[#This Row],[testDate]]</f>
        <v>9</v>
      </c>
      <c r="Q1184" s="8" t="str">
        <f>CONCATENATE(PROPER(Table1[[#This Row],[Performace remark based on performance]])," ",UPPER(TRIM(Table1[[#This Row],[category]])))</f>
        <v>Average Performance LAPTOP</v>
      </c>
      <c r="R1184" s="8"/>
      <c r="S1184" s="2"/>
      <c r="T1184" s="2"/>
      <c r="U1184" s="2"/>
      <c r="V1184" s="2"/>
      <c r="W1184" s="2"/>
      <c r="X1184" s="2"/>
      <c r="Y1184" s="2"/>
      <c r="Z1184" s="2"/>
    </row>
    <row r="1185" spans="1:26" x14ac:dyDescent="0.2">
      <c r="A1185" t="s">
        <v>1293</v>
      </c>
      <c r="B1185" s="9">
        <v>99.95</v>
      </c>
      <c r="C1185" s="2">
        <v>2636</v>
      </c>
      <c r="D1185" s="2">
        <v>26.37</v>
      </c>
      <c r="E1185" s="2">
        <v>1394</v>
      </c>
      <c r="F1185" s="2">
        <v>13.95</v>
      </c>
      <c r="G1185" s="2">
        <v>150</v>
      </c>
      <c r="H1185" s="2">
        <v>17.57</v>
      </c>
      <c r="I1185" s="2">
        <v>4</v>
      </c>
      <c r="J1185" s="10">
        <v>2008</v>
      </c>
      <c r="K1185" s="8" t="s">
        <v>1267</v>
      </c>
      <c r="L1185" s="8" t="s">
        <v>16</v>
      </c>
      <c r="M1185" s="2">
        <f>RANK(Table1[[#This Row],[powerPerf]],Table1[powerPerf])</f>
        <v>1712</v>
      </c>
      <c r="N1185" s="2">
        <f>RANK(Table1[[#This Row],[cpuValue]],Table1[cpuValue])</f>
        <v>951</v>
      </c>
      <c r="O1185" s="8" t="str">
        <f>LOOKUP(Table1[[#This Row],[Rank based on power]],$S$5:$S$9,$T$5:$T$9)</f>
        <v>Low performance</v>
      </c>
      <c r="P1185" s="2">
        <f ca="1">YEAR($T$2)-Table1[[#This Row],[testDate]]</f>
        <v>14</v>
      </c>
      <c r="Q1185" s="8" t="str">
        <f>CONCATENATE(PROPER(Table1[[#This Row],[Performace remark based on performance]])," ",UPPER(TRIM(Table1[[#This Row],[category]])))</f>
        <v>Low Performance SERVER</v>
      </c>
      <c r="R1185" s="8"/>
      <c r="S1185" s="2"/>
      <c r="T1185" s="2"/>
      <c r="U1185" s="2"/>
      <c r="V1185" s="2"/>
      <c r="W1185" s="2"/>
      <c r="X1185" s="2"/>
      <c r="Y1185" s="2"/>
      <c r="Z1185" s="2"/>
    </row>
    <row r="1186" spans="1:26" x14ac:dyDescent="0.2">
      <c r="A1186" t="s">
        <v>1294</v>
      </c>
      <c r="B1186" s="9">
        <v>1608.95</v>
      </c>
      <c r="C1186" s="2">
        <v>2632</v>
      </c>
      <c r="D1186" s="2">
        <v>1.64</v>
      </c>
      <c r="E1186" s="2">
        <v>1398</v>
      </c>
      <c r="F1186" s="2">
        <v>0.87</v>
      </c>
      <c r="G1186" s="2">
        <v>136</v>
      </c>
      <c r="H1186" s="2">
        <v>19.350000000000001</v>
      </c>
      <c r="I1186" s="2">
        <v>4</v>
      </c>
      <c r="J1186" s="10">
        <v>2012</v>
      </c>
      <c r="K1186" s="8" t="s">
        <v>1295</v>
      </c>
      <c r="L1186" s="8" t="s">
        <v>13</v>
      </c>
      <c r="M1186" s="2">
        <f>RANK(Table1[[#This Row],[powerPerf]],Table1[powerPerf])</f>
        <v>1647</v>
      </c>
      <c r="N1186" s="2">
        <f>RANK(Table1[[#This Row],[cpuValue]],Table1[cpuValue])</f>
        <v>1916</v>
      </c>
      <c r="O1186" s="8" t="str">
        <f>LOOKUP(Table1[[#This Row],[Rank based on power]],$S$5:$S$9,$T$5:$T$9)</f>
        <v>Low performance</v>
      </c>
      <c r="P1186" s="2">
        <f ca="1">YEAR($T$2)-Table1[[#This Row],[testDate]]</f>
        <v>10</v>
      </c>
      <c r="Q1186" s="8" t="str">
        <f>CONCATENATE(PROPER(Table1[[#This Row],[Performace remark based on performance]])," ",UPPER(TRIM(Table1[[#This Row],[category]])))</f>
        <v>Low Performance DESKTOP</v>
      </c>
      <c r="R1186" s="8"/>
      <c r="S1186" s="2"/>
      <c r="T1186" s="2"/>
      <c r="U1186" s="2"/>
      <c r="V1186" s="2"/>
      <c r="W1186" s="2"/>
      <c r="X1186" s="2"/>
      <c r="Y1186" s="2"/>
      <c r="Z1186" s="2"/>
    </row>
    <row r="1187" spans="1:26" x14ac:dyDescent="0.2">
      <c r="A1187" t="s">
        <v>1296</v>
      </c>
      <c r="B1187" s="9">
        <v>71.87</v>
      </c>
      <c r="C1187" s="2">
        <v>2623</v>
      </c>
      <c r="D1187" s="2">
        <v>36.5</v>
      </c>
      <c r="E1187" s="2">
        <v>1081</v>
      </c>
      <c r="F1187" s="2">
        <v>15.04</v>
      </c>
      <c r="G1187" s="2">
        <v>80</v>
      </c>
      <c r="H1187" s="2">
        <v>32.79</v>
      </c>
      <c r="I1187" s="2">
        <v>4</v>
      </c>
      <c r="J1187" s="10">
        <v>2011</v>
      </c>
      <c r="K1187" s="8" t="s">
        <v>393</v>
      </c>
      <c r="L1187" s="8" t="s">
        <v>16</v>
      </c>
      <c r="M1187" s="2">
        <f>RANK(Table1[[#This Row],[powerPerf]],Table1[powerPerf])</f>
        <v>1350</v>
      </c>
      <c r="N1187" s="2">
        <f>RANK(Table1[[#This Row],[cpuValue]],Table1[cpuValue])</f>
        <v>660</v>
      </c>
      <c r="O1187" s="8" t="str">
        <f>LOOKUP(Table1[[#This Row],[Rank based on power]],$S$5:$S$9,$T$5:$T$9)</f>
        <v>Average performance</v>
      </c>
      <c r="P1187" s="2">
        <f ca="1">YEAR($T$2)-Table1[[#This Row],[testDate]]</f>
        <v>11</v>
      </c>
      <c r="Q1187" s="8" t="str">
        <f>CONCATENATE(PROPER(Table1[[#This Row],[Performace remark based on performance]])," ",UPPER(TRIM(Table1[[#This Row],[category]])))</f>
        <v>Average Performance SERVER</v>
      </c>
      <c r="R1187" s="8"/>
      <c r="S1187" s="2"/>
      <c r="T1187" s="2"/>
      <c r="U1187" s="2"/>
      <c r="V1187" s="2"/>
      <c r="W1187" s="2"/>
      <c r="X1187" s="2"/>
      <c r="Y1187" s="2"/>
      <c r="Z1187" s="2"/>
    </row>
    <row r="1188" spans="1:26" x14ac:dyDescent="0.2">
      <c r="A1188" t="s">
        <v>1297</v>
      </c>
      <c r="B1188" s="9">
        <v>29.99</v>
      </c>
      <c r="C1188" s="2">
        <v>2614</v>
      </c>
      <c r="D1188" s="2">
        <v>87.15</v>
      </c>
      <c r="E1188" s="2">
        <v>1156</v>
      </c>
      <c r="F1188" s="2">
        <v>38.549999999999997</v>
      </c>
      <c r="G1188" s="2">
        <v>80</v>
      </c>
      <c r="H1188" s="2">
        <v>32.67</v>
      </c>
      <c r="I1188" s="2">
        <v>4</v>
      </c>
      <c r="J1188" s="10">
        <v>2009</v>
      </c>
      <c r="K1188" s="8" t="s">
        <v>716</v>
      </c>
      <c r="L1188" s="8" t="s">
        <v>16</v>
      </c>
      <c r="M1188" s="2">
        <f>RANK(Table1[[#This Row],[powerPerf]],Table1[powerPerf])</f>
        <v>1352</v>
      </c>
      <c r="N1188" s="2">
        <f>RANK(Table1[[#This Row],[cpuValue]],Table1[cpuValue])</f>
        <v>146</v>
      </c>
      <c r="O1188" s="8" t="str">
        <f>LOOKUP(Table1[[#This Row],[Rank based on power]],$S$5:$S$9,$T$5:$T$9)</f>
        <v>Average performance</v>
      </c>
      <c r="P1188" s="2">
        <f ca="1">YEAR($T$2)-Table1[[#This Row],[testDate]]</f>
        <v>13</v>
      </c>
      <c r="Q1188" s="8" t="str">
        <f>CONCATENATE(PROPER(Table1[[#This Row],[Performace remark based on performance]])," ",UPPER(TRIM(Table1[[#This Row],[category]])))</f>
        <v>Average Performance SERVER</v>
      </c>
      <c r="R1188" s="8"/>
      <c r="S1188" s="2"/>
      <c r="T1188" s="2"/>
      <c r="U1188" s="2"/>
      <c r="V1188" s="2"/>
      <c r="W1188" s="2"/>
      <c r="X1188" s="2"/>
      <c r="Y1188" s="2"/>
      <c r="Z1188" s="2"/>
    </row>
    <row r="1189" spans="1:26" x14ac:dyDescent="0.2">
      <c r="A1189" t="s">
        <v>1298</v>
      </c>
      <c r="B1189" s="9">
        <v>309.19</v>
      </c>
      <c r="C1189" s="2">
        <v>2603</v>
      </c>
      <c r="D1189" s="2">
        <v>8.42</v>
      </c>
      <c r="E1189" s="2">
        <v>1550</v>
      </c>
      <c r="F1189" s="2">
        <v>5.01</v>
      </c>
      <c r="G1189" s="2">
        <v>73</v>
      </c>
      <c r="H1189" s="2">
        <v>35.65</v>
      </c>
      <c r="I1189" s="2">
        <v>2</v>
      </c>
      <c r="J1189" s="10">
        <v>2012</v>
      </c>
      <c r="K1189" s="8" t="s">
        <v>1172</v>
      </c>
      <c r="L1189" s="8" t="s">
        <v>13</v>
      </c>
      <c r="M1189" s="2">
        <f>RANK(Table1[[#This Row],[powerPerf]],Table1[powerPerf])</f>
        <v>1303</v>
      </c>
      <c r="N1189" s="2">
        <f>RANK(Table1[[#This Row],[cpuValue]],Table1[cpuValue])</f>
        <v>1667</v>
      </c>
      <c r="O1189" s="8" t="str">
        <f>LOOKUP(Table1[[#This Row],[Rank based on power]],$S$5:$S$9,$T$5:$T$9)</f>
        <v>Average performance</v>
      </c>
      <c r="P1189" s="2">
        <f ca="1">YEAR($T$2)-Table1[[#This Row],[testDate]]</f>
        <v>10</v>
      </c>
      <c r="Q1189" s="8" t="str">
        <f>CONCATENATE(PROPER(Table1[[#This Row],[Performace remark based on performance]])," ",UPPER(TRIM(Table1[[#This Row],[category]])))</f>
        <v>Average Performance DESKTOP</v>
      </c>
      <c r="R1189" s="8"/>
      <c r="S1189" s="2"/>
      <c r="T1189" s="2"/>
      <c r="U1189" s="2"/>
      <c r="V1189" s="2"/>
      <c r="W1189" s="2"/>
      <c r="X1189" s="2"/>
      <c r="Y1189" s="2"/>
      <c r="Z1189" s="2"/>
    </row>
    <row r="1190" spans="1:26" x14ac:dyDescent="0.2">
      <c r="A1190" t="s">
        <v>1299</v>
      </c>
      <c r="B1190" s="9">
        <v>97.41</v>
      </c>
      <c r="C1190" s="2">
        <v>2599</v>
      </c>
      <c r="D1190" s="2">
        <v>26.68</v>
      </c>
      <c r="E1190" s="2">
        <v>2024</v>
      </c>
      <c r="F1190" s="2">
        <v>20.78</v>
      </c>
      <c r="G1190" s="2">
        <v>54</v>
      </c>
      <c r="H1190" s="2">
        <v>48.13</v>
      </c>
      <c r="I1190" s="2">
        <v>2</v>
      </c>
      <c r="J1190" s="10">
        <v>2021</v>
      </c>
      <c r="K1190" s="8" t="s">
        <v>575</v>
      </c>
      <c r="L1190" s="8" t="s">
        <v>13</v>
      </c>
      <c r="M1190" s="2">
        <f>RANK(Table1[[#This Row],[powerPerf]],Table1[powerPerf])</f>
        <v>1157</v>
      </c>
      <c r="N1190" s="2">
        <f>RANK(Table1[[#This Row],[cpuValue]],Table1[cpuValue])</f>
        <v>942</v>
      </c>
      <c r="O1190" s="8" t="str">
        <f>LOOKUP(Table1[[#This Row],[Rank based on power]],$S$5:$S$9,$T$5:$T$9)</f>
        <v>Average performance</v>
      </c>
      <c r="P1190" s="2">
        <f ca="1">YEAR($T$2)-Table1[[#This Row],[testDate]]</f>
        <v>1</v>
      </c>
      <c r="Q1190" s="8" t="str">
        <f>CONCATENATE(PROPER(Table1[[#This Row],[Performace remark based on performance]])," ",UPPER(TRIM(Table1[[#This Row],[category]])))</f>
        <v>Average Performance DESKTOP</v>
      </c>
      <c r="R1190" s="8"/>
      <c r="S1190" s="2"/>
      <c r="T1190" s="2"/>
      <c r="U1190" s="2"/>
      <c r="V1190" s="2"/>
      <c r="W1190" s="2"/>
      <c r="X1190" s="2"/>
      <c r="Y1190" s="2"/>
      <c r="Z1190" s="2"/>
    </row>
    <row r="1191" spans="1:26" x14ac:dyDescent="0.2">
      <c r="A1191" t="s">
        <v>1300</v>
      </c>
      <c r="B1191" s="9">
        <v>265</v>
      </c>
      <c r="C1191" s="2">
        <v>2599</v>
      </c>
      <c r="D1191" s="2">
        <v>9.81</v>
      </c>
      <c r="E1191" s="2">
        <v>1309</v>
      </c>
      <c r="F1191" s="2">
        <v>4.9400000000000004</v>
      </c>
      <c r="G1191" s="2">
        <v>95</v>
      </c>
      <c r="H1191" s="2">
        <v>27.36</v>
      </c>
      <c r="I1191" s="2">
        <v>4</v>
      </c>
      <c r="J1191" s="10">
        <v>2012</v>
      </c>
      <c r="K1191" s="8" t="s">
        <v>1172</v>
      </c>
      <c r="L1191" s="8" t="s">
        <v>13</v>
      </c>
      <c r="M1191" s="2">
        <f>RANK(Table1[[#This Row],[powerPerf]],Table1[powerPerf])</f>
        <v>1450</v>
      </c>
      <c r="N1191" s="2">
        <f>RANK(Table1[[#This Row],[cpuValue]],Table1[cpuValue])</f>
        <v>1590</v>
      </c>
      <c r="O1191" s="8" t="str">
        <f>LOOKUP(Table1[[#This Row],[Rank based on power]],$S$5:$S$9,$T$5:$T$9)</f>
        <v>Average performance</v>
      </c>
      <c r="P1191" s="2">
        <f ca="1">YEAR($T$2)-Table1[[#This Row],[testDate]]</f>
        <v>10</v>
      </c>
      <c r="Q1191" s="8" t="str">
        <f>CONCATENATE(PROPER(Table1[[#This Row],[Performace remark based on performance]])," ",UPPER(TRIM(Table1[[#This Row],[category]])))</f>
        <v>Average Performance DESKTOP</v>
      </c>
      <c r="R1191" s="8"/>
      <c r="S1191" s="2"/>
      <c r="T1191" s="2"/>
      <c r="U1191" s="2"/>
      <c r="V1191" s="2"/>
      <c r="W1191" s="2"/>
      <c r="X1191" s="2"/>
      <c r="Y1191" s="2"/>
      <c r="Z1191" s="2"/>
    </row>
    <row r="1192" spans="1:26" x14ac:dyDescent="0.2">
      <c r="A1192" t="s">
        <v>1301</v>
      </c>
      <c r="B1192" s="9">
        <v>161</v>
      </c>
      <c r="C1192" s="2">
        <v>2593</v>
      </c>
      <c r="D1192" s="2">
        <v>16.100000000000001</v>
      </c>
      <c r="E1192" s="2">
        <v>1143</v>
      </c>
      <c r="F1192" s="2">
        <v>7.1</v>
      </c>
      <c r="G1192" s="2">
        <v>6</v>
      </c>
      <c r="H1192" s="2">
        <v>432.15</v>
      </c>
      <c r="I1192" s="2">
        <v>4</v>
      </c>
      <c r="J1192" s="10">
        <v>2010</v>
      </c>
      <c r="K1192" s="8" t="s">
        <v>1120</v>
      </c>
      <c r="L1192" s="8" t="s">
        <v>118</v>
      </c>
      <c r="M1192" s="2">
        <f>RANK(Table1[[#This Row],[powerPerf]],Table1[powerPerf])</f>
        <v>59</v>
      </c>
      <c r="N1192" s="2">
        <f>RANK(Table1[[#This Row],[cpuValue]],Table1[cpuValue])</f>
        <v>1311</v>
      </c>
      <c r="O1192" s="8" t="str">
        <f>LOOKUP(Table1[[#This Row],[Rank based on power]],$S$5:$S$9,$T$5:$T$9)</f>
        <v>Best performance</v>
      </c>
      <c r="P1192" s="2">
        <f ca="1">YEAR($T$2)-Table1[[#This Row],[testDate]]</f>
        <v>12</v>
      </c>
      <c r="Q1192" s="8" t="str">
        <f>CONCATENATE(PROPER(Table1[[#This Row],[Performace remark based on performance]])," ",UPPER(TRIM(Table1[[#This Row],[category]])))</f>
        <v>Best Performance LAPTOP</v>
      </c>
      <c r="R1192" s="8"/>
      <c r="S1192" s="2"/>
      <c r="T1192" s="2"/>
      <c r="U1192" s="2"/>
      <c r="V1192" s="2"/>
      <c r="W1192" s="2"/>
      <c r="X1192" s="2"/>
      <c r="Y1192" s="2"/>
      <c r="Z1192" s="2"/>
    </row>
    <row r="1193" spans="1:26" x14ac:dyDescent="0.2">
      <c r="A1193" t="s">
        <v>1302</v>
      </c>
      <c r="B1193" s="9">
        <v>227</v>
      </c>
      <c r="C1193" s="2">
        <v>2590</v>
      </c>
      <c r="D1193" s="2">
        <v>11.41</v>
      </c>
      <c r="E1193" s="2">
        <v>1167</v>
      </c>
      <c r="F1193" s="2">
        <v>5.14</v>
      </c>
      <c r="G1193" s="2">
        <v>45</v>
      </c>
      <c r="H1193" s="2">
        <v>57.55</v>
      </c>
      <c r="I1193" s="2">
        <v>4</v>
      </c>
      <c r="J1193" s="10">
        <v>2015</v>
      </c>
      <c r="K1193" s="8" t="s">
        <v>1172</v>
      </c>
      <c r="L1193" s="8" t="s">
        <v>16</v>
      </c>
      <c r="M1193" s="2">
        <f>RANK(Table1[[#This Row],[powerPerf]],Table1[powerPerf])</f>
        <v>1067</v>
      </c>
      <c r="N1193" s="2">
        <f>RANK(Table1[[#This Row],[cpuValue]],Table1[cpuValue])</f>
        <v>1509</v>
      </c>
      <c r="O1193" s="8" t="str">
        <f>LOOKUP(Table1[[#This Row],[Rank based on power]],$S$5:$S$9,$T$5:$T$9)</f>
        <v>Average performance</v>
      </c>
      <c r="P1193" s="2">
        <f ca="1">YEAR($T$2)-Table1[[#This Row],[testDate]]</f>
        <v>7</v>
      </c>
      <c r="Q1193" s="8" t="str">
        <f>CONCATENATE(PROPER(Table1[[#This Row],[Performace remark based on performance]])," ",UPPER(TRIM(Table1[[#This Row],[category]])))</f>
        <v>Average Performance SERVER</v>
      </c>
      <c r="R1193" s="8"/>
      <c r="S1193" s="2"/>
      <c r="T1193" s="2"/>
      <c r="U1193" s="2"/>
      <c r="V1193" s="2"/>
      <c r="W1193" s="2"/>
      <c r="X1193" s="2"/>
      <c r="Y1193" s="2"/>
      <c r="Z1193" s="2"/>
    </row>
    <row r="1194" spans="1:26" x14ac:dyDescent="0.2">
      <c r="A1194" t="s">
        <v>1303</v>
      </c>
      <c r="B1194" s="9">
        <v>393</v>
      </c>
      <c r="C1194" s="2">
        <v>2587</v>
      </c>
      <c r="D1194" s="2">
        <v>6.58</v>
      </c>
      <c r="E1194" s="2">
        <v>1477</v>
      </c>
      <c r="F1194" s="2">
        <v>3.76</v>
      </c>
      <c r="G1194" s="2">
        <v>5</v>
      </c>
      <c r="H1194" s="2">
        <v>517.41999999999996</v>
      </c>
      <c r="I1194" s="2">
        <v>2</v>
      </c>
      <c r="J1194" s="10">
        <v>2013</v>
      </c>
      <c r="K1194" s="8" t="s">
        <v>1216</v>
      </c>
      <c r="L1194" s="8" t="s">
        <v>118</v>
      </c>
      <c r="M1194" s="2">
        <f>RANK(Table1[[#This Row],[powerPerf]],Table1[powerPerf])</f>
        <v>31</v>
      </c>
      <c r="N1194" s="2">
        <f>RANK(Table1[[#This Row],[cpuValue]],Table1[cpuValue])</f>
        <v>1748</v>
      </c>
      <c r="O1194" s="8" t="str">
        <f>LOOKUP(Table1[[#This Row],[Rank based on power]],$S$5:$S$9,$T$5:$T$9)</f>
        <v>Best performance</v>
      </c>
      <c r="P1194" s="2">
        <f ca="1">YEAR($T$2)-Table1[[#This Row],[testDate]]</f>
        <v>9</v>
      </c>
      <c r="Q1194" s="8" t="str">
        <f>CONCATENATE(PROPER(Table1[[#This Row],[Performace remark based on performance]])," ",UPPER(TRIM(Table1[[#This Row],[category]])))</f>
        <v>Best Performance LAPTOP</v>
      </c>
      <c r="R1194" s="8"/>
      <c r="S1194" s="2"/>
      <c r="T1194" s="2"/>
      <c r="U1194" s="2"/>
      <c r="V1194" s="2"/>
      <c r="W1194" s="2"/>
      <c r="X1194" s="2"/>
      <c r="Y1194" s="2"/>
      <c r="Z1194" s="2"/>
    </row>
    <row r="1195" spans="1:26" x14ac:dyDescent="0.2">
      <c r="A1195" t="s">
        <v>1304</v>
      </c>
      <c r="B1195" s="9">
        <v>219.55</v>
      </c>
      <c r="C1195" s="2">
        <v>2586</v>
      </c>
      <c r="D1195" s="2">
        <v>11.78</v>
      </c>
      <c r="E1195" s="2">
        <v>1378</v>
      </c>
      <c r="F1195" s="2">
        <v>6.28</v>
      </c>
      <c r="G1195" s="2">
        <v>120</v>
      </c>
      <c r="H1195" s="2">
        <v>21.55</v>
      </c>
      <c r="I1195" s="2">
        <v>4</v>
      </c>
      <c r="J1195" s="10">
        <v>2009</v>
      </c>
      <c r="K1195" s="8" t="s">
        <v>1267</v>
      </c>
      <c r="L1195" s="8" t="s">
        <v>16</v>
      </c>
      <c r="M1195" s="2">
        <f>RANK(Table1[[#This Row],[powerPerf]],Table1[powerPerf])</f>
        <v>1586</v>
      </c>
      <c r="N1195" s="2">
        <f>RANK(Table1[[#This Row],[cpuValue]],Table1[cpuValue])</f>
        <v>1496</v>
      </c>
      <c r="O1195" s="8" t="str">
        <f>LOOKUP(Table1[[#This Row],[Rank based on power]],$S$5:$S$9,$T$5:$T$9)</f>
        <v>Low performance</v>
      </c>
      <c r="P1195" s="2">
        <f ca="1">YEAR($T$2)-Table1[[#This Row],[testDate]]</f>
        <v>13</v>
      </c>
      <c r="Q1195" s="8" t="str">
        <f>CONCATENATE(PROPER(Table1[[#This Row],[Performace remark based on performance]])," ",UPPER(TRIM(Table1[[#This Row],[category]])))</f>
        <v>Low Performance SERVER</v>
      </c>
      <c r="R1195" s="8"/>
      <c r="S1195" s="2"/>
      <c r="T1195" s="2"/>
      <c r="U1195" s="2"/>
      <c r="V1195" s="2"/>
      <c r="W1195" s="2"/>
      <c r="X1195" s="2"/>
      <c r="Y1195" s="2"/>
      <c r="Z1195" s="2"/>
    </row>
    <row r="1196" spans="1:26" x14ac:dyDescent="0.2">
      <c r="A1196" t="s">
        <v>1305</v>
      </c>
      <c r="B1196" s="9">
        <v>58.95</v>
      </c>
      <c r="C1196" s="2">
        <v>2577</v>
      </c>
      <c r="D1196" s="2">
        <v>43.72</v>
      </c>
      <c r="E1196" s="2">
        <v>1334</v>
      </c>
      <c r="F1196" s="2">
        <v>22.62</v>
      </c>
      <c r="G1196" s="2">
        <v>65</v>
      </c>
      <c r="H1196" s="2">
        <v>39.65</v>
      </c>
      <c r="I1196" s="2">
        <v>2</v>
      </c>
      <c r="J1196" s="10">
        <v>2008</v>
      </c>
      <c r="K1196" s="8" t="s">
        <v>1191</v>
      </c>
      <c r="L1196" s="8" t="s">
        <v>13</v>
      </c>
      <c r="M1196" s="2">
        <f>RANK(Table1[[#This Row],[powerPerf]],Table1[powerPerf])</f>
        <v>1250</v>
      </c>
      <c r="N1196" s="2">
        <f>RANK(Table1[[#This Row],[cpuValue]],Table1[cpuValue])</f>
        <v>526</v>
      </c>
      <c r="O1196" s="8" t="str">
        <f>LOOKUP(Table1[[#This Row],[Rank based on power]],$S$5:$S$9,$T$5:$T$9)</f>
        <v>Average performance</v>
      </c>
      <c r="P1196" s="2">
        <f ca="1">YEAR($T$2)-Table1[[#This Row],[testDate]]</f>
        <v>14</v>
      </c>
      <c r="Q1196" s="8" t="str">
        <f>CONCATENATE(PROPER(Table1[[#This Row],[Performace remark based on performance]])," ",UPPER(TRIM(Table1[[#This Row],[category]])))</f>
        <v>Average Performance DESKTOP</v>
      </c>
      <c r="R1196" s="8"/>
      <c r="S1196" s="2"/>
      <c r="T1196" s="2"/>
      <c r="U1196" s="2"/>
      <c r="V1196" s="2"/>
      <c r="W1196" s="2"/>
      <c r="X1196" s="2"/>
      <c r="Y1196" s="2"/>
      <c r="Z1196" s="2"/>
    </row>
    <row r="1197" spans="1:26" x14ac:dyDescent="0.2">
      <c r="A1197" t="s">
        <v>1307</v>
      </c>
      <c r="B1197" s="9">
        <v>107.41</v>
      </c>
      <c r="C1197" s="2">
        <v>2571</v>
      </c>
      <c r="D1197" s="2">
        <v>23.94</v>
      </c>
      <c r="E1197" s="2">
        <v>1999</v>
      </c>
      <c r="F1197" s="2">
        <v>18.61</v>
      </c>
      <c r="G1197" s="2">
        <v>54</v>
      </c>
      <c r="H1197" s="2">
        <v>47.61</v>
      </c>
      <c r="I1197" s="2">
        <v>2</v>
      </c>
      <c r="J1197" s="10">
        <v>2012</v>
      </c>
      <c r="K1197" s="8" t="s">
        <v>267</v>
      </c>
      <c r="L1197" s="8" t="s">
        <v>13</v>
      </c>
      <c r="M1197" s="2">
        <f>RANK(Table1[[#This Row],[powerPerf]],Table1[powerPerf])</f>
        <v>1163</v>
      </c>
      <c r="N1197" s="2">
        <f>RANK(Table1[[#This Row],[cpuValue]],Table1[cpuValue])</f>
        <v>1029</v>
      </c>
      <c r="O1197" s="8" t="str">
        <f>LOOKUP(Table1[[#This Row],[Rank based on power]],$S$5:$S$9,$T$5:$T$9)</f>
        <v>Average performance</v>
      </c>
      <c r="P1197" s="2">
        <f ca="1">YEAR($T$2)-Table1[[#This Row],[testDate]]</f>
        <v>10</v>
      </c>
      <c r="Q1197" s="8" t="str">
        <f>CONCATENATE(PROPER(Table1[[#This Row],[Performace remark based on performance]])," ",UPPER(TRIM(Table1[[#This Row],[category]])))</f>
        <v>Average Performance DESKTOP</v>
      </c>
      <c r="R1197" s="8"/>
      <c r="S1197" s="2"/>
      <c r="T1197" s="2"/>
      <c r="U1197" s="2"/>
      <c r="V1197" s="2"/>
      <c r="W1197" s="2"/>
      <c r="X1197" s="2"/>
      <c r="Y1197" s="2"/>
      <c r="Z1197" s="2"/>
    </row>
    <row r="1198" spans="1:26" x14ac:dyDescent="0.2">
      <c r="A1198" t="s">
        <v>1308</v>
      </c>
      <c r="B1198" s="9">
        <v>25.99</v>
      </c>
      <c r="C1198" s="2">
        <v>2565</v>
      </c>
      <c r="D1198" s="2">
        <v>98.68</v>
      </c>
      <c r="E1198" s="2">
        <v>1279</v>
      </c>
      <c r="F1198" s="2">
        <v>49.2</v>
      </c>
      <c r="G1198" s="2">
        <v>95</v>
      </c>
      <c r="H1198" s="2">
        <v>27</v>
      </c>
      <c r="I1198" s="2">
        <v>2</v>
      </c>
      <c r="J1198" s="10">
        <v>2009</v>
      </c>
      <c r="K1198" s="8" t="s">
        <v>766</v>
      </c>
      <c r="L1198" s="8" t="s">
        <v>13</v>
      </c>
      <c r="M1198" s="2">
        <f>RANK(Table1[[#This Row],[powerPerf]],Table1[powerPerf])</f>
        <v>1453</v>
      </c>
      <c r="N1198" s="2">
        <f>RANK(Table1[[#This Row],[cpuValue]],Table1[cpuValue])</f>
        <v>100</v>
      </c>
      <c r="O1198" s="8" t="str">
        <f>LOOKUP(Table1[[#This Row],[Rank based on power]],$S$5:$S$9,$T$5:$T$9)</f>
        <v>Average performance</v>
      </c>
      <c r="P1198" s="2">
        <f ca="1">YEAR($T$2)-Table1[[#This Row],[testDate]]</f>
        <v>13</v>
      </c>
      <c r="Q1198" s="8" t="str">
        <f>CONCATENATE(PROPER(Table1[[#This Row],[Performace remark based on performance]])," ",UPPER(TRIM(Table1[[#This Row],[category]])))</f>
        <v>Average Performance DESKTOP</v>
      </c>
      <c r="R1198" s="8"/>
      <c r="S1198" s="2"/>
      <c r="T1198" s="2"/>
      <c r="U1198" s="2"/>
      <c r="V1198" s="2"/>
      <c r="W1198" s="2"/>
      <c r="X1198" s="2"/>
      <c r="Y1198" s="2"/>
      <c r="Z1198" s="2"/>
    </row>
    <row r="1199" spans="1:26" x14ac:dyDescent="0.2">
      <c r="A1199" t="s">
        <v>1309</v>
      </c>
      <c r="B1199" s="9">
        <v>281</v>
      </c>
      <c r="C1199" s="2">
        <v>2564</v>
      </c>
      <c r="D1199" s="2">
        <v>9.1300000000000008</v>
      </c>
      <c r="E1199" s="2">
        <v>1324</v>
      </c>
      <c r="F1199" s="2">
        <v>4.71</v>
      </c>
      <c r="G1199" s="2">
        <v>15</v>
      </c>
      <c r="H1199" s="2">
        <v>170.95</v>
      </c>
      <c r="I1199" s="2">
        <v>2</v>
      </c>
      <c r="J1199" s="10">
        <v>2010</v>
      </c>
      <c r="K1199" s="8" t="s">
        <v>802</v>
      </c>
      <c r="L1199" s="8" t="s">
        <v>118</v>
      </c>
      <c r="M1199" s="2">
        <f>RANK(Table1[[#This Row],[powerPerf]],Table1[powerPerf])</f>
        <v>410</v>
      </c>
      <c r="N1199" s="2">
        <f>RANK(Table1[[#This Row],[cpuValue]],Table1[cpuValue])</f>
        <v>1623</v>
      </c>
      <c r="O1199" s="8" t="str">
        <f>LOOKUP(Table1[[#This Row],[Rank based on power]],$S$5:$S$9,$T$5:$T$9)</f>
        <v>High performance</v>
      </c>
      <c r="P1199" s="2">
        <f ca="1">YEAR($T$2)-Table1[[#This Row],[testDate]]</f>
        <v>12</v>
      </c>
      <c r="Q1199" s="8" t="str">
        <f>CONCATENATE(PROPER(Table1[[#This Row],[Performace remark based on performance]])," ",UPPER(TRIM(Table1[[#This Row],[category]])))</f>
        <v>High Performance LAPTOP</v>
      </c>
      <c r="R1199" s="8"/>
      <c r="S1199" s="2"/>
      <c r="T1199" s="2"/>
      <c r="U1199" s="2"/>
      <c r="V1199" s="2"/>
      <c r="W1199" s="2"/>
      <c r="X1199" s="2"/>
      <c r="Y1199" s="2"/>
      <c r="Z1199" s="2"/>
    </row>
    <row r="1200" spans="1:26" x14ac:dyDescent="0.2">
      <c r="A1200" t="s">
        <v>1310</v>
      </c>
      <c r="B1200" s="9">
        <v>74.02</v>
      </c>
      <c r="C1200" s="2">
        <v>2546</v>
      </c>
      <c r="D1200" s="2">
        <v>34.4</v>
      </c>
      <c r="E1200" s="2">
        <v>1357</v>
      </c>
      <c r="F1200" s="2">
        <v>18.329999999999998</v>
      </c>
      <c r="G1200" s="2">
        <v>125</v>
      </c>
      <c r="H1200" s="2">
        <v>20.37</v>
      </c>
      <c r="I1200" s="2">
        <v>4</v>
      </c>
      <c r="J1200" s="10">
        <v>2015</v>
      </c>
      <c r="K1200" s="8" t="s">
        <v>1092</v>
      </c>
      <c r="L1200" s="8" t="s">
        <v>13</v>
      </c>
      <c r="M1200" s="2">
        <f>RANK(Table1[[#This Row],[powerPerf]],Table1[powerPerf])</f>
        <v>1616</v>
      </c>
      <c r="N1200" s="2">
        <f>RANK(Table1[[#This Row],[cpuValue]],Table1[cpuValue])</f>
        <v>720</v>
      </c>
      <c r="O1200" s="8" t="str">
        <f>LOOKUP(Table1[[#This Row],[Rank based on power]],$S$5:$S$9,$T$5:$T$9)</f>
        <v>Low performance</v>
      </c>
      <c r="P1200" s="2">
        <f ca="1">YEAR($T$2)-Table1[[#This Row],[testDate]]</f>
        <v>7</v>
      </c>
      <c r="Q1200" s="8" t="str">
        <f>CONCATENATE(PROPER(Table1[[#This Row],[Performace remark based on performance]])," ",UPPER(TRIM(Table1[[#This Row],[category]])))</f>
        <v>Low Performance DESKTOP</v>
      </c>
      <c r="R1200" s="8"/>
      <c r="S1200" s="2"/>
      <c r="T1200" s="2"/>
      <c r="U1200" s="2"/>
      <c r="V1200" s="2"/>
      <c r="W1200" s="2"/>
      <c r="X1200" s="2"/>
      <c r="Y1200" s="2"/>
      <c r="Z1200" s="2"/>
    </row>
    <row r="1201" spans="1:26" x14ac:dyDescent="0.2">
      <c r="A1201" t="s">
        <v>1311</v>
      </c>
      <c r="B1201" s="9">
        <v>40.72</v>
      </c>
      <c r="C1201" s="2">
        <v>2544</v>
      </c>
      <c r="D1201" s="2">
        <v>62.46</v>
      </c>
      <c r="E1201" s="2">
        <v>1417</v>
      </c>
      <c r="F1201" s="2">
        <v>34.79</v>
      </c>
      <c r="G1201" s="2">
        <v>125</v>
      </c>
      <c r="H1201" s="2">
        <v>20.350000000000001</v>
      </c>
      <c r="I1201" s="2">
        <v>4</v>
      </c>
      <c r="J1201" s="10">
        <v>2010</v>
      </c>
      <c r="K1201" s="8" t="s">
        <v>1092</v>
      </c>
      <c r="L1201" s="8" t="s">
        <v>77</v>
      </c>
      <c r="M1201" s="2">
        <f>RANK(Table1[[#This Row],[powerPerf]],Table1[powerPerf])</f>
        <v>1619</v>
      </c>
      <c r="N1201" s="2">
        <f>RANK(Table1[[#This Row],[cpuValue]],Table1[cpuValue])</f>
        <v>300</v>
      </c>
      <c r="O1201" s="8" t="str">
        <f>LOOKUP(Table1[[#This Row],[Rank based on power]],$S$5:$S$9,$T$5:$T$9)</f>
        <v>Low performance</v>
      </c>
      <c r="P1201" s="2">
        <f ca="1">YEAR($T$2)-Table1[[#This Row],[testDate]]</f>
        <v>12</v>
      </c>
      <c r="Q1201" s="8" t="str">
        <f>CONCATENATE(PROPER(Table1[[#This Row],[Performace remark based on performance]])," ",UPPER(TRIM(Table1[[#This Row],[category]])))</f>
        <v>Low Performance UNKNOWN</v>
      </c>
      <c r="R1201" s="8"/>
      <c r="S1201" s="2"/>
      <c r="T1201" s="2"/>
      <c r="U1201" s="2"/>
      <c r="V1201" s="2"/>
      <c r="W1201" s="2"/>
      <c r="X1201" s="2"/>
      <c r="Y1201" s="2"/>
      <c r="Z1201" s="2"/>
    </row>
    <row r="1202" spans="1:26" x14ac:dyDescent="0.2">
      <c r="A1202" t="s">
        <v>1312</v>
      </c>
      <c r="B1202" s="9">
        <v>148.37</v>
      </c>
      <c r="C1202" s="2">
        <v>2522</v>
      </c>
      <c r="D1202" s="2">
        <v>17</v>
      </c>
      <c r="E1202" s="2">
        <v>1169</v>
      </c>
      <c r="F1202" s="2">
        <v>7.88</v>
      </c>
      <c r="G1202" s="2">
        <v>60</v>
      </c>
      <c r="H1202" s="2">
        <v>42.03</v>
      </c>
      <c r="I1202" s="2">
        <v>4</v>
      </c>
      <c r="J1202" s="10">
        <v>2018</v>
      </c>
      <c r="K1202" s="8" t="s">
        <v>716</v>
      </c>
      <c r="L1202" s="8" t="s">
        <v>16</v>
      </c>
      <c r="M1202" s="2">
        <f>RANK(Table1[[#This Row],[powerPerf]],Table1[powerPerf])</f>
        <v>1224</v>
      </c>
      <c r="N1202" s="2">
        <f>RANK(Table1[[#This Row],[cpuValue]],Table1[cpuValue])</f>
        <v>1277</v>
      </c>
      <c r="O1202" s="8" t="str">
        <f>LOOKUP(Table1[[#This Row],[Rank based on power]],$S$5:$S$9,$T$5:$T$9)</f>
        <v>Average performance</v>
      </c>
      <c r="P1202" s="2">
        <f ca="1">YEAR($T$2)-Table1[[#This Row],[testDate]]</f>
        <v>4</v>
      </c>
      <c r="Q1202" s="8" t="str">
        <f>CONCATENATE(PROPER(Table1[[#This Row],[Performace remark based on performance]])," ",UPPER(TRIM(Table1[[#This Row],[category]])))</f>
        <v>Average Performance SERVER</v>
      </c>
      <c r="R1202" s="8"/>
      <c r="S1202" s="2"/>
      <c r="T1202" s="2"/>
      <c r="U1202" s="2"/>
      <c r="V1202" s="2"/>
      <c r="W1202" s="2"/>
      <c r="X1202" s="2"/>
      <c r="Y1202" s="2"/>
      <c r="Z1202" s="2"/>
    </row>
    <row r="1203" spans="1:26" x14ac:dyDescent="0.2">
      <c r="A1203" t="s">
        <v>1313</v>
      </c>
      <c r="B1203" s="9">
        <v>225</v>
      </c>
      <c r="C1203" s="2">
        <v>2521</v>
      </c>
      <c r="D1203" s="2">
        <v>11.21</v>
      </c>
      <c r="E1203" s="2">
        <v>1292</v>
      </c>
      <c r="F1203" s="2">
        <v>5.74</v>
      </c>
      <c r="G1203" s="2">
        <v>25</v>
      </c>
      <c r="H1203" s="2">
        <v>100.85</v>
      </c>
      <c r="I1203" s="2">
        <v>2</v>
      </c>
      <c r="J1203" s="10">
        <v>2010</v>
      </c>
      <c r="K1203" s="8" t="s">
        <v>337</v>
      </c>
      <c r="L1203" s="8" t="s">
        <v>118</v>
      </c>
      <c r="M1203" s="2">
        <f>RANK(Table1[[#This Row],[powerPerf]],Table1[powerPerf])</f>
        <v>758</v>
      </c>
      <c r="N1203" s="2">
        <f>RANK(Table1[[#This Row],[cpuValue]],Table1[cpuValue])</f>
        <v>1519</v>
      </c>
      <c r="O1203" s="8" t="str">
        <f>LOOKUP(Table1[[#This Row],[Rank based on power]],$S$5:$S$9,$T$5:$T$9)</f>
        <v>High performance</v>
      </c>
      <c r="P1203" s="2">
        <f ca="1">YEAR($T$2)-Table1[[#This Row],[testDate]]</f>
        <v>12</v>
      </c>
      <c r="Q1203" s="8" t="str">
        <f>CONCATENATE(PROPER(Table1[[#This Row],[Performace remark based on performance]])," ",UPPER(TRIM(Table1[[#This Row],[category]])))</f>
        <v>High Performance LAPTOP</v>
      </c>
      <c r="R1203" s="8"/>
      <c r="S1203" s="2"/>
      <c r="T1203" s="2"/>
      <c r="U1203" s="2"/>
      <c r="V1203" s="2"/>
      <c r="W1203" s="2"/>
      <c r="X1203" s="2"/>
      <c r="Y1203" s="2"/>
      <c r="Z1203" s="2"/>
    </row>
    <row r="1204" spans="1:26" x14ac:dyDescent="0.2">
      <c r="A1204" t="s">
        <v>1314</v>
      </c>
      <c r="B1204" s="9">
        <v>99.99</v>
      </c>
      <c r="C1204" s="2">
        <v>2513</v>
      </c>
      <c r="D1204" s="2">
        <v>25.13</v>
      </c>
      <c r="E1204" s="2">
        <v>1556</v>
      </c>
      <c r="F1204" s="2">
        <v>15.56</v>
      </c>
      <c r="G1204" s="2">
        <v>35</v>
      </c>
      <c r="H1204" s="2">
        <v>71.8</v>
      </c>
      <c r="I1204" s="2">
        <v>2</v>
      </c>
      <c r="J1204" s="10">
        <v>2018</v>
      </c>
      <c r="K1204" s="8" t="s">
        <v>1315</v>
      </c>
      <c r="L1204" s="8" t="s">
        <v>118</v>
      </c>
      <c r="M1204" s="2">
        <f>RANK(Table1[[#This Row],[powerPerf]],Table1[powerPerf])</f>
        <v>945</v>
      </c>
      <c r="N1204" s="2">
        <f>RANK(Table1[[#This Row],[cpuValue]],Table1[cpuValue])</f>
        <v>999</v>
      </c>
      <c r="O1204" s="8" t="str">
        <f>LOOKUP(Table1[[#This Row],[Rank based on power]],$S$5:$S$9,$T$5:$T$9)</f>
        <v>Average performance</v>
      </c>
      <c r="P1204" s="2">
        <f ca="1">YEAR($T$2)-Table1[[#This Row],[testDate]]</f>
        <v>4</v>
      </c>
      <c r="Q1204" s="8" t="str">
        <f>CONCATENATE(PROPER(Table1[[#This Row],[Performace remark based on performance]])," ",UPPER(TRIM(Table1[[#This Row],[category]])))</f>
        <v>Average Performance LAPTOP</v>
      </c>
      <c r="R1204" s="8"/>
      <c r="S1204" s="2"/>
      <c r="T1204" s="2"/>
      <c r="U1204" s="2"/>
      <c r="V1204" s="2"/>
      <c r="W1204" s="2"/>
      <c r="X1204" s="2"/>
      <c r="Y1204" s="2"/>
      <c r="Z1204" s="2"/>
    </row>
    <row r="1205" spans="1:26" x14ac:dyDescent="0.2">
      <c r="A1205" t="s">
        <v>1316</v>
      </c>
      <c r="B1205" s="9">
        <v>291</v>
      </c>
      <c r="C1205" s="2">
        <v>2511</v>
      </c>
      <c r="D1205" s="2">
        <v>8.6300000000000008</v>
      </c>
      <c r="E1205" s="2">
        <v>1542</v>
      </c>
      <c r="F1205" s="2">
        <v>5.3</v>
      </c>
      <c r="G1205" s="2">
        <v>73</v>
      </c>
      <c r="H1205" s="2">
        <v>34.4</v>
      </c>
      <c r="I1205" s="2">
        <v>2</v>
      </c>
      <c r="J1205" s="10">
        <v>2009</v>
      </c>
      <c r="K1205" s="8" t="s">
        <v>1172</v>
      </c>
      <c r="L1205" s="8" t="s">
        <v>13</v>
      </c>
      <c r="M1205" s="2">
        <f>RANK(Table1[[#This Row],[powerPerf]],Table1[powerPerf])</f>
        <v>1323</v>
      </c>
      <c r="N1205" s="2">
        <f>RANK(Table1[[#This Row],[cpuValue]],Table1[cpuValue])</f>
        <v>1657</v>
      </c>
      <c r="O1205" s="8" t="str">
        <f>LOOKUP(Table1[[#This Row],[Rank based on power]],$S$5:$S$9,$T$5:$T$9)</f>
        <v>Average performance</v>
      </c>
      <c r="P1205" s="2">
        <f ca="1">YEAR($T$2)-Table1[[#This Row],[testDate]]</f>
        <v>13</v>
      </c>
      <c r="Q1205" s="8" t="str">
        <f>CONCATENATE(PROPER(Table1[[#This Row],[Performace remark based on performance]])," ",UPPER(TRIM(Table1[[#This Row],[category]])))</f>
        <v>Average Performance DESKTOP</v>
      </c>
      <c r="R1205" s="8"/>
      <c r="S1205" s="2"/>
      <c r="T1205" s="2"/>
      <c r="U1205" s="2"/>
      <c r="V1205" s="2"/>
      <c r="W1205" s="2"/>
      <c r="X1205" s="2"/>
      <c r="Y1205" s="2"/>
      <c r="Z1205" s="2"/>
    </row>
    <row r="1206" spans="1:26" x14ac:dyDescent="0.2">
      <c r="A1206" t="s">
        <v>1317</v>
      </c>
      <c r="B1206" s="9">
        <v>529.99</v>
      </c>
      <c r="C1206" s="2">
        <v>2504</v>
      </c>
      <c r="D1206" s="2">
        <v>4.72</v>
      </c>
      <c r="E1206" s="2">
        <v>1569</v>
      </c>
      <c r="F1206" s="2">
        <v>2.96</v>
      </c>
      <c r="G1206" s="2">
        <v>15</v>
      </c>
      <c r="H1206" s="2">
        <v>166.93</v>
      </c>
      <c r="I1206" s="2">
        <v>2</v>
      </c>
      <c r="J1206" s="10">
        <v>2012</v>
      </c>
      <c r="K1206" s="8" t="s">
        <v>1178</v>
      </c>
      <c r="L1206" s="8" t="s">
        <v>118</v>
      </c>
      <c r="M1206" s="2">
        <f>RANK(Table1[[#This Row],[powerPerf]],Table1[powerPerf])</f>
        <v>432</v>
      </c>
      <c r="N1206" s="2">
        <f>RANK(Table1[[#This Row],[cpuValue]],Table1[cpuValue])</f>
        <v>1821</v>
      </c>
      <c r="O1206" s="8" t="str">
        <f>LOOKUP(Table1[[#This Row],[Rank based on power]],$S$5:$S$9,$T$5:$T$9)</f>
        <v>High performance</v>
      </c>
      <c r="P1206" s="2">
        <f ca="1">YEAR($T$2)-Table1[[#This Row],[testDate]]</f>
        <v>10</v>
      </c>
      <c r="Q1206" s="8" t="str">
        <f>CONCATENATE(PROPER(Table1[[#This Row],[Performace remark based on performance]])," ",UPPER(TRIM(Table1[[#This Row],[category]])))</f>
        <v>High Performance LAPTOP</v>
      </c>
      <c r="R1206" s="8"/>
      <c r="S1206" s="2"/>
      <c r="T1206" s="2"/>
      <c r="U1206" s="2"/>
      <c r="V1206" s="2"/>
      <c r="W1206" s="2"/>
      <c r="X1206" s="2"/>
      <c r="Y1206" s="2"/>
      <c r="Z1206" s="2"/>
    </row>
    <row r="1207" spans="1:26" x14ac:dyDescent="0.2">
      <c r="A1207" t="s">
        <v>1318</v>
      </c>
      <c r="B1207" s="9">
        <v>281</v>
      </c>
      <c r="C1207" s="2">
        <v>2502</v>
      </c>
      <c r="D1207" s="2">
        <v>8.9</v>
      </c>
      <c r="E1207" s="2">
        <v>1512</v>
      </c>
      <c r="F1207" s="2">
        <v>5.38</v>
      </c>
      <c r="G1207" s="2">
        <v>15</v>
      </c>
      <c r="H1207" s="2">
        <v>166.78</v>
      </c>
      <c r="I1207" s="2">
        <v>2</v>
      </c>
      <c r="J1207" s="10">
        <v>2019</v>
      </c>
      <c r="K1207" s="8" t="s">
        <v>1178</v>
      </c>
      <c r="L1207" s="8" t="s">
        <v>118</v>
      </c>
      <c r="M1207" s="2">
        <f>RANK(Table1[[#This Row],[powerPerf]],Table1[powerPerf])</f>
        <v>434</v>
      </c>
      <c r="N1207" s="2">
        <f>RANK(Table1[[#This Row],[cpuValue]],Table1[cpuValue])</f>
        <v>1641</v>
      </c>
      <c r="O1207" s="8" t="str">
        <f>LOOKUP(Table1[[#This Row],[Rank based on power]],$S$5:$S$9,$T$5:$T$9)</f>
        <v>High performance</v>
      </c>
      <c r="P1207" s="2">
        <f ca="1">YEAR($T$2)-Table1[[#This Row],[testDate]]</f>
        <v>3</v>
      </c>
      <c r="Q1207" s="8" t="str">
        <f>CONCATENATE(PROPER(Table1[[#This Row],[Performace remark based on performance]])," ",UPPER(TRIM(Table1[[#This Row],[category]])))</f>
        <v>High Performance LAPTOP</v>
      </c>
      <c r="R1207" s="8"/>
      <c r="S1207" s="2"/>
      <c r="T1207" s="2"/>
      <c r="U1207" s="2"/>
      <c r="V1207" s="2"/>
      <c r="W1207" s="2"/>
      <c r="X1207" s="2"/>
      <c r="Y1207" s="2"/>
      <c r="Z1207" s="2"/>
    </row>
    <row r="1208" spans="1:26" x14ac:dyDescent="0.2">
      <c r="A1208" t="s">
        <v>1319</v>
      </c>
      <c r="B1208" s="9">
        <v>79.95</v>
      </c>
      <c r="C1208" s="2">
        <v>2498</v>
      </c>
      <c r="D1208" s="2">
        <v>31.25</v>
      </c>
      <c r="E1208" s="2">
        <v>1326</v>
      </c>
      <c r="F1208" s="2">
        <v>16.59</v>
      </c>
      <c r="G1208" s="2">
        <v>95</v>
      </c>
      <c r="H1208" s="2">
        <v>26.3</v>
      </c>
      <c r="I1208" s="2">
        <v>4</v>
      </c>
      <c r="J1208" s="10">
        <v>2011</v>
      </c>
      <c r="K1208" s="8" t="s">
        <v>1306</v>
      </c>
      <c r="L1208" s="8" t="s">
        <v>13</v>
      </c>
      <c r="M1208" s="2">
        <f>RANK(Table1[[#This Row],[powerPerf]],Table1[powerPerf])</f>
        <v>1468</v>
      </c>
      <c r="N1208" s="2">
        <f>RANK(Table1[[#This Row],[cpuValue]],Table1[cpuValue])</f>
        <v>807</v>
      </c>
      <c r="O1208" s="8" t="str">
        <f>LOOKUP(Table1[[#This Row],[Rank based on power]],$S$5:$S$9,$T$5:$T$9)</f>
        <v>Average performance</v>
      </c>
      <c r="P1208" s="2">
        <f ca="1">YEAR($T$2)-Table1[[#This Row],[testDate]]</f>
        <v>11</v>
      </c>
      <c r="Q1208" s="8" t="str">
        <f>CONCATENATE(PROPER(Table1[[#This Row],[Performace remark based on performance]])," ",UPPER(TRIM(Table1[[#This Row],[category]])))</f>
        <v>Average Performance DESKTOP</v>
      </c>
      <c r="R1208" s="8"/>
      <c r="S1208" s="2"/>
      <c r="T1208" s="2"/>
      <c r="U1208" s="2"/>
      <c r="V1208" s="2"/>
      <c r="W1208" s="2"/>
      <c r="X1208" s="2"/>
      <c r="Y1208" s="2"/>
      <c r="Z1208" s="2"/>
    </row>
    <row r="1209" spans="1:26" x14ac:dyDescent="0.2">
      <c r="A1209" t="s">
        <v>1320</v>
      </c>
      <c r="B1209" s="9">
        <v>64.989999999999995</v>
      </c>
      <c r="C1209" s="2">
        <v>2496</v>
      </c>
      <c r="D1209" s="2">
        <v>38.4</v>
      </c>
      <c r="E1209" s="2">
        <v>1350</v>
      </c>
      <c r="F1209" s="2">
        <v>20.77</v>
      </c>
      <c r="G1209" s="2">
        <v>95</v>
      </c>
      <c r="H1209" s="2">
        <v>26.27</v>
      </c>
      <c r="I1209" s="2">
        <v>4</v>
      </c>
      <c r="J1209" s="10">
        <v>2018</v>
      </c>
      <c r="K1209" s="8" t="s">
        <v>1306</v>
      </c>
      <c r="L1209" s="8" t="s">
        <v>77</v>
      </c>
      <c r="M1209" s="2">
        <f>RANK(Table1[[#This Row],[powerPerf]],Table1[powerPerf])</f>
        <v>1469</v>
      </c>
      <c r="N1209" s="2">
        <f>RANK(Table1[[#This Row],[cpuValue]],Table1[cpuValue])</f>
        <v>621</v>
      </c>
      <c r="O1209" s="8" t="str">
        <f>LOOKUP(Table1[[#This Row],[Rank based on power]],$S$5:$S$9,$T$5:$T$9)</f>
        <v>Average performance</v>
      </c>
      <c r="P1209" s="2">
        <f ca="1">YEAR($T$2)-Table1[[#This Row],[testDate]]</f>
        <v>4</v>
      </c>
      <c r="Q1209" s="8" t="str">
        <f>CONCATENATE(PROPER(Table1[[#This Row],[Performace remark based on performance]])," ",UPPER(TRIM(Table1[[#This Row],[category]])))</f>
        <v>Average Performance UNKNOWN</v>
      </c>
      <c r="R1209" s="8"/>
      <c r="S1209" s="2"/>
      <c r="T1209" s="2"/>
      <c r="U1209" s="2"/>
      <c r="V1209" s="2"/>
      <c r="W1209" s="2"/>
      <c r="X1209" s="2"/>
      <c r="Y1209" s="2"/>
      <c r="Z1209" s="2"/>
    </row>
    <row r="1210" spans="1:26" x14ac:dyDescent="0.2">
      <c r="A1210" t="s">
        <v>1321</v>
      </c>
      <c r="B1210" s="9">
        <v>200</v>
      </c>
      <c r="C1210" s="2">
        <v>2495</v>
      </c>
      <c r="D1210" s="2">
        <v>12.48</v>
      </c>
      <c r="E1210" s="2">
        <v>1242</v>
      </c>
      <c r="F1210" s="2">
        <v>6.21</v>
      </c>
      <c r="G1210" s="2">
        <v>95</v>
      </c>
      <c r="H1210" s="2">
        <v>26.27</v>
      </c>
      <c r="I1210" s="2">
        <v>4</v>
      </c>
      <c r="J1210" s="10">
        <v>2009</v>
      </c>
      <c r="K1210" s="8" t="s">
        <v>1172</v>
      </c>
      <c r="L1210" s="8" t="s">
        <v>13</v>
      </c>
      <c r="M1210" s="2">
        <f>RANK(Table1[[#This Row],[powerPerf]],Table1[powerPerf])</f>
        <v>1469</v>
      </c>
      <c r="N1210" s="2">
        <f>RANK(Table1[[#This Row],[cpuValue]],Table1[cpuValue])</f>
        <v>1465</v>
      </c>
      <c r="O1210" s="8" t="str">
        <f>LOOKUP(Table1[[#This Row],[Rank based on power]],$S$5:$S$9,$T$5:$T$9)</f>
        <v>Average performance</v>
      </c>
      <c r="P1210" s="2">
        <f ca="1">YEAR($T$2)-Table1[[#This Row],[testDate]]</f>
        <v>13</v>
      </c>
      <c r="Q1210" s="8" t="str">
        <f>CONCATENATE(PROPER(Table1[[#This Row],[Performace remark based on performance]])," ",UPPER(TRIM(Table1[[#This Row],[category]])))</f>
        <v>Average Performance DESKTOP</v>
      </c>
      <c r="R1210" s="8"/>
      <c r="S1210" s="2"/>
      <c r="T1210" s="2"/>
      <c r="U1210" s="2"/>
      <c r="V1210" s="2"/>
      <c r="W1210" s="2"/>
      <c r="X1210" s="2"/>
      <c r="Y1210" s="2"/>
      <c r="Z1210" s="2"/>
    </row>
    <row r="1211" spans="1:26" x14ac:dyDescent="0.2">
      <c r="A1211" t="s">
        <v>1322</v>
      </c>
      <c r="B1211" s="9">
        <v>20.04</v>
      </c>
      <c r="C1211" s="2">
        <v>2490</v>
      </c>
      <c r="D1211" s="2">
        <v>124.24</v>
      </c>
      <c r="E1211" s="2">
        <v>1302</v>
      </c>
      <c r="F1211" s="2">
        <v>64.98</v>
      </c>
      <c r="G1211" s="2">
        <v>80</v>
      </c>
      <c r="H1211" s="2">
        <v>31.12</v>
      </c>
      <c r="I1211" s="2">
        <v>4</v>
      </c>
      <c r="J1211" s="10">
        <v>2011</v>
      </c>
      <c r="K1211" s="8" t="s">
        <v>1267</v>
      </c>
      <c r="L1211" s="8" t="s">
        <v>16</v>
      </c>
      <c r="M1211" s="2">
        <f>RANK(Table1[[#This Row],[powerPerf]],Table1[powerPerf])</f>
        <v>1375</v>
      </c>
      <c r="N1211" s="2">
        <f>RANK(Table1[[#This Row],[cpuValue]],Table1[cpuValue])</f>
        <v>40</v>
      </c>
      <c r="O1211" s="8" t="str">
        <f>LOOKUP(Table1[[#This Row],[Rank based on power]],$S$5:$S$9,$T$5:$T$9)</f>
        <v>Average performance</v>
      </c>
      <c r="P1211" s="2">
        <f ca="1">YEAR($T$2)-Table1[[#This Row],[testDate]]</f>
        <v>11</v>
      </c>
      <c r="Q1211" s="8" t="str">
        <f>CONCATENATE(PROPER(Table1[[#This Row],[Performace remark based on performance]])," ",UPPER(TRIM(Table1[[#This Row],[category]])))</f>
        <v>Average Performance SERVER</v>
      </c>
      <c r="R1211" s="8"/>
      <c r="S1211" s="2"/>
      <c r="T1211" s="2"/>
      <c r="U1211" s="2"/>
      <c r="V1211" s="2"/>
      <c r="W1211" s="2"/>
      <c r="X1211" s="2"/>
      <c r="Y1211" s="2"/>
      <c r="Z1211" s="2"/>
    </row>
    <row r="1212" spans="1:26" x14ac:dyDescent="0.2">
      <c r="A1212" t="s">
        <v>1323</v>
      </c>
      <c r="B1212" s="9">
        <v>36.99</v>
      </c>
      <c r="C1212" s="2">
        <v>2486</v>
      </c>
      <c r="D1212" s="2">
        <v>67.209999999999994</v>
      </c>
      <c r="E1212" s="2">
        <v>1294</v>
      </c>
      <c r="F1212" s="2">
        <v>34.99</v>
      </c>
      <c r="G1212" s="2">
        <v>80</v>
      </c>
      <c r="H1212" s="2">
        <v>31.08</v>
      </c>
      <c r="I1212" s="2">
        <v>4</v>
      </c>
      <c r="J1212" s="10">
        <v>2011</v>
      </c>
      <c r="K1212" s="8" t="s">
        <v>1267</v>
      </c>
      <c r="L1212" s="8" t="s">
        <v>16</v>
      </c>
      <c r="M1212" s="2">
        <f>RANK(Table1[[#This Row],[powerPerf]],Table1[powerPerf])</f>
        <v>1378</v>
      </c>
      <c r="N1212" s="2">
        <f>RANK(Table1[[#This Row],[cpuValue]],Table1[cpuValue])</f>
        <v>250</v>
      </c>
      <c r="O1212" s="8" t="str">
        <f>LOOKUP(Table1[[#This Row],[Rank based on power]],$S$5:$S$9,$T$5:$T$9)</f>
        <v>Average performance</v>
      </c>
      <c r="P1212" s="2">
        <f ca="1">YEAR($T$2)-Table1[[#This Row],[testDate]]</f>
        <v>11</v>
      </c>
      <c r="Q1212" s="8" t="str">
        <f>CONCATENATE(PROPER(Table1[[#This Row],[Performace remark based on performance]])," ",UPPER(TRIM(Table1[[#This Row],[category]])))</f>
        <v>Average Performance SERVER</v>
      </c>
      <c r="R1212" s="8"/>
      <c r="S1212" s="2"/>
      <c r="T1212" s="2"/>
      <c r="U1212" s="2"/>
      <c r="V1212" s="2"/>
      <c r="W1212" s="2"/>
      <c r="X1212" s="2"/>
      <c r="Y1212" s="2"/>
      <c r="Z1212" s="2"/>
    </row>
    <row r="1213" spans="1:26" x14ac:dyDescent="0.2">
      <c r="A1213" t="s">
        <v>1324</v>
      </c>
      <c r="B1213" s="9">
        <v>61.99</v>
      </c>
      <c r="C1213" s="2">
        <v>2482</v>
      </c>
      <c r="D1213" s="2">
        <v>40.04</v>
      </c>
      <c r="E1213" s="2">
        <v>2151</v>
      </c>
      <c r="F1213" s="2">
        <v>34.700000000000003</v>
      </c>
      <c r="G1213" s="2">
        <v>58</v>
      </c>
      <c r="H1213" s="2">
        <v>42.79</v>
      </c>
      <c r="I1213" s="2">
        <v>2</v>
      </c>
      <c r="J1213" s="10">
        <v>2019</v>
      </c>
      <c r="K1213" s="8" t="s">
        <v>155</v>
      </c>
      <c r="L1213" s="8" t="s">
        <v>13</v>
      </c>
      <c r="M1213" s="2">
        <f>RANK(Table1[[#This Row],[powerPerf]],Table1[powerPerf])</f>
        <v>1219</v>
      </c>
      <c r="N1213" s="2">
        <f>RANK(Table1[[#This Row],[cpuValue]],Table1[cpuValue])</f>
        <v>589</v>
      </c>
      <c r="O1213" s="8" t="str">
        <f>LOOKUP(Table1[[#This Row],[Rank based on power]],$S$5:$S$9,$T$5:$T$9)</f>
        <v>Average performance</v>
      </c>
      <c r="P1213" s="2">
        <f ca="1">YEAR($T$2)-Table1[[#This Row],[testDate]]</f>
        <v>3</v>
      </c>
      <c r="Q1213" s="8" t="str">
        <f>CONCATENATE(PROPER(Table1[[#This Row],[Performace remark based on performance]])," ",UPPER(TRIM(Table1[[#This Row],[category]])))</f>
        <v>Average Performance DESKTOP</v>
      </c>
      <c r="R1213" s="8"/>
      <c r="S1213" s="2"/>
      <c r="T1213" s="2"/>
      <c r="U1213" s="2"/>
      <c r="V1213" s="2"/>
      <c r="W1213" s="2"/>
      <c r="X1213" s="2"/>
      <c r="Y1213" s="2"/>
      <c r="Z1213" s="2"/>
    </row>
    <row r="1214" spans="1:26" x14ac:dyDescent="0.2">
      <c r="A1214" t="s">
        <v>1325</v>
      </c>
      <c r="B1214" s="9">
        <v>149</v>
      </c>
      <c r="C1214" s="2">
        <v>2480</v>
      </c>
      <c r="D1214" s="2">
        <v>16.64</v>
      </c>
      <c r="E1214" s="2">
        <v>1835</v>
      </c>
      <c r="F1214" s="2">
        <v>12.32</v>
      </c>
      <c r="G1214" s="2">
        <v>55</v>
      </c>
      <c r="H1214" s="2">
        <v>45.09</v>
      </c>
      <c r="I1214" s="2">
        <v>2</v>
      </c>
      <c r="J1214" s="10">
        <v>2013</v>
      </c>
      <c r="K1214" s="8" t="s">
        <v>776</v>
      </c>
      <c r="L1214" s="8" t="s">
        <v>13</v>
      </c>
      <c r="M1214" s="2">
        <f>RANK(Table1[[#This Row],[powerPerf]],Table1[powerPerf])</f>
        <v>1193</v>
      </c>
      <c r="N1214" s="2">
        <f>RANK(Table1[[#This Row],[cpuValue]],Table1[cpuValue])</f>
        <v>1288</v>
      </c>
      <c r="O1214" s="8" t="str">
        <f>LOOKUP(Table1[[#This Row],[Rank based on power]],$S$5:$S$9,$T$5:$T$9)</f>
        <v>Average performance</v>
      </c>
      <c r="P1214" s="2">
        <f ca="1">YEAR($T$2)-Table1[[#This Row],[testDate]]</f>
        <v>9</v>
      </c>
      <c r="Q1214" s="8" t="str">
        <f>CONCATENATE(PROPER(Table1[[#This Row],[Performace remark based on performance]])," ",UPPER(TRIM(Table1[[#This Row],[category]])))</f>
        <v>Average Performance DESKTOP</v>
      </c>
      <c r="R1214" s="8"/>
      <c r="S1214" s="2"/>
      <c r="T1214" s="2"/>
      <c r="U1214" s="2"/>
      <c r="V1214" s="2"/>
      <c r="W1214" s="2"/>
      <c r="X1214" s="2"/>
      <c r="Y1214" s="2"/>
      <c r="Z1214" s="2"/>
    </row>
    <row r="1215" spans="1:26" x14ac:dyDescent="0.2">
      <c r="A1215" t="s">
        <v>1326</v>
      </c>
      <c r="B1215" s="9">
        <v>52</v>
      </c>
      <c r="C1215" s="2">
        <v>2479</v>
      </c>
      <c r="D1215" s="2">
        <v>47.67</v>
      </c>
      <c r="E1215" s="2">
        <v>590</v>
      </c>
      <c r="F1215" s="2">
        <v>11.34</v>
      </c>
      <c r="G1215" s="2">
        <v>105</v>
      </c>
      <c r="H1215" s="2">
        <v>23.61</v>
      </c>
      <c r="I1215" s="2">
        <v>6</v>
      </c>
      <c r="J1215" s="10">
        <v>2010</v>
      </c>
      <c r="K1215" s="8" t="s">
        <v>1210</v>
      </c>
      <c r="L1215" s="8" t="s">
        <v>16</v>
      </c>
      <c r="M1215" s="2">
        <f>RANK(Table1[[#This Row],[powerPerf]],Table1[powerPerf])</f>
        <v>1529</v>
      </c>
      <c r="N1215" s="2">
        <f>RANK(Table1[[#This Row],[cpuValue]],Table1[cpuValue])</f>
        <v>455</v>
      </c>
      <c r="O1215" s="8" t="str">
        <f>LOOKUP(Table1[[#This Row],[Rank based on power]],$S$5:$S$9,$T$5:$T$9)</f>
        <v>Average performance</v>
      </c>
      <c r="P1215" s="2">
        <f ca="1">YEAR($T$2)-Table1[[#This Row],[testDate]]</f>
        <v>12</v>
      </c>
      <c r="Q1215" s="8" t="str">
        <f>CONCATENATE(PROPER(Table1[[#This Row],[Performace remark based on performance]])," ",UPPER(TRIM(Table1[[#This Row],[category]])))</f>
        <v>Average Performance SERVER</v>
      </c>
      <c r="R1215" s="8"/>
      <c r="S1215" s="2"/>
      <c r="T1215" s="2"/>
      <c r="U1215" s="2"/>
      <c r="V1215" s="2"/>
      <c r="W1215" s="2"/>
      <c r="X1215" s="2"/>
      <c r="Y1215" s="2"/>
      <c r="Z1215" s="2"/>
    </row>
    <row r="1216" spans="1:26" x14ac:dyDescent="0.2">
      <c r="A1216" t="s">
        <v>1327</v>
      </c>
      <c r="B1216" s="9">
        <v>72.61</v>
      </c>
      <c r="C1216" s="2">
        <v>2479</v>
      </c>
      <c r="D1216" s="2">
        <v>34.14</v>
      </c>
      <c r="E1216" s="2">
        <v>1056</v>
      </c>
      <c r="F1216" s="2">
        <v>14.55</v>
      </c>
      <c r="G1216" s="2">
        <v>80</v>
      </c>
      <c r="H1216" s="2">
        <v>30.98</v>
      </c>
      <c r="I1216" s="2">
        <v>4</v>
      </c>
      <c r="J1216" s="10">
        <v>2015</v>
      </c>
      <c r="K1216" s="8" t="s">
        <v>716</v>
      </c>
      <c r="L1216" s="8" t="s">
        <v>16</v>
      </c>
      <c r="M1216" s="2">
        <f>RANK(Table1[[#This Row],[powerPerf]],Table1[powerPerf])</f>
        <v>1381</v>
      </c>
      <c r="N1216" s="2">
        <f>RANK(Table1[[#This Row],[cpuValue]],Table1[cpuValue])</f>
        <v>729</v>
      </c>
      <c r="O1216" s="8" t="str">
        <f>LOOKUP(Table1[[#This Row],[Rank based on power]],$S$5:$S$9,$T$5:$T$9)</f>
        <v>Average performance</v>
      </c>
      <c r="P1216" s="2">
        <f ca="1">YEAR($T$2)-Table1[[#This Row],[testDate]]</f>
        <v>7</v>
      </c>
      <c r="Q1216" s="8" t="str">
        <f>CONCATENATE(PROPER(Table1[[#This Row],[Performace remark based on performance]])," ",UPPER(TRIM(Table1[[#This Row],[category]])))</f>
        <v>Average Performance SERVER</v>
      </c>
      <c r="R1216" s="8"/>
      <c r="S1216" s="2"/>
      <c r="T1216" s="2"/>
      <c r="U1216" s="2"/>
      <c r="V1216" s="2"/>
      <c r="W1216" s="2"/>
      <c r="X1216" s="2"/>
      <c r="Y1216" s="2"/>
      <c r="Z1216" s="2"/>
    </row>
    <row r="1217" spans="1:26" x14ac:dyDescent="0.2">
      <c r="A1217" t="s">
        <v>1328</v>
      </c>
      <c r="B1217" s="9">
        <v>200.19</v>
      </c>
      <c r="C1217" s="2">
        <v>2462</v>
      </c>
      <c r="D1217" s="2">
        <v>12.3</v>
      </c>
      <c r="E1217" s="2">
        <v>1455</v>
      </c>
      <c r="F1217" s="2">
        <v>7.27</v>
      </c>
      <c r="G1217" s="2">
        <v>87</v>
      </c>
      <c r="H1217" s="2">
        <v>28.3</v>
      </c>
      <c r="I1217" s="2">
        <v>2</v>
      </c>
      <c r="J1217" s="10">
        <v>2014</v>
      </c>
      <c r="K1217" s="8" t="s">
        <v>1172</v>
      </c>
      <c r="L1217" s="8" t="s">
        <v>13</v>
      </c>
      <c r="M1217" s="2">
        <f>RANK(Table1[[#This Row],[powerPerf]],Table1[powerPerf])</f>
        <v>1431</v>
      </c>
      <c r="N1217" s="2">
        <f>RANK(Table1[[#This Row],[cpuValue]],Table1[cpuValue])</f>
        <v>1472</v>
      </c>
      <c r="O1217" s="8" t="str">
        <f>LOOKUP(Table1[[#This Row],[Rank based on power]],$S$5:$S$9,$T$5:$T$9)</f>
        <v>Average performance</v>
      </c>
      <c r="P1217" s="2">
        <f ca="1">YEAR($T$2)-Table1[[#This Row],[testDate]]</f>
        <v>8</v>
      </c>
      <c r="Q1217" s="8" t="str">
        <f>CONCATENATE(PROPER(Table1[[#This Row],[Performace remark based on performance]])," ",UPPER(TRIM(Table1[[#This Row],[category]])))</f>
        <v>Average Performance DESKTOP</v>
      </c>
      <c r="R1217" s="8"/>
      <c r="S1217" s="2"/>
      <c r="T1217" s="2"/>
      <c r="U1217" s="2"/>
      <c r="V1217" s="2"/>
      <c r="W1217" s="2"/>
      <c r="X1217" s="2"/>
      <c r="Y1217" s="2"/>
      <c r="Z1217" s="2"/>
    </row>
    <row r="1218" spans="1:26" x14ac:dyDescent="0.2">
      <c r="A1218" t="s">
        <v>1329</v>
      </c>
      <c r="B1218" s="9">
        <v>106</v>
      </c>
      <c r="C1218" s="2">
        <v>2459</v>
      </c>
      <c r="D1218" s="2">
        <v>23.2</v>
      </c>
      <c r="E1218" s="2">
        <v>1435</v>
      </c>
      <c r="F1218" s="2">
        <v>13.54</v>
      </c>
      <c r="G1218" s="2">
        <v>27</v>
      </c>
      <c r="H1218" s="2">
        <v>91.07</v>
      </c>
      <c r="I1218" s="2">
        <v>2</v>
      </c>
      <c r="J1218" s="10">
        <v>2010</v>
      </c>
      <c r="K1218" s="8" t="s">
        <v>469</v>
      </c>
      <c r="L1218" s="8" t="s">
        <v>16</v>
      </c>
      <c r="M1218" s="2">
        <f>RANK(Table1[[#This Row],[powerPerf]],Table1[powerPerf])</f>
        <v>807</v>
      </c>
      <c r="N1218" s="2">
        <f>RANK(Table1[[#This Row],[cpuValue]],Table1[cpuValue])</f>
        <v>1052</v>
      </c>
      <c r="O1218" s="8" t="str">
        <f>LOOKUP(Table1[[#This Row],[Rank based on power]],$S$5:$S$9,$T$5:$T$9)</f>
        <v>Average performance</v>
      </c>
      <c r="P1218" s="2">
        <f ca="1">YEAR($T$2)-Table1[[#This Row],[testDate]]</f>
        <v>12</v>
      </c>
      <c r="Q1218" s="8" t="str">
        <f>CONCATENATE(PROPER(Table1[[#This Row],[Performace remark based on performance]])," ",UPPER(TRIM(Table1[[#This Row],[category]])))</f>
        <v>Average Performance SERVER</v>
      </c>
      <c r="R1218" s="8"/>
      <c r="S1218" s="2"/>
      <c r="T1218" s="2"/>
      <c r="U1218" s="2"/>
      <c r="V1218" s="2"/>
      <c r="W1218" s="2"/>
      <c r="X1218" s="2"/>
      <c r="Y1218" s="2"/>
      <c r="Z1218" s="2"/>
    </row>
    <row r="1219" spans="1:26" x14ac:dyDescent="0.2">
      <c r="A1219" t="s">
        <v>1330</v>
      </c>
      <c r="B1219" s="9">
        <v>859.99</v>
      </c>
      <c r="C1219" s="2">
        <v>2455</v>
      </c>
      <c r="D1219" s="2">
        <v>2.86</v>
      </c>
      <c r="E1219" s="2">
        <v>1288</v>
      </c>
      <c r="F1219" s="2">
        <v>1.5</v>
      </c>
      <c r="G1219" s="2">
        <v>130</v>
      </c>
      <c r="H1219" s="2">
        <v>18.89</v>
      </c>
      <c r="I1219" s="2">
        <v>4</v>
      </c>
      <c r="J1219" s="10">
        <v>2011</v>
      </c>
      <c r="K1219" s="8" t="s">
        <v>1295</v>
      </c>
      <c r="L1219" s="8" t="s">
        <v>13</v>
      </c>
      <c r="M1219" s="2">
        <f>RANK(Table1[[#This Row],[powerPerf]],Table1[powerPerf])</f>
        <v>1665</v>
      </c>
      <c r="N1219" s="2">
        <f>RANK(Table1[[#This Row],[cpuValue]],Table1[cpuValue])</f>
        <v>1887</v>
      </c>
      <c r="O1219" s="8" t="str">
        <f>LOOKUP(Table1[[#This Row],[Rank based on power]],$S$5:$S$9,$T$5:$T$9)</f>
        <v>Low performance</v>
      </c>
      <c r="P1219" s="2">
        <f ca="1">YEAR($T$2)-Table1[[#This Row],[testDate]]</f>
        <v>11</v>
      </c>
      <c r="Q1219" s="8" t="str">
        <f>CONCATENATE(PROPER(Table1[[#This Row],[Performace remark based on performance]])," ",UPPER(TRIM(Table1[[#This Row],[category]])))</f>
        <v>Low Performance DESKTOP</v>
      </c>
      <c r="R1219" s="8"/>
      <c r="S1219" s="2"/>
      <c r="T1219" s="2"/>
      <c r="U1219" s="2"/>
      <c r="V1219" s="2"/>
      <c r="W1219" s="2"/>
      <c r="X1219" s="2"/>
      <c r="Y1219" s="2"/>
      <c r="Z1219" s="2"/>
    </row>
    <row r="1220" spans="1:26" x14ac:dyDescent="0.2">
      <c r="A1220" t="s">
        <v>1331</v>
      </c>
      <c r="B1220" s="9">
        <v>107</v>
      </c>
      <c r="C1220" s="2">
        <v>2451</v>
      </c>
      <c r="D1220" s="2">
        <v>22.91</v>
      </c>
      <c r="E1220" s="2">
        <v>1009</v>
      </c>
      <c r="F1220" s="2">
        <v>9.43</v>
      </c>
      <c r="G1220" s="2">
        <v>6</v>
      </c>
      <c r="H1220" s="2">
        <v>408.48</v>
      </c>
      <c r="I1220" s="2">
        <v>4</v>
      </c>
      <c r="J1220" s="10">
        <v>2009</v>
      </c>
      <c r="K1220" s="8" t="s">
        <v>1120</v>
      </c>
      <c r="L1220" s="8" t="s">
        <v>118</v>
      </c>
      <c r="M1220" s="2">
        <f>RANK(Table1[[#This Row],[powerPerf]],Table1[powerPerf])</f>
        <v>70</v>
      </c>
      <c r="N1220" s="2">
        <f>RANK(Table1[[#This Row],[cpuValue]],Table1[cpuValue])</f>
        <v>1067</v>
      </c>
      <c r="O1220" s="8" t="str">
        <f>LOOKUP(Table1[[#This Row],[Rank based on power]],$S$5:$S$9,$T$5:$T$9)</f>
        <v>Best performance</v>
      </c>
      <c r="P1220" s="2">
        <f ca="1">YEAR($T$2)-Table1[[#This Row],[testDate]]</f>
        <v>13</v>
      </c>
      <c r="Q1220" s="8" t="str">
        <f>CONCATENATE(PROPER(Table1[[#This Row],[Performace remark based on performance]])," ",UPPER(TRIM(Table1[[#This Row],[category]])))</f>
        <v>Best Performance LAPTOP</v>
      </c>
      <c r="R1220" s="8"/>
      <c r="S1220" s="2"/>
      <c r="T1220" s="2"/>
      <c r="U1220" s="2"/>
      <c r="V1220" s="2"/>
      <c r="W1220" s="2"/>
      <c r="X1220" s="2"/>
      <c r="Y1220" s="2"/>
      <c r="Z1220" s="2"/>
    </row>
    <row r="1221" spans="1:26" x14ac:dyDescent="0.2">
      <c r="A1221" t="s">
        <v>1332</v>
      </c>
      <c r="B1221" s="9">
        <v>52.02</v>
      </c>
      <c r="C1221" s="2">
        <v>2449</v>
      </c>
      <c r="D1221" s="2">
        <v>47.08</v>
      </c>
      <c r="E1221" s="2">
        <v>1534</v>
      </c>
      <c r="F1221" s="2">
        <v>29.49</v>
      </c>
      <c r="G1221" s="2">
        <v>35</v>
      </c>
      <c r="H1221" s="2">
        <v>69.98</v>
      </c>
      <c r="I1221" s="2">
        <v>2</v>
      </c>
      <c r="J1221" s="10">
        <v>2009</v>
      </c>
      <c r="K1221" s="8" t="s">
        <v>937</v>
      </c>
      <c r="L1221" s="8" t="s">
        <v>118</v>
      </c>
      <c r="M1221" s="2">
        <f>RANK(Table1[[#This Row],[powerPerf]],Table1[powerPerf])</f>
        <v>957</v>
      </c>
      <c r="N1221" s="2">
        <f>RANK(Table1[[#This Row],[cpuValue]],Table1[cpuValue])</f>
        <v>467</v>
      </c>
      <c r="O1221" s="8" t="str">
        <f>LOOKUP(Table1[[#This Row],[Rank based on power]],$S$5:$S$9,$T$5:$T$9)</f>
        <v>Average performance</v>
      </c>
      <c r="P1221" s="2">
        <f ca="1">YEAR($T$2)-Table1[[#This Row],[testDate]]</f>
        <v>13</v>
      </c>
      <c r="Q1221" s="8" t="str">
        <f>CONCATENATE(PROPER(Table1[[#This Row],[Performace remark based on performance]])," ",UPPER(TRIM(Table1[[#This Row],[category]])))</f>
        <v>Average Performance LAPTOP</v>
      </c>
      <c r="R1221" s="8"/>
      <c r="S1221" s="2"/>
      <c r="T1221" s="2"/>
      <c r="U1221" s="2"/>
      <c r="V1221" s="2"/>
      <c r="W1221" s="2"/>
      <c r="X1221" s="2"/>
      <c r="Y1221" s="2"/>
      <c r="Z1221" s="2"/>
    </row>
    <row r="1222" spans="1:26" x14ac:dyDescent="0.2">
      <c r="A1222" t="s">
        <v>1333</v>
      </c>
      <c r="B1222" s="9">
        <v>105.95</v>
      </c>
      <c r="C1222" s="2">
        <v>2448</v>
      </c>
      <c r="D1222" s="2">
        <v>23.11</v>
      </c>
      <c r="E1222" s="2">
        <v>1914</v>
      </c>
      <c r="F1222" s="2">
        <v>18.059999999999999</v>
      </c>
      <c r="G1222" s="2">
        <v>54</v>
      </c>
      <c r="H1222" s="2">
        <v>45.34</v>
      </c>
      <c r="I1222" s="2">
        <v>2</v>
      </c>
      <c r="J1222" s="10">
        <v>2009</v>
      </c>
      <c r="K1222" s="8" t="s">
        <v>267</v>
      </c>
      <c r="L1222" s="8" t="s">
        <v>13</v>
      </c>
      <c r="M1222" s="2">
        <f>RANK(Table1[[#This Row],[powerPerf]],Table1[powerPerf])</f>
        <v>1189</v>
      </c>
      <c r="N1222" s="2">
        <f>RANK(Table1[[#This Row],[cpuValue]],Table1[cpuValue])</f>
        <v>1057</v>
      </c>
      <c r="O1222" s="8" t="str">
        <f>LOOKUP(Table1[[#This Row],[Rank based on power]],$S$5:$S$9,$T$5:$T$9)</f>
        <v>Average performance</v>
      </c>
      <c r="P1222" s="2">
        <f ca="1">YEAR($T$2)-Table1[[#This Row],[testDate]]</f>
        <v>13</v>
      </c>
      <c r="Q1222" s="8" t="str">
        <f>CONCATENATE(PROPER(Table1[[#This Row],[Performace remark based on performance]])," ",UPPER(TRIM(Table1[[#This Row],[category]])))</f>
        <v>Average Performance DESKTOP</v>
      </c>
      <c r="R1222" s="8"/>
      <c r="S1222" s="2"/>
      <c r="T1222" s="2"/>
      <c r="U1222" s="2"/>
      <c r="V1222" s="2"/>
      <c r="W1222" s="2"/>
      <c r="X1222" s="2"/>
      <c r="Y1222" s="2"/>
      <c r="Z1222" s="2"/>
    </row>
    <row r="1223" spans="1:26" x14ac:dyDescent="0.2">
      <c r="A1223" t="s">
        <v>1334</v>
      </c>
      <c r="B1223" s="9">
        <v>218.57</v>
      </c>
      <c r="C1223" s="2">
        <v>2447</v>
      </c>
      <c r="D1223" s="2">
        <v>11.2</v>
      </c>
      <c r="E1223" s="2">
        <v>1366</v>
      </c>
      <c r="F1223" s="2">
        <v>6.25</v>
      </c>
      <c r="G1223" s="2">
        <v>37</v>
      </c>
      <c r="H1223" s="2">
        <v>66.150000000000006</v>
      </c>
      <c r="I1223" s="2">
        <v>2</v>
      </c>
      <c r="J1223" s="10">
        <v>2020</v>
      </c>
      <c r="K1223" s="8" t="s">
        <v>770</v>
      </c>
      <c r="L1223" s="8" t="s">
        <v>118</v>
      </c>
      <c r="M1223" s="2">
        <f>RANK(Table1[[#This Row],[powerPerf]],Table1[powerPerf])</f>
        <v>987</v>
      </c>
      <c r="N1223" s="2">
        <f>RANK(Table1[[#This Row],[cpuValue]],Table1[cpuValue])</f>
        <v>1521</v>
      </c>
      <c r="O1223" s="8" t="str">
        <f>LOOKUP(Table1[[#This Row],[Rank based on power]],$S$5:$S$9,$T$5:$T$9)</f>
        <v>Average performance</v>
      </c>
      <c r="P1223" s="2">
        <f ca="1">YEAR($T$2)-Table1[[#This Row],[testDate]]</f>
        <v>2</v>
      </c>
      <c r="Q1223" s="8" t="str">
        <f>CONCATENATE(PROPER(Table1[[#This Row],[Performace remark based on performance]])," ",UPPER(TRIM(Table1[[#This Row],[category]])))</f>
        <v>Average Performance LAPTOP</v>
      </c>
      <c r="R1223" s="8"/>
      <c r="S1223" s="2"/>
      <c r="T1223" s="2"/>
      <c r="U1223" s="2"/>
      <c r="V1223" s="2"/>
      <c r="W1223" s="2"/>
      <c r="X1223" s="2"/>
      <c r="Y1223" s="2"/>
      <c r="Z1223" s="2"/>
    </row>
    <row r="1224" spans="1:26" x14ac:dyDescent="0.2">
      <c r="A1224" t="s">
        <v>1335</v>
      </c>
      <c r="B1224" s="9">
        <v>40</v>
      </c>
      <c r="C1224" s="2">
        <v>2446</v>
      </c>
      <c r="D1224" s="2">
        <v>61.16</v>
      </c>
      <c r="E1224" s="2">
        <v>1311</v>
      </c>
      <c r="F1224" s="2">
        <v>32.76</v>
      </c>
      <c r="G1224" s="2">
        <v>95</v>
      </c>
      <c r="H1224" s="2">
        <v>25.75</v>
      </c>
      <c r="I1224" s="2">
        <v>4</v>
      </c>
      <c r="J1224" s="10">
        <v>2013</v>
      </c>
      <c r="K1224" s="8" t="s">
        <v>1295</v>
      </c>
      <c r="L1224" s="8" t="s">
        <v>16</v>
      </c>
      <c r="M1224" s="2">
        <f>RANK(Table1[[#This Row],[powerPerf]],Table1[powerPerf])</f>
        <v>1481</v>
      </c>
      <c r="N1224" s="2">
        <f>RANK(Table1[[#This Row],[cpuValue]],Table1[cpuValue])</f>
        <v>312</v>
      </c>
      <c r="O1224" s="8" t="str">
        <f>LOOKUP(Table1[[#This Row],[Rank based on power]],$S$5:$S$9,$T$5:$T$9)</f>
        <v>Average performance</v>
      </c>
      <c r="P1224" s="2">
        <f ca="1">YEAR($T$2)-Table1[[#This Row],[testDate]]</f>
        <v>9</v>
      </c>
      <c r="Q1224" s="8" t="str">
        <f>CONCATENATE(PROPER(Table1[[#This Row],[Performace remark based on performance]])," ",UPPER(TRIM(Table1[[#This Row],[category]])))</f>
        <v>Average Performance SERVER</v>
      </c>
      <c r="R1224" s="8"/>
      <c r="S1224" s="2"/>
      <c r="T1224" s="2"/>
      <c r="U1224" s="2"/>
      <c r="V1224" s="2"/>
      <c r="W1224" s="2"/>
      <c r="X1224" s="2"/>
      <c r="Y1224" s="2"/>
      <c r="Z1224" s="2"/>
    </row>
    <row r="1225" spans="1:26" x14ac:dyDescent="0.2">
      <c r="A1225" t="s">
        <v>1336</v>
      </c>
      <c r="B1225" s="9">
        <v>166.6</v>
      </c>
      <c r="C1225" s="2">
        <v>2440</v>
      </c>
      <c r="D1225" s="2">
        <v>14.65</v>
      </c>
      <c r="E1225" s="2">
        <v>1329</v>
      </c>
      <c r="F1225" s="2">
        <v>7.98</v>
      </c>
      <c r="G1225" s="2">
        <v>95</v>
      </c>
      <c r="H1225" s="2">
        <v>25.69</v>
      </c>
      <c r="I1225" s="2">
        <v>4</v>
      </c>
      <c r="J1225" s="10">
        <v>2013</v>
      </c>
      <c r="K1225" s="8" t="s">
        <v>17</v>
      </c>
      <c r="L1225" s="8" t="s">
        <v>77</v>
      </c>
      <c r="M1225" s="2">
        <f>RANK(Table1[[#This Row],[powerPerf]],Table1[powerPerf])</f>
        <v>1482</v>
      </c>
      <c r="N1225" s="2">
        <f>RANK(Table1[[#This Row],[cpuValue]],Table1[cpuValue])</f>
        <v>1364</v>
      </c>
      <c r="O1225" s="8" t="str">
        <f>LOOKUP(Table1[[#This Row],[Rank based on power]],$S$5:$S$9,$T$5:$T$9)</f>
        <v>Average performance</v>
      </c>
      <c r="P1225" s="2">
        <f ca="1">YEAR($T$2)-Table1[[#This Row],[testDate]]</f>
        <v>9</v>
      </c>
      <c r="Q1225" s="8" t="str">
        <f>CONCATENATE(PROPER(Table1[[#This Row],[Performace remark based on performance]])," ",UPPER(TRIM(Table1[[#This Row],[category]])))</f>
        <v>Average Performance UNKNOWN</v>
      </c>
      <c r="R1225" s="8"/>
      <c r="S1225" s="2"/>
      <c r="T1225" s="2"/>
      <c r="U1225" s="2"/>
      <c r="V1225" s="2"/>
      <c r="W1225" s="2"/>
      <c r="X1225" s="2"/>
      <c r="Y1225" s="2"/>
      <c r="Z1225" s="2"/>
    </row>
    <row r="1226" spans="1:26" x14ac:dyDescent="0.2">
      <c r="A1226" t="s">
        <v>1337</v>
      </c>
      <c r="B1226" s="9">
        <v>125.05</v>
      </c>
      <c r="C1226" s="2">
        <v>2439</v>
      </c>
      <c r="D1226" s="2">
        <v>19.5</v>
      </c>
      <c r="E1226" s="2">
        <v>1490</v>
      </c>
      <c r="F1226" s="2">
        <v>11.91</v>
      </c>
      <c r="G1226" s="2">
        <v>35</v>
      </c>
      <c r="H1226" s="2">
        <v>69.680000000000007</v>
      </c>
      <c r="I1226" s="2">
        <v>2</v>
      </c>
      <c r="J1226" s="10">
        <v>2009</v>
      </c>
      <c r="K1226" s="8" t="s">
        <v>1177</v>
      </c>
      <c r="L1226" s="8" t="s">
        <v>118</v>
      </c>
      <c r="M1226" s="2">
        <f>RANK(Table1[[#This Row],[powerPerf]],Table1[powerPerf])</f>
        <v>964</v>
      </c>
      <c r="N1226" s="2">
        <f>RANK(Table1[[#This Row],[cpuValue]],Table1[cpuValue])</f>
        <v>1172</v>
      </c>
      <c r="O1226" s="8" t="str">
        <f>LOOKUP(Table1[[#This Row],[Rank based on power]],$S$5:$S$9,$T$5:$T$9)</f>
        <v>Average performance</v>
      </c>
      <c r="P1226" s="2">
        <f ca="1">YEAR($T$2)-Table1[[#This Row],[testDate]]</f>
        <v>13</v>
      </c>
      <c r="Q1226" s="8" t="str">
        <f>CONCATENATE(PROPER(Table1[[#This Row],[Performace remark based on performance]])," ",UPPER(TRIM(Table1[[#This Row],[category]])))</f>
        <v>Average Performance LAPTOP</v>
      </c>
      <c r="R1226" s="8"/>
      <c r="S1226" s="2"/>
      <c r="T1226" s="2"/>
      <c r="U1226" s="2"/>
      <c r="V1226" s="2"/>
      <c r="W1226" s="2"/>
      <c r="X1226" s="2"/>
      <c r="Y1226" s="2"/>
      <c r="Z1226" s="2"/>
    </row>
    <row r="1227" spans="1:26" x14ac:dyDescent="0.2">
      <c r="A1227" t="s">
        <v>1338</v>
      </c>
      <c r="B1227" s="9">
        <v>176.18</v>
      </c>
      <c r="C1227" s="2">
        <v>2432</v>
      </c>
      <c r="D1227" s="2">
        <v>13.8</v>
      </c>
      <c r="E1227" s="2">
        <v>1304</v>
      </c>
      <c r="F1227" s="2">
        <v>7.4</v>
      </c>
      <c r="G1227" s="2">
        <v>125</v>
      </c>
      <c r="H1227" s="2">
        <v>19.46</v>
      </c>
      <c r="I1227" s="2">
        <v>4</v>
      </c>
      <c r="J1227" s="10">
        <v>2010</v>
      </c>
      <c r="K1227" s="8" t="s">
        <v>1092</v>
      </c>
      <c r="L1227" s="8" t="s">
        <v>13</v>
      </c>
      <c r="M1227" s="2">
        <f>RANK(Table1[[#This Row],[powerPerf]],Table1[powerPerf])</f>
        <v>1642</v>
      </c>
      <c r="N1227" s="2">
        <f>RANK(Table1[[#This Row],[cpuValue]],Table1[cpuValue])</f>
        <v>1410</v>
      </c>
      <c r="O1227" s="8" t="str">
        <f>LOOKUP(Table1[[#This Row],[Rank based on power]],$S$5:$S$9,$T$5:$T$9)</f>
        <v>Low performance</v>
      </c>
      <c r="P1227" s="2">
        <f ca="1">YEAR($T$2)-Table1[[#This Row],[testDate]]</f>
        <v>12</v>
      </c>
      <c r="Q1227" s="8" t="str">
        <f>CONCATENATE(PROPER(Table1[[#This Row],[Performace remark based on performance]])," ",UPPER(TRIM(Table1[[#This Row],[category]])))</f>
        <v>Low Performance DESKTOP</v>
      </c>
      <c r="R1227" s="8"/>
      <c r="S1227" s="2"/>
      <c r="T1227" s="2"/>
      <c r="U1227" s="2"/>
      <c r="V1227" s="2"/>
      <c r="W1227" s="2"/>
      <c r="X1227" s="2"/>
      <c r="Y1227" s="2"/>
      <c r="Z1227" s="2"/>
    </row>
    <row r="1228" spans="1:26" x14ac:dyDescent="0.2">
      <c r="A1228" t="s">
        <v>1339</v>
      </c>
      <c r="B1228" s="9">
        <v>64.88</v>
      </c>
      <c r="C1228" s="2">
        <v>2428</v>
      </c>
      <c r="D1228" s="2">
        <v>37.43</v>
      </c>
      <c r="E1228" s="2">
        <v>2089</v>
      </c>
      <c r="F1228" s="2">
        <v>32.19</v>
      </c>
      <c r="G1228" s="2">
        <v>53</v>
      </c>
      <c r="H1228" s="2">
        <v>45.82</v>
      </c>
      <c r="I1228" s="2">
        <v>2</v>
      </c>
      <c r="J1228" s="10">
        <v>2020</v>
      </c>
      <c r="K1228" s="8" t="s">
        <v>650</v>
      </c>
      <c r="L1228" s="8" t="s">
        <v>13</v>
      </c>
      <c r="M1228" s="2">
        <f>RANK(Table1[[#This Row],[powerPerf]],Table1[powerPerf])</f>
        <v>1183</v>
      </c>
      <c r="N1228" s="2">
        <f>RANK(Table1[[#This Row],[cpuValue]],Table1[cpuValue])</f>
        <v>639</v>
      </c>
      <c r="O1228" s="8" t="str">
        <f>LOOKUP(Table1[[#This Row],[Rank based on power]],$S$5:$S$9,$T$5:$T$9)</f>
        <v>Average performance</v>
      </c>
      <c r="P1228" s="2">
        <f ca="1">YEAR($T$2)-Table1[[#This Row],[testDate]]</f>
        <v>2</v>
      </c>
      <c r="Q1228" s="8" t="str">
        <f>CONCATENATE(PROPER(Table1[[#This Row],[Performace remark based on performance]])," ",UPPER(TRIM(Table1[[#This Row],[category]])))</f>
        <v>Average Performance DESKTOP</v>
      </c>
      <c r="R1228" s="8"/>
      <c r="S1228" s="2"/>
      <c r="T1228" s="2"/>
      <c r="U1228" s="2"/>
      <c r="V1228" s="2"/>
      <c r="W1228" s="2"/>
      <c r="X1228" s="2"/>
      <c r="Y1228" s="2"/>
      <c r="Z1228" s="2"/>
    </row>
    <row r="1229" spans="1:26" x14ac:dyDescent="0.2">
      <c r="A1229" t="s">
        <v>1340</v>
      </c>
      <c r="B1229" s="9">
        <v>135.37</v>
      </c>
      <c r="C1229" s="2">
        <v>2427</v>
      </c>
      <c r="D1229" s="2">
        <v>17.93</v>
      </c>
      <c r="E1229" s="2">
        <v>1470</v>
      </c>
      <c r="F1229" s="2">
        <v>10.86</v>
      </c>
      <c r="G1229" s="2">
        <v>35</v>
      </c>
      <c r="H1229" s="2">
        <v>69.34</v>
      </c>
      <c r="I1229" s="2">
        <v>2</v>
      </c>
      <c r="J1229" s="10">
        <v>2008</v>
      </c>
      <c r="K1229" s="8" t="s">
        <v>1177</v>
      </c>
      <c r="L1229" s="8" t="s">
        <v>118</v>
      </c>
      <c r="M1229" s="2">
        <f>RANK(Table1[[#This Row],[powerPerf]],Table1[powerPerf])</f>
        <v>968</v>
      </c>
      <c r="N1229" s="2">
        <f>RANK(Table1[[#This Row],[cpuValue]],Table1[cpuValue])</f>
        <v>1238</v>
      </c>
      <c r="O1229" s="8" t="str">
        <f>LOOKUP(Table1[[#This Row],[Rank based on power]],$S$5:$S$9,$T$5:$T$9)</f>
        <v>Average performance</v>
      </c>
      <c r="P1229" s="2">
        <f ca="1">YEAR($T$2)-Table1[[#This Row],[testDate]]</f>
        <v>14</v>
      </c>
      <c r="Q1229" s="8" t="str">
        <f>CONCATENATE(PROPER(Table1[[#This Row],[Performace remark based on performance]])," ",UPPER(TRIM(Table1[[#This Row],[category]])))</f>
        <v>Average Performance LAPTOP</v>
      </c>
      <c r="R1229" s="8"/>
      <c r="S1229" s="2"/>
      <c r="T1229" s="2"/>
      <c r="U1229" s="2"/>
      <c r="V1229" s="2"/>
      <c r="W1229" s="2"/>
      <c r="X1229" s="2"/>
      <c r="Y1229" s="2"/>
      <c r="Z1229" s="2"/>
    </row>
    <row r="1230" spans="1:26" x14ac:dyDescent="0.2">
      <c r="A1230" t="s">
        <v>1341</v>
      </c>
      <c r="B1230" s="9">
        <v>160</v>
      </c>
      <c r="C1230" s="2">
        <v>2424</v>
      </c>
      <c r="D1230" s="2">
        <v>15.15</v>
      </c>
      <c r="E1230" s="2">
        <v>1314</v>
      </c>
      <c r="F1230" s="2">
        <v>8.2100000000000009</v>
      </c>
      <c r="G1230" s="2">
        <v>82</v>
      </c>
      <c r="H1230" s="2">
        <v>29.56</v>
      </c>
      <c r="I1230" s="2">
        <v>4</v>
      </c>
      <c r="J1230" s="10">
        <v>2018</v>
      </c>
      <c r="K1230" s="8" t="s">
        <v>1172</v>
      </c>
      <c r="L1230" s="8" t="s">
        <v>13</v>
      </c>
      <c r="M1230" s="2">
        <f>RANK(Table1[[#This Row],[powerPerf]],Table1[powerPerf])</f>
        <v>1406</v>
      </c>
      <c r="N1230" s="2">
        <f>RANK(Table1[[#This Row],[cpuValue]],Table1[cpuValue])</f>
        <v>1345</v>
      </c>
      <c r="O1230" s="8" t="str">
        <f>LOOKUP(Table1[[#This Row],[Rank based on power]],$S$5:$S$9,$T$5:$T$9)</f>
        <v>Average performance</v>
      </c>
      <c r="P1230" s="2">
        <f ca="1">YEAR($T$2)-Table1[[#This Row],[testDate]]</f>
        <v>4</v>
      </c>
      <c r="Q1230" s="8" t="str">
        <f>CONCATENATE(PROPER(Table1[[#This Row],[Performace remark based on performance]])," ",UPPER(TRIM(Table1[[#This Row],[category]])))</f>
        <v>Average Performance DESKTOP</v>
      </c>
      <c r="R1230" s="8"/>
      <c r="S1230" s="2"/>
      <c r="T1230" s="2"/>
      <c r="U1230" s="2"/>
      <c r="V1230" s="2"/>
      <c r="W1230" s="2"/>
      <c r="X1230" s="2"/>
      <c r="Y1230" s="2"/>
      <c r="Z1230" s="2"/>
    </row>
    <row r="1231" spans="1:26" x14ac:dyDescent="0.2">
      <c r="A1231" t="s">
        <v>1342</v>
      </c>
      <c r="B1231" s="9">
        <v>54.99</v>
      </c>
      <c r="C1231" s="2">
        <v>2411</v>
      </c>
      <c r="D1231" s="2">
        <v>43.84</v>
      </c>
      <c r="E1231" s="2">
        <v>1292</v>
      </c>
      <c r="F1231" s="2">
        <v>23.49</v>
      </c>
      <c r="G1231" s="2">
        <v>95</v>
      </c>
      <c r="H1231" s="2">
        <v>25.38</v>
      </c>
      <c r="I1231" s="2">
        <v>4</v>
      </c>
      <c r="J1231" s="10">
        <v>2012</v>
      </c>
      <c r="K1231" s="8" t="s">
        <v>1295</v>
      </c>
      <c r="L1231" s="8" t="s">
        <v>13</v>
      </c>
      <c r="M1231" s="2">
        <f>RANK(Table1[[#This Row],[powerPerf]],Table1[powerPerf])</f>
        <v>1488</v>
      </c>
      <c r="N1231" s="2">
        <f>RANK(Table1[[#This Row],[cpuValue]],Table1[cpuValue])</f>
        <v>521</v>
      </c>
      <c r="O1231" s="8" t="str">
        <f>LOOKUP(Table1[[#This Row],[Rank based on power]],$S$5:$S$9,$T$5:$T$9)</f>
        <v>Average performance</v>
      </c>
      <c r="P1231" s="2">
        <f ca="1">YEAR($T$2)-Table1[[#This Row],[testDate]]</f>
        <v>10</v>
      </c>
      <c r="Q1231" s="8" t="str">
        <f>CONCATENATE(PROPER(Table1[[#This Row],[Performace remark based on performance]])," ",UPPER(TRIM(Table1[[#This Row],[category]])))</f>
        <v>Average Performance DESKTOP</v>
      </c>
      <c r="R1231" s="8"/>
      <c r="S1231" s="2"/>
      <c r="T1231" s="2"/>
      <c r="U1231" s="2"/>
      <c r="V1231" s="2"/>
      <c r="W1231" s="2"/>
      <c r="X1231" s="2"/>
      <c r="Y1231" s="2"/>
      <c r="Z1231" s="2"/>
    </row>
    <row r="1232" spans="1:26" x14ac:dyDescent="0.2">
      <c r="A1232" t="s">
        <v>1343</v>
      </c>
      <c r="B1232" s="9">
        <v>212.73</v>
      </c>
      <c r="C1232" s="2">
        <v>2406</v>
      </c>
      <c r="D1232" s="2">
        <v>11.31</v>
      </c>
      <c r="E1232" s="2">
        <v>1965</v>
      </c>
      <c r="F1232" s="2">
        <v>9.24</v>
      </c>
      <c r="G1232" s="2">
        <v>54</v>
      </c>
      <c r="H1232" s="2">
        <v>44.56</v>
      </c>
      <c r="I1232" s="2">
        <v>2</v>
      </c>
      <c r="J1232" s="10">
        <v>2018</v>
      </c>
      <c r="K1232" s="8" t="s">
        <v>267</v>
      </c>
      <c r="L1232" s="8" t="s">
        <v>13</v>
      </c>
      <c r="M1232" s="2">
        <f>RANK(Table1[[#This Row],[powerPerf]],Table1[powerPerf])</f>
        <v>1197</v>
      </c>
      <c r="N1232" s="2">
        <f>RANK(Table1[[#This Row],[cpuValue]],Table1[cpuValue])</f>
        <v>1514</v>
      </c>
      <c r="O1232" s="8" t="str">
        <f>LOOKUP(Table1[[#This Row],[Rank based on power]],$S$5:$S$9,$T$5:$T$9)</f>
        <v>Average performance</v>
      </c>
      <c r="P1232" s="2">
        <f ca="1">YEAR($T$2)-Table1[[#This Row],[testDate]]</f>
        <v>4</v>
      </c>
      <c r="Q1232" s="8" t="str">
        <f>CONCATENATE(PROPER(Table1[[#This Row],[Performace remark based on performance]])," ",UPPER(TRIM(Table1[[#This Row],[category]])))</f>
        <v>Average Performance DESKTOP</v>
      </c>
      <c r="R1232" s="8"/>
      <c r="S1232" s="2"/>
      <c r="T1232" s="2"/>
      <c r="U1232" s="2"/>
      <c r="V1232" s="2"/>
      <c r="W1232" s="2"/>
      <c r="X1232" s="2"/>
      <c r="Y1232" s="2"/>
      <c r="Z1232" s="2"/>
    </row>
    <row r="1233" spans="1:26" x14ac:dyDescent="0.2">
      <c r="A1233" t="s">
        <v>1344</v>
      </c>
      <c r="B1233" s="9">
        <v>86</v>
      </c>
      <c r="C1233" s="2">
        <v>2405</v>
      </c>
      <c r="D1233" s="2">
        <v>27.96</v>
      </c>
      <c r="E1233" s="2">
        <v>849</v>
      </c>
      <c r="F1233" s="2">
        <v>9.8699999999999992</v>
      </c>
      <c r="G1233" s="2">
        <v>16</v>
      </c>
      <c r="H1233" s="2">
        <v>150.30000000000001</v>
      </c>
      <c r="I1233" s="2">
        <v>4</v>
      </c>
      <c r="J1233" s="10">
        <v>2014</v>
      </c>
      <c r="K1233" s="8" t="s">
        <v>975</v>
      </c>
      <c r="L1233" s="8" t="s">
        <v>16</v>
      </c>
      <c r="M1233" s="2">
        <f>RANK(Table1[[#This Row],[powerPerf]],Table1[powerPerf])</f>
        <v>506</v>
      </c>
      <c r="N1233" s="2">
        <f>RANK(Table1[[#This Row],[cpuValue]],Table1[cpuValue])</f>
        <v>904</v>
      </c>
      <c r="O1233" s="8" t="str">
        <f>LOOKUP(Table1[[#This Row],[Rank based on power]],$S$5:$S$9,$T$5:$T$9)</f>
        <v>High performance</v>
      </c>
      <c r="P1233" s="2">
        <f ca="1">YEAR($T$2)-Table1[[#This Row],[testDate]]</f>
        <v>8</v>
      </c>
      <c r="Q1233" s="8" t="str">
        <f>CONCATENATE(PROPER(Table1[[#This Row],[Performace remark based on performance]])," ",UPPER(TRIM(Table1[[#This Row],[category]])))</f>
        <v>High Performance SERVER</v>
      </c>
      <c r="R1233" s="8"/>
      <c r="S1233" s="2"/>
      <c r="T1233" s="2"/>
      <c r="U1233" s="2"/>
      <c r="V1233" s="2"/>
      <c r="W1233" s="2"/>
      <c r="X1233" s="2"/>
      <c r="Y1233" s="2"/>
      <c r="Z1233" s="2"/>
    </row>
    <row r="1234" spans="1:26" x14ac:dyDescent="0.2">
      <c r="A1234" t="s">
        <v>1345</v>
      </c>
      <c r="B1234" s="9">
        <v>77.95</v>
      </c>
      <c r="C1234" s="2">
        <v>2403</v>
      </c>
      <c r="D1234" s="2">
        <v>30.82</v>
      </c>
      <c r="E1234" s="2">
        <v>1789</v>
      </c>
      <c r="F1234" s="2">
        <v>22.96</v>
      </c>
      <c r="G1234" s="2">
        <v>35</v>
      </c>
      <c r="H1234" s="2">
        <v>68.650000000000006</v>
      </c>
      <c r="I1234" s="2">
        <v>2</v>
      </c>
      <c r="J1234" s="10">
        <v>2009</v>
      </c>
      <c r="K1234" s="8" t="s">
        <v>267</v>
      </c>
      <c r="L1234" s="8" t="s">
        <v>13</v>
      </c>
      <c r="M1234" s="2">
        <f>RANK(Table1[[#This Row],[powerPerf]],Table1[powerPerf])</f>
        <v>973</v>
      </c>
      <c r="N1234" s="2">
        <f>RANK(Table1[[#This Row],[cpuValue]],Table1[cpuValue])</f>
        <v>819</v>
      </c>
      <c r="O1234" s="8" t="str">
        <f>LOOKUP(Table1[[#This Row],[Rank based on power]],$S$5:$S$9,$T$5:$T$9)</f>
        <v>Average performance</v>
      </c>
      <c r="P1234" s="2">
        <f ca="1">YEAR($T$2)-Table1[[#This Row],[testDate]]</f>
        <v>13</v>
      </c>
      <c r="Q1234" s="8" t="str">
        <f>CONCATENATE(PROPER(Table1[[#This Row],[Performace remark based on performance]])," ",UPPER(TRIM(Table1[[#This Row],[category]])))</f>
        <v>Average Performance DESKTOP</v>
      </c>
      <c r="R1234" s="8"/>
      <c r="S1234" s="2"/>
      <c r="T1234" s="2"/>
      <c r="U1234" s="2"/>
      <c r="V1234" s="2"/>
      <c r="W1234" s="2"/>
      <c r="X1234" s="2"/>
      <c r="Y1234" s="2"/>
      <c r="Z1234" s="2"/>
    </row>
    <row r="1235" spans="1:26" x14ac:dyDescent="0.2">
      <c r="A1235" t="s">
        <v>1346</v>
      </c>
      <c r="B1235" s="9">
        <v>82.9</v>
      </c>
      <c r="C1235" s="2">
        <v>2401</v>
      </c>
      <c r="D1235" s="2">
        <v>28.96</v>
      </c>
      <c r="E1235" s="2">
        <v>1830</v>
      </c>
      <c r="F1235" s="2">
        <v>22.08</v>
      </c>
      <c r="G1235" s="2">
        <v>55</v>
      </c>
      <c r="H1235" s="2">
        <v>43.65</v>
      </c>
      <c r="I1235" s="2">
        <v>2</v>
      </c>
      <c r="J1235" s="10">
        <v>2011</v>
      </c>
      <c r="K1235" s="8" t="s">
        <v>776</v>
      </c>
      <c r="L1235" s="8" t="s">
        <v>13</v>
      </c>
      <c r="M1235" s="2">
        <f>RANK(Table1[[#This Row],[powerPerf]],Table1[powerPerf])</f>
        <v>1208</v>
      </c>
      <c r="N1235" s="2">
        <f>RANK(Table1[[#This Row],[cpuValue]],Table1[cpuValue])</f>
        <v>871</v>
      </c>
      <c r="O1235" s="8" t="str">
        <f>LOOKUP(Table1[[#This Row],[Rank based on power]],$S$5:$S$9,$T$5:$T$9)</f>
        <v>Average performance</v>
      </c>
      <c r="P1235" s="2">
        <f ca="1">YEAR($T$2)-Table1[[#This Row],[testDate]]</f>
        <v>11</v>
      </c>
      <c r="Q1235" s="8" t="str">
        <f>CONCATENATE(PROPER(Table1[[#This Row],[Performace remark based on performance]])," ",UPPER(TRIM(Table1[[#This Row],[category]])))</f>
        <v>Average Performance DESKTOP</v>
      </c>
      <c r="R1235" s="8"/>
      <c r="S1235" s="2"/>
      <c r="T1235" s="2"/>
      <c r="U1235" s="2"/>
      <c r="V1235" s="2"/>
      <c r="W1235" s="2"/>
      <c r="X1235" s="2"/>
      <c r="Y1235" s="2"/>
      <c r="Z1235" s="2"/>
    </row>
    <row r="1236" spans="1:26" x14ac:dyDescent="0.2">
      <c r="A1236" t="s">
        <v>1347</v>
      </c>
      <c r="B1236" s="9">
        <v>49.96</v>
      </c>
      <c r="C1236" s="2">
        <v>2400</v>
      </c>
      <c r="D1236" s="2">
        <v>48.04</v>
      </c>
      <c r="E1236" s="2">
        <v>1267</v>
      </c>
      <c r="F1236" s="2">
        <v>25.36</v>
      </c>
      <c r="G1236" s="2">
        <v>120</v>
      </c>
      <c r="H1236" s="2">
        <v>20</v>
      </c>
      <c r="I1236" s="2">
        <v>4</v>
      </c>
      <c r="J1236" s="10">
        <v>2011</v>
      </c>
      <c r="K1236" s="8" t="s">
        <v>1267</v>
      </c>
      <c r="L1236" s="8" t="s">
        <v>16</v>
      </c>
      <c r="M1236" s="2">
        <f>RANK(Table1[[#This Row],[powerPerf]],Table1[powerPerf])</f>
        <v>1624</v>
      </c>
      <c r="N1236" s="2">
        <f>RANK(Table1[[#This Row],[cpuValue]],Table1[cpuValue])</f>
        <v>452</v>
      </c>
      <c r="O1236" s="8" t="str">
        <f>LOOKUP(Table1[[#This Row],[Rank based on power]],$S$5:$S$9,$T$5:$T$9)</f>
        <v>Low performance</v>
      </c>
      <c r="P1236" s="2">
        <f ca="1">YEAR($T$2)-Table1[[#This Row],[testDate]]</f>
        <v>11</v>
      </c>
      <c r="Q1236" s="8" t="str">
        <f>CONCATENATE(PROPER(Table1[[#This Row],[Performace remark based on performance]])," ",UPPER(TRIM(Table1[[#This Row],[category]])))</f>
        <v>Low Performance SERVER</v>
      </c>
      <c r="R1236" s="8"/>
      <c r="S1236" s="2"/>
      <c r="T1236" s="2"/>
      <c r="U1236" s="2"/>
      <c r="V1236" s="2"/>
      <c r="W1236" s="2"/>
      <c r="X1236" s="2"/>
      <c r="Y1236" s="2"/>
      <c r="Z1236" s="2"/>
    </row>
    <row r="1237" spans="1:26" x14ac:dyDescent="0.2">
      <c r="A1237" t="s">
        <v>1348</v>
      </c>
      <c r="B1237" s="9">
        <v>39.99</v>
      </c>
      <c r="C1237" s="2">
        <v>2382</v>
      </c>
      <c r="D1237" s="2">
        <v>59.56</v>
      </c>
      <c r="E1237" s="2">
        <v>476</v>
      </c>
      <c r="F1237" s="2">
        <v>11.9</v>
      </c>
      <c r="G1237" s="2">
        <v>65</v>
      </c>
      <c r="H1237" s="2">
        <v>36.65</v>
      </c>
      <c r="I1237" s="2">
        <v>6</v>
      </c>
      <c r="J1237" s="10">
        <v>2009</v>
      </c>
      <c r="K1237" s="8" t="s">
        <v>861</v>
      </c>
      <c r="L1237" s="8" t="s">
        <v>16</v>
      </c>
      <c r="M1237" s="2">
        <f>RANK(Table1[[#This Row],[powerPerf]],Table1[powerPerf])</f>
        <v>1286</v>
      </c>
      <c r="N1237" s="2">
        <f>RANK(Table1[[#This Row],[cpuValue]],Table1[cpuValue])</f>
        <v>331</v>
      </c>
      <c r="O1237" s="8" t="str">
        <f>LOOKUP(Table1[[#This Row],[Rank based on power]],$S$5:$S$9,$T$5:$T$9)</f>
        <v>Average performance</v>
      </c>
      <c r="P1237" s="2">
        <f ca="1">YEAR($T$2)-Table1[[#This Row],[testDate]]</f>
        <v>13</v>
      </c>
      <c r="Q1237" s="8" t="str">
        <f>CONCATENATE(PROPER(Table1[[#This Row],[Performace remark based on performance]])," ",UPPER(TRIM(Table1[[#This Row],[category]])))</f>
        <v>Average Performance SERVER</v>
      </c>
      <c r="R1237" s="8"/>
      <c r="S1237" s="2"/>
      <c r="T1237" s="2"/>
      <c r="U1237" s="2"/>
      <c r="V1237" s="2"/>
      <c r="W1237" s="2"/>
      <c r="X1237" s="2"/>
      <c r="Y1237" s="2"/>
      <c r="Z1237" s="2"/>
    </row>
    <row r="1238" spans="1:26" x14ac:dyDescent="0.2">
      <c r="A1238" t="s">
        <v>1349</v>
      </c>
      <c r="B1238" s="9">
        <v>143</v>
      </c>
      <c r="C1238" s="2">
        <v>2369</v>
      </c>
      <c r="D1238" s="2">
        <v>16.559999999999999</v>
      </c>
      <c r="E1238" s="2">
        <v>1811</v>
      </c>
      <c r="F1238" s="2">
        <v>12.66</v>
      </c>
      <c r="G1238" s="2">
        <v>51</v>
      </c>
      <c r="H1238" s="2">
        <v>46.45</v>
      </c>
      <c r="I1238" s="2">
        <v>2</v>
      </c>
      <c r="J1238" s="10">
        <v>2015</v>
      </c>
      <c r="K1238" s="8" t="s">
        <v>575</v>
      </c>
      <c r="L1238" s="8" t="s">
        <v>13</v>
      </c>
      <c r="M1238" s="2">
        <f>RANK(Table1[[#This Row],[powerPerf]],Table1[powerPerf])</f>
        <v>1173</v>
      </c>
      <c r="N1238" s="2">
        <f>RANK(Table1[[#This Row],[cpuValue]],Table1[cpuValue])</f>
        <v>1293</v>
      </c>
      <c r="O1238" s="8" t="str">
        <f>LOOKUP(Table1[[#This Row],[Rank based on power]],$S$5:$S$9,$T$5:$T$9)</f>
        <v>Average performance</v>
      </c>
      <c r="P1238" s="2">
        <f ca="1">YEAR($T$2)-Table1[[#This Row],[testDate]]</f>
        <v>7</v>
      </c>
      <c r="Q1238" s="8" t="str">
        <f>CONCATENATE(PROPER(Table1[[#This Row],[Performace remark based on performance]])," ",UPPER(TRIM(Table1[[#This Row],[category]])))</f>
        <v>Average Performance DESKTOP</v>
      </c>
      <c r="R1238" s="8"/>
      <c r="S1238" s="2"/>
      <c r="T1238" s="2"/>
      <c r="U1238" s="2"/>
      <c r="V1238" s="2"/>
      <c r="W1238" s="2"/>
      <c r="X1238" s="2"/>
      <c r="Y1238" s="2"/>
      <c r="Z1238" s="2"/>
    </row>
    <row r="1239" spans="1:26" x14ac:dyDescent="0.2">
      <c r="A1239" t="s">
        <v>1350</v>
      </c>
      <c r="B1239" s="9">
        <v>99.9</v>
      </c>
      <c r="C1239" s="2">
        <v>2364</v>
      </c>
      <c r="D1239" s="2">
        <v>23.66</v>
      </c>
      <c r="E1239" s="2">
        <v>1394</v>
      </c>
      <c r="F1239" s="2">
        <v>13.95</v>
      </c>
      <c r="G1239" s="2">
        <v>35</v>
      </c>
      <c r="H1239" s="2">
        <v>67.53</v>
      </c>
      <c r="I1239" s="2">
        <v>2</v>
      </c>
      <c r="J1239" s="10">
        <v>2011</v>
      </c>
      <c r="K1239" s="8" t="s">
        <v>776</v>
      </c>
      <c r="L1239" s="8" t="s">
        <v>13</v>
      </c>
      <c r="M1239" s="2">
        <f>RANK(Table1[[#This Row],[powerPerf]],Table1[powerPerf])</f>
        <v>978</v>
      </c>
      <c r="N1239" s="2">
        <f>RANK(Table1[[#This Row],[cpuValue]],Table1[cpuValue])</f>
        <v>1037</v>
      </c>
      <c r="O1239" s="8" t="str">
        <f>LOOKUP(Table1[[#This Row],[Rank based on power]],$S$5:$S$9,$T$5:$T$9)</f>
        <v>Average performance</v>
      </c>
      <c r="P1239" s="2">
        <f ca="1">YEAR($T$2)-Table1[[#This Row],[testDate]]</f>
        <v>11</v>
      </c>
      <c r="Q1239" s="8" t="str">
        <f>CONCATENATE(PROPER(Table1[[#This Row],[Performace remark based on performance]])," ",UPPER(TRIM(Table1[[#This Row],[category]])))</f>
        <v>Average Performance DESKTOP</v>
      </c>
      <c r="R1239" s="8"/>
      <c r="S1239" s="2"/>
      <c r="T1239" s="2"/>
      <c r="U1239" s="2"/>
      <c r="V1239" s="2"/>
      <c r="W1239" s="2"/>
      <c r="X1239" s="2"/>
      <c r="Y1239" s="2"/>
      <c r="Z1239" s="2"/>
    </row>
    <row r="1240" spans="1:26" x14ac:dyDescent="0.2">
      <c r="A1240" t="s">
        <v>1351</v>
      </c>
      <c r="B1240" s="9">
        <v>161</v>
      </c>
      <c r="C1240" s="2">
        <v>2363</v>
      </c>
      <c r="D1240" s="2">
        <v>14.68</v>
      </c>
      <c r="E1240" s="2">
        <v>1417</v>
      </c>
      <c r="F1240" s="2">
        <v>8.8000000000000007</v>
      </c>
      <c r="G1240" s="2">
        <v>15</v>
      </c>
      <c r="H1240" s="2">
        <v>157.55000000000001</v>
      </c>
      <c r="I1240" s="2">
        <v>2</v>
      </c>
      <c r="J1240" s="10">
        <v>2011</v>
      </c>
      <c r="K1240" s="8" t="s">
        <v>532</v>
      </c>
      <c r="L1240" s="8" t="s">
        <v>118</v>
      </c>
      <c r="M1240" s="2">
        <f>RANK(Table1[[#This Row],[powerPerf]],Table1[powerPerf])</f>
        <v>473</v>
      </c>
      <c r="N1240" s="2">
        <f>RANK(Table1[[#This Row],[cpuValue]],Table1[cpuValue])</f>
        <v>1363</v>
      </c>
      <c r="O1240" s="8" t="str">
        <f>LOOKUP(Table1[[#This Row],[Rank based on power]],$S$5:$S$9,$T$5:$T$9)</f>
        <v>High performance</v>
      </c>
      <c r="P1240" s="2">
        <f ca="1">YEAR($T$2)-Table1[[#This Row],[testDate]]</f>
        <v>11</v>
      </c>
      <c r="Q1240" s="8" t="str">
        <f>CONCATENATE(PROPER(Table1[[#This Row],[Performace remark based on performance]])," ",UPPER(TRIM(Table1[[#This Row],[category]])))</f>
        <v>High Performance LAPTOP</v>
      </c>
      <c r="R1240" s="8"/>
      <c r="S1240" s="2"/>
      <c r="T1240" s="2"/>
      <c r="U1240" s="2"/>
      <c r="V1240" s="2"/>
      <c r="W1240" s="2"/>
      <c r="X1240" s="2"/>
      <c r="Y1240" s="2"/>
      <c r="Z1240" s="2"/>
    </row>
    <row r="1241" spans="1:26" x14ac:dyDescent="0.2">
      <c r="A1241" t="s">
        <v>1352</v>
      </c>
      <c r="B1241" s="9">
        <v>351</v>
      </c>
      <c r="C1241" s="2">
        <v>2363</v>
      </c>
      <c r="D1241" s="2">
        <v>6.73</v>
      </c>
      <c r="E1241" s="2">
        <v>829</v>
      </c>
      <c r="F1241" s="2">
        <v>2.36</v>
      </c>
      <c r="G1241" s="2">
        <v>80</v>
      </c>
      <c r="H1241" s="2">
        <v>29.53</v>
      </c>
      <c r="I1241" s="2">
        <v>4</v>
      </c>
      <c r="J1241" s="10">
        <v>2008</v>
      </c>
      <c r="K1241" s="8" t="s">
        <v>496</v>
      </c>
      <c r="L1241" s="8" t="s">
        <v>16</v>
      </c>
      <c r="M1241" s="2">
        <f>RANK(Table1[[#This Row],[powerPerf]],Table1[powerPerf])</f>
        <v>1407</v>
      </c>
      <c r="N1241" s="2">
        <f>RANK(Table1[[#This Row],[cpuValue]],Table1[cpuValue])</f>
        <v>1743</v>
      </c>
      <c r="O1241" s="8" t="str">
        <f>LOOKUP(Table1[[#This Row],[Rank based on power]],$S$5:$S$9,$T$5:$T$9)</f>
        <v>Average performance</v>
      </c>
      <c r="P1241" s="2">
        <f ca="1">YEAR($T$2)-Table1[[#This Row],[testDate]]</f>
        <v>14</v>
      </c>
      <c r="Q1241" s="8" t="str">
        <f>CONCATENATE(PROPER(Table1[[#This Row],[Performace remark based on performance]])," ",UPPER(TRIM(Table1[[#This Row],[category]])))</f>
        <v>Average Performance SERVER</v>
      </c>
      <c r="R1241" s="8"/>
      <c r="S1241" s="2"/>
      <c r="T1241" s="2"/>
      <c r="U1241" s="2"/>
      <c r="V1241" s="2"/>
      <c r="W1241" s="2"/>
      <c r="X1241" s="2"/>
      <c r="Y1241" s="2"/>
      <c r="Z1241" s="2"/>
    </row>
    <row r="1242" spans="1:26" x14ac:dyDescent="0.2">
      <c r="A1242" t="s">
        <v>1353</v>
      </c>
      <c r="B1242" s="9">
        <v>71.959999999999994</v>
      </c>
      <c r="C1242" s="2">
        <v>2362</v>
      </c>
      <c r="D1242" s="2">
        <v>32.83</v>
      </c>
      <c r="E1242" s="2">
        <v>868</v>
      </c>
      <c r="F1242" s="2">
        <v>12.06</v>
      </c>
      <c r="G1242" s="2">
        <v>80</v>
      </c>
      <c r="H1242" s="2">
        <v>29.53</v>
      </c>
      <c r="I1242" s="2">
        <v>4</v>
      </c>
      <c r="J1242" s="10">
        <v>2018</v>
      </c>
      <c r="K1242" s="8" t="s">
        <v>414</v>
      </c>
      <c r="L1242" s="8" t="s">
        <v>16</v>
      </c>
      <c r="M1242" s="2">
        <f>RANK(Table1[[#This Row],[powerPerf]],Table1[powerPerf])</f>
        <v>1407</v>
      </c>
      <c r="N1242" s="2">
        <f>RANK(Table1[[#This Row],[cpuValue]],Table1[cpuValue])</f>
        <v>774</v>
      </c>
      <c r="O1242" s="8" t="str">
        <f>LOOKUP(Table1[[#This Row],[Rank based on power]],$S$5:$S$9,$T$5:$T$9)</f>
        <v>Average performance</v>
      </c>
      <c r="P1242" s="2">
        <f ca="1">YEAR($T$2)-Table1[[#This Row],[testDate]]</f>
        <v>4</v>
      </c>
      <c r="Q1242" s="8" t="str">
        <f>CONCATENATE(PROPER(Table1[[#This Row],[Performace remark based on performance]])," ",UPPER(TRIM(Table1[[#This Row],[category]])))</f>
        <v>Average Performance SERVER</v>
      </c>
      <c r="R1242" s="8"/>
      <c r="S1242" s="2"/>
      <c r="T1242" s="2"/>
      <c r="U1242" s="2"/>
      <c r="V1242" s="2"/>
      <c r="W1242" s="2"/>
      <c r="X1242" s="2"/>
      <c r="Y1242" s="2"/>
      <c r="Z1242" s="2"/>
    </row>
    <row r="1243" spans="1:26" x14ac:dyDescent="0.2">
      <c r="A1243" t="s">
        <v>1354</v>
      </c>
      <c r="B1243" s="9">
        <v>24.28</v>
      </c>
      <c r="C1243" s="2">
        <v>2355</v>
      </c>
      <c r="D1243" s="2">
        <v>96.99</v>
      </c>
      <c r="E1243" s="2">
        <v>1309</v>
      </c>
      <c r="F1243" s="2">
        <v>53.9</v>
      </c>
      <c r="G1243" s="2">
        <v>95</v>
      </c>
      <c r="H1243" s="2">
        <v>24.79</v>
      </c>
      <c r="I1243" s="2">
        <v>4</v>
      </c>
      <c r="J1243" s="10">
        <v>2017</v>
      </c>
      <c r="K1243" s="8" t="s">
        <v>1306</v>
      </c>
      <c r="L1243" s="8" t="s">
        <v>13</v>
      </c>
      <c r="M1243" s="2">
        <f>RANK(Table1[[#This Row],[powerPerf]],Table1[powerPerf])</f>
        <v>1498</v>
      </c>
      <c r="N1243" s="2">
        <f>RANK(Table1[[#This Row],[cpuValue]],Table1[cpuValue])</f>
        <v>106</v>
      </c>
      <c r="O1243" s="8" t="str">
        <f>LOOKUP(Table1[[#This Row],[Rank based on power]],$S$5:$S$9,$T$5:$T$9)</f>
        <v>Average performance</v>
      </c>
      <c r="P1243" s="2">
        <f ca="1">YEAR($T$2)-Table1[[#This Row],[testDate]]</f>
        <v>5</v>
      </c>
      <c r="Q1243" s="8" t="str">
        <f>CONCATENATE(PROPER(Table1[[#This Row],[Performace remark based on performance]])," ",UPPER(TRIM(Table1[[#This Row],[category]])))</f>
        <v>Average Performance DESKTOP</v>
      </c>
      <c r="R1243" s="8"/>
      <c r="S1243" s="2"/>
      <c r="T1243" s="2"/>
      <c r="U1243" s="2"/>
      <c r="V1243" s="2"/>
      <c r="W1243" s="2"/>
      <c r="X1243" s="2"/>
      <c r="Y1243" s="2"/>
      <c r="Z1243" s="2"/>
    </row>
    <row r="1244" spans="1:26" x14ac:dyDescent="0.2">
      <c r="A1244" t="s">
        <v>1355</v>
      </c>
      <c r="B1244" s="9">
        <v>69</v>
      </c>
      <c r="C1244" s="2">
        <v>2352</v>
      </c>
      <c r="D1244" s="2">
        <v>34.08</v>
      </c>
      <c r="E1244" s="2">
        <v>1435</v>
      </c>
      <c r="F1244" s="2">
        <v>20.79</v>
      </c>
      <c r="G1244" s="2">
        <v>73</v>
      </c>
      <c r="H1244" s="2">
        <v>32.21</v>
      </c>
      <c r="I1244" s="2">
        <v>2</v>
      </c>
      <c r="J1244" s="10">
        <v>2018</v>
      </c>
      <c r="K1244" s="8" t="s">
        <v>1172</v>
      </c>
      <c r="L1244" s="8" t="s">
        <v>13</v>
      </c>
      <c r="M1244" s="2">
        <f>RANK(Table1[[#This Row],[powerPerf]],Table1[powerPerf])</f>
        <v>1358</v>
      </c>
      <c r="N1244" s="2">
        <f>RANK(Table1[[#This Row],[cpuValue]],Table1[cpuValue])</f>
        <v>731</v>
      </c>
      <c r="O1244" s="8" t="str">
        <f>LOOKUP(Table1[[#This Row],[Rank based on power]],$S$5:$S$9,$T$5:$T$9)</f>
        <v>Average performance</v>
      </c>
      <c r="P1244" s="2">
        <f ca="1">YEAR($T$2)-Table1[[#This Row],[testDate]]</f>
        <v>4</v>
      </c>
      <c r="Q1244" s="8" t="str">
        <f>CONCATENATE(PROPER(Table1[[#This Row],[Performace remark based on performance]])," ",UPPER(TRIM(Table1[[#This Row],[category]])))</f>
        <v>Average Performance DESKTOP</v>
      </c>
      <c r="R1244" s="8"/>
      <c r="S1244" s="2"/>
      <c r="T1244" s="2"/>
      <c r="U1244" s="2"/>
      <c r="V1244" s="2"/>
      <c r="W1244" s="2"/>
      <c r="X1244" s="2"/>
      <c r="Y1244" s="2"/>
      <c r="Z1244" s="2"/>
    </row>
    <row r="1245" spans="1:26" x14ac:dyDescent="0.2">
      <c r="A1245" t="s">
        <v>1356</v>
      </c>
      <c r="B1245" s="9">
        <v>225</v>
      </c>
      <c r="C1245" s="2">
        <v>2349</v>
      </c>
      <c r="D1245" s="2">
        <v>10.44</v>
      </c>
      <c r="E1245" s="2">
        <v>1068</v>
      </c>
      <c r="F1245" s="2">
        <v>4.75</v>
      </c>
      <c r="G1245" s="2">
        <v>25</v>
      </c>
      <c r="H1245" s="2">
        <v>93.96</v>
      </c>
      <c r="I1245" s="2">
        <v>2</v>
      </c>
      <c r="J1245" s="10">
        <v>2013</v>
      </c>
      <c r="K1245" s="8" t="s">
        <v>337</v>
      </c>
      <c r="L1245" s="8" t="s">
        <v>118</v>
      </c>
      <c r="M1245" s="2">
        <f>RANK(Table1[[#This Row],[powerPerf]],Table1[powerPerf])</f>
        <v>790</v>
      </c>
      <c r="N1245" s="2">
        <f>RANK(Table1[[#This Row],[cpuValue]],Table1[cpuValue])</f>
        <v>1555</v>
      </c>
      <c r="O1245" s="8" t="str">
        <f>LOOKUP(Table1[[#This Row],[Rank based on power]],$S$5:$S$9,$T$5:$T$9)</f>
        <v>Average performance</v>
      </c>
      <c r="P1245" s="2">
        <f ca="1">YEAR($T$2)-Table1[[#This Row],[testDate]]</f>
        <v>9</v>
      </c>
      <c r="Q1245" s="8" t="str">
        <f>CONCATENATE(PROPER(Table1[[#This Row],[Performace remark based on performance]])," ",UPPER(TRIM(Table1[[#This Row],[category]])))</f>
        <v>Average Performance LAPTOP</v>
      </c>
      <c r="R1245" s="8"/>
      <c r="S1245" s="2"/>
      <c r="T1245" s="2"/>
      <c r="U1245" s="2"/>
      <c r="V1245" s="2"/>
      <c r="W1245" s="2"/>
      <c r="X1245" s="2"/>
      <c r="Y1245" s="2"/>
      <c r="Z1245" s="2"/>
    </row>
    <row r="1246" spans="1:26" x14ac:dyDescent="0.2">
      <c r="A1246" t="s">
        <v>1357</v>
      </c>
      <c r="B1246" s="9">
        <v>229.95</v>
      </c>
      <c r="C1246" s="2">
        <v>2347</v>
      </c>
      <c r="D1246" s="2">
        <v>10.210000000000001</v>
      </c>
      <c r="E1246" s="2">
        <v>1149</v>
      </c>
      <c r="F1246" s="2">
        <v>5</v>
      </c>
      <c r="G1246" s="2">
        <v>95</v>
      </c>
      <c r="H1246" s="2">
        <v>24.7</v>
      </c>
      <c r="I1246" s="2">
        <v>4</v>
      </c>
      <c r="J1246" s="10">
        <v>2009</v>
      </c>
      <c r="K1246" s="8" t="s">
        <v>1210</v>
      </c>
      <c r="L1246" s="8" t="s">
        <v>16</v>
      </c>
      <c r="M1246" s="2">
        <f>RANK(Table1[[#This Row],[powerPerf]],Table1[powerPerf])</f>
        <v>1499</v>
      </c>
      <c r="N1246" s="2">
        <f>RANK(Table1[[#This Row],[cpuValue]],Table1[cpuValue])</f>
        <v>1568</v>
      </c>
      <c r="O1246" s="8" t="str">
        <f>LOOKUP(Table1[[#This Row],[Rank based on power]],$S$5:$S$9,$T$5:$T$9)</f>
        <v>Average performance</v>
      </c>
      <c r="P1246" s="2">
        <f ca="1">YEAR($T$2)-Table1[[#This Row],[testDate]]</f>
        <v>13</v>
      </c>
      <c r="Q1246" s="8" t="str">
        <f>CONCATENATE(PROPER(Table1[[#This Row],[Performace remark based on performance]])," ",UPPER(TRIM(Table1[[#This Row],[category]])))</f>
        <v>Average Performance SERVER</v>
      </c>
      <c r="R1246" s="8"/>
      <c r="S1246" s="2"/>
      <c r="T1246" s="2"/>
      <c r="U1246" s="2"/>
      <c r="V1246" s="2"/>
      <c r="W1246" s="2"/>
      <c r="X1246" s="2"/>
      <c r="Y1246" s="2"/>
      <c r="Z1246" s="2"/>
    </row>
    <row r="1247" spans="1:26" x14ac:dyDescent="0.2">
      <c r="A1247" t="s">
        <v>1358</v>
      </c>
      <c r="B1247" s="9">
        <v>37.99</v>
      </c>
      <c r="C1247" s="2">
        <v>2340</v>
      </c>
      <c r="D1247" s="2">
        <v>61.61</v>
      </c>
      <c r="E1247" s="2">
        <v>1240</v>
      </c>
      <c r="F1247" s="2">
        <v>32.65</v>
      </c>
      <c r="G1247" s="2">
        <v>80</v>
      </c>
      <c r="H1247" s="2">
        <v>29.26</v>
      </c>
      <c r="I1247" s="2">
        <v>4</v>
      </c>
      <c r="J1247" s="10">
        <v>2010</v>
      </c>
      <c r="K1247" s="8" t="s">
        <v>1267</v>
      </c>
      <c r="L1247" s="8" t="s">
        <v>16</v>
      </c>
      <c r="M1247" s="2">
        <f>RANK(Table1[[#This Row],[powerPerf]],Table1[powerPerf])</f>
        <v>1416</v>
      </c>
      <c r="N1247" s="2">
        <f>RANK(Table1[[#This Row],[cpuValue]],Table1[cpuValue])</f>
        <v>307</v>
      </c>
      <c r="O1247" s="8" t="str">
        <f>LOOKUP(Table1[[#This Row],[Rank based on power]],$S$5:$S$9,$T$5:$T$9)</f>
        <v>Average performance</v>
      </c>
      <c r="P1247" s="2">
        <f ca="1">YEAR($T$2)-Table1[[#This Row],[testDate]]</f>
        <v>12</v>
      </c>
      <c r="Q1247" s="8" t="str">
        <f>CONCATENATE(PROPER(Table1[[#This Row],[Performace remark based on performance]])," ",UPPER(TRIM(Table1[[#This Row],[category]])))</f>
        <v>Average Performance SERVER</v>
      </c>
      <c r="R1247" s="8"/>
      <c r="S1247" s="2"/>
      <c r="T1247" s="2"/>
      <c r="U1247" s="2"/>
      <c r="V1247" s="2"/>
      <c r="W1247" s="2"/>
      <c r="X1247" s="2"/>
      <c r="Y1247" s="2"/>
      <c r="Z1247" s="2"/>
    </row>
    <row r="1248" spans="1:26" x14ac:dyDescent="0.2">
      <c r="A1248" t="s">
        <v>1359</v>
      </c>
      <c r="B1248" s="9">
        <v>149.94999999999999</v>
      </c>
      <c r="C1248" s="2">
        <v>2338</v>
      </c>
      <c r="D1248" s="2">
        <v>15.59</v>
      </c>
      <c r="E1248" s="2">
        <v>1296</v>
      </c>
      <c r="F1248" s="2">
        <v>8.64</v>
      </c>
      <c r="G1248" s="2">
        <v>100</v>
      </c>
      <c r="H1248" s="2">
        <v>23.38</v>
      </c>
      <c r="I1248" s="2">
        <v>4</v>
      </c>
      <c r="J1248" s="10">
        <v>2017</v>
      </c>
      <c r="K1248" s="8" t="s">
        <v>1360</v>
      </c>
      <c r="L1248" s="8" t="s">
        <v>77</v>
      </c>
      <c r="M1248" s="2">
        <f>RANK(Table1[[#This Row],[powerPerf]],Table1[powerPerf])</f>
        <v>1534</v>
      </c>
      <c r="N1248" s="2">
        <f>RANK(Table1[[#This Row],[cpuValue]],Table1[cpuValue])</f>
        <v>1334</v>
      </c>
      <c r="O1248" s="8" t="str">
        <f>LOOKUP(Table1[[#This Row],[Rank based on power]],$S$5:$S$9,$T$5:$T$9)</f>
        <v>Average performance</v>
      </c>
      <c r="P1248" s="2">
        <f ca="1">YEAR($T$2)-Table1[[#This Row],[testDate]]</f>
        <v>5</v>
      </c>
      <c r="Q1248" s="8" t="str">
        <f>CONCATENATE(PROPER(Table1[[#This Row],[Performace remark based on performance]])," ",UPPER(TRIM(Table1[[#This Row],[category]])))</f>
        <v>Average Performance UNKNOWN</v>
      </c>
      <c r="R1248" s="8"/>
      <c r="S1248" s="2"/>
      <c r="T1248" s="2"/>
      <c r="U1248" s="2"/>
      <c r="V1248" s="2"/>
      <c r="W1248" s="2"/>
      <c r="X1248" s="2"/>
      <c r="Y1248" s="2"/>
      <c r="Z1248" s="2"/>
    </row>
    <row r="1249" spans="1:26" x14ac:dyDescent="0.2">
      <c r="A1249" t="s">
        <v>1361</v>
      </c>
      <c r="B1249" s="9">
        <v>68.040000000000006</v>
      </c>
      <c r="C1249" s="2">
        <v>2336</v>
      </c>
      <c r="D1249" s="2">
        <v>34.340000000000003</v>
      </c>
      <c r="E1249" s="2">
        <v>1236</v>
      </c>
      <c r="F1249" s="2">
        <v>18.170000000000002</v>
      </c>
      <c r="G1249" s="2">
        <v>100</v>
      </c>
      <c r="H1249" s="2">
        <v>23.36</v>
      </c>
      <c r="I1249" s="2">
        <v>4</v>
      </c>
      <c r="J1249" s="10">
        <v>2011</v>
      </c>
      <c r="K1249" s="8" t="s">
        <v>1360</v>
      </c>
      <c r="L1249" s="8" t="s">
        <v>13</v>
      </c>
      <c r="M1249" s="2">
        <f>RANK(Table1[[#This Row],[powerPerf]],Table1[powerPerf])</f>
        <v>1535</v>
      </c>
      <c r="N1249" s="2">
        <f>RANK(Table1[[#This Row],[cpuValue]],Table1[cpuValue])</f>
        <v>724</v>
      </c>
      <c r="O1249" s="8" t="str">
        <f>LOOKUP(Table1[[#This Row],[Rank based on power]],$S$5:$S$9,$T$5:$T$9)</f>
        <v>Average performance</v>
      </c>
      <c r="P1249" s="2">
        <f ca="1">YEAR($T$2)-Table1[[#This Row],[testDate]]</f>
        <v>11</v>
      </c>
      <c r="Q1249" s="8" t="str">
        <f>CONCATENATE(PROPER(Table1[[#This Row],[Performace remark based on performance]])," ",UPPER(TRIM(Table1[[#This Row],[category]])))</f>
        <v>Average Performance DESKTOP</v>
      </c>
      <c r="R1249" s="8"/>
      <c r="S1249" s="2"/>
      <c r="T1249" s="2"/>
      <c r="U1249" s="2"/>
      <c r="V1249" s="2"/>
      <c r="W1249" s="2"/>
      <c r="X1249" s="2"/>
      <c r="Y1249" s="2"/>
      <c r="Z1249" s="2"/>
    </row>
    <row r="1250" spans="1:26" x14ac:dyDescent="0.2">
      <c r="A1250" t="s">
        <v>1362</v>
      </c>
      <c r="B1250" s="9">
        <v>62.99</v>
      </c>
      <c r="C1250" s="2">
        <v>2331</v>
      </c>
      <c r="D1250" s="2">
        <v>37.01</v>
      </c>
      <c r="E1250" s="2">
        <v>1223</v>
      </c>
      <c r="F1250" s="2">
        <v>19.41</v>
      </c>
      <c r="G1250" s="2">
        <v>150</v>
      </c>
      <c r="H1250" s="2">
        <v>15.54</v>
      </c>
      <c r="I1250" s="2">
        <v>4</v>
      </c>
      <c r="J1250" s="10">
        <v>2020</v>
      </c>
      <c r="K1250" s="8" t="s">
        <v>1267</v>
      </c>
      <c r="L1250" s="8" t="s">
        <v>16</v>
      </c>
      <c r="M1250" s="2">
        <f>RANK(Table1[[#This Row],[powerPerf]],Table1[powerPerf])</f>
        <v>1755</v>
      </c>
      <c r="N1250" s="2">
        <f>RANK(Table1[[#This Row],[cpuValue]],Table1[cpuValue])</f>
        <v>650</v>
      </c>
      <c r="O1250" s="8" t="str">
        <f>LOOKUP(Table1[[#This Row],[Rank based on power]],$S$5:$S$9,$T$5:$T$9)</f>
        <v>Low performance</v>
      </c>
      <c r="P1250" s="2">
        <f ca="1">YEAR($T$2)-Table1[[#This Row],[testDate]]</f>
        <v>2</v>
      </c>
      <c r="Q1250" s="8" t="str">
        <f>CONCATENATE(PROPER(Table1[[#This Row],[Performace remark based on performance]])," ",UPPER(TRIM(Table1[[#This Row],[category]])))</f>
        <v>Low Performance SERVER</v>
      </c>
      <c r="R1250" s="8"/>
      <c r="S1250" s="2"/>
      <c r="T1250" s="2"/>
      <c r="U1250" s="2"/>
      <c r="V1250" s="2"/>
      <c r="W1250" s="2"/>
      <c r="X1250" s="2"/>
      <c r="Y1250" s="2"/>
      <c r="Z1250" s="2"/>
    </row>
    <row r="1251" spans="1:26" x14ac:dyDescent="0.2">
      <c r="A1251" t="s">
        <v>1363</v>
      </c>
      <c r="B1251" s="9">
        <v>62.02</v>
      </c>
      <c r="C1251" s="2">
        <v>2329</v>
      </c>
      <c r="D1251" s="2">
        <v>37.56</v>
      </c>
      <c r="E1251" s="2">
        <v>1238</v>
      </c>
      <c r="F1251" s="2">
        <v>19.96</v>
      </c>
      <c r="G1251" s="2">
        <v>95</v>
      </c>
      <c r="H1251" s="2">
        <v>24.52</v>
      </c>
      <c r="I1251" s="2">
        <v>4</v>
      </c>
      <c r="J1251" s="10">
        <v>2012</v>
      </c>
      <c r="K1251" s="8" t="s">
        <v>1092</v>
      </c>
      <c r="L1251" s="8" t="s">
        <v>13</v>
      </c>
      <c r="M1251" s="2">
        <f>RANK(Table1[[#This Row],[powerPerf]],Table1[powerPerf])</f>
        <v>1504</v>
      </c>
      <c r="N1251" s="2">
        <f>RANK(Table1[[#This Row],[cpuValue]],Table1[cpuValue])</f>
        <v>636</v>
      </c>
      <c r="O1251" s="8" t="str">
        <f>LOOKUP(Table1[[#This Row],[Rank based on power]],$S$5:$S$9,$T$5:$T$9)</f>
        <v>Average performance</v>
      </c>
      <c r="P1251" s="2">
        <f ca="1">YEAR($T$2)-Table1[[#This Row],[testDate]]</f>
        <v>10</v>
      </c>
      <c r="Q1251" s="8" t="str">
        <f>CONCATENATE(PROPER(Table1[[#This Row],[Performace remark based on performance]])," ",UPPER(TRIM(Table1[[#This Row],[category]])))</f>
        <v>Average Performance DESKTOP</v>
      </c>
      <c r="R1251" s="8"/>
      <c r="S1251" s="2"/>
      <c r="T1251" s="2"/>
      <c r="U1251" s="2"/>
      <c r="V1251" s="2"/>
      <c r="W1251" s="2"/>
      <c r="X1251" s="2"/>
      <c r="Y1251" s="2"/>
      <c r="Z1251" s="2"/>
    </row>
    <row r="1252" spans="1:26" x14ac:dyDescent="0.2">
      <c r="A1252" t="s">
        <v>1364</v>
      </c>
      <c r="B1252" s="9">
        <v>217</v>
      </c>
      <c r="C1252" s="2">
        <v>2326</v>
      </c>
      <c r="D1252" s="2">
        <v>10.72</v>
      </c>
      <c r="E1252" s="2">
        <v>941</v>
      </c>
      <c r="F1252" s="2">
        <v>4.34</v>
      </c>
      <c r="G1252" s="2">
        <v>80</v>
      </c>
      <c r="H1252" s="2">
        <v>29.07</v>
      </c>
      <c r="I1252" s="2">
        <v>4</v>
      </c>
      <c r="J1252" s="10">
        <v>2012</v>
      </c>
      <c r="K1252" s="8" t="s">
        <v>716</v>
      </c>
      <c r="L1252" s="8" t="s">
        <v>16</v>
      </c>
      <c r="M1252" s="2">
        <f>RANK(Table1[[#This Row],[powerPerf]],Table1[powerPerf])</f>
        <v>1421</v>
      </c>
      <c r="N1252" s="2">
        <f>RANK(Table1[[#This Row],[cpuValue]],Table1[cpuValue])</f>
        <v>1540</v>
      </c>
      <c r="O1252" s="8" t="str">
        <f>LOOKUP(Table1[[#This Row],[Rank based on power]],$S$5:$S$9,$T$5:$T$9)</f>
        <v>Average performance</v>
      </c>
      <c r="P1252" s="2">
        <f ca="1">YEAR($T$2)-Table1[[#This Row],[testDate]]</f>
        <v>10</v>
      </c>
      <c r="Q1252" s="8" t="str">
        <f>CONCATENATE(PROPER(Table1[[#This Row],[Performace remark based on performance]])," ",UPPER(TRIM(Table1[[#This Row],[category]])))</f>
        <v>Average Performance SERVER</v>
      </c>
      <c r="R1252" s="8"/>
      <c r="S1252" s="2"/>
      <c r="T1252" s="2"/>
      <c r="U1252" s="2"/>
      <c r="V1252" s="2"/>
      <c r="W1252" s="2"/>
      <c r="X1252" s="2"/>
      <c r="Y1252" s="2"/>
      <c r="Z1252" s="2"/>
    </row>
    <row r="1253" spans="1:26" x14ac:dyDescent="0.2">
      <c r="A1253" t="s">
        <v>1365</v>
      </c>
      <c r="B1253" s="9">
        <v>39.99</v>
      </c>
      <c r="C1253" s="2">
        <v>2325</v>
      </c>
      <c r="D1253" s="2">
        <v>58.14</v>
      </c>
      <c r="E1253" s="2">
        <v>1241</v>
      </c>
      <c r="F1253" s="2">
        <v>31.04</v>
      </c>
      <c r="G1253" s="2">
        <v>95</v>
      </c>
      <c r="H1253" s="2">
        <v>24.47</v>
      </c>
      <c r="I1253" s="2">
        <v>4</v>
      </c>
      <c r="J1253" s="10">
        <v>2011</v>
      </c>
      <c r="K1253" s="8" t="s">
        <v>1295</v>
      </c>
      <c r="L1253" s="8" t="s">
        <v>16</v>
      </c>
      <c r="M1253" s="2">
        <f>RANK(Table1[[#This Row],[powerPerf]],Table1[powerPerf])</f>
        <v>1505</v>
      </c>
      <c r="N1253" s="2">
        <f>RANK(Table1[[#This Row],[cpuValue]],Table1[cpuValue])</f>
        <v>347</v>
      </c>
      <c r="O1253" s="8" t="str">
        <f>LOOKUP(Table1[[#This Row],[Rank based on power]],$S$5:$S$9,$T$5:$T$9)</f>
        <v>Average performance</v>
      </c>
      <c r="P1253" s="2">
        <f ca="1">YEAR($T$2)-Table1[[#This Row],[testDate]]</f>
        <v>11</v>
      </c>
      <c r="Q1253" s="8" t="str">
        <f>CONCATENATE(PROPER(Table1[[#This Row],[Performace remark based on performance]])," ",UPPER(TRIM(Table1[[#This Row],[category]])))</f>
        <v>Average Performance SERVER</v>
      </c>
      <c r="R1253" s="8"/>
      <c r="S1253" s="2"/>
      <c r="T1253" s="2"/>
      <c r="U1253" s="2"/>
      <c r="V1253" s="2"/>
      <c r="W1253" s="2"/>
      <c r="X1253" s="2"/>
      <c r="Y1253" s="2"/>
      <c r="Z1253" s="2"/>
    </row>
    <row r="1254" spans="1:26" x14ac:dyDescent="0.2">
      <c r="A1254" t="s">
        <v>1366</v>
      </c>
      <c r="B1254" s="9">
        <v>147.61000000000001</v>
      </c>
      <c r="C1254" s="2">
        <v>2311</v>
      </c>
      <c r="D1254" s="2">
        <v>15.66</v>
      </c>
      <c r="E1254" s="2">
        <v>1310</v>
      </c>
      <c r="F1254" s="2">
        <v>8.8699999999999992</v>
      </c>
      <c r="G1254" s="2">
        <v>45</v>
      </c>
      <c r="H1254" s="2">
        <v>51.36</v>
      </c>
      <c r="I1254" s="2">
        <v>2</v>
      </c>
      <c r="J1254" s="10">
        <v>2009</v>
      </c>
      <c r="K1254" s="8" t="s">
        <v>1191</v>
      </c>
      <c r="L1254" s="8" t="s">
        <v>13</v>
      </c>
      <c r="M1254" s="2">
        <f>RANK(Table1[[#This Row],[powerPerf]],Table1[powerPerf])</f>
        <v>1127</v>
      </c>
      <c r="N1254" s="2">
        <f>RANK(Table1[[#This Row],[cpuValue]],Table1[cpuValue])</f>
        <v>1330</v>
      </c>
      <c r="O1254" s="8" t="str">
        <f>LOOKUP(Table1[[#This Row],[Rank based on power]],$S$5:$S$9,$T$5:$T$9)</f>
        <v>Average performance</v>
      </c>
      <c r="P1254" s="2">
        <f ca="1">YEAR($T$2)-Table1[[#This Row],[testDate]]</f>
        <v>13</v>
      </c>
      <c r="Q1254" s="8" t="str">
        <f>CONCATENATE(PROPER(Table1[[#This Row],[Performace remark based on performance]])," ",UPPER(TRIM(Table1[[#This Row],[category]])))</f>
        <v>Average Performance DESKTOP</v>
      </c>
      <c r="R1254" s="8"/>
      <c r="S1254" s="2"/>
      <c r="T1254" s="2"/>
      <c r="U1254" s="2"/>
      <c r="V1254" s="2"/>
      <c r="W1254" s="2"/>
      <c r="X1254" s="2"/>
      <c r="Y1254" s="2"/>
      <c r="Z1254" s="2"/>
    </row>
    <row r="1255" spans="1:26" x14ac:dyDescent="0.2">
      <c r="A1255" t="s">
        <v>1367</v>
      </c>
      <c r="B1255" s="9">
        <v>1018</v>
      </c>
      <c r="C1255" s="2">
        <v>2310</v>
      </c>
      <c r="D1255" s="2">
        <v>2.27</v>
      </c>
      <c r="E1255" s="2">
        <v>1740</v>
      </c>
      <c r="F1255" s="2">
        <v>1.71</v>
      </c>
      <c r="G1255" s="2">
        <v>51</v>
      </c>
      <c r="H1255" s="2">
        <v>45.3</v>
      </c>
      <c r="I1255" s="2">
        <v>2</v>
      </c>
      <c r="J1255" s="10">
        <v>2019</v>
      </c>
      <c r="K1255" s="8" t="s">
        <v>575</v>
      </c>
      <c r="L1255" s="8" t="s">
        <v>13</v>
      </c>
      <c r="M1255" s="2">
        <f>RANK(Table1[[#This Row],[powerPerf]],Table1[powerPerf])</f>
        <v>1190</v>
      </c>
      <c r="N1255" s="2">
        <f>RANK(Table1[[#This Row],[cpuValue]],Table1[cpuValue])</f>
        <v>1905</v>
      </c>
      <c r="O1255" s="8" t="str">
        <f>LOOKUP(Table1[[#This Row],[Rank based on power]],$S$5:$S$9,$T$5:$T$9)</f>
        <v>Average performance</v>
      </c>
      <c r="P1255" s="2">
        <f ca="1">YEAR($T$2)-Table1[[#This Row],[testDate]]</f>
        <v>3</v>
      </c>
      <c r="Q1255" s="8" t="str">
        <f>CONCATENATE(PROPER(Table1[[#This Row],[Performace remark based on performance]])," ",UPPER(TRIM(Table1[[#This Row],[category]])))</f>
        <v>Average Performance DESKTOP</v>
      </c>
      <c r="R1255" s="8"/>
      <c r="S1255" s="2"/>
      <c r="T1255" s="2"/>
      <c r="U1255" s="2"/>
      <c r="V1255" s="2"/>
      <c r="W1255" s="2"/>
      <c r="X1255" s="2"/>
      <c r="Y1255" s="2"/>
      <c r="Z1255" s="2"/>
    </row>
    <row r="1256" spans="1:26" x14ac:dyDescent="0.2">
      <c r="A1256" t="s">
        <v>1368</v>
      </c>
      <c r="B1256" s="9">
        <v>42</v>
      </c>
      <c r="C1256" s="2">
        <v>2310</v>
      </c>
      <c r="D1256" s="2">
        <v>55.01</v>
      </c>
      <c r="E1256" s="2">
        <v>1996</v>
      </c>
      <c r="F1256" s="2">
        <v>47.52</v>
      </c>
      <c r="G1256" s="2">
        <v>35</v>
      </c>
      <c r="H1256" s="2">
        <v>66.010000000000005</v>
      </c>
      <c r="I1256" s="2">
        <v>2</v>
      </c>
      <c r="J1256" s="10">
        <v>2016</v>
      </c>
      <c r="K1256" s="8" t="s">
        <v>155</v>
      </c>
      <c r="L1256" s="8" t="s">
        <v>13</v>
      </c>
      <c r="M1256" s="2">
        <f>RANK(Table1[[#This Row],[powerPerf]],Table1[powerPerf])</f>
        <v>991</v>
      </c>
      <c r="N1256" s="2">
        <f>RANK(Table1[[#This Row],[cpuValue]],Table1[cpuValue])</f>
        <v>370</v>
      </c>
      <c r="O1256" s="8" t="str">
        <f>LOOKUP(Table1[[#This Row],[Rank based on power]],$S$5:$S$9,$T$5:$T$9)</f>
        <v>Average performance</v>
      </c>
      <c r="P1256" s="2">
        <f ca="1">YEAR($T$2)-Table1[[#This Row],[testDate]]</f>
        <v>6</v>
      </c>
      <c r="Q1256" s="8" t="str">
        <f>CONCATENATE(PROPER(Table1[[#This Row],[Performace remark based on performance]])," ",UPPER(TRIM(Table1[[#This Row],[category]])))</f>
        <v>Average Performance DESKTOP</v>
      </c>
      <c r="R1256" s="8"/>
      <c r="S1256" s="2"/>
      <c r="T1256" s="2"/>
      <c r="U1256" s="2"/>
      <c r="V1256" s="2"/>
      <c r="W1256" s="2"/>
      <c r="X1256" s="2"/>
      <c r="Y1256" s="2"/>
      <c r="Z1256" s="2"/>
    </row>
    <row r="1257" spans="1:26" x14ac:dyDescent="0.2">
      <c r="A1257" t="s">
        <v>1369</v>
      </c>
      <c r="B1257" s="9">
        <v>509.95</v>
      </c>
      <c r="C1257" s="2">
        <v>2308</v>
      </c>
      <c r="D1257" s="2">
        <v>4.53</v>
      </c>
      <c r="E1257" s="2">
        <v>1335</v>
      </c>
      <c r="F1257" s="2">
        <v>2.62</v>
      </c>
      <c r="G1257" s="2">
        <v>95</v>
      </c>
      <c r="H1257" s="2">
        <v>24.3</v>
      </c>
      <c r="I1257" s="2">
        <v>4</v>
      </c>
      <c r="J1257" s="10">
        <v>2009</v>
      </c>
      <c r="K1257" s="8" t="s">
        <v>1295</v>
      </c>
      <c r="L1257" s="8" t="s">
        <v>16</v>
      </c>
      <c r="M1257" s="2">
        <f>RANK(Table1[[#This Row],[powerPerf]],Table1[powerPerf])</f>
        <v>1509</v>
      </c>
      <c r="N1257" s="2">
        <f>RANK(Table1[[#This Row],[cpuValue]],Table1[cpuValue])</f>
        <v>1829</v>
      </c>
      <c r="O1257" s="8" t="str">
        <f>LOOKUP(Table1[[#This Row],[Rank based on power]],$S$5:$S$9,$T$5:$T$9)</f>
        <v>Average performance</v>
      </c>
      <c r="P1257" s="2">
        <f ca="1">YEAR($T$2)-Table1[[#This Row],[testDate]]</f>
        <v>13</v>
      </c>
      <c r="Q1257" s="8" t="str">
        <f>CONCATENATE(PROPER(Table1[[#This Row],[Performace remark based on performance]])," ",UPPER(TRIM(Table1[[#This Row],[category]])))</f>
        <v>Average Performance SERVER</v>
      </c>
      <c r="R1257" s="8"/>
      <c r="S1257" s="2"/>
      <c r="T1257" s="2"/>
      <c r="U1257" s="2"/>
      <c r="V1257" s="2"/>
      <c r="W1257" s="2"/>
      <c r="X1257" s="2"/>
      <c r="Y1257" s="2"/>
      <c r="Z1257" s="2"/>
    </row>
    <row r="1258" spans="1:26" x14ac:dyDescent="0.2">
      <c r="A1258" t="s">
        <v>1370</v>
      </c>
      <c r="B1258" s="9">
        <v>28.85</v>
      </c>
      <c r="C1258" s="2">
        <v>2298</v>
      </c>
      <c r="D1258" s="2">
        <v>79.64</v>
      </c>
      <c r="E1258" s="2">
        <v>1264</v>
      </c>
      <c r="F1258" s="2">
        <v>43.82</v>
      </c>
      <c r="G1258" s="2">
        <v>95</v>
      </c>
      <c r="H1258" s="2">
        <v>24.19</v>
      </c>
      <c r="I1258" s="2">
        <v>4</v>
      </c>
      <c r="J1258" s="10">
        <v>2012</v>
      </c>
      <c r="K1258" s="8" t="s">
        <v>1092</v>
      </c>
      <c r="L1258" s="8" t="s">
        <v>13</v>
      </c>
      <c r="M1258" s="2">
        <f>RANK(Table1[[#This Row],[powerPerf]],Table1[powerPerf])</f>
        <v>1514</v>
      </c>
      <c r="N1258" s="2">
        <f>RANK(Table1[[#This Row],[cpuValue]],Table1[cpuValue])</f>
        <v>178</v>
      </c>
      <c r="O1258" s="8" t="str">
        <f>LOOKUP(Table1[[#This Row],[Rank based on power]],$S$5:$S$9,$T$5:$T$9)</f>
        <v>Average performance</v>
      </c>
      <c r="P1258" s="2">
        <f ca="1">YEAR($T$2)-Table1[[#This Row],[testDate]]</f>
        <v>10</v>
      </c>
      <c r="Q1258" s="8" t="str">
        <f>CONCATENATE(PROPER(Table1[[#This Row],[Performace remark based on performance]])," ",UPPER(TRIM(Table1[[#This Row],[category]])))</f>
        <v>Average Performance DESKTOP</v>
      </c>
      <c r="R1258" s="8"/>
      <c r="S1258" s="2"/>
      <c r="T1258" s="2"/>
      <c r="U1258" s="2"/>
      <c r="V1258" s="2"/>
      <c r="W1258" s="2"/>
      <c r="X1258" s="2"/>
      <c r="Y1258" s="2"/>
      <c r="Z1258" s="2"/>
    </row>
    <row r="1259" spans="1:26" x14ac:dyDescent="0.2">
      <c r="A1259" t="s">
        <v>1371</v>
      </c>
      <c r="B1259" s="9">
        <v>47</v>
      </c>
      <c r="C1259" s="2">
        <v>2297</v>
      </c>
      <c r="D1259" s="2">
        <v>48.86</v>
      </c>
      <c r="E1259" s="2">
        <v>1380</v>
      </c>
      <c r="F1259" s="2">
        <v>29.37</v>
      </c>
      <c r="G1259" s="2">
        <v>35</v>
      </c>
      <c r="H1259" s="2">
        <v>65.62</v>
      </c>
      <c r="I1259" s="2">
        <v>2</v>
      </c>
      <c r="J1259" s="10">
        <v>2011</v>
      </c>
      <c r="K1259" s="8" t="s">
        <v>1177</v>
      </c>
      <c r="L1259" s="8" t="s">
        <v>118</v>
      </c>
      <c r="M1259" s="2">
        <f>RANK(Table1[[#This Row],[powerPerf]],Table1[powerPerf])</f>
        <v>994</v>
      </c>
      <c r="N1259" s="2">
        <f>RANK(Table1[[#This Row],[cpuValue]],Table1[cpuValue])</f>
        <v>440</v>
      </c>
      <c r="O1259" s="8" t="str">
        <f>LOOKUP(Table1[[#This Row],[Rank based on power]],$S$5:$S$9,$T$5:$T$9)</f>
        <v>Average performance</v>
      </c>
      <c r="P1259" s="2">
        <f ca="1">YEAR($T$2)-Table1[[#This Row],[testDate]]</f>
        <v>11</v>
      </c>
      <c r="Q1259" s="8" t="str">
        <f>CONCATENATE(PROPER(Table1[[#This Row],[Performace remark based on performance]])," ",UPPER(TRIM(Table1[[#This Row],[category]])))</f>
        <v>Average Performance LAPTOP</v>
      </c>
      <c r="R1259" s="8"/>
      <c r="S1259" s="2"/>
      <c r="T1259" s="2"/>
      <c r="U1259" s="2"/>
      <c r="V1259" s="2"/>
      <c r="W1259" s="2"/>
      <c r="X1259" s="2"/>
      <c r="Y1259" s="2"/>
      <c r="Z1259" s="2"/>
    </row>
    <row r="1260" spans="1:26" x14ac:dyDescent="0.2">
      <c r="A1260" t="s">
        <v>1372</v>
      </c>
      <c r="B1260" s="9">
        <v>32.950000000000003</v>
      </c>
      <c r="C1260" s="2">
        <v>2291</v>
      </c>
      <c r="D1260" s="2">
        <v>69.52</v>
      </c>
      <c r="E1260" s="2">
        <v>1223</v>
      </c>
      <c r="F1260" s="2">
        <v>37.119999999999997</v>
      </c>
      <c r="G1260" s="2">
        <v>95</v>
      </c>
      <c r="H1260" s="2">
        <v>24.11</v>
      </c>
      <c r="I1260" s="2">
        <v>4</v>
      </c>
      <c r="J1260" s="10">
        <v>2009</v>
      </c>
      <c r="K1260" s="8" t="s">
        <v>1295</v>
      </c>
      <c r="L1260" s="8" t="s">
        <v>13</v>
      </c>
      <c r="M1260" s="2">
        <f>RANK(Table1[[#This Row],[powerPerf]],Table1[powerPerf])</f>
        <v>1518</v>
      </c>
      <c r="N1260" s="2">
        <f>RANK(Table1[[#This Row],[cpuValue]],Table1[cpuValue])</f>
        <v>230</v>
      </c>
      <c r="O1260" s="8" t="str">
        <f>LOOKUP(Table1[[#This Row],[Rank based on power]],$S$5:$S$9,$T$5:$T$9)</f>
        <v>Average performance</v>
      </c>
      <c r="P1260" s="2">
        <f ca="1">YEAR($T$2)-Table1[[#This Row],[testDate]]</f>
        <v>13</v>
      </c>
      <c r="Q1260" s="8" t="str">
        <f>CONCATENATE(PROPER(Table1[[#This Row],[Performace remark based on performance]])," ",UPPER(TRIM(Table1[[#This Row],[category]])))</f>
        <v>Average Performance DESKTOP</v>
      </c>
      <c r="R1260" s="8"/>
      <c r="S1260" s="2"/>
      <c r="T1260" s="2"/>
      <c r="U1260" s="2"/>
      <c r="V1260" s="2"/>
      <c r="W1260" s="2"/>
      <c r="X1260" s="2"/>
      <c r="Y1260" s="2"/>
      <c r="Z1260" s="2"/>
    </row>
    <row r="1261" spans="1:26" x14ac:dyDescent="0.2">
      <c r="A1261" t="s">
        <v>1373</v>
      </c>
      <c r="B1261" s="9">
        <v>42.17</v>
      </c>
      <c r="C1261" s="2">
        <v>2287</v>
      </c>
      <c r="D1261" s="2">
        <v>54.22</v>
      </c>
      <c r="E1261" s="2">
        <v>1805</v>
      </c>
      <c r="F1261" s="2">
        <v>42.8</v>
      </c>
      <c r="G1261" s="2">
        <v>55</v>
      </c>
      <c r="H1261" s="2">
        <v>41.57</v>
      </c>
      <c r="I1261" s="2">
        <v>2</v>
      </c>
      <c r="J1261" s="10">
        <v>2010</v>
      </c>
      <c r="K1261" s="8" t="s">
        <v>776</v>
      </c>
      <c r="L1261" s="8" t="s">
        <v>13</v>
      </c>
      <c r="M1261" s="2">
        <f>RANK(Table1[[#This Row],[powerPerf]],Table1[powerPerf])</f>
        <v>1229</v>
      </c>
      <c r="N1261" s="2">
        <f>RANK(Table1[[#This Row],[cpuValue]],Table1[cpuValue])</f>
        <v>381</v>
      </c>
      <c r="O1261" s="8" t="str">
        <f>LOOKUP(Table1[[#This Row],[Rank based on power]],$S$5:$S$9,$T$5:$T$9)</f>
        <v>Average performance</v>
      </c>
      <c r="P1261" s="2">
        <f ca="1">YEAR($T$2)-Table1[[#This Row],[testDate]]</f>
        <v>12</v>
      </c>
      <c r="Q1261" s="8" t="str">
        <f>CONCATENATE(PROPER(Table1[[#This Row],[Performace remark based on performance]])," ",UPPER(TRIM(Table1[[#This Row],[category]])))</f>
        <v>Average Performance DESKTOP</v>
      </c>
      <c r="R1261" s="8"/>
      <c r="S1261" s="2"/>
      <c r="T1261" s="2"/>
      <c r="U1261" s="2"/>
      <c r="V1261" s="2"/>
      <c r="W1261" s="2"/>
      <c r="X1261" s="2"/>
      <c r="Y1261" s="2"/>
      <c r="Z1261" s="2"/>
    </row>
    <row r="1262" spans="1:26" x14ac:dyDescent="0.2">
      <c r="A1262" t="s">
        <v>1374</v>
      </c>
      <c r="B1262" s="9">
        <v>161</v>
      </c>
      <c r="C1262" s="2">
        <v>2286</v>
      </c>
      <c r="D1262" s="2">
        <v>14.2</v>
      </c>
      <c r="E1262" s="2">
        <v>1340</v>
      </c>
      <c r="F1262" s="2">
        <v>8.32</v>
      </c>
      <c r="G1262" s="2">
        <v>15</v>
      </c>
      <c r="H1262" s="2">
        <v>152.37</v>
      </c>
      <c r="I1262" s="2">
        <v>2</v>
      </c>
      <c r="J1262" s="10">
        <v>2011</v>
      </c>
      <c r="K1262" s="8" t="s">
        <v>532</v>
      </c>
      <c r="L1262" s="8" t="s">
        <v>118</v>
      </c>
      <c r="M1262" s="2">
        <f>RANK(Table1[[#This Row],[powerPerf]],Table1[powerPerf])</f>
        <v>495</v>
      </c>
      <c r="N1262" s="2">
        <f>RANK(Table1[[#This Row],[cpuValue]],Table1[cpuValue])</f>
        <v>1382</v>
      </c>
      <c r="O1262" s="8" t="str">
        <f>LOOKUP(Table1[[#This Row],[Rank based on power]],$S$5:$S$9,$T$5:$T$9)</f>
        <v>High performance</v>
      </c>
      <c r="P1262" s="2">
        <f ca="1">YEAR($T$2)-Table1[[#This Row],[testDate]]</f>
        <v>11</v>
      </c>
      <c r="Q1262" s="8" t="str">
        <f>CONCATENATE(PROPER(Table1[[#This Row],[Performace remark based on performance]])," ",UPPER(TRIM(Table1[[#This Row],[category]])))</f>
        <v>High Performance LAPTOP</v>
      </c>
      <c r="R1262" s="8"/>
      <c r="S1262" s="2"/>
      <c r="T1262" s="2"/>
      <c r="U1262" s="2"/>
      <c r="V1262" s="2"/>
      <c r="W1262" s="2"/>
      <c r="X1262" s="2"/>
      <c r="Y1262" s="2"/>
      <c r="Z1262" s="2"/>
    </row>
    <row r="1263" spans="1:26" x14ac:dyDescent="0.2">
      <c r="A1263" t="s">
        <v>1375</v>
      </c>
      <c r="B1263" s="9">
        <v>87.6</v>
      </c>
      <c r="C1263" s="2">
        <v>2283</v>
      </c>
      <c r="D1263" s="2">
        <v>26.07</v>
      </c>
      <c r="E1263" s="2">
        <v>1240</v>
      </c>
      <c r="F1263" s="2">
        <v>14.16</v>
      </c>
      <c r="G1263" s="2">
        <v>80</v>
      </c>
      <c r="H1263" s="2">
        <v>28.54</v>
      </c>
      <c r="I1263" s="2">
        <v>4</v>
      </c>
      <c r="J1263" s="10">
        <v>2009</v>
      </c>
      <c r="K1263" s="8" t="s">
        <v>1267</v>
      </c>
      <c r="L1263" s="8" t="s">
        <v>16</v>
      </c>
      <c r="M1263" s="2">
        <f>RANK(Table1[[#This Row],[powerPerf]],Table1[powerPerf])</f>
        <v>1428</v>
      </c>
      <c r="N1263" s="2">
        <f>RANK(Table1[[#This Row],[cpuValue]],Table1[cpuValue])</f>
        <v>961</v>
      </c>
      <c r="O1263" s="8" t="str">
        <f>LOOKUP(Table1[[#This Row],[Rank based on power]],$S$5:$S$9,$T$5:$T$9)</f>
        <v>Average performance</v>
      </c>
      <c r="P1263" s="2">
        <f ca="1">YEAR($T$2)-Table1[[#This Row],[testDate]]</f>
        <v>13</v>
      </c>
      <c r="Q1263" s="8" t="str">
        <f>CONCATENATE(PROPER(Table1[[#This Row],[Performace remark based on performance]])," ",UPPER(TRIM(Table1[[#This Row],[category]])))</f>
        <v>Average Performance SERVER</v>
      </c>
      <c r="R1263" s="8"/>
      <c r="S1263" s="2"/>
      <c r="T1263" s="2"/>
      <c r="U1263" s="2"/>
      <c r="V1263" s="2"/>
      <c r="W1263" s="2"/>
      <c r="X1263" s="2"/>
      <c r="Y1263" s="2"/>
      <c r="Z1263" s="2"/>
    </row>
    <row r="1264" spans="1:26" x14ac:dyDescent="0.2">
      <c r="A1264" t="s">
        <v>1376</v>
      </c>
      <c r="B1264" s="9">
        <v>161</v>
      </c>
      <c r="C1264" s="2">
        <v>2276</v>
      </c>
      <c r="D1264" s="2">
        <v>14.13</v>
      </c>
      <c r="E1264" s="2">
        <v>1327</v>
      </c>
      <c r="F1264" s="2">
        <v>8.24</v>
      </c>
      <c r="G1264" s="2">
        <v>15</v>
      </c>
      <c r="H1264" s="2">
        <v>151.69999999999999</v>
      </c>
      <c r="I1264" s="2">
        <v>2</v>
      </c>
      <c r="J1264" s="10">
        <v>2014</v>
      </c>
      <c r="K1264" s="8" t="s">
        <v>802</v>
      </c>
      <c r="L1264" s="8" t="s">
        <v>118</v>
      </c>
      <c r="M1264" s="2">
        <f>RANK(Table1[[#This Row],[powerPerf]],Table1[powerPerf])</f>
        <v>500</v>
      </c>
      <c r="N1264" s="2">
        <f>RANK(Table1[[#This Row],[cpuValue]],Table1[cpuValue])</f>
        <v>1386</v>
      </c>
      <c r="O1264" s="8" t="str">
        <f>LOOKUP(Table1[[#This Row],[Rank based on power]],$S$5:$S$9,$T$5:$T$9)</f>
        <v>High performance</v>
      </c>
      <c r="P1264" s="2">
        <f ca="1">YEAR($T$2)-Table1[[#This Row],[testDate]]</f>
        <v>8</v>
      </c>
      <c r="Q1264" s="8" t="str">
        <f>CONCATENATE(PROPER(Table1[[#This Row],[Performace remark based on performance]])," ",UPPER(TRIM(Table1[[#This Row],[category]])))</f>
        <v>High Performance LAPTOP</v>
      </c>
      <c r="R1264" s="8"/>
      <c r="S1264" s="2"/>
      <c r="T1264" s="2"/>
      <c r="U1264" s="2"/>
      <c r="V1264" s="2"/>
      <c r="W1264" s="2"/>
      <c r="X1264" s="2"/>
      <c r="Y1264" s="2"/>
      <c r="Z1264" s="2"/>
    </row>
    <row r="1265" spans="1:26" x14ac:dyDescent="0.2">
      <c r="A1265" t="s">
        <v>1377</v>
      </c>
      <c r="B1265" s="9">
        <v>89.23</v>
      </c>
      <c r="C1265" s="2">
        <v>2273</v>
      </c>
      <c r="D1265" s="2">
        <v>25.47</v>
      </c>
      <c r="E1265" s="2">
        <v>1226</v>
      </c>
      <c r="F1265" s="2">
        <v>13.74</v>
      </c>
      <c r="G1265" s="2">
        <v>65</v>
      </c>
      <c r="H1265" s="2">
        <v>34.97</v>
      </c>
      <c r="I1265" s="2">
        <v>4</v>
      </c>
      <c r="J1265" s="10">
        <v>2016</v>
      </c>
      <c r="K1265" s="8" t="s">
        <v>1295</v>
      </c>
      <c r="L1265" s="8" t="s">
        <v>16</v>
      </c>
      <c r="M1265" s="2">
        <f>RANK(Table1[[#This Row],[powerPerf]],Table1[powerPerf])</f>
        <v>1313</v>
      </c>
      <c r="N1265" s="2">
        <f>RANK(Table1[[#This Row],[cpuValue]],Table1[cpuValue])</f>
        <v>985</v>
      </c>
      <c r="O1265" s="8" t="str">
        <f>LOOKUP(Table1[[#This Row],[Rank based on power]],$S$5:$S$9,$T$5:$T$9)</f>
        <v>Average performance</v>
      </c>
      <c r="P1265" s="2">
        <f ca="1">YEAR($T$2)-Table1[[#This Row],[testDate]]</f>
        <v>6</v>
      </c>
      <c r="Q1265" s="8" t="str">
        <f>CONCATENATE(PROPER(Table1[[#This Row],[Performace remark based on performance]])," ",UPPER(TRIM(Table1[[#This Row],[category]])))</f>
        <v>Average Performance SERVER</v>
      </c>
      <c r="R1265" s="8"/>
      <c r="S1265" s="2"/>
      <c r="T1265" s="2"/>
      <c r="U1265" s="2"/>
      <c r="V1265" s="2"/>
      <c r="W1265" s="2"/>
      <c r="X1265" s="2"/>
      <c r="Y1265" s="2"/>
      <c r="Z1265" s="2"/>
    </row>
    <row r="1266" spans="1:26" x14ac:dyDescent="0.2">
      <c r="A1266" t="s">
        <v>1378</v>
      </c>
      <c r="B1266" s="9">
        <v>179.88</v>
      </c>
      <c r="C1266" s="2">
        <v>2270</v>
      </c>
      <c r="D1266" s="2">
        <v>12.62</v>
      </c>
      <c r="E1266" s="2">
        <v>1794</v>
      </c>
      <c r="F1266" s="2">
        <v>9.9700000000000006</v>
      </c>
      <c r="G1266" s="2">
        <v>51</v>
      </c>
      <c r="H1266" s="2">
        <v>44.51</v>
      </c>
      <c r="I1266" s="2">
        <v>2</v>
      </c>
      <c r="J1266" s="10">
        <v>2021</v>
      </c>
      <c r="K1266" s="8" t="s">
        <v>575</v>
      </c>
      <c r="L1266" s="8" t="s">
        <v>13</v>
      </c>
      <c r="M1266" s="2">
        <f>RANK(Table1[[#This Row],[powerPerf]],Table1[powerPerf])</f>
        <v>1198</v>
      </c>
      <c r="N1266" s="2">
        <f>RANK(Table1[[#This Row],[cpuValue]],Table1[cpuValue])</f>
        <v>1459</v>
      </c>
      <c r="O1266" s="8" t="str">
        <f>LOOKUP(Table1[[#This Row],[Rank based on power]],$S$5:$S$9,$T$5:$T$9)</f>
        <v>Average performance</v>
      </c>
      <c r="P1266" s="2">
        <f ca="1">YEAR($T$2)-Table1[[#This Row],[testDate]]</f>
        <v>1</v>
      </c>
      <c r="Q1266" s="8" t="str">
        <f>CONCATENATE(PROPER(Table1[[#This Row],[Performace remark based on performance]])," ",UPPER(TRIM(Table1[[#This Row],[category]])))</f>
        <v>Average Performance DESKTOP</v>
      </c>
      <c r="R1266" s="8"/>
      <c r="S1266" s="2"/>
      <c r="T1266" s="2"/>
      <c r="U1266" s="2"/>
      <c r="V1266" s="2"/>
      <c r="W1266" s="2"/>
      <c r="X1266" s="2"/>
      <c r="Y1266" s="2"/>
      <c r="Z1266" s="2"/>
    </row>
    <row r="1267" spans="1:26" x14ac:dyDescent="0.2">
      <c r="A1267" t="s">
        <v>1379</v>
      </c>
      <c r="B1267" s="9">
        <v>58.02</v>
      </c>
      <c r="C1267" s="2">
        <v>2269</v>
      </c>
      <c r="D1267" s="2">
        <v>39.1</v>
      </c>
      <c r="E1267" s="2">
        <v>1274</v>
      </c>
      <c r="F1267" s="2">
        <v>21.96</v>
      </c>
      <c r="G1267" s="2">
        <v>95</v>
      </c>
      <c r="H1267" s="2">
        <v>23.88</v>
      </c>
      <c r="I1267" s="2">
        <v>4</v>
      </c>
      <c r="J1267" s="10">
        <v>2009</v>
      </c>
      <c r="K1267" s="8" t="s">
        <v>1306</v>
      </c>
      <c r="L1267" s="8" t="s">
        <v>77</v>
      </c>
      <c r="M1267" s="2">
        <f>RANK(Table1[[#This Row],[powerPerf]],Table1[powerPerf])</f>
        <v>1523</v>
      </c>
      <c r="N1267" s="2">
        <f>RANK(Table1[[#This Row],[cpuValue]],Table1[cpuValue])</f>
        <v>604</v>
      </c>
      <c r="O1267" s="8" t="str">
        <f>LOOKUP(Table1[[#This Row],[Rank based on power]],$S$5:$S$9,$T$5:$T$9)</f>
        <v>Average performance</v>
      </c>
      <c r="P1267" s="2">
        <f ca="1">YEAR($T$2)-Table1[[#This Row],[testDate]]</f>
        <v>13</v>
      </c>
      <c r="Q1267" s="8" t="str">
        <f>CONCATENATE(PROPER(Table1[[#This Row],[Performace remark based on performance]])," ",UPPER(TRIM(Table1[[#This Row],[category]])))</f>
        <v>Average Performance UNKNOWN</v>
      </c>
      <c r="R1267" s="8"/>
      <c r="S1267" s="2"/>
      <c r="T1267" s="2"/>
      <c r="U1267" s="2"/>
      <c r="V1267" s="2"/>
      <c r="W1267" s="2"/>
      <c r="X1267" s="2"/>
      <c r="Y1267" s="2"/>
      <c r="Z1267" s="2"/>
    </row>
    <row r="1268" spans="1:26" x14ac:dyDescent="0.2">
      <c r="A1268" t="s">
        <v>1380</v>
      </c>
      <c r="B1268" s="9">
        <v>420.05</v>
      </c>
      <c r="C1268" s="2">
        <v>2269</v>
      </c>
      <c r="D1268" s="2">
        <v>5.4</v>
      </c>
      <c r="E1268" s="2">
        <v>1369</v>
      </c>
      <c r="F1268" s="2">
        <v>3.26</v>
      </c>
      <c r="G1268" s="2">
        <v>17</v>
      </c>
      <c r="H1268" s="2">
        <v>133.46</v>
      </c>
      <c r="I1268" s="2">
        <v>2</v>
      </c>
      <c r="J1268" s="10">
        <v>2010</v>
      </c>
      <c r="K1268" s="8" t="s">
        <v>1177</v>
      </c>
      <c r="L1268" s="8" t="s">
        <v>118</v>
      </c>
      <c r="M1268" s="2">
        <f>RANK(Table1[[#This Row],[powerPerf]],Table1[powerPerf])</f>
        <v>587</v>
      </c>
      <c r="N1268" s="2">
        <f>RANK(Table1[[#This Row],[cpuValue]],Table1[cpuValue])</f>
        <v>1794</v>
      </c>
      <c r="O1268" s="8" t="str">
        <f>LOOKUP(Table1[[#This Row],[Rank based on power]],$S$5:$S$9,$T$5:$T$9)</f>
        <v>High performance</v>
      </c>
      <c r="P1268" s="2">
        <f ca="1">YEAR($T$2)-Table1[[#This Row],[testDate]]</f>
        <v>12</v>
      </c>
      <c r="Q1268" s="8" t="str">
        <f>CONCATENATE(PROPER(Table1[[#This Row],[Performace remark based on performance]])," ",UPPER(TRIM(Table1[[#This Row],[category]])))</f>
        <v>High Performance LAPTOP</v>
      </c>
      <c r="R1268" s="8"/>
      <c r="S1268" s="2"/>
      <c r="T1268" s="2"/>
      <c r="U1268" s="2"/>
      <c r="V1268" s="2"/>
      <c r="W1268" s="2"/>
      <c r="X1268" s="2"/>
      <c r="Y1268" s="2"/>
      <c r="Z1268" s="2"/>
    </row>
    <row r="1269" spans="1:26" x14ac:dyDescent="0.2">
      <c r="A1269" t="s">
        <v>1381</v>
      </c>
      <c r="B1269" s="9">
        <v>1495.95</v>
      </c>
      <c r="C1269" s="2">
        <v>2268</v>
      </c>
      <c r="D1269" s="2">
        <v>1.52</v>
      </c>
      <c r="E1269" s="2">
        <v>1230</v>
      </c>
      <c r="F1269" s="2">
        <v>0.82</v>
      </c>
      <c r="G1269" s="2">
        <v>130</v>
      </c>
      <c r="H1269" s="2">
        <v>17.440000000000001</v>
      </c>
      <c r="I1269" s="2">
        <v>4</v>
      </c>
      <c r="J1269" s="10">
        <v>2010</v>
      </c>
      <c r="K1269" s="8" t="s">
        <v>1295</v>
      </c>
      <c r="L1269" s="8" t="s">
        <v>13</v>
      </c>
      <c r="M1269" s="2">
        <f>RANK(Table1[[#This Row],[powerPerf]],Table1[powerPerf])</f>
        <v>1715</v>
      </c>
      <c r="N1269" s="2">
        <f>RANK(Table1[[#This Row],[cpuValue]],Table1[cpuValue])</f>
        <v>1920</v>
      </c>
      <c r="O1269" s="8" t="str">
        <f>LOOKUP(Table1[[#This Row],[Rank based on power]],$S$5:$S$9,$T$5:$T$9)</f>
        <v>Low performance</v>
      </c>
      <c r="P1269" s="2">
        <f ca="1">YEAR($T$2)-Table1[[#This Row],[testDate]]</f>
        <v>12</v>
      </c>
      <c r="Q1269" s="8" t="str">
        <f>CONCATENATE(PROPER(Table1[[#This Row],[Performace remark based on performance]])," ",UPPER(TRIM(Table1[[#This Row],[category]])))</f>
        <v>Low Performance DESKTOP</v>
      </c>
      <c r="R1269" s="8"/>
      <c r="S1269" s="2"/>
      <c r="T1269" s="2"/>
      <c r="U1269" s="2"/>
      <c r="V1269" s="2"/>
      <c r="W1269" s="2"/>
      <c r="X1269" s="2"/>
      <c r="Y1269" s="2"/>
      <c r="Z1269" s="2"/>
    </row>
    <row r="1270" spans="1:26" x14ac:dyDescent="0.2">
      <c r="A1270" t="s">
        <v>1382</v>
      </c>
      <c r="B1270" s="9">
        <v>1125</v>
      </c>
      <c r="C1270" s="2">
        <v>2267</v>
      </c>
      <c r="D1270" s="2">
        <v>2.02</v>
      </c>
      <c r="E1270" s="2">
        <v>1202</v>
      </c>
      <c r="F1270" s="2">
        <v>1.07</v>
      </c>
      <c r="G1270" s="2">
        <v>75</v>
      </c>
      <c r="H1270" s="2">
        <v>30.23</v>
      </c>
      <c r="I1270" s="2">
        <v>4</v>
      </c>
      <c r="J1270" s="10">
        <v>2008</v>
      </c>
      <c r="K1270" s="8" t="s">
        <v>1295</v>
      </c>
      <c r="L1270" s="8" t="s">
        <v>13</v>
      </c>
      <c r="M1270" s="2">
        <f>RANK(Table1[[#This Row],[powerPerf]],Table1[powerPerf])</f>
        <v>1393</v>
      </c>
      <c r="N1270" s="2">
        <f>RANK(Table1[[#This Row],[cpuValue]],Table1[cpuValue])</f>
        <v>1913</v>
      </c>
      <c r="O1270" s="8" t="str">
        <f>LOOKUP(Table1[[#This Row],[Rank based on power]],$S$5:$S$9,$T$5:$T$9)</f>
        <v>Average performance</v>
      </c>
      <c r="P1270" s="2">
        <f ca="1">YEAR($T$2)-Table1[[#This Row],[testDate]]</f>
        <v>14</v>
      </c>
      <c r="Q1270" s="8" t="str">
        <f>CONCATENATE(PROPER(Table1[[#This Row],[Performace remark based on performance]])," ",UPPER(TRIM(Table1[[#This Row],[category]])))</f>
        <v>Average Performance DESKTOP</v>
      </c>
      <c r="R1270" s="8"/>
      <c r="S1270" s="2"/>
      <c r="T1270" s="2"/>
      <c r="U1270" s="2"/>
      <c r="V1270" s="2"/>
      <c r="W1270" s="2"/>
      <c r="X1270" s="2"/>
      <c r="Y1270" s="2"/>
      <c r="Z1270" s="2"/>
    </row>
    <row r="1271" spans="1:26" x14ac:dyDescent="0.2">
      <c r="A1271" t="s">
        <v>1383</v>
      </c>
      <c r="B1271" s="9">
        <v>27.5</v>
      </c>
      <c r="C1271" s="2">
        <v>2261</v>
      </c>
      <c r="D1271" s="2">
        <v>82.23</v>
      </c>
      <c r="E1271" s="2">
        <v>1226</v>
      </c>
      <c r="F1271" s="2">
        <v>44.6</v>
      </c>
      <c r="G1271" s="2">
        <v>125</v>
      </c>
      <c r="H1271" s="2">
        <v>18.09</v>
      </c>
      <c r="I1271" s="2">
        <v>4</v>
      </c>
      <c r="J1271" s="10">
        <v>2012</v>
      </c>
      <c r="K1271" s="8" t="s">
        <v>1092</v>
      </c>
      <c r="L1271" s="8" t="s">
        <v>13</v>
      </c>
      <c r="M1271" s="2">
        <f>RANK(Table1[[#This Row],[powerPerf]],Table1[powerPerf])</f>
        <v>1692</v>
      </c>
      <c r="N1271" s="2">
        <f>RANK(Table1[[#This Row],[cpuValue]],Table1[cpuValue])</f>
        <v>168</v>
      </c>
      <c r="O1271" s="8" t="str">
        <f>LOOKUP(Table1[[#This Row],[Rank based on power]],$S$5:$S$9,$T$5:$T$9)</f>
        <v>Low performance</v>
      </c>
      <c r="P1271" s="2">
        <f ca="1">YEAR($T$2)-Table1[[#This Row],[testDate]]</f>
        <v>10</v>
      </c>
      <c r="Q1271" s="8" t="str">
        <f>CONCATENATE(PROPER(Table1[[#This Row],[Performace remark based on performance]])," ",UPPER(TRIM(Table1[[#This Row],[category]])))</f>
        <v>Low Performance DESKTOP</v>
      </c>
      <c r="R1271" s="8"/>
      <c r="S1271" s="2"/>
      <c r="T1271" s="2"/>
      <c r="U1271" s="2"/>
      <c r="V1271" s="2"/>
      <c r="W1271" s="2"/>
      <c r="X1271" s="2"/>
      <c r="Y1271" s="2"/>
      <c r="Z1271" s="2"/>
    </row>
    <row r="1272" spans="1:26" x14ac:dyDescent="0.2">
      <c r="A1272" t="s">
        <v>1384</v>
      </c>
      <c r="B1272" s="9">
        <v>227</v>
      </c>
      <c r="C1272" s="2">
        <v>2260</v>
      </c>
      <c r="D1272" s="2">
        <v>9.9600000000000009</v>
      </c>
      <c r="E1272" s="2">
        <v>1154</v>
      </c>
      <c r="F1272" s="2">
        <v>5.08</v>
      </c>
      <c r="G1272" s="2">
        <v>50</v>
      </c>
      <c r="H1272" s="2">
        <v>45.21</v>
      </c>
      <c r="I1272" s="2">
        <v>4</v>
      </c>
      <c r="J1272" s="10">
        <v>2019</v>
      </c>
      <c r="K1272" s="8" t="s">
        <v>1267</v>
      </c>
      <c r="L1272" s="8" t="s">
        <v>16</v>
      </c>
      <c r="M1272" s="2">
        <f>RANK(Table1[[#This Row],[powerPerf]],Table1[powerPerf])</f>
        <v>1191</v>
      </c>
      <c r="N1272" s="2">
        <f>RANK(Table1[[#This Row],[cpuValue]],Table1[cpuValue])</f>
        <v>1582</v>
      </c>
      <c r="O1272" s="8" t="str">
        <f>LOOKUP(Table1[[#This Row],[Rank based on power]],$S$5:$S$9,$T$5:$T$9)</f>
        <v>Average performance</v>
      </c>
      <c r="P1272" s="2">
        <f ca="1">YEAR($T$2)-Table1[[#This Row],[testDate]]</f>
        <v>3</v>
      </c>
      <c r="Q1272" s="8" t="str">
        <f>CONCATENATE(PROPER(Table1[[#This Row],[Performace remark based on performance]])," ",UPPER(TRIM(Table1[[#This Row],[category]])))</f>
        <v>Average Performance SERVER</v>
      </c>
      <c r="R1272" s="8"/>
      <c r="S1272" s="2"/>
      <c r="T1272" s="2"/>
      <c r="U1272" s="2"/>
      <c r="V1272" s="2"/>
      <c r="W1272" s="2"/>
      <c r="X1272" s="2"/>
      <c r="Y1272" s="2"/>
      <c r="Z1272" s="2"/>
    </row>
    <row r="1273" spans="1:26" x14ac:dyDescent="0.2">
      <c r="A1273" t="s">
        <v>1385</v>
      </c>
      <c r="B1273" s="9">
        <v>71.91</v>
      </c>
      <c r="C1273" s="2">
        <v>2253</v>
      </c>
      <c r="D1273" s="2">
        <v>31.32</v>
      </c>
      <c r="E1273" s="2">
        <v>991</v>
      </c>
      <c r="F1273" s="2">
        <v>13.78</v>
      </c>
      <c r="G1273" s="2">
        <v>95</v>
      </c>
      <c r="H1273" s="2">
        <v>23.71</v>
      </c>
      <c r="I1273" s="2">
        <v>4</v>
      </c>
      <c r="J1273" s="10">
        <v>2013</v>
      </c>
      <c r="K1273" s="8" t="s">
        <v>1172</v>
      </c>
      <c r="L1273" s="8" t="s">
        <v>16</v>
      </c>
      <c r="M1273" s="2">
        <f>RANK(Table1[[#This Row],[powerPerf]],Table1[powerPerf])</f>
        <v>1526</v>
      </c>
      <c r="N1273" s="2">
        <f>RANK(Table1[[#This Row],[cpuValue]],Table1[cpuValue])</f>
        <v>806</v>
      </c>
      <c r="O1273" s="8" t="str">
        <f>LOOKUP(Table1[[#This Row],[Rank based on power]],$S$5:$S$9,$T$5:$T$9)</f>
        <v>Average performance</v>
      </c>
      <c r="P1273" s="2">
        <f ca="1">YEAR($T$2)-Table1[[#This Row],[testDate]]</f>
        <v>9</v>
      </c>
      <c r="Q1273" s="8" t="str">
        <f>CONCATENATE(PROPER(Table1[[#This Row],[Performace remark based on performance]])," ",UPPER(TRIM(Table1[[#This Row],[category]])))</f>
        <v>Average Performance SERVER</v>
      </c>
      <c r="R1273" s="8"/>
      <c r="S1273" s="2"/>
      <c r="T1273" s="2"/>
      <c r="U1273" s="2"/>
      <c r="V1273" s="2"/>
      <c r="W1273" s="2"/>
      <c r="X1273" s="2"/>
      <c r="Y1273" s="2"/>
      <c r="Z1273" s="2"/>
    </row>
    <row r="1274" spans="1:26" x14ac:dyDescent="0.2">
      <c r="A1274" t="s">
        <v>1386</v>
      </c>
      <c r="B1274" s="9">
        <v>42.1</v>
      </c>
      <c r="C1274" s="2">
        <v>2252</v>
      </c>
      <c r="D1274" s="2">
        <v>53.5</v>
      </c>
      <c r="E1274" s="2">
        <v>1375</v>
      </c>
      <c r="F1274" s="2">
        <v>32.659999999999997</v>
      </c>
      <c r="G1274" s="2">
        <v>35</v>
      </c>
      <c r="H1274" s="2">
        <v>64.349999999999994</v>
      </c>
      <c r="I1274" s="2">
        <v>2</v>
      </c>
      <c r="J1274" s="10">
        <v>2019</v>
      </c>
      <c r="K1274" s="8" t="s">
        <v>937</v>
      </c>
      <c r="L1274" s="8" t="s">
        <v>118</v>
      </c>
      <c r="M1274" s="2">
        <f>RANK(Table1[[#This Row],[powerPerf]],Table1[powerPerf])</f>
        <v>1008</v>
      </c>
      <c r="N1274" s="2">
        <f>RANK(Table1[[#This Row],[cpuValue]],Table1[cpuValue])</f>
        <v>392</v>
      </c>
      <c r="O1274" s="8" t="str">
        <f>LOOKUP(Table1[[#This Row],[Rank based on power]],$S$5:$S$9,$T$5:$T$9)</f>
        <v>Average performance</v>
      </c>
      <c r="P1274" s="2">
        <f ca="1">YEAR($T$2)-Table1[[#This Row],[testDate]]</f>
        <v>3</v>
      </c>
      <c r="Q1274" s="8" t="str">
        <f>CONCATENATE(PROPER(Table1[[#This Row],[Performace remark based on performance]])," ",UPPER(TRIM(Table1[[#This Row],[category]])))</f>
        <v>Average Performance LAPTOP</v>
      </c>
      <c r="R1274" s="8"/>
      <c r="S1274" s="2"/>
      <c r="T1274" s="2"/>
      <c r="U1274" s="2"/>
      <c r="V1274" s="2"/>
      <c r="W1274" s="2"/>
      <c r="X1274" s="2"/>
      <c r="Y1274" s="2"/>
      <c r="Z1274" s="2"/>
    </row>
    <row r="1275" spans="1:26" x14ac:dyDescent="0.2">
      <c r="A1275" t="s">
        <v>1387</v>
      </c>
      <c r="B1275" s="9">
        <v>68.02</v>
      </c>
      <c r="C1275" s="2">
        <v>2244</v>
      </c>
      <c r="D1275" s="2">
        <v>32.99</v>
      </c>
      <c r="E1275" s="2">
        <v>1207</v>
      </c>
      <c r="F1275" s="2">
        <v>17.739999999999998</v>
      </c>
      <c r="G1275" s="2">
        <v>100</v>
      </c>
      <c r="H1275" s="2">
        <v>22.44</v>
      </c>
      <c r="I1275" s="2">
        <v>4</v>
      </c>
      <c r="J1275" s="10">
        <v>2012</v>
      </c>
      <c r="K1275" s="8" t="s">
        <v>1360</v>
      </c>
      <c r="L1275" s="8" t="s">
        <v>13</v>
      </c>
      <c r="M1275" s="2">
        <f>RANK(Table1[[#This Row],[powerPerf]],Table1[powerPerf])</f>
        <v>1558</v>
      </c>
      <c r="N1275" s="2">
        <f>RANK(Table1[[#This Row],[cpuValue]],Table1[cpuValue])</f>
        <v>768</v>
      </c>
      <c r="O1275" s="8" t="str">
        <f>LOOKUP(Table1[[#This Row],[Rank based on power]],$S$5:$S$9,$T$5:$T$9)</f>
        <v>Low performance</v>
      </c>
      <c r="P1275" s="2">
        <f ca="1">YEAR($T$2)-Table1[[#This Row],[testDate]]</f>
        <v>10</v>
      </c>
      <c r="Q1275" s="8" t="str">
        <f>CONCATENATE(PROPER(Table1[[#This Row],[Performace remark based on performance]])," ",UPPER(TRIM(Table1[[#This Row],[category]])))</f>
        <v>Low Performance DESKTOP</v>
      </c>
      <c r="R1275" s="8"/>
      <c r="S1275" s="2"/>
      <c r="T1275" s="2"/>
      <c r="U1275" s="2"/>
      <c r="V1275" s="2"/>
      <c r="W1275" s="2"/>
      <c r="X1275" s="2"/>
      <c r="Y1275" s="2"/>
      <c r="Z1275" s="2"/>
    </row>
    <row r="1276" spans="1:26" x14ac:dyDescent="0.2">
      <c r="A1276" t="s">
        <v>1388</v>
      </c>
      <c r="B1276" s="9">
        <v>349</v>
      </c>
      <c r="C1276" s="2">
        <v>2237</v>
      </c>
      <c r="D1276" s="2">
        <v>6.41</v>
      </c>
      <c r="E1276" s="2">
        <v>806</v>
      </c>
      <c r="F1276" s="2">
        <v>2.31</v>
      </c>
      <c r="G1276" s="2">
        <v>10</v>
      </c>
      <c r="H1276" s="2">
        <v>223.66</v>
      </c>
      <c r="I1276" s="2">
        <v>4</v>
      </c>
      <c r="J1276" s="10">
        <v>2017</v>
      </c>
      <c r="K1276" s="8" t="s">
        <v>1050</v>
      </c>
      <c r="L1276" s="8" t="s">
        <v>13</v>
      </c>
      <c r="M1276" s="2">
        <f>RANK(Table1[[#This Row],[powerPerf]],Table1[powerPerf])</f>
        <v>264</v>
      </c>
      <c r="N1276" s="2">
        <f>RANK(Table1[[#This Row],[cpuValue]],Table1[cpuValue])</f>
        <v>1756</v>
      </c>
      <c r="O1276" s="8" t="str">
        <f>LOOKUP(Table1[[#This Row],[Rank based on power]],$S$5:$S$9,$T$5:$T$9)</f>
        <v>Best performance</v>
      </c>
      <c r="P1276" s="2">
        <f ca="1">YEAR($T$2)-Table1[[#This Row],[testDate]]</f>
        <v>5</v>
      </c>
      <c r="Q1276" s="8" t="str">
        <f>CONCATENATE(PROPER(Table1[[#This Row],[Performace remark based on performance]])," ",UPPER(TRIM(Table1[[#This Row],[category]])))</f>
        <v>Best Performance DESKTOP</v>
      </c>
      <c r="R1276" s="8"/>
      <c r="S1276" s="2"/>
      <c r="T1276" s="2"/>
      <c r="U1276" s="2"/>
      <c r="V1276" s="2"/>
      <c r="W1276" s="2"/>
      <c r="X1276" s="2"/>
      <c r="Y1276" s="2"/>
      <c r="Z1276" s="2"/>
    </row>
    <row r="1277" spans="1:26" x14ac:dyDescent="0.2">
      <c r="A1277" t="s">
        <v>1389</v>
      </c>
      <c r="B1277" s="9">
        <v>73.5</v>
      </c>
      <c r="C1277" s="2">
        <v>2229</v>
      </c>
      <c r="D1277" s="2">
        <v>30.33</v>
      </c>
      <c r="E1277" s="2">
        <v>1173</v>
      </c>
      <c r="F1277" s="2">
        <v>15.96</v>
      </c>
      <c r="G1277" s="2">
        <v>80</v>
      </c>
      <c r="H1277" s="2">
        <v>27.87</v>
      </c>
      <c r="I1277" s="2">
        <v>4</v>
      </c>
      <c r="J1277" s="10">
        <v>2010</v>
      </c>
      <c r="K1277" s="8" t="s">
        <v>1295</v>
      </c>
      <c r="L1277" s="8" t="s">
        <v>16</v>
      </c>
      <c r="M1277" s="2">
        <f>RANK(Table1[[#This Row],[powerPerf]],Table1[powerPerf])</f>
        <v>1440</v>
      </c>
      <c r="N1277" s="2">
        <f>RANK(Table1[[#This Row],[cpuValue]],Table1[cpuValue])</f>
        <v>828</v>
      </c>
      <c r="O1277" s="8" t="str">
        <f>LOOKUP(Table1[[#This Row],[Rank based on power]],$S$5:$S$9,$T$5:$T$9)</f>
        <v>Average performance</v>
      </c>
      <c r="P1277" s="2">
        <f ca="1">YEAR($T$2)-Table1[[#This Row],[testDate]]</f>
        <v>12</v>
      </c>
      <c r="Q1277" s="8" t="str">
        <f>CONCATENATE(PROPER(Table1[[#This Row],[Performace remark based on performance]])," ",UPPER(TRIM(Table1[[#This Row],[category]])))</f>
        <v>Average Performance SERVER</v>
      </c>
      <c r="R1277" s="8"/>
      <c r="S1277" s="2"/>
      <c r="T1277" s="2"/>
      <c r="U1277" s="2"/>
      <c r="V1277" s="2"/>
      <c r="W1277" s="2"/>
      <c r="X1277" s="2"/>
      <c r="Y1277" s="2"/>
      <c r="Z1277" s="2"/>
    </row>
    <row r="1278" spans="1:26" x14ac:dyDescent="0.2">
      <c r="A1278" t="s">
        <v>1390</v>
      </c>
      <c r="B1278" s="9">
        <v>870</v>
      </c>
      <c r="C1278" s="2">
        <v>2228</v>
      </c>
      <c r="D1278" s="2">
        <v>2.56</v>
      </c>
      <c r="E1278" s="2">
        <v>1210</v>
      </c>
      <c r="F1278" s="2">
        <v>1.39</v>
      </c>
      <c r="G1278" s="2">
        <v>125</v>
      </c>
      <c r="H1278" s="2">
        <v>17.829999999999998</v>
      </c>
      <c r="I1278" s="2">
        <v>4</v>
      </c>
      <c r="J1278" s="10">
        <v>2012</v>
      </c>
      <c r="K1278" s="8" t="s">
        <v>1391</v>
      </c>
      <c r="L1278" s="8" t="s">
        <v>13</v>
      </c>
      <c r="M1278" s="2">
        <f>RANK(Table1[[#This Row],[powerPerf]],Table1[powerPerf])</f>
        <v>1705</v>
      </c>
      <c r="N1278" s="2">
        <f>RANK(Table1[[#This Row],[cpuValue]],Table1[cpuValue])</f>
        <v>1898</v>
      </c>
      <c r="O1278" s="8" t="str">
        <f>LOOKUP(Table1[[#This Row],[Rank based on power]],$S$5:$S$9,$T$5:$T$9)</f>
        <v>Low performance</v>
      </c>
      <c r="P1278" s="2">
        <f ca="1">YEAR($T$2)-Table1[[#This Row],[testDate]]</f>
        <v>10</v>
      </c>
      <c r="Q1278" s="8" t="str">
        <f>CONCATENATE(PROPER(Table1[[#This Row],[Performace remark based on performance]])," ",UPPER(TRIM(Table1[[#This Row],[category]])))</f>
        <v>Low Performance DESKTOP</v>
      </c>
      <c r="R1278" s="8"/>
      <c r="S1278" s="2"/>
      <c r="T1278" s="2"/>
      <c r="U1278" s="2"/>
      <c r="V1278" s="2"/>
      <c r="W1278" s="2"/>
      <c r="X1278" s="2"/>
      <c r="Y1278" s="2"/>
      <c r="Z1278" s="2"/>
    </row>
    <row r="1279" spans="1:26" x14ac:dyDescent="0.2">
      <c r="A1279" t="s">
        <v>1392</v>
      </c>
      <c r="B1279" s="9">
        <v>459</v>
      </c>
      <c r="C1279" s="2">
        <v>2226</v>
      </c>
      <c r="D1279" s="2">
        <v>4.8499999999999996</v>
      </c>
      <c r="E1279" s="2">
        <v>1279</v>
      </c>
      <c r="F1279" s="2">
        <v>2.79</v>
      </c>
      <c r="G1279" s="2">
        <v>15</v>
      </c>
      <c r="H1279" s="2">
        <v>148.41</v>
      </c>
      <c r="I1279" s="2">
        <v>2</v>
      </c>
      <c r="J1279" s="10">
        <v>2008</v>
      </c>
      <c r="K1279" s="8" t="s">
        <v>1178</v>
      </c>
      <c r="L1279" s="8" t="s">
        <v>118</v>
      </c>
      <c r="M1279" s="2">
        <f>RANK(Table1[[#This Row],[powerPerf]],Table1[powerPerf])</f>
        <v>518</v>
      </c>
      <c r="N1279" s="2">
        <f>RANK(Table1[[#This Row],[cpuValue]],Table1[cpuValue])</f>
        <v>1812</v>
      </c>
      <c r="O1279" s="8" t="str">
        <f>LOOKUP(Table1[[#This Row],[Rank based on power]],$S$5:$S$9,$T$5:$T$9)</f>
        <v>High performance</v>
      </c>
      <c r="P1279" s="2">
        <f ca="1">YEAR($T$2)-Table1[[#This Row],[testDate]]</f>
        <v>14</v>
      </c>
      <c r="Q1279" s="8" t="str">
        <f>CONCATENATE(PROPER(Table1[[#This Row],[Performace remark based on performance]])," ",UPPER(TRIM(Table1[[#This Row],[category]])))</f>
        <v>High Performance LAPTOP</v>
      </c>
      <c r="R1279" s="8"/>
      <c r="S1279" s="2"/>
      <c r="T1279" s="2"/>
      <c r="U1279" s="2"/>
      <c r="V1279" s="2"/>
      <c r="W1279" s="2"/>
      <c r="X1279" s="2"/>
      <c r="Y1279" s="2"/>
      <c r="Z1279" s="2"/>
    </row>
    <row r="1280" spans="1:26" x14ac:dyDescent="0.2">
      <c r="A1280" t="s">
        <v>1393</v>
      </c>
      <c r="B1280" s="9">
        <v>200</v>
      </c>
      <c r="C1280" s="2">
        <v>2222</v>
      </c>
      <c r="D1280" s="2">
        <v>11.11</v>
      </c>
      <c r="E1280" s="2">
        <v>1688</v>
      </c>
      <c r="F1280" s="2">
        <v>8.44</v>
      </c>
      <c r="G1280" s="2">
        <v>55</v>
      </c>
      <c r="H1280" s="2">
        <v>40.4</v>
      </c>
      <c r="I1280" s="2">
        <v>2</v>
      </c>
      <c r="J1280" s="10">
        <v>2008</v>
      </c>
      <c r="K1280" s="8" t="s">
        <v>776</v>
      </c>
      <c r="L1280" s="8" t="s">
        <v>13</v>
      </c>
      <c r="M1280" s="2">
        <f>RANK(Table1[[#This Row],[powerPerf]],Table1[powerPerf])</f>
        <v>1242</v>
      </c>
      <c r="N1280" s="2">
        <f>RANK(Table1[[#This Row],[cpuValue]],Table1[cpuValue])</f>
        <v>1524</v>
      </c>
      <c r="O1280" s="8" t="str">
        <f>LOOKUP(Table1[[#This Row],[Rank based on power]],$S$5:$S$9,$T$5:$T$9)</f>
        <v>Average performance</v>
      </c>
      <c r="P1280" s="2">
        <f ca="1">YEAR($T$2)-Table1[[#This Row],[testDate]]</f>
        <v>14</v>
      </c>
      <c r="Q1280" s="8" t="str">
        <f>CONCATENATE(PROPER(Table1[[#This Row],[Performace remark based on performance]])," ",UPPER(TRIM(Table1[[#This Row],[category]])))</f>
        <v>Average Performance DESKTOP</v>
      </c>
      <c r="R1280" s="8"/>
      <c r="S1280" s="2"/>
      <c r="T1280" s="2"/>
      <c r="U1280" s="2"/>
      <c r="V1280" s="2"/>
      <c r="W1280" s="2"/>
      <c r="X1280" s="2"/>
      <c r="Y1280" s="2"/>
      <c r="Z1280" s="2"/>
    </row>
    <row r="1281" spans="1:26" x14ac:dyDescent="0.2">
      <c r="A1281" t="s">
        <v>1394</v>
      </c>
      <c r="B1281" s="9">
        <v>42</v>
      </c>
      <c r="C1281" s="2">
        <v>2218</v>
      </c>
      <c r="D1281" s="2">
        <v>52.82</v>
      </c>
      <c r="E1281" s="2">
        <v>1706</v>
      </c>
      <c r="F1281" s="2">
        <v>40.61</v>
      </c>
      <c r="G1281" s="2">
        <v>35</v>
      </c>
      <c r="H1281" s="2">
        <v>63.38</v>
      </c>
      <c r="I1281" s="2">
        <v>2</v>
      </c>
      <c r="J1281" s="10">
        <v>2009</v>
      </c>
      <c r="K1281" s="8" t="s">
        <v>575</v>
      </c>
      <c r="L1281" s="8" t="s">
        <v>13</v>
      </c>
      <c r="M1281" s="2">
        <f>RANK(Table1[[#This Row],[powerPerf]],Table1[powerPerf])</f>
        <v>1024</v>
      </c>
      <c r="N1281" s="2">
        <f>RANK(Table1[[#This Row],[cpuValue]],Table1[cpuValue])</f>
        <v>399</v>
      </c>
      <c r="O1281" s="8" t="str">
        <f>LOOKUP(Table1[[#This Row],[Rank based on power]],$S$5:$S$9,$T$5:$T$9)</f>
        <v>Average performance</v>
      </c>
      <c r="P1281" s="2">
        <f ca="1">YEAR($T$2)-Table1[[#This Row],[testDate]]</f>
        <v>13</v>
      </c>
      <c r="Q1281" s="8" t="str">
        <f>CONCATENATE(PROPER(Table1[[#This Row],[Performace remark based on performance]])," ",UPPER(TRIM(Table1[[#This Row],[category]])))</f>
        <v>Average Performance DESKTOP</v>
      </c>
      <c r="R1281" s="8"/>
      <c r="S1281" s="2"/>
      <c r="T1281" s="2"/>
      <c r="U1281" s="2"/>
      <c r="V1281" s="2"/>
      <c r="W1281" s="2"/>
      <c r="X1281" s="2"/>
      <c r="Y1281" s="2"/>
      <c r="Z1281" s="2"/>
    </row>
    <row r="1282" spans="1:26" x14ac:dyDescent="0.2">
      <c r="A1282" t="s">
        <v>1395</v>
      </c>
      <c r="B1282" s="9">
        <v>225</v>
      </c>
      <c r="C1282" s="2">
        <v>2218</v>
      </c>
      <c r="D1282" s="2">
        <v>9.86</v>
      </c>
      <c r="E1282" s="2">
        <v>1259</v>
      </c>
      <c r="F1282" s="2">
        <v>5.6</v>
      </c>
      <c r="G1282" s="2">
        <v>120</v>
      </c>
      <c r="H1282" s="2">
        <v>18.48</v>
      </c>
      <c r="I1282" s="2">
        <v>4</v>
      </c>
      <c r="J1282" s="10">
        <v>2014</v>
      </c>
      <c r="K1282" s="8" t="s">
        <v>1267</v>
      </c>
      <c r="L1282" s="8" t="s">
        <v>16</v>
      </c>
      <c r="M1282" s="2">
        <f>RANK(Table1[[#This Row],[powerPerf]],Table1[powerPerf])</f>
        <v>1678</v>
      </c>
      <c r="N1282" s="2">
        <f>RANK(Table1[[#This Row],[cpuValue]],Table1[cpuValue])</f>
        <v>1588</v>
      </c>
      <c r="O1282" s="8" t="str">
        <f>LOOKUP(Table1[[#This Row],[Rank based on power]],$S$5:$S$9,$T$5:$T$9)</f>
        <v>Low performance</v>
      </c>
      <c r="P1282" s="2">
        <f ca="1">YEAR($T$2)-Table1[[#This Row],[testDate]]</f>
        <v>8</v>
      </c>
      <c r="Q1282" s="8" t="str">
        <f>CONCATENATE(PROPER(Table1[[#This Row],[Performace remark based on performance]])," ",UPPER(TRIM(Table1[[#This Row],[category]])))</f>
        <v>Low Performance SERVER</v>
      </c>
      <c r="R1282" s="8"/>
      <c r="S1282" s="2"/>
      <c r="T1282" s="2"/>
      <c r="U1282" s="2"/>
      <c r="V1282" s="2"/>
      <c r="W1282" s="2"/>
      <c r="X1282" s="2"/>
      <c r="Y1282" s="2"/>
      <c r="Z1282" s="2"/>
    </row>
    <row r="1283" spans="1:26" x14ac:dyDescent="0.2">
      <c r="A1283" t="s">
        <v>1396</v>
      </c>
      <c r="B1283" s="9">
        <v>33.979999999999997</v>
      </c>
      <c r="C1283" s="2">
        <v>2215</v>
      </c>
      <c r="D1283" s="2">
        <v>65.19</v>
      </c>
      <c r="E1283" s="2">
        <v>1386</v>
      </c>
      <c r="F1283" s="2">
        <v>40.78</v>
      </c>
      <c r="G1283" s="2">
        <v>73</v>
      </c>
      <c r="H1283" s="2">
        <v>30.34</v>
      </c>
      <c r="I1283" s="2">
        <v>2</v>
      </c>
      <c r="J1283" s="10">
        <v>2009</v>
      </c>
      <c r="K1283" s="8" t="s">
        <v>1172</v>
      </c>
      <c r="L1283" s="8" t="s">
        <v>13</v>
      </c>
      <c r="M1283" s="2">
        <f>RANK(Table1[[#This Row],[powerPerf]],Table1[powerPerf])</f>
        <v>1392</v>
      </c>
      <c r="N1283" s="2">
        <f>RANK(Table1[[#This Row],[cpuValue]],Table1[cpuValue])</f>
        <v>267</v>
      </c>
      <c r="O1283" s="8" t="str">
        <f>LOOKUP(Table1[[#This Row],[Rank based on power]],$S$5:$S$9,$T$5:$T$9)</f>
        <v>Average performance</v>
      </c>
      <c r="P1283" s="2">
        <f ca="1">YEAR($T$2)-Table1[[#This Row],[testDate]]</f>
        <v>13</v>
      </c>
      <c r="Q1283" s="8" t="str">
        <f>CONCATENATE(PROPER(Table1[[#This Row],[Performace remark based on performance]])," ",UPPER(TRIM(Table1[[#This Row],[category]])))</f>
        <v>Average Performance DESKTOP</v>
      </c>
      <c r="R1283" s="8"/>
      <c r="S1283" s="2"/>
      <c r="T1283" s="2"/>
      <c r="U1283" s="2"/>
      <c r="V1283" s="2"/>
      <c r="W1283" s="2"/>
      <c r="X1283" s="2"/>
      <c r="Y1283" s="2"/>
      <c r="Z1283" s="2"/>
    </row>
    <row r="1284" spans="1:26" x14ac:dyDescent="0.2">
      <c r="A1284" t="s">
        <v>1397</v>
      </c>
      <c r="B1284" s="9">
        <v>77.95</v>
      </c>
      <c r="C1284" s="2">
        <v>2212</v>
      </c>
      <c r="D1284" s="2">
        <v>28.38</v>
      </c>
      <c r="E1284" s="2">
        <v>1718</v>
      </c>
      <c r="F1284" s="2">
        <v>22.05</v>
      </c>
      <c r="G1284" s="2">
        <v>51</v>
      </c>
      <c r="H1284" s="2">
        <v>43.38</v>
      </c>
      <c r="I1284" s="2">
        <v>2</v>
      </c>
      <c r="J1284" s="10">
        <v>2011</v>
      </c>
      <c r="K1284" s="8" t="s">
        <v>575</v>
      </c>
      <c r="L1284" s="8" t="s">
        <v>13</v>
      </c>
      <c r="M1284" s="2">
        <f>RANK(Table1[[#This Row],[powerPerf]],Table1[powerPerf])</f>
        <v>1213</v>
      </c>
      <c r="N1284" s="2">
        <f>RANK(Table1[[#This Row],[cpuValue]],Table1[cpuValue])</f>
        <v>888</v>
      </c>
      <c r="O1284" s="8" t="str">
        <f>LOOKUP(Table1[[#This Row],[Rank based on power]],$S$5:$S$9,$T$5:$T$9)</f>
        <v>Average performance</v>
      </c>
      <c r="P1284" s="2">
        <f ca="1">YEAR($T$2)-Table1[[#This Row],[testDate]]</f>
        <v>11</v>
      </c>
      <c r="Q1284" s="8" t="str">
        <f>CONCATENATE(PROPER(Table1[[#This Row],[Performace remark based on performance]])," ",UPPER(TRIM(Table1[[#This Row],[category]])))</f>
        <v>Average Performance DESKTOP</v>
      </c>
      <c r="R1284" s="8"/>
      <c r="S1284" s="2"/>
      <c r="T1284" s="2"/>
      <c r="U1284" s="2"/>
      <c r="V1284" s="2"/>
      <c r="W1284" s="2"/>
      <c r="X1284" s="2"/>
      <c r="Y1284" s="2"/>
      <c r="Z1284" s="2"/>
    </row>
    <row r="1285" spans="1:26" x14ac:dyDescent="0.2">
      <c r="A1285" t="s">
        <v>1398</v>
      </c>
      <c r="B1285" s="9">
        <v>229.95</v>
      </c>
      <c r="C1285" s="2">
        <v>2210</v>
      </c>
      <c r="D1285" s="2">
        <v>9.61</v>
      </c>
      <c r="E1285" s="2">
        <v>1156</v>
      </c>
      <c r="F1285" s="2">
        <v>5.03</v>
      </c>
      <c r="G1285" s="2">
        <v>80</v>
      </c>
      <c r="H1285" s="2">
        <v>27.63</v>
      </c>
      <c r="I1285" s="2">
        <v>4</v>
      </c>
      <c r="J1285" s="10">
        <v>2011</v>
      </c>
      <c r="K1285" s="8" t="s">
        <v>1267</v>
      </c>
      <c r="L1285" s="8" t="s">
        <v>16</v>
      </c>
      <c r="M1285" s="2">
        <f>RANK(Table1[[#This Row],[powerPerf]],Table1[powerPerf])</f>
        <v>1446</v>
      </c>
      <c r="N1285" s="2">
        <f>RANK(Table1[[#This Row],[cpuValue]],Table1[cpuValue])</f>
        <v>1598</v>
      </c>
      <c r="O1285" s="8" t="str">
        <f>LOOKUP(Table1[[#This Row],[Rank based on power]],$S$5:$S$9,$T$5:$T$9)</f>
        <v>Average performance</v>
      </c>
      <c r="P1285" s="2">
        <f ca="1">YEAR($T$2)-Table1[[#This Row],[testDate]]</f>
        <v>11</v>
      </c>
      <c r="Q1285" s="8" t="str">
        <f>CONCATENATE(PROPER(Table1[[#This Row],[Performace remark based on performance]])," ",UPPER(TRIM(Table1[[#This Row],[category]])))</f>
        <v>Average Performance SERVER</v>
      </c>
      <c r="R1285" s="8"/>
      <c r="S1285" s="2"/>
      <c r="T1285" s="2"/>
      <c r="U1285" s="2"/>
      <c r="V1285" s="2"/>
      <c r="W1285" s="2"/>
      <c r="X1285" s="2"/>
      <c r="Y1285" s="2"/>
      <c r="Z1285" s="2"/>
    </row>
    <row r="1286" spans="1:26" x14ac:dyDescent="0.2">
      <c r="A1286" t="s">
        <v>1399</v>
      </c>
      <c r="B1286" s="9">
        <v>42</v>
      </c>
      <c r="C1286" s="2">
        <v>2209</v>
      </c>
      <c r="D1286" s="2">
        <v>52.6</v>
      </c>
      <c r="E1286" s="2">
        <v>1742</v>
      </c>
      <c r="F1286" s="2">
        <v>41.48</v>
      </c>
      <c r="G1286" s="2">
        <v>35</v>
      </c>
      <c r="H1286" s="2">
        <v>63.12</v>
      </c>
      <c r="I1286" s="2">
        <v>2</v>
      </c>
      <c r="J1286" s="10">
        <v>2016</v>
      </c>
      <c r="K1286" s="8" t="s">
        <v>575</v>
      </c>
      <c r="L1286" s="8" t="s">
        <v>13</v>
      </c>
      <c r="M1286" s="2">
        <f>RANK(Table1[[#This Row],[powerPerf]],Table1[powerPerf])</f>
        <v>1025</v>
      </c>
      <c r="N1286" s="2">
        <f>RANK(Table1[[#This Row],[cpuValue]],Table1[cpuValue])</f>
        <v>400</v>
      </c>
      <c r="O1286" s="8" t="str">
        <f>LOOKUP(Table1[[#This Row],[Rank based on power]],$S$5:$S$9,$T$5:$T$9)</f>
        <v>Average performance</v>
      </c>
      <c r="P1286" s="2">
        <f ca="1">YEAR($T$2)-Table1[[#This Row],[testDate]]</f>
        <v>6</v>
      </c>
      <c r="Q1286" s="8" t="str">
        <f>CONCATENATE(PROPER(Table1[[#This Row],[Performace remark based on performance]])," ",UPPER(TRIM(Table1[[#This Row],[category]])))</f>
        <v>Average Performance DESKTOP</v>
      </c>
      <c r="R1286" s="8"/>
      <c r="S1286" s="2"/>
      <c r="T1286" s="2"/>
      <c r="U1286" s="2"/>
      <c r="V1286" s="2"/>
      <c r="W1286" s="2"/>
      <c r="X1286" s="2"/>
      <c r="Y1286" s="2"/>
      <c r="Z1286" s="2"/>
    </row>
    <row r="1287" spans="1:26" x14ac:dyDescent="0.2">
      <c r="A1287" t="s">
        <v>1400</v>
      </c>
      <c r="B1287" s="9">
        <v>54</v>
      </c>
      <c r="C1287" s="2">
        <v>2207</v>
      </c>
      <c r="D1287" s="2">
        <v>40.880000000000003</v>
      </c>
      <c r="E1287" s="2">
        <v>1582</v>
      </c>
      <c r="F1287" s="2">
        <v>29.29</v>
      </c>
      <c r="G1287" s="2">
        <v>6.5</v>
      </c>
      <c r="H1287" s="2">
        <v>339.59</v>
      </c>
      <c r="I1287" s="2">
        <v>2</v>
      </c>
      <c r="J1287" s="10">
        <v>2014</v>
      </c>
      <c r="K1287" s="8" t="s">
        <v>1030</v>
      </c>
      <c r="L1287" s="8" t="s">
        <v>300</v>
      </c>
      <c r="M1287" s="2">
        <f>RANK(Table1[[#This Row],[powerPerf]],Table1[powerPerf])</f>
        <v>113</v>
      </c>
      <c r="N1287" s="2">
        <f>RANK(Table1[[#This Row],[cpuValue]],Table1[cpuValue])</f>
        <v>576</v>
      </c>
      <c r="O1287" s="8" t="str">
        <f>LOOKUP(Table1[[#This Row],[Rank based on power]],$S$5:$S$9,$T$5:$T$9)</f>
        <v>Best performance</v>
      </c>
      <c r="P1287" s="2">
        <f ca="1">YEAR($T$2)-Table1[[#This Row],[testDate]]</f>
        <v>8</v>
      </c>
      <c r="Q1287" s="8" t="str">
        <f>CONCATENATE(PROPER(Table1[[#This Row],[Performace remark based on performance]])," ",UPPER(TRIM(Table1[[#This Row],[category]])))</f>
        <v>Best Performance MOBILE/EMBEDDED</v>
      </c>
      <c r="R1287" s="8"/>
      <c r="S1287" s="2"/>
      <c r="T1287" s="2"/>
      <c r="U1287" s="2"/>
      <c r="V1287" s="2"/>
      <c r="W1287" s="2"/>
      <c r="X1287" s="2"/>
      <c r="Y1287" s="2"/>
      <c r="Z1287" s="2"/>
    </row>
    <row r="1288" spans="1:26" x14ac:dyDescent="0.2">
      <c r="A1288" t="s">
        <v>1401</v>
      </c>
      <c r="B1288" s="9">
        <v>39.94</v>
      </c>
      <c r="C1288" s="2">
        <v>2203</v>
      </c>
      <c r="D1288" s="2">
        <v>55.15</v>
      </c>
      <c r="E1288" s="2">
        <v>1725</v>
      </c>
      <c r="F1288" s="2">
        <v>43.18</v>
      </c>
      <c r="G1288" s="2">
        <v>55</v>
      </c>
      <c r="H1288" s="2">
        <v>40.049999999999997</v>
      </c>
      <c r="I1288" s="2">
        <v>2</v>
      </c>
      <c r="J1288" s="10">
        <v>2009</v>
      </c>
      <c r="K1288" s="8" t="s">
        <v>776</v>
      </c>
      <c r="L1288" s="8" t="s">
        <v>13</v>
      </c>
      <c r="M1288" s="2">
        <f>RANK(Table1[[#This Row],[powerPerf]],Table1[powerPerf])</f>
        <v>1247</v>
      </c>
      <c r="N1288" s="2">
        <f>RANK(Table1[[#This Row],[cpuValue]],Table1[cpuValue])</f>
        <v>368</v>
      </c>
      <c r="O1288" s="8" t="str">
        <f>LOOKUP(Table1[[#This Row],[Rank based on power]],$S$5:$S$9,$T$5:$T$9)</f>
        <v>Average performance</v>
      </c>
      <c r="P1288" s="2">
        <f ca="1">YEAR($T$2)-Table1[[#This Row],[testDate]]</f>
        <v>13</v>
      </c>
      <c r="Q1288" s="8" t="str">
        <f>CONCATENATE(PROPER(Table1[[#This Row],[Performace remark based on performance]])," ",UPPER(TRIM(Table1[[#This Row],[category]])))</f>
        <v>Average Performance DESKTOP</v>
      </c>
      <c r="R1288" s="8"/>
      <c r="S1288" s="2"/>
      <c r="T1288" s="2"/>
      <c r="U1288" s="2"/>
      <c r="V1288" s="2"/>
      <c r="W1288" s="2"/>
      <c r="X1288" s="2"/>
      <c r="Y1288" s="2"/>
      <c r="Z1288" s="2"/>
    </row>
    <row r="1289" spans="1:26" x14ac:dyDescent="0.2">
      <c r="A1289" t="s">
        <v>1402</v>
      </c>
      <c r="B1289" s="9">
        <v>28.88</v>
      </c>
      <c r="C1289" s="2">
        <v>2196</v>
      </c>
      <c r="D1289" s="2">
        <v>76.040000000000006</v>
      </c>
      <c r="E1289" s="2">
        <v>1290</v>
      </c>
      <c r="F1289" s="2">
        <v>44.66</v>
      </c>
      <c r="G1289" s="2">
        <v>95</v>
      </c>
      <c r="H1289" s="2">
        <v>23.12</v>
      </c>
      <c r="I1289" s="2">
        <v>4</v>
      </c>
      <c r="J1289" s="10">
        <v>2015</v>
      </c>
      <c r="K1289" s="8" t="s">
        <v>1092</v>
      </c>
      <c r="L1289" s="8" t="s">
        <v>13</v>
      </c>
      <c r="M1289" s="2">
        <f>RANK(Table1[[#This Row],[powerPerf]],Table1[powerPerf])</f>
        <v>1539</v>
      </c>
      <c r="N1289" s="2">
        <f>RANK(Table1[[#This Row],[cpuValue]],Table1[cpuValue])</f>
        <v>190</v>
      </c>
      <c r="O1289" s="8" t="str">
        <f>LOOKUP(Table1[[#This Row],[Rank based on power]],$S$5:$S$9,$T$5:$T$9)</f>
        <v>Average performance</v>
      </c>
      <c r="P1289" s="2">
        <f ca="1">YEAR($T$2)-Table1[[#This Row],[testDate]]</f>
        <v>7</v>
      </c>
      <c r="Q1289" s="8" t="str">
        <f>CONCATENATE(PROPER(Table1[[#This Row],[Performace remark based on performance]])," ",UPPER(TRIM(Table1[[#This Row],[category]])))</f>
        <v>Average Performance DESKTOP</v>
      </c>
      <c r="R1289" s="8"/>
      <c r="S1289" s="2"/>
      <c r="T1289" s="2"/>
      <c r="U1289" s="2"/>
      <c r="V1289" s="2"/>
      <c r="W1289" s="2"/>
      <c r="X1289" s="2"/>
      <c r="Y1289" s="2"/>
      <c r="Z1289" s="2"/>
    </row>
    <row r="1290" spans="1:26" x14ac:dyDescent="0.2">
      <c r="A1290" t="s">
        <v>1403</v>
      </c>
      <c r="B1290" s="9">
        <v>349</v>
      </c>
      <c r="C1290" s="2">
        <v>2196</v>
      </c>
      <c r="D1290" s="2">
        <v>6.29</v>
      </c>
      <c r="E1290" s="2">
        <v>1359</v>
      </c>
      <c r="F1290" s="2">
        <v>3.89</v>
      </c>
      <c r="G1290" s="2">
        <v>15</v>
      </c>
      <c r="H1290" s="2">
        <v>146.37</v>
      </c>
      <c r="I1290" s="2">
        <v>2</v>
      </c>
      <c r="J1290" s="10">
        <v>2012</v>
      </c>
      <c r="K1290" s="8" t="s">
        <v>1223</v>
      </c>
      <c r="L1290" s="8" t="s">
        <v>118</v>
      </c>
      <c r="M1290" s="2">
        <f>RANK(Table1[[#This Row],[powerPerf]],Table1[powerPerf])</f>
        <v>533</v>
      </c>
      <c r="N1290" s="2">
        <f>RANK(Table1[[#This Row],[cpuValue]],Table1[cpuValue])</f>
        <v>1761</v>
      </c>
      <c r="O1290" s="8" t="str">
        <f>LOOKUP(Table1[[#This Row],[Rank based on power]],$S$5:$S$9,$T$5:$T$9)</f>
        <v>High performance</v>
      </c>
      <c r="P1290" s="2">
        <f ca="1">YEAR($T$2)-Table1[[#This Row],[testDate]]</f>
        <v>10</v>
      </c>
      <c r="Q1290" s="8" t="str">
        <f>CONCATENATE(PROPER(Table1[[#This Row],[Performace remark based on performance]])," ",UPPER(TRIM(Table1[[#This Row],[category]])))</f>
        <v>High Performance LAPTOP</v>
      </c>
      <c r="R1290" s="8"/>
      <c r="S1290" s="2"/>
      <c r="T1290" s="2"/>
      <c r="U1290" s="2"/>
      <c r="V1290" s="2"/>
      <c r="W1290" s="2"/>
      <c r="X1290" s="2"/>
      <c r="Y1290" s="2"/>
      <c r="Z1290" s="2"/>
    </row>
    <row r="1291" spans="1:26" x14ac:dyDescent="0.2">
      <c r="A1291" t="s">
        <v>1404</v>
      </c>
      <c r="B1291" s="9">
        <v>49.01</v>
      </c>
      <c r="C1291" s="2">
        <v>2192</v>
      </c>
      <c r="D1291" s="2">
        <v>44.73</v>
      </c>
      <c r="E1291" s="2">
        <v>1217</v>
      </c>
      <c r="F1291" s="2">
        <v>24.83</v>
      </c>
      <c r="G1291" s="2">
        <v>95</v>
      </c>
      <c r="H1291" s="2">
        <v>23.08</v>
      </c>
      <c r="I1291" s="2">
        <v>4</v>
      </c>
      <c r="J1291" s="10">
        <v>2019</v>
      </c>
      <c r="K1291" s="8" t="s">
        <v>1295</v>
      </c>
      <c r="L1291" s="8" t="s">
        <v>13</v>
      </c>
      <c r="M1291" s="2">
        <f>RANK(Table1[[#This Row],[powerPerf]],Table1[powerPerf])</f>
        <v>1542</v>
      </c>
      <c r="N1291" s="2">
        <f>RANK(Table1[[#This Row],[cpuValue]],Table1[cpuValue])</f>
        <v>509</v>
      </c>
      <c r="O1291" s="8" t="str">
        <f>LOOKUP(Table1[[#This Row],[Rank based on power]],$S$5:$S$9,$T$5:$T$9)</f>
        <v>Average performance</v>
      </c>
      <c r="P1291" s="2">
        <f ca="1">YEAR($T$2)-Table1[[#This Row],[testDate]]</f>
        <v>3</v>
      </c>
      <c r="Q1291" s="8" t="str">
        <f>CONCATENATE(PROPER(Table1[[#This Row],[Performace remark based on performance]])," ",UPPER(TRIM(Table1[[#This Row],[category]])))</f>
        <v>Average Performance DESKTOP</v>
      </c>
      <c r="R1291" s="8"/>
      <c r="S1291" s="2"/>
      <c r="T1291" s="2"/>
      <c r="U1291" s="2"/>
      <c r="V1291" s="2"/>
      <c r="W1291" s="2"/>
      <c r="X1291" s="2"/>
      <c r="Y1291" s="2"/>
      <c r="Z1291" s="2"/>
    </row>
    <row r="1292" spans="1:26" x14ac:dyDescent="0.2">
      <c r="A1292" t="s">
        <v>1406</v>
      </c>
      <c r="B1292" s="9">
        <v>64</v>
      </c>
      <c r="C1292" s="2">
        <v>2190</v>
      </c>
      <c r="D1292" s="2">
        <v>34.229999999999997</v>
      </c>
      <c r="E1292" s="2">
        <v>1481</v>
      </c>
      <c r="F1292" s="2">
        <v>23.13</v>
      </c>
      <c r="G1292" s="2">
        <v>35</v>
      </c>
      <c r="H1292" s="2">
        <v>62.58</v>
      </c>
      <c r="I1292" s="2">
        <v>2</v>
      </c>
      <c r="J1292" s="10">
        <v>2009</v>
      </c>
      <c r="K1292" s="8" t="s">
        <v>575</v>
      </c>
      <c r="L1292" s="8" t="s">
        <v>118</v>
      </c>
      <c r="M1292" s="2">
        <f>RANK(Table1[[#This Row],[powerPerf]],Table1[powerPerf])</f>
        <v>1030</v>
      </c>
      <c r="N1292" s="2">
        <f>RANK(Table1[[#This Row],[cpuValue]],Table1[cpuValue])</f>
        <v>726</v>
      </c>
      <c r="O1292" s="8" t="str">
        <f>LOOKUP(Table1[[#This Row],[Rank based on power]],$S$5:$S$9,$T$5:$T$9)</f>
        <v>Average performance</v>
      </c>
      <c r="P1292" s="2">
        <f ca="1">YEAR($T$2)-Table1[[#This Row],[testDate]]</f>
        <v>13</v>
      </c>
      <c r="Q1292" s="8" t="str">
        <f>CONCATENATE(PROPER(Table1[[#This Row],[Performace remark based on performance]])," ",UPPER(TRIM(Table1[[#This Row],[category]])))</f>
        <v>Average Performance LAPTOP</v>
      </c>
      <c r="R1292" s="8"/>
      <c r="S1292" s="2"/>
      <c r="T1292" s="2"/>
      <c r="U1292" s="2"/>
      <c r="V1292" s="2"/>
      <c r="W1292" s="2"/>
      <c r="X1292" s="2"/>
      <c r="Y1292" s="2"/>
      <c r="Z1292" s="2"/>
    </row>
    <row r="1293" spans="1:26" x14ac:dyDescent="0.2">
      <c r="A1293" t="s">
        <v>1407</v>
      </c>
      <c r="B1293" s="9">
        <v>62.85</v>
      </c>
      <c r="C1293" s="2">
        <v>2183</v>
      </c>
      <c r="D1293" s="2">
        <v>34.729999999999997</v>
      </c>
      <c r="E1293" s="2">
        <v>1165</v>
      </c>
      <c r="F1293" s="2">
        <v>18.54</v>
      </c>
      <c r="G1293" s="2">
        <v>65</v>
      </c>
      <c r="H1293" s="2">
        <v>33.58</v>
      </c>
      <c r="I1293" s="2">
        <v>4</v>
      </c>
      <c r="J1293" s="10">
        <v>2010</v>
      </c>
      <c r="K1293" s="8" t="s">
        <v>1360</v>
      </c>
      <c r="L1293" s="8" t="s">
        <v>13</v>
      </c>
      <c r="M1293" s="2">
        <f>RANK(Table1[[#This Row],[powerPerf]],Table1[powerPerf])</f>
        <v>1336</v>
      </c>
      <c r="N1293" s="2">
        <f>RANK(Table1[[#This Row],[cpuValue]],Table1[cpuValue])</f>
        <v>708</v>
      </c>
      <c r="O1293" s="8" t="str">
        <f>LOOKUP(Table1[[#This Row],[Rank based on power]],$S$5:$S$9,$T$5:$T$9)</f>
        <v>Average performance</v>
      </c>
      <c r="P1293" s="2">
        <f ca="1">YEAR($T$2)-Table1[[#This Row],[testDate]]</f>
        <v>12</v>
      </c>
      <c r="Q1293" s="8" t="str">
        <f>CONCATENATE(PROPER(Table1[[#This Row],[Performace remark based on performance]])," ",UPPER(TRIM(Table1[[#This Row],[category]])))</f>
        <v>Average Performance DESKTOP</v>
      </c>
      <c r="R1293" s="8"/>
      <c r="S1293" s="2"/>
      <c r="T1293" s="2"/>
      <c r="U1293" s="2"/>
      <c r="V1293" s="2"/>
      <c r="W1293" s="2"/>
      <c r="X1293" s="2"/>
      <c r="Y1293" s="2"/>
      <c r="Z1293" s="2"/>
    </row>
    <row r="1294" spans="1:26" x14ac:dyDescent="0.2">
      <c r="A1294" t="s">
        <v>1409</v>
      </c>
      <c r="B1294" s="9">
        <v>21</v>
      </c>
      <c r="C1294" s="2">
        <v>2173</v>
      </c>
      <c r="D1294" s="2">
        <v>103.46</v>
      </c>
      <c r="E1294" s="2">
        <v>1156</v>
      </c>
      <c r="F1294" s="2">
        <v>55.05</v>
      </c>
      <c r="G1294" s="2">
        <v>95</v>
      </c>
      <c r="H1294" s="2">
        <v>22.87</v>
      </c>
      <c r="I1294" s="2">
        <v>4</v>
      </c>
      <c r="J1294" s="10">
        <v>2016</v>
      </c>
      <c r="K1294" s="8" t="s">
        <v>1092</v>
      </c>
      <c r="L1294" s="8" t="s">
        <v>13</v>
      </c>
      <c r="M1294" s="2">
        <f>RANK(Table1[[#This Row],[powerPerf]],Table1[powerPerf])</f>
        <v>1546</v>
      </c>
      <c r="N1294" s="2">
        <f>RANK(Table1[[#This Row],[cpuValue]],Table1[cpuValue])</f>
        <v>84</v>
      </c>
      <c r="O1294" s="8" t="str">
        <f>LOOKUP(Table1[[#This Row],[Rank based on power]],$S$5:$S$9,$T$5:$T$9)</f>
        <v>Average performance</v>
      </c>
      <c r="P1294" s="2">
        <f ca="1">YEAR($T$2)-Table1[[#This Row],[testDate]]</f>
        <v>6</v>
      </c>
      <c r="Q1294" s="8" t="str">
        <f>CONCATENATE(PROPER(Table1[[#This Row],[Performace remark based on performance]])," ",UPPER(TRIM(Table1[[#This Row],[category]])))</f>
        <v>Average Performance DESKTOP</v>
      </c>
      <c r="R1294" s="8"/>
      <c r="S1294" s="2"/>
      <c r="T1294" s="2"/>
      <c r="U1294" s="2"/>
      <c r="V1294" s="2"/>
      <c r="W1294" s="2"/>
      <c r="X1294" s="2"/>
      <c r="Y1294" s="2"/>
      <c r="Z1294" s="2"/>
    </row>
    <row r="1295" spans="1:26" x14ac:dyDescent="0.2">
      <c r="A1295" t="s">
        <v>1410</v>
      </c>
      <c r="B1295" s="9">
        <v>19.989999999999998</v>
      </c>
      <c r="C1295" s="2">
        <v>2171</v>
      </c>
      <c r="D1295" s="2">
        <v>108.6</v>
      </c>
      <c r="E1295" s="2">
        <v>1203</v>
      </c>
      <c r="F1295" s="2">
        <v>60.19</v>
      </c>
      <c r="G1295" s="2">
        <v>95</v>
      </c>
      <c r="H1295" s="2">
        <v>22.85</v>
      </c>
      <c r="I1295" s="2">
        <v>4</v>
      </c>
      <c r="J1295" s="10">
        <v>2009</v>
      </c>
      <c r="K1295" s="8" t="s">
        <v>1092</v>
      </c>
      <c r="L1295" s="8" t="s">
        <v>13</v>
      </c>
      <c r="M1295" s="2">
        <f>RANK(Table1[[#This Row],[powerPerf]],Table1[powerPerf])</f>
        <v>1547</v>
      </c>
      <c r="N1295" s="2">
        <f>RANK(Table1[[#This Row],[cpuValue]],Table1[cpuValue])</f>
        <v>70</v>
      </c>
      <c r="O1295" s="8" t="str">
        <f>LOOKUP(Table1[[#This Row],[Rank based on power]],$S$5:$S$9,$T$5:$T$9)</f>
        <v>Average performance</v>
      </c>
      <c r="P1295" s="2">
        <f ca="1">YEAR($T$2)-Table1[[#This Row],[testDate]]</f>
        <v>13</v>
      </c>
      <c r="Q1295" s="8" t="str">
        <f>CONCATENATE(PROPER(Table1[[#This Row],[Performace remark based on performance]])," ",UPPER(TRIM(Table1[[#This Row],[category]])))</f>
        <v>Average Performance DESKTOP</v>
      </c>
      <c r="R1295" s="8"/>
      <c r="S1295" s="2"/>
      <c r="T1295" s="2"/>
      <c r="U1295" s="2"/>
      <c r="V1295" s="2"/>
      <c r="W1295" s="2"/>
      <c r="X1295" s="2"/>
      <c r="Y1295" s="2"/>
      <c r="Z1295" s="2"/>
    </row>
    <row r="1296" spans="1:26" x14ac:dyDescent="0.2">
      <c r="A1296" t="s">
        <v>1411</v>
      </c>
      <c r="B1296" s="9">
        <v>291</v>
      </c>
      <c r="C1296" s="2">
        <v>2169</v>
      </c>
      <c r="D1296" s="2">
        <v>7.45</v>
      </c>
      <c r="E1296" s="2">
        <v>1582</v>
      </c>
      <c r="F1296" s="2">
        <v>5.44</v>
      </c>
      <c r="G1296" s="2">
        <v>5</v>
      </c>
      <c r="H1296" s="2">
        <v>433.81</v>
      </c>
      <c r="I1296" s="2">
        <v>2</v>
      </c>
      <c r="J1296" s="10">
        <v>2020</v>
      </c>
      <c r="K1296" s="8" t="s">
        <v>1216</v>
      </c>
      <c r="L1296" s="8" t="s">
        <v>118</v>
      </c>
      <c r="M1296" s="2">
        <f>RANK(Table1[[#This Row],[powerPerf]],Table1[powerPerf])</f>
        <v>57</v>
      </c>
      <c r="N1296" s="2">
        <f>RANK(Table1[[#This Row],[cpuValue]],Table1[cpuValue])</f>
        <v>1711</v>
      </c>
      <c r="O1296" s="8" t="str">
        <f>LOOKUP(Table1[[#This Row],[Rank based on power]],$S$5:$S$9,$T$5:$T$9)</f>
        <v>Best performance</v>
      </c>
      <c r="P1296" s="2">
        <f ca="1">YEAR($T$2)-Table1[[#This Row],[testDate]]</f>
        <v>2</v>
      </c>
      <c r="Q1296" s="8" t="str">
        <f>CONCATENATE(PROPER(Table1[[#This Row],[Performace remark based on performance]])," ",UPPER(TRIM(Table1[[#This Row],[category]])))</f>
        <v>Best Performance LAPTOP</v>
      </c>
      <c r="R1296" s="8"/>
      <c r="S1296" s="2"/>
      <c r="T1296" s="2"/>
      <c r="U1296" s="2"/>
      <c r="V1296" s="2"/>
      <c r="W1296" s="2"/>
      <c r="X1296" s="2"/>
      <c r="Y1296" s="2"/>
      <c r="Z1296" s="2"/>
    </row>
    <row r="1297" spans="1:26" x14ac:dyDescent="0.2">
      <c r="A1297" t="s">
        <v>1412</v>
      </c>
      <c r="B1297" s="9">
        <v>299.86</v>
      </c>
      <c r="C1297" s="2">
        <v>2166</v>
      </c>
      <c r="D1297" s="2">
        <v>7.22</v>
      </c>
      <c r="E1297" s="2">
        <v>1241</v>
      </c>
      <c r="F1297" s="2">
        <v>4.1399999999999997</v>
      </c>
      <c r="G1297" s="2">
        <v>15</v>
      </c>
      <c r="H1297" s="2">
        <v>144.37</v>
      </c>
      <c r="I1297" s="2">
        <v>2</v>
      </c>
      <c r="J1297" s="10">
        <v>2021</v>
      </c>
      <c r="K1297" s="8" t="s">
        <v>1178</v>
      </c>
      <c r="L1297" s="8" t="s">
        <v>118</v>
      </c>
      <c r="M1297" s="2">
        <f>RANK(Table1[[#This Row],[powerPerf]],Table1[powerPerf])</f>
        <v>541</v>
      </c>
      <c r="N1297" s="2">
        <f>RANK(Table1[[#This Row],[cpuValue]],Table1[cpuValue])</f>
        <v>1719</v>
      </c>
      <c r="O1297" s="8" t="str">
        <f>LOOKUP(Table1[[#This Row],[Rank based on power]],$S$5:$S$9,$T$5:$T$9)</f>
        <v>High performance</v>
      </c>
      <c r="P1297" s="2">
        <f ca="1">YEAR($T$2)-Table1[[#This Row],[testDate]]</f>
        <v>1</v>
      </c>
      <c r="Q1297" s="8" t="str">
        <f>CONCATENATE(PROPER(Table1[[#This Row],[Performace remark based on performance]])," ",UPPER(TRIM(Table1[[#This Row],[category]])))</f>
        <v>High Performance LAPTOP</v>
      </c>
      <c r="R1297" s="8"/>
      <c r="S1297" s="2"/>
      <c r="T1297" s="2"/>
      <c r="U1297" s="2"/>
      <c r="V1297" s="2"/>
      <c r="W1297" s="2"/>
      <c r="X1297" s="2"/>
      <c r="Y1297" s="2"/>
      <c r="Z1297" s="2"/>
    </row>
    <row r="1298" spans="1:26" x14ac:dyDescent="0.2">
      <c r="A1298" t="s">
        <v>1413</v>
      </c>
      <c r="B1298" s="9">
        <v>44.95</v>
      </c>
      <c r="C1298" s="2">
        <v>2165</v>
      </c>
      <c r="D1298" s="2">
        <v>48.15</v>
      </c>
      <c r="E1298" s="2">
        <v>1144</v>
      </c>
      <c r="F1298" s="2">
        <v>25.46</v>
      </c>
      <c r="G1298" s="2">
        <v>65</v>
      </c>
      <c r="H1298" s="2">
        <v>33.299999999999997</v>
      </c>
      <c r="I1298" s="2">
        <v>4</v>
      </c>
      <c r="J1298" s="10">
        <v>2012</v>
      </c>
      <c r="K1298" s="8" t="s">
        <v>1360</v>
      </c>
      <c r="L1298" s="8" t="s">
        <v>13</v>
      </c>
      <c r="M1298" s="2">
        <f>RANK(Table1[[#This Row],[powerPerf]],Table1[powerPerf])</f>
        <v>1340</v>
      </c>
      <c r="N1298" s="2">
        <f>RANK(Table1[[#This Row],[cpuValue]],Table1[cpuValue])</f>
        <v>451</v>
      </c>
      <c r="O1298" s="8" t="str">
        <f>LOOKUP(Table1[[#This Row],[Rank based on power]],$S$5:$S$9,$T$5:$T$9)</f>
        <v>Average performance</v>
      </c>
      <c r="P1298" s="2">
        <f ca="1">YEAR($T$2)-Table1[[#This Row],[testDate]]</f>
        <v>10</v>
      </c>
      <c r="Q1298" s="8" t="str">
        <f>CONCATENATE(PROPER(Table1[[#This Row],[Performace remark based on performance]])," ",UPPER(TRIM(Table1[[#This Row],[category]])))</f>
        <v>Average Performance DESKTOP</v>
      </c>
      <c r="R1298" s="8"/>
      <c r="S1298" s="2"/>
      <c r="T1298" s="2"/>
      <c r="U1298" s="2"/>
      <c r="V1298" s="2"/>
      <c r="W1298" s="2"/>
      <c r="X1298" s="2"/>
      <c r="Y1298" s="2"/>
      <c r="Z1298" s="2"/>
    </row>
    <row r="1299" spans="1:26" x14ac:dyDescent="0.2">
      <c r="A1299" t="s">
        <v>1414</v>
      </c>
      <c r="B1299" s="9">
        <v>65.41</v>
      </c>
      <c r="C1299" s="2">
        <v>2165</v>
      </c>
      <c r="D1299" s="2">
        <v>33.090000000000003</v>
      </c>
      <c r="E1299" s="2">
        <v>1954</v>
      </c>
      <c r="F1299" s="2">
        <v>29.88</v>
      </c>
      <c r="G1299" s="2">
        <v>53</v>
      </c>
      <c r="H1299" s="2">
        <v>40.840000000000003</v>
      </c>
      <c r="I1299" s="2">
        <v>2</v>
      </c>
      <c r="J1299" s="10">
        <v>2011</v>
      </c>
      <c r="K1299" s="8" t="s">
        <v>650</v>
      </c>
      <c r="L1299" s="8" t="s">
        <v>13</v>
      </c>
      <c r="M1299" s="2">
        <f>RANK(Table1[[#This Row],[powerPerf]],Table1[powerPerf])</f>
        <v>1235</v>
      </c>
      <c r="N1299" s="2">
        <f>RANK(Table1[[#This Row],[cpuValue]],Table1[cpuValue])</f>
        <v>763</v>
      </c>
      <c r="O1299" s="8" t="str">
        <f>LOOKUP(Table1[[#This Row],[Rank based on power]],$S$5:$S$9,$T$5:$T$9)</f>
        <v>Average performance</v>
      </c>
      <c r="P1299" s="2">
        <f ca="1">YEAR($T$2)-Table1[[#This Row],[testDate]]</f>
        <v>11</v>
      </c>
      <c r="Q1299" s="8" t="str">
        <f>CONCATENATE(PROPER(Table1[[#This Row],[Performace remark based on performance]])," ",UPPER(TRIM(Table1[[#This Row],[category]])))</f>
        <v>Average Performance DESKTOP</v>
      </c>
      <c r="R1299" s="8"/>
      <c r="S1299" s="2"/>
      <c r="T1299" s="2"/>
      <c r="U1299" s="2"/>
      <c r="V1299" s="2"/>
      <c r="W1299" s="2"/>
      <c r="X1299" s="2"/>
      <c r="Y1299" s="2"/>
      <c r="Z1299" s="2"/>
    </row>
    <row r="1300" spans="1:26" x14ac:dyDescent="0.2">
      <c r="A1300" t="s">
        <v>1415</v>
      </c>
      <c r="B1300" s="9">
        <v>49</v>
      </c>
      <c r="C1300" s="2">
        <v>2163</v>
      </c>
      <c r="D1300" s="2">
        <v>44.13</v>
      </c>
      <c r="E1300" s="2">
        <v>969</v>
      </c>
      <c r="F1300" s="2">
        <v>19.78</v>
      </c>
      <c r="G1300" s="2">
        <v>60</v>
      </c>
      <c r="H1300" s="2">
        <v>36.04</v>
      </c>
      <c r="I1300" s="2">
        <v>4</v>
      </c>
      <c r="J1300" s="10">
        <v>2013</v>
      </c>
      <c r="K1300" s="8" t="s">
        <v>716</v>
      </c>
      <c r="L1300" s="8" t="s">
        <v>16</v>
      </c>
      <c r="M1300" s="2">
        <f>RANK(Table1[[#This Row],[powerPerf]],Table1[powerPerf])</f>
        <v>1296</v>
      </c>
      <c r="N1300" s="2">
        <f>RANK(Table1[[#This Row],[cpuValue]],Table1[cpuValue])</f>
        <v>517</v>
      </c>
      <c r="O1300" s="8" t="str">
        <f>LOOKUP(Table1[[#This Row],[Rank based on power]],$S$5:$S$9,$T$5:$T$9)</f>
        <v>Average performance</v>
      </c>
      <c r="P1300" s="2">
        <f ca="1">YEAR($T$2)-Table1[[#This Row],[testDate]]</f>
        <v>9</v>
      </c>
      <c r="Q1300" s="8" t="str">
        <f>CONCATENATE(PROPER(Table1[[#This Row],[Performace remark based on performance]])," ",UPPER(TRIM(Table1[[#This Row],[category]])))</f>
        <v>Average Performance SERVER</v>
      </c>
      <c r="R1300" s="8"/>
      <c r="S1300" s="2"/>
      <c r="T1300" s="2"/>
      <c r="U1300" s="2"/>
      <c r="V1300" s="2"/>
      <c r="W1300" s="2"/>
      <c r="X1300" s="2"/>
      <c r="Y1300" s="2"/>
      <c r="Z1300" s="2"/>
    </row>
    <row r="1301" spans="1:26" x14ac:dyDescent="0.2">
      <c r="A1301" t="s">
        <v>1416</v>
      </c>
      <c r="B1301" s="9">
        <v>59.99</v>
      </c>
      <c r="C1301" s="2">
        <v>2158</v>
      </c>
      <c r="D1301" s="2">
        <v>35.97</v>
      </c>
      <c r="E1301" s="2">
        <v>1156</v>
      </c>
      <c r="F1301" s="2">
        <v>19.28</v>
      </c>
      <c r="G1301" s="2">
        <v>95</v>
      </c>
      <c r="H1301" s="2">
        <v>22.71</v>
      </c>
      <c r="I1301" s="2">
        <v>4</v>
      </c>
      <c r="J1301" s="10">
        <v>2010</v>
      </c>
      <c r="K1301" s="8" t="s">
        <v>1295</v>
      </c>
      <c r="L1301" s="8" t="s">
        <v>16</v>
      </c>
      <c r="M1301" s="2">
        <f>RANK(Table1[[#This Row],[powerPerf]],Table1[powerPerf])</f>
        <v>1549</v>
      </c>
      <c r="N1301" s="2">
        <f>RANK(Table1[[#This Row],[cpuValue]],Table1[cpuValue])</f>
        <v>682</v>
      </c>
      <c r="O1301" s="8" t="str">
        <f>LOOKUP(Table1[[#This Row],[Rank based on power]],$S$5:$S$9,$T$5:$T$9)</f>
        <v>Average performance</v>
      </c>
      <c r="P1301" s="2">
        <f ca="1">YEAR($T$2)-Table1[[#This Row],[testDate]]</f>
        <v>12</v>
      </c>
      <c r="Q1301" s="8" t="str">
        <f>CONCATENATE(PROPER(Table1[[#This Row],[Performace remark based on performance]])," ",UPPER(TRIM(Table1[[#This Row],[category]])))</f>
        <v>Average Performance SERVER</v>
      </c>
      <c r="R1301" s="8"/>
      <c r="S1301" s="2"/>
      <c r="T1301" s="2"/>
      <c r="U1301" s="2"/>
      <c r="V1301" s="2"/>
      <c r="W1301" s="2"/>
      <c r="X1301" s="2"/>
      <c r="Y1301" s="2"/>
      <c r="Z1301" s="2"/>
    </row>
    <row r="1302" spans="1:26" x14ac:dyDescent="0.2">
      <c r="A1302" t="s">
        <v>1417</v>
      </c>
      <c r="B1302" s="9">
        <v>12.33</v>
      </c>
      <c r="C1302" s="2">
        <v>2143</v>
      </c>
      <c r="D1302" s="2">
        <v>173.83</v>
      </c>
      <c r="E1302" s="2">
        <v>1192</v>
      </c>
      <c r="F1302" s="2">
        <v>96.66</v>
      </c>
      <c r="G1302" s="2">
        <v>100</v>
      </c>
      <c r="H1302" s="2">
        <v>21.43</v>
      </c>
      <c r="I1302" s="2">
        <v>4</v>
      </c>
      <c r="J1302" s="10">
        <v>2018</v>
      </c>
      <c r="K1302" s="8" t="s">
        <v>1360</v>
      </c>
      <c r="L1302" s="8" t="s">
        <v>13</v>
      </c>
      <c r="M1302" s="2">
        <f>RANK(Table1[[#This Row],[powerPerf]],Table1[powerPerf])</f>
        <v>1589</v>
      </c>
      <c r="N1302" s="2">
        <f>RANK(Table1[[#This Row],[cpuValue]],Table1[cpuValue])</f>
        <v>20</v>
      </c>
      <c r="O1302" s="8" t="str">
        <f>LOOKUP(Table1[[#This Row],[Rank based on power]],$S$5:$S$9,$T$5:$T$9)</f>
        <v>Low performance</v>
      </c>
      <c r="P1302" s="2">
        <f ca="1">YEAR($T$2)-Table1[[#This Row],[testDate]]</f>
        <v>4</v>
      </c>
      <c r="Q1302" s="8" t="str">
        <f>CONCATENATE(PROPER(Table1[[#This Row],[Performace remark based on performance]])," ",UPPER(TRIM(Table1[[#This Row],[category]])))</f>
        <v>Low Performance DESKTOP</v>
      </c>
      <c r="R1302" s="8"/>
      <c r="S1302" s="2"/>
      <c r="T1302" s="2"/>
      <c r="U1302" s="2"/>
      <c r="V1302" s="2"/>
      <c r="W1302" s="2"/>
      <c r="X1302" s="2"/>
      <c r="Y1302" s="2"/>
      <c r="Z1302" s="2"/>
    </row>
    <row r="1303" spans="1:26" x14ac:dyDescent="0.2">
      <c r="A1303" t="s">
        <v>1418</v>
      </c>
      <c r="B1303" s="9">
        <v>228.71</v>
      </c>
      <c r="C1303" s="2">
        <v>2140</v>
      </c>
      <c r="D1303" s="2">
        <v>9.36</v>
      </c>
      <c r="E1303" s="2">
        <v>857</v>
      </c>
      <c r="F1303" s="2">
        <v>3.75</v>
      </c>
      <c r="G1303" s="2">
        <v>6</v>
      </c>
      <c r="H1303" s="2">
        <v>356.7</v>
      </c>
      <c r="I1303" s="2">
        <v>4</v>
      </c>
      <c r="J1303" s="10">
        <v>2015</v>
      </c>
      <c r="K1303" s="8" t="s">
        <v>1050</v>
      </c>
      <c r="L1303" s="8" t="s">
        <v>118</v>
      </c>
      <c r="M1303" s="2">
        <f>RANK(Table1[[#This Row],[powerPerf]],Table1[powerPerf])</f>
        <v>96</v>
      </c>
      <c r="N1303" s="2">
        <f>RANK(Table1[[#This Row],[cpuValue]],Table1[cpuValue])</f>
        <v>1611</v>
      </c>
      <c r="O1303" s="8" t="str">
        <f>LOOKUP(Table1[[#This Row],[Rank based on power]],$S$5:$S$9,$T$5:$T$9)</f>
        <v>Best performance</v>
      </c>
      <c r="P1303" s="2">
        <f ca="1">YEAR($T$2)-Table1[[#This Row],[testDate]]</f>
        <v>7</v>
      </c>
      <c r="Q1303" s="8" t="str">
        <f>CONCATENATE(PROPER(Table1[[#This Row],[Performace remark based on performance]])," ",UPPER(TRIM(Table1[[#This Row],[category]])))</f>
        <v>Best Performance LAPTOP</v>
      </c>
      <c r="R1303" s="8"/>
      <c r="S1303" s="2"/>
      <c r="T1303" s="2"/>
      <c r="U1303" s="2"/>
      <c r="V1303" s="2"/>
      <c r="W1303" s="2"/>
      <c r="X1303" s="2"/>
      <c r="Y1303" s="2"/>
      <c r="Z1303" s="2"/>
    </row>
    <row r="1304" spans="1:26" x14ac:dyDescent="0.2">
      <c r="A1304" t="s">
        <v>1419</v>
      </c>
      <c r="B1304" s="9">
        <v>59</v>
      </c>
      <c r="C1304" s="2">
        <v>2129</v>
      </c>
      <c r="D1304" s="2">
        <v>36.090000000000003</v>
      </c>
      <c r="E1304" s="2">
        <v>1895</v>
      </c>
      <c r="F1304" s="2">
        <v>32.130000000000003</v>
      </c>
      <c r="G1304" s="2">
        <v>53</v>
      </c>
      <c r="H1304" s="2">
        <v>40.18</v>
      </c>
      <c r="I1304" s="2">
        <v>2</v>
      </c>
      <c r="J1304" s="10">
        <v>2009</v>
      </c>
      <c r="K1304" s="8" t="s">
        <v>650</v>
      </c>
      <c r="L1304" s="8" t="s">
        <v>13</v>
      </c>
      <c r="M1304" s="2">
        <f>RANK(Table1[[#This Row],[powerPerf]],Table1[powerPerf])</f>
        <v>1245</v>
      </c>
      <c r="N1304" s="2">
        <f>RANK(Table1[[#This Row],[cpuValue]],Table1[cpuValue])</f>
        <v>676</v>
      </c>
      <c r="O1304" s="8" t="str">
        <f>LOOKUP(Table1[[#This Row],[Rank based on power]],$S$5:$S$9,$T$5:$T$9)</f>
        <v>Average performance</v>
      </c>
      <c r="P1304" s="2">
        <f ca="1">YEAR($T$2)-Table1[[#This Row],[testDate]]</f>
        <v>13</v>
      </c>
      <c r="Q1304" s="8" t="str">
        <f>CONCATENATE(PROPER(Table1[[#This Row],[Performace remark based on performance]])," ",UPPER(TRIM(Table1[[#This Row],[category]])))</f>
        <v>Average Performance DESKTOP</v>
      </c>
      <c r="R1304" s="8"/>
      <c r="S1304" s="2"/>
      <c r="T1304" s="2"/>
      <c r="U1304" s="2"/>
      <c r="V1304" s="2"/>
      <c r="W1304" s="2"/>
      <c r="X1304" s="2"/>
      <c r="Y1304" s="2"/>
      <c r="Z1304" s="2"/>
    </row>
    <row r="1305" spans="1:26" x14ac:dyDescent="0.2">
      <c r="A1305" t="s">
        <v>1420</v>
      </c>
      <c r="B1305" s="9">
        <v>57.99</v>
      </c>
      <c r="C1305" s="2">
        <v>2125</v>
      </c>
      <c r="D1305" s="2">
        <v>36.64</v>
      </c>
      <c r="E1305" s="2">
        <v>1915</v>
      </c>
      <c r="F1305" s="2">
        <v>33.020000000000003</v>
      </c>
      <c r="G1305" s="2">
        <v>54</v>
      </c>
      <c r="H1305" s="2">
        <v>39.340000000000003</v>
      </c>
      <c r="I1305" s="2">
        <v>2</v>
      </c>
      <c r="J1305" s="10">
        <v>2010</v>
      </c>
      <c r="K1305" s="8" t="s">
        <v>665</v>
      </c>
      <c r="L1305" s="8" t="s">
        <v>13</v>
      </c>
      <c r="M1305" s="2">
        <f>RANK(Table1[[#This Row],[powerPerf]],Table1[powerPerf])</f>
        <v>1255</v>
      </c>
      <c r="N1305" s="2">
        <f>RANK(Table1[[#This Row],[cpuValue]],Table1[cpuValue])</f>
        <v>655</v>
      </c>
      <c r="O1305" s="8" t="str">
        <f>LOOKUP(Table1[[#This Row],[Rank based on power]],$S$5:$S$9,$T$5:$T$9)</f>
        <v>Average performance</v>
      </c>
      <c r="P1305" s="2">
        <f ca="1">YEAR($T$2)-Table1[[#This Row],[testDate]]</f>
        <v>12</v>
      </c>
      <c r="Q1305" s="8" t="str">
        <f>CONCATENATE(PROPER(Table1[[#This Row],[Performace remark based on performance]])," ",UPPER(TRIM(Table1[[#This Row],[category]])))</f>
        <v>Average Performance DESKTOP</v>
      </c>
      <c r="R1305" s="8"/>
      <c r="S1305" s="2"/>
      <c r="T1305" s="2"/>
      <c r="U1305" s="2"/>
      <c r="V1305" s="2"/>
      <c r="W1305" s="2"/>
      <c r="X1305" s="2"/>
      <c r="Y1305" s="2"/>
      <c r="Z1305" s="2"/>
    </row>
    <row r="1306" spans="1:26" x14ac:dyDescent="0.2">
      <c r="A1306" t="s">
        <v>1421</v>
      </c>
      <c r="B1306" s="9">
        <v>70</v>
      </c>
      <c r="C1306" s="2">
        <v>2112</v>
      </c>
      <c r="D1306" s="2">
        <v>30.17</v>
      </c>
      <c r="E1306" s="2">
        <v>1695</v>
      </c>
      <c r="F1306" s="2">
        <v>24.22</v>
      </c>
      <c r="G1306" s="2">
        <v>55</v>
      </c>
      <c r="H1306" s="2">
        <v>38.4</v>
      </c>
      <c r="I1306" s="2">
        <v>2</v>
      </c>
      <c r="J1306" s="10">
        <v>2018</v>
      </c>
      <c r="K1306" s="8" t="s">
        <v>776</v>
      </c>
      <c r="L1306" s="8" t="s">
        <v>13</v>
      </c>
      <c r="M1306" s="2">
        <f>RANK(Table1[[#This Row],[powerPerf]],Table1[powerPerf])</f>
        <v>1266</v>
      </c>
      <c r="N1306" s="2">
        <f>RANK(Table1[[#This Row],[cpuValue]],Table1[cpuValue])</f>
        <v>837</v>
      </c>
      <c r="O1306" s="8" t="str">
        <f>LOOKUP(Table1[[#This Row],[Rank based on power]],$S$5:$S$9,$T$5:$T$9)</f>
        <v>Average performance</v>
      </c>
      <c r="P1306" s="2">
        <f ca="1">YEAR($T$2)-Table1[[#This Row],[testDate]]</f>
        <v>4</v>
      </c>
      <c r="Q1306" s="8" t="str">
        <f>CONCATENATE(PROPER(Table1[[#This Row],[Performace remark based on performance]])," ",UPPER(TRIM(Table1[[#This Row],[category]])))</f>
        <v>Average Performance DESKTOP</v>
      </c>
      <c r="R1306" s="8"/>
      <c r="S1306" s="2"/>
      <c r="T1306" s="2"/>
      <c r="U1306" s="2"/>
      <c r="V1306" s="2"/>
      <c r="W1306" s="2"/>
      <c r="X1306" s="2"/>
      <c r="Y1306" s="2"/>
      <c r="Z1306" s="2"/>
    </row>
    <row r="1307" spans="1:26" x14ac:dyDescent="0.2">
      <c r="A1307" t="s">
        <v>1422</v>
      </c>
      <c r="B1307" s="9">
        <v>97.17</v>
      </c>
      <c r="C1307" s="2">
        <v>2109</v>
      </c>
      <c r="D1307" s="2">
        <v>21.7</v>
      </c>
      <c r="E1307" s="2">
        <v>1650</v>
      </c>
      <c r="F1307" s="2">
        <v>16.98</v>
      </c>
      <c r="G1307" s="2">
        <v>35</v>
      </c>
      <c r="H1307" s="2">
        <v>60.26</v>
      </c>
      <c r="I1307" s="2">
        <v>2</v>
      </c>
      <c r="J1307" s="10">
        <v>2015</v>
      </c>
      <c r="K1307" s="8" t="s">
        <v>575</v>
      </c>
      <c r="L1307" s="8" t="s">
        <v>13</v>
      </c>
      <c r="M1307" s="2">
        <f>RANK(Table1[[#This Row],[powerPerf]],Table1[powerPerf])</f>
        <v>1046</v>
      </c>
      <c r="N1307" s="2">
        <f>RANK(Table1[[#This Row],[cpuValue]],Table1[cpuValue])</f>
        <v>1110</v>
      </c>
      <c r="O1307" s="8" t="str">
        <f>LOOKUP(Table1[[#This Row],[Rank based on power]],$S$5:$S$9,$T$5:$T$9)</f>
        <v>Average performance</v>
      </c>
      <c r="P1307" s="2">
        <f ca="1">YEAR($T$2)-Table1[[#This Row],[testDate]]</f>
        <v>7</v>
      </c>
      <c r="Q1307" s="8" t="str">
        <f>CONCATENATE(PROPER(Table1[[#This Row],[Performace remark based on performance]])," ",UPPER(TRIM(Table1[[#This Row],[category]])))</f>
        <v>Average Performance DESKTOP</v>
      </c>
      <c r="R1307" s="8"/>
      <c r="S1307" s="2"/>
      <c r="T1307" s="2"/>
      <c r="U1307" s="2"/>
      <c r="V1307" s="2"/>
      <c r="W1307" s="2"/>
      <c r="X1307" s="2"/>
      <c r="Y1307" s="2"/>
      <c r="Z1307" s="2"/>
    </row>
    <row r="1308" spans="1:26" x14ac:dyDescent="0.2">
      <c r="A1308" t="s">
        <v>1423</v>
      </c>
      <c r="B1308" s="9">
        <v>35.700000000000003</v>
      </c>
      <c r="C1308" s="2">
        <v>2109</v>
      </c>
      <c r="D1308" s="2">
        <v>59.06</v>
      </c>
      <c r="E1308" s="2">
        <v>1126</v>
      </c>
      <c r="F1308" s="2">
        <v>31.55</v>
      </c>
      <c r="G1308" s="2">
        <v>95</v>
      </c>
      <c r="H1308" s="2">
        <v>22.2</v>
      </c>
      <c r="I1308" s="2">
        <v>4</v>
      </c>
      <c r="J1308" s="10">
        <v>2012</v>
      </c>
      <c r="K1308" s="8" t="s">
        <v>1295</v>
      </c>
      <c r="L1308" s="8" t="s">
        <v>13</v>
      </c>
      <c r="M1308" s="2">
        <f>RANK(Table1[[#This Row],[powerPerf]],Table1[powerPerf])</f>
        <v>1565</v>
      </c>
      <c r="N1308" s="2">
        <f>RANK(Table1[[#This Row],[cpuValue]],Table1[cpuValue])</f>
        <v>336</v>
      </c>
      <c r="O1308" s="8" t="str">
        <f>LOOKUP(Table1[[#This Row],[Rank based on power]],$S$5:$S$9,$T$5:$T$9)</f>
        <v>Low performance</v>
      </c>
      <c r="P1308" s="2">
        <f ca="1">YEAR($T$2)-Table1[[#This Row],[testDate]]</f>
        <v>10</v>
      </c>
      <c r="Q1308" s="8" t="str">
        <f>CONCATENATE(PROPER(Table1[[#This Row],[Performace remark based on performance]])," ",UPPER(TRIM(Table1[[#This Row],[category]])))</f>
        <v>Low Performance DESKTOP</v>
      </c>
      <c r="R1308" s="8"/>
      <c r="S1308" s="2"/>
      <c r="T1308" s="2"/>
      <c r="U1308" s="2"/>
      <c r="V1308" s="2"/>
      <c r="W1308" s="2"/>
      <c r="X1308" s="2"/>
      <c r="Y1308" s="2"/>
      <c r="Z1308" s="2"/>
    </row>
    <row r="1309" spans="1:26" x14ac:dyDescent="0.2">
      <c r="A1309" t="s">
        <v>1424</v>
      </c>
      <c r="B1309" s="9">
        <v>19.97</v>
      </c>
      <c r="C1309" s="2">
        <v>2108</v>
      </c>
      <c r="D1309" s="2">
        <v>105.55</v>
      </c>
      <c r="E1309" s="2">
        <v>1141</v>
      </c>
      <c r="F1309" s="2">
        <v>57.12</v>
      </c>
      <c r="G1309" s="2">
        <v>95</v>
      </c>
      <c r="H1309" s="2">
        <v>22.19</v>
      </c>
      <c r="I1309" s="2">
        <v>4</v>
      </c>
      <c r="J1309" s="10">
        <v>2014</v>
      </c>
      <c r="K1309" s="8" t="s">
        <v>1092</v>
      </c>
      <c r="L1309" s="8" t="s">
        <v>13</v>
      </c>
      <c r="M1309" s="2">
        <f>RANK(Table1[[#This Row],[powerPerf]],Table1[powerPerf])</f>
        <v>1567</v>
      </c>
      <c r="N1309" s="2">
        <f>RANK(Table1[[#This Row],[cpuValue]],Table1[cpuValue])</f>
        <v>76</v>
      </c>
      <c r="O1309" s="8" t="str">
        <f>LOOKUP(Table1[[#This Row],[Rank based on power]],$S$5:$S$9,$T$5:$T$9)</f>
        <v>Low performance</v>
      </c>
      <c r="P1309" s="2">
        <f ca="1">YEAR($T$2)-Table1[[#This Row],[testDate]]</f>
        <v>8</v>
      </c>
      <c r="Q1309" s="8" t="str">
        <f>CONCATENATE(PROPER(Table1[[#This Row],[Performace remark based on performance]])," ",UPPER(TRIM(Table1[[#This Row],[category]])))</f>
        <v>Low Performance DESKTOP</v>
      </c>
      <c r="R1309" s="8"/>
      <c r="S1309" s="2"/>
      <c r="T1309" s="2"/>
      <c r="U1309" s="2"/>
      <c r="V1309" s="2"/>
      <c r="W1309" s="2"/>
      <c r="X1309" s="2"/>
      <c r="Y1309" s="2"/>
      <c r="Z1309" s="2"/>
    </row>
    <row r="1310" spans="1:26" x14ac:dyDescent="0.2">
      <c r="A1310" t="s">
        <v>1425</v>
      </c>
      <c r="B1310" s="9">
        <v>69.95</v>
      </c>
      <c r="C1310" s="2">
        <v>2103</v>
      </c>
      <c r="D1310" s="2">
        <v>30.07</v>
      </c>
      <c r="E1310" s="2">
        <v>1138</v>
      </c>
      <c r="F1310" s="2">
        <v>16.27</v>
      </c>
      <c r="G1310" s="2">
        <v>95</v>
      </c>
      <c r="H1310" s="2">
        <v>22.14</v>
      </c>
      <c r="I1310" s="2">
        <v>4</v>
      </c>
      <c r="J1310" s="10">
        <v>2010</v>
      </c>
      <c r="K1310" s="8" t="s">
        <v>1092</v>
      </c>
      <c r="L1310" s="8" t="s">
        <v>13</v>
      </c>
      <c r="M1310" s="2">
        <f>RANK(Table1[[#This Row],[powerPerf]],Table1[powerPerf])</f>
        <v>1568</v>
      </c>
      <c r="N1310" s="2">
        <f>RANK(Table1[[#This Row],[cpuValue]],Table1[cpuValue])</f>
        <v>842</v>
      </c>
      <c r="O1310" s="8" t="str">
        <f>LOOKUP(Table1[[#This Row],[Rank based on power]],$S$5:$S$9,$T$5:$T$9)</f>
        <v>Low performance</v>
      </c>
      <c r="P1310" s="2">
        <f ca="1">YEAR($T$2)-Table1[[#This Row],[testDate]]</f>
        <v>12</v>
      </c>
      <c r="Q1310" s="8" t="str">
        <f>CONCATENATE(PROPER(Table1[[#This Row],[Performace remark based on performance]])," ",UPPER(TRIM(Table1[[#This Row],[category]])))</f>
        <v>Low Performance DESKTOP</v>
      </c>
      <c r="R1310" s="8"/>
      <c r="S1310" s="2"/>
      <c r="T1310" s="2"/>
      <c r="U1310" s="2"/>
      <c r="V1310" s="2"/>
      <c r="W1310" s="2"/>
      <c r="X1310" s="2"/>
      <c r="Y1310" s="2"/>
      <c r="Z1310" s="2"/>
    </row>
    <row r="1311" spans="1:26" x14ac:dyDescent="0.2">
      <c r="A1311" t="s">
        <v>1426</v>
      </c>
      <c r="B1311" s="9">
        <v>48.04</v>
      </c>
      <c r="C1311" s="2">
        <v>2093</v>
      </c>
      <c r="D1311" s="2">
        <v>43.58</v>
      </c>
      <c r="E1311" s="2">
        <v>1138</v>
      </c>
      <c r="F1311" s="2">
        <v>23.69</v>
      </c>
      <c r="G1311" s="2">
        <v>95</v>
      </c>
      <c r="H1311" s="2">
        <v>22.04</v>
      </c>
      <c r="I1311" s="2">
        <v>4</v>
      </c>
      <c r="J1311" s="10">
        <v>2015</v>
      </c>
      <c r="K1311" s="8" t="s">
        <v>1092</v>
      </c>
      <c r="L1311" s="8" t="s">
        <v>13</v>
      </c>
      <c r="M1311" s="2">
        <f>RANK(Table1[[#This Row],[powerPerf]],Table1[powerPerf])</f>
        <v>1572</v>
      </c>
      <c r="N1311" s="2">
        <f>RANK(Table1[[#This Row],[cpuValue]],Table1[cpuValue])</f>
        <v>533</v>
      </c>
      <c r="O1311" s="8" t="str">
        <f>LOOKUP(Table1[[#This Row],[Rank based on power]],$S$5:$S$9,$T$5:$T$9)</f>
        <v>Low performance</v>
      </c>
      <c r="P1311" s="2">
        <f ca="1">YEAR($T$2)-Table1[[#This Row],[testDate]]</f>
        <v>7</v>
      </c>
      <c r="Q1311" s="8" t="str">
        <f>CONCATENATE(PROPER(Table1[[#This Row],[Performace remark based on performance]])," ",UPPER(TRIM(Table1[[#This Row],[category]])))</f>
        <v>Low Performance DESKTOP</v>
      </c>
      <c r="R1311" s="8"/>
      <c r="S1311" s="2"/>
      <c r="T1311" s="2"/>
      <c r="U1311" s="2"/>
      <c r="V1311" s="2"/>
      <c r="W1311" s="2"/>
      <c r="X1311" s="2"/>
      <c r="Y1311" s="2"/>
      <c r="Z1311" s="2"/>
    </row>
    <row r="1312" spans="1:26" x14ac:dyDescent="0.2">
      <c r="A1312" t="s">
        <v>1427</v>
      </c>
      <c r="B1312" s="9">
        <v>152</v>
      </c>
      <c r="C1312" s="2">
        <v>2093</v>
      </c>
      <c r="D1312" s="2">
        <v>13.77</v>
      </c>
      <c r="E1312" s="2">
        <v>1550</v>
      </c>
      <c r="F1312" s="2">
        <v>10.199999999999999</v>
      </c>
      <c r="G1312" s="2">
        <v>65</v>
      </c>
      <c r="H1312" s="2">
        <v>32.19</v>
      </c>
      <c r="I1312" s="2">
        <v>2</v>
      </c>
      <c r="J1312" s="10">
        <v>2021</v>
      </c>
      <c r="K1312" s="8" t="s">
        <v>776</v>
      </c>
      <c r="L1312" s="8" t="s">
        <v>13</v>
      </c>
      <c r="M1312" s="2">
        <f>RANK(Table1[[#This Row],[powerPerf]],Table1[powerPerf])</f>
        <v>1359</v>
      </c>
      <c r="N1312" s="2">
        <f>RANK(Table1[[#This Row],[cpuValue]],Table1[cpuValue])</f>
        <v>1411</v>
      </c>
      <c r="O1312" s="8" t="str">
        <f>LOOKUP(Table1[[#This Row],[Rank based on power]],$S$5:$S$9,$T$5:$T$9)</f>
        <v>Average performance</v>
      </c>
      <c r="P1312" s="2">
        <f ca="1">YEAR($T$2)-Table1[[#This Row],[testDate]]</f>
        <v>1</v>
      </c>
      <c r="Q1312" s="8" t="str">
        <f>CONCATENATE(PROPER(Table1[[#This Row],[Performace remark based on performance]])," ",UPPER(TRIM(Table1[[#This Row],[category]])))</f>
        <v>Average Performance DESKTOP</v>
      </c>
      <c r="R1312" s="8"/>
      <c r="S1312" s="2"/>
      <c r="T1312" s="2"/>
      <c r="U1312" s="2"/>
      <c r="V1312" s="2"/>
      <c r="W1312" s="2"/>
      <c r="X1312" s="2"/>
      <c r="Y1312" s="2"/>
      <c r="Z1312" s="2"/>
    </row>
    <row r="1313" spans="1:26" x14ac:dyDescent="0.2">
      <c r="A1313" t="s">
        <v>1428</v>
      </c>
      <c r="B1313" s="9">
        <v>45</v>
      </c>
      <c r="C1313" s="2">
        <v>2092</v>
      </c>
      <c r="D1313" s="2">
        <v>46.48</v>
      </c>
      <c r="E1313" s="2">
        <v>1842</v>
      </c>
      <c r="F1313" s="2">
        <v>40.93</v>
      </c>
      <c r="G1313" s="2">
        <v>55</v>
      </c>
      <c r="H1313" s="2">
        <v>38.03</v>
      </c>
      <c r="I1313" s="2">
        <v>2</v>
      </c>
      <c r="J1313" s="10">
        <v>2008</v>
      </c>
      <c r="K1313" s="8" t="s">
        <v>776</v>
      </c>
      <c r="L1313" s="8" t="s">
        <v>13</v>
      </c>
      <c r="M1313" s="2">
        <f>RANK(Table1[[#This Row],[powerPerf]],Table1[powerPerf])</f>
        <v>1273</v>
      </c>
      <c r="N1313" s="2">
        <f>RANK(Table1[[#This Row],[cpuValue]],Table1[cpuValue])</f>
        <v>478</v>
      </c>
      <c r="O1313" s="8" t="str">
        <f>LOOKUP(Table1[[#This Row],[Rank based on power]],$S$5:$S$9,$T$5:$T$9)</f>
        <v>Average performance</v>
      </c>
      <c r="P1313" s="2">
        <f ca="1">YEAR($T$2)-Table1[[#This Row],[testDate]]</f>
        <v>14</v>
      </c>
      <c r="Q1313" s="8" t="str">
        <f>CONCATENATE(PROPER(Table1[[#This Row],[Performace remark based on performance]])," ",UPPER(TRIM(Table1[[#This Row],[category]])))</f>
        <v>Average Performance DESKTOP</v>
      </c>
      <c r="R1313" s="8"/>
      <c r="S1313" s="2"/>
      <c r="T1313" s="2"/>
      <c r="U1313" s="2"/>
      <c r="V1313" s="2"/>
      <c r="W1313" s="2"/>
      <c r="X1313" s="2"/>
      <c r="Y1313" s="2"/>
      <c r="Z1313" s="2"/>
    </row>
    <row r="1314" spans="1:26" x14ac:dyDescent="0.2">
      <c r="A1314" t="s">
        <v>1429</v>
      </c>
      <c r="B1314" s="9">
        <v>32.659999999999997</v>
      </c>
      <c r="C1314" s="2">
        <v>2091</v>
      </c>
      <c r="D1314" s="2">
        <v>64.02</v>
      </c>
      <c r="E1314" s="2">
        <v>1863</v>
      </c>
      <c r="F1314" s="2">
        <v>57.06</v>
      </c>
      <c r="G1314" s="2">
        <v>53</v>
      </c>
      <c r="H1314" s="2">
        <v>39.450000000000003</v>
      </c>
      <c r="I1314" s="2">
        <v>2</v>
      </c>
      <c r="J1314" s="10">
        <v>2012</v>
      </c>
      <c r="K1314" s="8" t="s">
        <v>665</v>
      </c>
      <c r="L1314" s="8" t="s">
        <v>13</v>
      </c>
      <c r="M1314" s="2">
        <f>RANK(Table1[[#This Row],[powerPerf]],Table1[powerPerf])</f>
        <v>1252</v>
      </c>
      <c r="N1314" s="2">
        <f>RANK(Table1[[#This Row],[cpuValue]],Table1[cpuValue])</f>
        <v>276</v>
      </c>
      <c r="O1314" s="8" t="str">
        <f>LOOKUP(Table1[[#This Row],[Rank based on power]],$S$5:$S$9,$T$5:$T$9)</f>
        <v>Average performance</v>
      </c>
      <c r="P1314" s="2">
        <f ca="1">YEAR($T$2)-Table1[[#This Row],[testDate]]</f>
        <v>10</v>
      </c>
      <c r="Q1314" s="8" t="str">
        <f>CONCATENATE(PROPER(Table1[[#This Row],[Performace remark based on performance]])," ",UPPER(TRIM(Table1[[#This Row],[category]])))</f>
        <v>Average Performance DESKTOP</v>
      </c>
      <c r="R1314" s="8"/>
      <c r="S1314" s="2"/>
      <c r="T1314" s="2"/>
      <c r="U1314" s="2"/>
      <c r="V1314" s="2"/>
      <c r="W1314" s="2"/>
      <c r="X1314" s="2"/>
      <c r="Y1314" s="2"/>
      <c r="Z1314" s="2"/>
    </row>
    <row r="1315" spans="1:26" x14ac:dyDescent="0.2">
      <c r="A1315" t="s">
        <v>1430</v>
      </c>
      <c r="B1315" s="9">
        <v>57.97</v>
      </c>
      <c r="C1315" s="2">
        <v>2091</v>
      </c>
      <c r="D1315" s="2">
        <v>36.06</v>
      </c>
      <c r="E1315" s="2">
        <v>1836</v>
      </c>
      <c r="F1315" s="2">
        <v>31.67</v>
      </c>
      <c r="G1315" s="2">
        <v>53</v>
      </c>
      <c r="H1315" s="2">
        <v>39.44</v>
      </c>
      <c r="I1315" s="2">
        <v>2</v>
      </c>
      <c r="J1315" s="10">
        <v>2016</v>
      </c>
      <c r="K1315" s="8" t="s">
        <v>665</v>
      </c>
      <c r="L1315" s="8" t="s">
        <v>13</v>
      </c>
      <c r="M1315" s="2">
        <f>RANK(Table1[[#This Row],[powerPerf]],Table1[powerPerf])</f>
        <v>1253</v>
      </c>
      <c r="N1315" s="2">
        <f>RANK(Table1[[#This Row],[cpuValue]],Table1[cpuValue])</f>
        <v>678</v>
      </c>
      <c r="O1315" s="8" t="str">
        <f>LOOKUP(Table1[[#This Row],[Rank based on power]],$S$5:$S$9,$T$5:$T$9)</f>
        <v>Average performance</v>
      </c>
      <c r="P1315" s="2">
        <f ca="1">YEAR($T$2)-Table1[[#This Row],[testDate]]</f>
        <v>6</v>
      </c>
      <c r="Q1315" s="8" t="str">
        <f>CONCATENATE(PROPER(Table1[[#This Row],[Performace remark based on performance]])," ",UPPER(TRIM(Table1[[#This Row],[category]])))</f>
        <v>Average Performance DESKTOP</v>
      </c>
      <c r="R1315" s="8"/>
      <c r="S1315" s="2"/>
      <c r="T1315" s="2"/>
      <c r="U1315" s="2"/>
      <c r="V1315" s="2"/>
      <c r="W1315" s="2"/>
      <c r="X1315" s="2"/>
      <c r="Y1315" s="2"/>
      <c r="Z1315" s="2"/>
    </row>
    <row r="1316" spans="1:26" x14ac:dyDescent="0.2">
      <c r="A1316" t="s">
        <v>1431</v>
      </c>
      <c r="B1316" s="9">
        <v>9.9600000000000009</v>
      </c>
      <c r="C1316" s="2">
        <v>2085</v>
      </c>
      <c r="D1316" s="2">
        <v>209.34</v>
      </c>
      <c r="E1316" s="2">
        <v>1118</v>
      </c>
      <c r="F1316" s="2">
        <v>112.22</v>
      </c>
      <c r="G1316" s="2">
        <v>100</v>
      </c>
      <c r="H1316" s="2">
        <v>20.85</v>
      </c>
      <c r="I1316" s="2">
        <v>4</v>
      </c>
      <c r="J1316" s="10">
        <v>2015</v>
      </c>
      <c r="K1316" s="8" t="s">
        <v>1360</v>
      </c>
      <c r="L1316" s="8" t="s">
        <v>13</v>
      </c>
      <c r="M1316" s="2">
        <f>RANK(Table1[[#This Row],[powerPerf]],Table1[powerPerf])</f>
        <v>1602</v>
      </c>
      <c r="N1316" s="2">
        <f>RANK(Table1[[#This Row],[cpuValue]],Table1[cpuValue])</f>
        <v>14</v>
      </c>
      <c r="O1316" s="8" t="str">
        <f>LOOKUP(Table1[[#This Row],[Rank based on power]],$S$5:$S$9,$T$5:$T$9)</f>
        <v>Low performance</v>
      </c>
      <c r="P1316" s="2">
        <f ca="1">YEAR($T$2)-Table1[[#This Row],[testDate]]</f>
        <v>7</v>
      </c>
      <c r="Q1316" s="8" t="str">
        <f>CONCATENATE(PROPER(Table1[[#This Row],[Performace remark based on performance]])," ",UPPER(TRIM(Table1[[#This Row],[category]])))</f>
        <v>Low Performance DESKTOP</v>
      </c>
      <c r="R1316" s="8"/>
      <c r="S1316" s="2"/>
      <c r="T1316" s="2"/>
      <c r="U1316" s="2"/>
      <c r="V1316" s="2"/>
      <c r="W1316" s="2"/>
      <c r="X1316" s="2"/>
      <c r="Y1316" s="2"/>
      <c r="Z1316" s="2"/>
    </row>
    <row r="1317" spans="1:26" x14ac:dyDescent="0.2">
      <c r="A1317" t="s">
        <v>1432</v>
      </c>
      <c r="B1317" s="9">
        <v>112.46</v>
      </c>
      <c r="C1317" s="2">
        <v>2085</v>
      </c>
      <c r="D1317" s="2">
        <v>18.54</v>
      </c>
      <c r="E1317" s="2">
        <v>1549</v>
      </c>
      <c r="F1317" s="2">
        <v>13.77</v>
      </c>
      <c r="G1317" s="2">
        <v>35</v>
      </c>
      <c r="H1317" s="2">
        <v>59.58</v>
      </c>
      <c r="I1317" s="2">
        <v>2</v>
      </c>
      <c r="J1317" s="10">
        <v>2014</v>
      </c>
      <c r="K1317" s="8" t="s">
        <v>17</v>
      </c>
      <c r="L1317" s="8" t="s">
        <v>13</v>
      </c>
      <c r="M1317" s="2">
        <f>RANK(Table1[[#This Row],[powerPerf]],Table1[powerPerf])</f>
        <v>1051</v>
      </c>
      <c r="N1317" s="2">
        <f>RANK(Table1[[#This Row],[cpuValue]],Table1[cpuValue])</f>
        <v>1218</v>
      </c>
      <c r="O1317" s="8" t="str">
        <f>LOOKUP(Table1[[#This Row],[Rank based on power]],$S$5:$S$9,$T$5:$T$9)</f>
        <v>Average performance</v>
      </c>
      <c r="P1317" s="2">
        <f ca="1">YEAR($T$2)-Table1[[#This Row],[testDate]]</f>
        <v>8</v>
      </c>
      <c r="Q1317" s="8" t="str">
        <f>CONCATENATE(PROPER(Table1[[#This Row],[Performace remark based on performance]])," ",UPPER(TRIM(Table1[[#This Row],[category]])))</f>
        <v>Average Performance DESKTOP</v>
      </c>
      <c r="R1317" s="8"/>
      <c r="S1317" s="2"/>
      <c r="T1317" s="2"/>
      <c r="U1317" s="2"/>
      <c r="V1317" s="2"/>
      <c r="W1317" s="2"/>
      <c r="X1317" s="2"/>
      <c r="Y1317" s="2"/>
      <c r="Z1317" s="2"/>
    </row>
    <row r="1318" spans="1:26" x14ac:dyDescent="0.2">
      <c r="A1318" t="s">
        <v>1434</v>
      </c>
      <c r="B1318" s="9">
        <v>1299</v>
      </c>
      <c r="C1318" s="2">
        <v>2074</v>
      </c>
      <c r="D1318" s="2">
        <v>1.6</v>
      </c>
      <c r="E1318" s="2">
        <v>1074</v>
      </c>
      <c r="F1318" s="2">
        <v>0.83</v>
      </c>
      <c r="G1318" s="2">
        <v>75</v>
      </c>
      <c r="H1318" s="2">
        <v>27.66</v>
      </c>
      <c r="I1318" s="2">
        <v>4</v>
      </c>
      <c r="J1318" s="10">
        <v>2014</v>
      </c>
      <c r="K1318" s="8" t="s">
        <v>1210</v>
      </c>
      <c r="L1318" s="8" t="s">
        <v>16</v>
      </c>
      <c r="M1318" s="2">
        <f>RANK(Table1[[#This Row],[powerPerf]],Table1[powerPerf])</f>
        <v>1445</v>
      </c>
      <c r="N1318" s="2">
        <f>RANK(Table1[[#This Row],[cpuValue]],Table1[cpuValue])</f>
        <v>1917</v>
      </c>
      <c r="O1318" s="8" t="str">
        <f>LOOKUP(Table1[[#This Row],[Rank based on power]],$S$5:$S$9,$T$5:$T$9)</f>
        <v>Average performance</v>
      </c>
      <c r="P1318" s="2">
        <f ca="1">YEAR($T$2)-Table1[[#This Row],[testDate]]</f>
        <v>8</v>
      </c>
      <c r="Q1318" s="8" t="str">
        <f>CONCATENATE(PROPER(Table1[[#This Row],[Performace remark based on performance]])," ",UPPER(TRIM(Table1[[#This Row],[category]])))</f>
        <v>Average Performance SERVER</v>
      </c>
      <c r="R1318" s="8"/>
      <c r="S1318" s="2"/>
      <c r="T1318" s="2"/>
      <c r="U1318" s="2"/>
      <c r="V1318" s="2"/>
      <c r="W1318" s="2"/>
      <c r="X1318" s="2"/>
      <c r="Y1318" s="2"/>
      <c r="Z1318" s="2"/>
    </row>
    <row r="1319" spans="1:26" x14ac:dyDescent="0.2">
      <c r="A1319" t="s">
        <v>1435</v>
      </c>
      <c r="B1319" s="9">
        <v>281</v>
      </c>
      <c r="C1319" s="2">
        <v>2069</v>
      </c>
      <c r="D1319" s="2">
        <v>7.36</v>
      </c>
      <c r="E1319" s="2">
        <v>1334</v>
      </c>
      <c r="F1319" s="2">
        <v>4.75</v>
      </c>
      <c r="G1319" s="2">
        <v>4.5</v>
      </c>
      <c r="H1319" s="2">
        <v>459.8</v>
      </c>
      <c r="I1319" s="2">
        <v>2</v>
      </c>
      <c r="J1319" s="10">
        <v>2013</v>
      </c>
      <c r="K1319" s="8" t="s">
        <v>1405</v>
      </c>
      <c r="L1319" s="8" t="s">
        <v>118</v>
      </c>
      <c r="M1319" s="2">
        <f>RANK(Table1[[#This Row],[powerPerf]],Table1[powerPerf])</f>
        <v>47</v>
      </c>
      <c r="N1319" s="2">
        <f>RANK(Table1[[#This Row],[cpuValue]],Table1[cpuValue])</f>
        <v>1715</v>
      </c>
      <c r="O1319" s="8" t="str">
        <f>LOOKUP(Table1[[#This Row],[Rank based on power]],$S$5:$S$9,$T$5:$T$9)</f>
        <v>Best performance</v>
      </c>
      <c r="P1319" s="2">
        <f ca="1">YEAR($T$2)-Table1[[#This Row],[testDate]]</f>
        <v>9</v>
      </c>
      <c r="Q1319" s="8" t="str">
        <f>CONCATENATE(PROPER(Table1[[#This Row],[Performace remark based on performance]])," ",UPPER(TRIM(Table1[[#This Row],[category]])))</f>
        <v>Best Performance LAPTOP</v>
      </c>
      <c r="R1319" s="8"/>
      <c r="S1319" s="2"/>
      <c r="T1319" s="2"/>
      <c r="U1319" s="2"/>
      <c r="V1319" s="2"/>
      <c r="W1319" s="2"/>
      <c r="X1319" s="2"/>
      <c r="Y1319" s="2"/>
      <c r="Z1319" s="2"/>
    </row>
    <row r="1320" spans="1:26" x14ac:dyDescent="0.2">
      <c r="A1320" t="s">
        <v>1436</v>
      </c>
      <c r="B1320" s="9">
        <v>38.01</v>
      </c>
      <c r="C1320" s="2">
        <v>2068</v>
      </c>
      <c r="D1320" s="2">
        <v>54.42</v>
      </c>
      <c r="E1320" s="2">
        <v>1141</v>
      </c>
      <c r="F1320" s="2">
        <v>30.01</v>
      </c>
      <c r="G1320" s="2">
        <v>95</v>
      </c>
      <c r="H1320" s="2">
        <v>21.77</v>
      </c>
      <c r="I1320" s="2">
        <v>4</v>
      </c>
      <c r="J1320" s="10">
        <v>2013</v>
      </c>
      <c r="K1320" s="8" t="s">
        <v>1295</v>
      </c>
      <c r="L1320" s="8" t="s">
        <v>13</v>
      </c>
      <c r="M1320" s="2">
        <f>RANK(Table1[[#This Row],[powerPerf]],Table1[powerPerf])</f>
        <v>1578</v>
      </c>
      <c r="N1320" s="2">
        <f>RANK(Table1[[#This Row],[cpuValue]],Table1[cpuValue])</f>
        <v>378</v>
      </c>
      <c r="O1320" s="8" t="str">
        <f>LOOKUP(Table1[[#This Row],[Rank based on power]],$S$5:$S$9,$T$5:$T$9)</f>
        <v>Low performance</v>
      </c>
      <c r="P1320" s="2">
        <f ca="1">YEAR($T$2)-Table1[[#This Row],[testDate]]</f>
        <v>9</v>
      </c>
      <c r="Q1320" s="8" t="str">
        <f>CONCATENATE(PROPER(Table1[[#This Row],[Performace remark based on performance]])," ",UPPER(TRIM(Table1[[#This Row],[category]])))</f>
        <v>Low Performance DESKTOP</v>
      </c>
      <c r="R1320" s="8"/>
      <c r="S1320" s="2"/>
      <c r="T1320" s="2"/>
      <c r="U1320" s="2"/>
      <c r="V1320" s="2"/>
      <c r="W1320" s="2"/>
      <c r="X1320" s="2"/>
      <c r="Y1320" s="2"/>
      <c r="Z1320" s="2"/>
    </row>
    <row r="1321" spans="1:26" x14ac:dyDescent="0.2">
      <c r="A1321" t="s">
        <v>1437</v>
      </c>
      <c r="B1321" s="9">
        <v>225</v>
      </c>
      <c r="C1321" s="2">
        <v>2067</v>
      </c>
      <c r="D1321" s="2">
        <v>9.19</v>
      </c>
      <c r="E1321" s="2">
        <v>1281</v>
      </c>
      <c r="F1321" s="2">
        <v>5.69</v>
      </c>
      <c r="G1321" s="2">
        <v>17</v>
      </c>
      <c r="H1321" s="2">
        <v>121.57</v>
      </c>
      <c r="I1321" s="2">
        <v>2</v>
      </c>
      <c r="J1321" s="10">
        <v>2018</v>
      </c>
      <c r="K1321" s="8" t="s">
        <v>1177</v>
      </c>
      <c r="L1321" s="8" t="s">
        <v>118</v>
      </c>
      <c r="M1321" s="2">
        <f>RANK(Table1[[#This Row],[powerPerf]],Table1[powerPerf])</f>
        <v>658</v>
      </c>
      <c r="N1321" s="2">
        <f>RANK(Table1[[#This Row],[cpuValue]],Table1[cpuValue])</f>
        <v>1620</v>
      </c>
      <c r="O1321" s="8" t="str">
        <f>LOOKUP(Table1[[#This Row],[Rank based on power]],$S$5:$S$9,$T$5:$T$9)</f>
        <v>High performance</v>
      </c>
      <c r="P1321" s="2">
        <f ca="1">YEAR($T$2)-Table1[[#This Row],[testDate]]</f>
        <v>4</v>
      </c>
      <c r="Q1321" s="8" t="str">
        <f>CONCATENATE(PROPER(Table1[[#This Row],[Performace remark based on performance]])," ",UPPER(TRIM(Table1[[#This Row],[category]])))</f>
        <v>High Performance LAPTOP</v>
      </c>
      <c r="R1321" s="8"/>
      <c r="S1321" s="2"/>
      <c r="T1321" s="2"/>
      <c r="U1321" s="2"/>
      <c r="V1321" s="2"/>
      <c r="W1321" s="2"/>
      <c r="X1321" s="2"/>
      <c r="Y1321" s="2"/>
      <c r="Z1321" s="2"/>
    </row>
    <row r="1322" spans="1:26" x14ac:dyDescent="0.2">
      <c r="A1322" t="s">
        <v>1438</v>
      </c>
      <c r="B1322" s="9">
        <v>226</v>
      </c>
      <c r="C1322" s="2">
        <v>2067</v>
      </c>
      <c r="D1322" s="2">
        <v>9.15</v>
      </c>
      <c r="E1322" s="2">
        <v>1130</v>
      </c>
      <c r="F1322" s="2">
        <v>5</v>
      </c>
      <c r="G1322" s="2">
        <v>80</v>
      </c>
      <c r="H1322" s="2">
        <v>25.84</v>
      </c>
      <c r="I1322" s="2">
        <v>4</v>
      </c>
      <c r="J1322" s="10">
        <v>2008</v>
      </c>
      <c r="K1322" s="8" t="s">
        <v>1267</v>
      </c>
      <c r="L1322" s="8" t="s">
        <v>16</v>
      </c>
      <c r="M1322" s="2">
        <f>RANK(Table1[[#This Row],[powerPerf]],Table1[powerPerf])</f>
        <v>1478</v>
      </c>
      <c r="N1322" s="2">
        <f>RANK(Table1[[#This Row],[cpuValue]],Table1[cpuValue])</f>
        <v>1622</v>
      </c>
      <c r="O1322" s="8" t="str">
        <f>LOOKUP(Table1[[#This Row],[Rank based on power]],$S$5:$S$9,$T$5:$T$9)</f>
        <v>Average performance</v>
      </c>
      <c r="P1322" s="2">
        <f ca="1">YEAR($T$2)-Table1[[#This Row],[testDate]]</f>
        <v>14</v>
      </c>
      <c r="Q1322" s="8" t="str">
        <f>CONCATENATE(PROPER(Table1[[#This Row],[Performace remark based on performance]])," ",UPPER(TRIM(Table1[[#This Row],[category]])))</f>
        <v>Average Performance SERVER</v>
      </c>
      <c r="R1322" s="8"/>
      <c r="S1322" s="2"/>
      <c r="T1322" s="2"/>
      <c r="U1322" s="2"/>
      <c r="V1322" s="2"/>
      <c r="W1322" s="2"/>
      <c r="X1322" s="2"/>
      <c r="Y1322" s="2"/>
      <c r="Z1322" s="2"/>
    </row>
    <row r="1323" spans="1:26" x14ac:dyDescent="0.2">
      <c r="A1323" t="s">
        <v>1439</v>
      </c>
      <c r="B1323" s="9">
        <v>99.95</v>
      </c>
      <c r="C1323" s="2">
        <v>2062</v>
      </c>
      <c r="D1323" s="2">
        <v>20.63</v>
      </c>
      <c r="E1323" s="2">
        <v>1077</v>
      </c>
      <c r="F1323" s="2">
        <v>10.78</v>
      </c>
      <c r="G1323" s="2">
        <v>105</v>
      </c>
      <c r="H1323" s="2">
        <v>19.64</v>
      </c>
      <c r="I1323" s="2">
        <v>4</v>
      </c>
      <c r="J1323" s="10">
        <v>2010</v>
      </c>
      <c r="K1323" s="8" t="s">
        <v>1295</v>
      </c>
      <c r="L1323" s="8" t="s">
        <v>13</v>
      </c>
      <c r="M1323" s="2">
        <f>RANK(Table1[[#This Row],[powerPerf]],Table1[powerPerf])</f>
        <v>1637</v>
      </c>
      <c r="N1323" s="2">
        <f>RANK(Table1[[#This Row],[cpuValue]],Table1[cpuValue])</f>
        <v>1142</v>
      </c>
      <c r="O1323" s="8" t="str">
        <f>LOOKUP(Table1[[#This Row],[Rank based on power]],$S$5:$S$9,$T$5:$T$9)</f>
        <v>Low performance</v>
      </c>
      <c r="P1323" s="2">
        <f ca="1">YEAR($T$2)-Table1[[#This Row],[testDate]]</f>
        <v>12</v>
      </c>
      <c r="Q1323" s="8" t="str">
        <f>CONCATENATE(PROPER(Table1[[#This Row],[Performace remark based on performance]])," ",UPPER(TRIM(Table1[[#This Row],[category]])))</f>
        <v>Low Performance DESKTOP</v>
      </c>
      <c r="R1323" s="8"/>
      <c r="S1323" s="2"/>
      <c r="T1323" s="2"/>
      <c r="U1323" s="2"/>
      <c r="V1323" s="2"/>
      <c r="W1323" s="2"/>
      <c r="X1323" s="2"/>
      <c r="Y1323" s="2"/>
      <c r="Z1323" s="2"/>
    </row>
    <row r="1324" spans="1:26" x14ac:dyDescent="0.2">
      <c r="A1324" t="s">
        <v>1440</v>
      </c>
      <c r="B1324" s="9">
        <v>99</v>
      </c>
      <c r="C1324" s="2">
        <v>2061</v>
      </c>
      <c r="D1324" s="2">
        <v>20.82</v>
      </c>
      <c r="E1324" s="2">
        <v>1003</v>
      </c>
      <c r="F1324" s="2">
        <v>10.130000000000001</v>
      </c>
      <c r="G1324" s="2">
        <v>45</v>
      </c>
      <c r="H1324" s="2">
        <v>45.8</v>
      </c>
      <c r="I1324" s="2">
        <v>2</v>
      </c>
      <c r="J1324" s="10">
        <v>2009</v>
      </c>
      <c r="K1324" s="8" t="s">
        <v>766</v>
      </c>
      <c r="L1324" s="8" t="s">
        <v>16</v>
      </c>
      <c r="M1324" s="2">
        <f>RANK(Table1[[#This Row],[powerPerf]],Table1[powerPerf])</f>
        <v>1184</v>
      </c>
      <c r="N1324" s="2">
        <f>RANK(Table1[[#This Row],[cpuValue]],Table1[cpuValue])</f>
        <v>1138</v>
      </c>
      <c r="O1324" s="8" t="str">
        <f>LOOKUP(Table1[[#This Row],[Rank based on power]],$S$5:$S$9,$T$5:$T$9)</f>
        <v>Average performance</v>
      </c>
      <c r="P1324" s="2">
        <f ca="1">YEAR($T$2)-Table1[[#This Row],[testDate]]</f>
        <v>13</v>
      </c>
      <c r="Q1324" s="8" t="str">
        <f>CONCATENATE(PROPER(Table1[[#This Row],[Performace remark based on performance]])," ",UPPER(TRIM(Table1[[#This Row],[category]])))</f>
        <v>Average Performance SERVER</v>
      </c>
      <c r="R1324" s="8"/>
      <c r="S1324" s="2"/>
      <c r="T1324" s="2"/>
      <c r="U1324" s="2"/>
      <c r="V1324" s="2"/>
      <c r="W1324" s="2"/>
      <c r="X1324" s="2"/>
      <c r="Y1324" s="2"/>
      <c r="Z1324" s="2"/>
    </row>
    <row r="1325" spans="1:26" x14ac:dyDescent="0.2">
      <c r="A1325" t="s">
        <v>1441</v>
      </c>
      <c r="B1325" s="9">
        <v>74.02</v>
      </c>
      <c r="C1325" s="2">
        <v>2060</v>
      </c>
      <c r="D1325" s="2">
        <v>27.82</v>
      </c>
      <c r="E1325" s="2">
        <v>1275</v>
      </c>
      <c r="F1325" s="2">
        <v>17.23</v>
      </c>
      <c r="G1325" s="2">
        <v>35</v>
      </c>
      <c r="H1325" s="2">
        <v>58.85</v>
      </c>
      <c r="I1325" s="2">
        <v>2</v>
      </c>
      <c r="J1325" s="10">
        <v>2011</v>
      </c>
      <c r="K1325" s="8" t="s">
        <v>1177</v>
      </c>
      <c r="L1325" s="8" t="s">
        <v>118</v>
      </c>
      <c r="M1325" s="2">
        <f>RANK(Table1[[#This Row],[powerPerf]],Table1[powerPerf])</f>
        <v>1054</v>
      </c>
      <c r="N1325" s="2">
        <f>RANK(Table1[[#This Row],[cpuValue]],Table1[cpuValue])</f>
        <v>911</v>
      </c>
      <c r="O1325" s="8" t="str">
        <f>LOOKUP(Table1[[#This Row],[Rank based on power]],$S$5:$S$9,$T$5:$T$9)</f>
        <v>Average performance</v>
      </c>
      <c r="P1325" s="2">
        <f ca="1">YEAR($T$2)-Table1[[#This Row],[testDate]]</f>
        <v>11</v>
      </c>
      <c r="Q1325" s="8" t="str">
        <f>CONCATENATE(PROPER(Table1[[#This Row],[Performace remark based on performance]])," ",UPPER(TRIM(Table1[[#This Row],[category]])))</f>
        <v>Average Performance LAPTOP</v>
      </c>
      <c r="R1325" s="8"/>
      <c r="S1325" s="2"/>
      <c r="T1325" s="2"/>
      <c r="U1325" s="2"/>
      <c r="V1325" s="2"/>
      <c r="W1325" s="2"/>
      <c r="X1325" s="2"/>
      <c r="Y1325" s="2"/>
      <c r="Z1325" s="2"/>
    </row>
    <row r="1326" spans="1:26" x14ac:dyDescent="0.2">
      <c r="A1326" t="s">
        <v>1442</v>
      </c>
      <c r="B1326" s="9">
        <v>19.989999999999998</v>
      </c>
      <c r="C1326" s="2">
        <v>2058</v>
      </c>
      <c r="D1326" s="2">
        <v>102.97</v>
      </c>
      <c r="E1326" s="2">
        <v>382</v>
      </c>
      <c r="F1326" s="2">
        <v>19.100000000000001</v>
      </c>
      <c r="G1326" s="2">
        <v>35</v>
      </c>
      <c r="H1326" s="2">
        <v>58.81</v>
      </c>
      <c r="I1326" s="2">
        <v>6</v>
      </c>
      <c r="J1326" s="10">
        <v>2021</v>
      </c>
      <c r="K1326" s="8" t="s">
        <v>1210</v>
      </c>
      <c r="L1326" s="8" t="s">
        <v>16</v>
      </c>
      <c r="M1326" s="2">
        <f>RANK(Table1[[#This Row],[powerPerf]],Table1[powerPerf])</f>
        <v>1055</v>
      </c>
      <c r="N1326" s="2">
        <f>RANK(Table1[[#This Row],[cpuValue]],Table1[cpuValue])</f>
        <v>86</v>
      </c>
      <c r="O1326" s="8" t="str">
        <f>LOOKUP(Table1[[#This Row],[Rank based on power]],$S$5:$S$9,$T$5:$T$9)</f>
        <v>Average performance</v>
      </c>
      <c r="P1326" s="2">
        <f ca="1">YEAR($T$2)-Table1[[#This Row],[testDate]]</f>
        <v>1</v>
      </c>
      <c r="Q1326" s="8" t="str">
        <f>CONCATENATE(PROPER(Table1[[#This Row],[Performace remark based on performance]])," ",UPPER(TRIM(Table1[[#This Row],[category]])))</f>
        <v>Average Performance SERVER</v>
      </c>
      <c r="R1326" s="8"/>
      <c r="S1326" s="2"/>
      <c r="T1326" s="2"/>
      <c r="U1326" s="2"/>
      <c r="V1326" s="2"/>
      <c r="W1326" s="2"/>
      <c r="X1326" s="2"/>
      <c r="Y1326" s="2"/>
      <c r="Z1326" s="2"/>
    </row>
    <row r="1327" spans="1:26" x14ac:dyDescent="0.2">
      <c r="A1327" t="s">
        <v>1443</v>
      </c>
      <c r="B1327" s="9">
        <v>214.86</v>
      </c>
      <c r="C1327" s="2">
        <v>2056</v>
      </c>
      <c r="D1327" s="2">
        <v>9.57</v>
      </c>
      <c r="E1327" s="2">
        <v>333</v>
      </c>
      <c r="F1327" s="2">
        <v>1.55</v>
      </c>
      <c r="G1327" s="2">
        <v>20</v>
      </c>
      <c r="H1327" s="2">
        <v>102.78</v>
      </c>
      <c r="I1327" s="2">
        <v>8</v>
      </c>
      <c r="J1327" s="10">
        <v>2009</v>
      </c>
      <c r="K1327" s="8" t="s">
        <v>1408</v>
      </c>
      <c r="L1327" s="8" t="s">
        <v>321</v>
      </c>
      <c r="M1327" s="2">
        <f>RANK(Table1[[#This Row],[powerPerf]],Table1[powerPerf])</f>
        <v>747</v>
      </c>
      <c r="N1327" s="2">
        <f>RANK(Table1[[#This Row],[cpuValue]],Table1[cpuValue])</f>
        <v>1599</v>
      </c>
      <c r="O1327" s="8" t="str">
        <f>LOOKUP(Table1[[#This Row],[Rank based on power]],$S$5:$S$9,$T$5:$T$9)</f>
        <v>High performance</v>
      </c>
      <c r="P1327" s="2">
        <f ca="1">YEAR($T$2)-Table1[[#This Row],[testDate]]</f>
        <v>13</v>
      </c>
      <c r="Q1327" s="8" t="str">
        <f>CONCATENATE(PROPER(Table1[[#This Row],[Performace remark based on performance]])," ",UPPER(TRIM(Table1[[#This Row],[category]])))</f>
        <v>High Performance LAPTOP, MOBILE/EMBEDDED</v>
      </c>
      <c r="R1327" s="8"/>
      <c r="S1327" s="2"/>
      <c r="T1327" s="2"/>
      <c r="U1327" s="2"/>
      <c r="V1327" s="2"/>
      <c r="W1327" s="2"/>
      <c r="X1327" s="2"/>
      <c r="Y1327" s="2"/>
      <c r="Z1327" s="2"/>
    </row>
    <row r="1328" spans="1:26" x14ac:dyDescent="0.2">
      <c r="A1328" t="s">
        <v>1444</v>
      </c>
      <c r="B1328" s="9">
        <v>176.59</v>
      </c>
      <c r="C1328" s="2">
        <v>2055</v>
      </c>
      <c r="D1328" s="2">
        <v>11.64</v>
      </c>
      <c r="E1328" s="2">
        <v>1129</v>
      </c>
      <c r="F1328" s="2">
        <v>6.4</v>
      </c>
      <c r="G1328" s="2">
        <v>100</v>
      </c>
      <c r="H1328" s="2">
        <v>20.55</v>
      </c>
      <c r="I1328" s="2">
        <v>4</v>
      </c>
      <c r="J1328" s="10">
        <v>2011</v>
      </c>
      <c r="K1328" s="8" t="s">
        <v>1360</v>
      </c>
      <c r="L1328" s="8" t="s">
        <v>13</v>
      </c>
      <c r="M1328" s="2">
        <f>RANK(Table1[[#This Row],[powerPerf]],Table1[powerPerf])</f>
        <v>1611</v>
      </c>
      <c r="N1328" s="2">
        <f>RANK(Table1[[#This Row],[cpuValue]],Table1[cpuValue])</f>
        <v>1503</v>
      </c>
      <c r="O1328" s="8" t="str">
        <f>LOOKUP(Table1[[#This Row],[Rank based on power]],$S$5:$S$9,$T$5:$T$9)</f>
        <v>Low performance</v>
      </c>
      <c r="P1328" s="2">
        <f ca="1">YEAR($T$2)-Table1[[#This Row],[testDate]]</f>
        <v>11</v>
      </c>
      <c r="Q1328" s="8" t="str">
        <f>CONCATENATE(PROPER(Table1[[#This Row],[Performace remark based on performance]])," ",UPPER(TRIM(Table1[[#This Row],[category]])))</f>
        <v>Low Performance DESKTOP</v>
      </c>
      <c r="R1328" s="8"/>
      <c r="S1328" s="2"/>
      <c r="T1328" s="2"/>
      <c r="U1328" s="2"/>
      <c r="V1328" s="2"/>
      <c r="W1328" s="2"/>
      <c r="X1328" s="2"/>
      <c r="Y1328" s="2"/>
      <c r="Z1328" s="2"/>
    </row>
    <row r="1329" spans="1:26" x14ac:dyDescent="0.2">
      <c r="A1329" t="s">
        <v>1445</v>
      </c>
      <c r="B1329" s="9">
        <v>349.95</v>
      </c>
      <c r="C1329" s="2">
        <v>2052</v>
      </c>
      <c r="D1329" s="2">
        <v>5.86</v>
      </c>
      <c r="E1329" s="2">
        <v>1091</v>
      </c>
      <c r="F1329" s="2">
        <v>3.12</v>
      </c>
      <c r="G1329" s="2">
        <v>95</v>
      </c>
      <c r="H1329" s="2">
        <v>21.6</v>
      </c>
      <c r="I1329" s="2">
        <v>4</v>
      </c>
      <c r="J1329" s="10">
        <v>2014</v>
      </c>
      <c r="K1329" s="8" t="s">
        <v>1295</v>
      </c>
      <c r="L1329" s="8" t="s">
        <v>16</v>
      </c>
      <c r="M1329" s="2">
        <f>RANK(Table1[[#This Row],[powerPerf]],Table1[powerPerf])</f>
        <v>1584</v>
      </c>
      <c r="N1329" s="2">
        <f>RANK(Table1[[#This Row],[cpuValue]],Table1[cpuValue])</f>
        <v>1779</v>
      </c>
      <c r="O1329" s="8" t="str">
        <f>LOOKUP(Table1[[#This Row],[Rank based on power]],$S$5:$S$9,$T$5:$T$9)</f>
        <v>Low performance</v>
      </c>
      <c r="P1329" s="2">
        <f ca="1">YEAR($T$2)-Table1[[#This Row],[testDate]]</f>
        <v>8</v>
      </c>
      <c r="Q1329" s="8" t="str">
        <f>CONCATENATE(PROPER(Table1[[#This Row],[Performace remark based on performance]])," ",UPPER(TRIM(Table1[[#This Row],[category]])))</f>
        <v>Low Performance SERVER</v>
      </c>
      <c r="R1329" s="8"/>
      <c r="S1329" s="2"/>
      <c r="T1329" s="2"/>
      <c r="U1329" s="2"/>
      <c r="V1329" s="2"/>
      <c r="W1329" s="2"/>
      <c r="X1329" s="2"/>
      <c r="Y1329" s="2"/>
      <c r="Z1329" s="2"/>
    </row>
    <row r="1330" spans="1:26" x14ac:dyDescent="0.2">
      <c r="A1330" t="s">
        <v>1446</v>
      </c>
      <c r="B1330" s="9">
        <v>27.5</v>
      </c>
      <c r="C1330" s="2">
        <v>2051</v>
      </c>
      <c r="D1330" s="2">
        <v>74.58</v>
      </c>
      <c r="E1330" s="2">
        <v>1103</v>
      </c>
      <c r="F1330" s="2">
        <v>40.090000000000003</v>
      </c>
      <c r="G1330" s="2">
        <v>50</v>
      </c>
      <c r="H1330" s="2">
        <v>41.02</v>
      </c>
      <c r="I1330" s="2">
        <v>4</v>
      </c>
      <c r="J1330" s="10">
        <v>2014</v>
      </c>
      <c r="K1330" s="8" t="s">
        <v>1267</v>
      </c>
      <c r="L1330" s="8" t="s">
        <v>16</v>
      </c>
      <c r="M1330" s="2">
        <f>RANK(Table1[[#This Row],[powerPerf]],Table1[powerPerf])</f>
        <v>1233</v>
      </c>
      <c r="N1330" s="2">
        <f>RANK(Table1[[#This Row],[cpuValue]],Table1[cpuValue])</f>
        <v>201</v>
      </c>
      <c r="O1330" s="8" t="str">
        <f>LOOKUP(Table1[[#This Row],[Rank based on power]],$S$5:$S$9,$T$5:$T$9)</f>
        <v>Average performance</v>
      </c>
      <c r="P1330" s="2">
        <f ca="1">YEAR($T$2)-Table1[[#This Row],[testDate]]</f>
        <v>8</v>
      </c>
      <c r="Q1330" s="8" t="str">
        <f>CONCATENATE(PROPER(Table1[[#This Row],[Performace remark based on performance]])," ",UPPER(TRIM(Table1[[#This Row],[category]])))</f>
        <v>Average Performance SERVER</v>
      </c>
      <c r="R1330" s="8"/>
      <c r="S1330" s="2"/>
      <c r="T1330" s="2"/>
      <c r="U1330" s="2"/>
      <c r="V1330" s="2"/>
      <c r="W1330" s="2"/>
      <c r="X1330" s="2"/>
      <c r="Y1330" s="2"/>
      <c r="Z1330" s="2"/>
    </row>
    <row r="1331" spans="1:26" x14ac:dyDescent="0.2">
      <c r="A1331" t="s">
        <v>1447</v>
      </c>
      <c r="B1331" s="9">
        <v>59.97</v>
      </c>
      <c r="C1331" s="2">
        <v>2049</v>
      </c>
      <c r="D1331" s="2">
        <v>34.159999999999997</v>
      </c>
      <c r="E1331" s="2">
        <v>1867</v>
      </c>
      <c r="F1331" s="2">
        <v>31.13</v>
      </c>
      <c r="G1331" s="2">
        <v>53</v>
      </c>
      <c r="H1331" s="2">
        <v>38.65</v>
      </c>
      <c r="I1331" s="2">
        <v>2</v>
      </c>
      <c r="J1331" s="10">
        <v>2014</v>
      </c>
      <c r="K1331" s="8" t="s">
        <v>650</v>
      </c>
      <c r="L1331" s="8" t="s">
        <v>13</v>
      </c>
      <c r="M1331" s="2">
        <f>RANK(Table1[[#This Row],[powerPerf]],Table1[powerPerf])</f>
        <v>1264</v>
      </c>
      <c r="N1331" s="2">
        <f>RANK(Table1[[#This Row],[cpuValue]],Table1[cpuValue])</f>
        <v>728</v>
      </c>
      <c r="O1331" s="8" t="str">
        <f>LOOKUP(Table1[[#This Row],[Rank based on power]],$S$5:$S$9,$T$5:$T$9)</f>
        <v>Average performance</v>
      </c>
      <c r="P1331" s="2">
        <f ca="1">YEAR($T$2)-Table1[[#This Row],[testDate]]</f>
        <v>8</v>
      </c>
      <c r="Q1331" s="8" t="str">
        <f>CONCATENATE(PROPER(Table1[[#This Row],[Performace remark based on performance]])," ",UPPER(TRIM(Table1[[#This Row],[category]])))</f>
        <v>Average Performance DESKTOP</v>
      </c>
      <c r="R1331" s="8"/>
      <c r="S1331" s="2"/>
      <c r="T1331" s="2"/>
      <c r="U1331" s="2"/>
      <c r="V1331" s="2"/>
      <c r="W1331" s="2"/>
      <c r="X1331" s="2"/>
      <c r="Y1331" s="2"/>
      <c r="Z1331" s="2"/>
    </row>
    <row r="1332" spans="1:26" x14ac:dyDescent="0.2">
      <c r="A1332" t="s">
        <v>1448</v>
      </c>
      <c r="B1332" s="9">
        <v>69.900000000000006</v>
      </c>
      <c r="C1332" s="2">
        <v>2044</v>
      </c>
      <c r="D1332" s="2">
        <v>29.24</v>
      </c>
      <c r="E1332" s="2">
        <v>1076</v>
      </c>
      <c r="F1332" s="2">
        <v>15.39</v>
      </c>
      <c r="G1332" s="2">
        <v>65</v>
      </c>
      <c r="H1332" s="2">
        <v>31.44</v>
      </c>
      <c r="I1332" s="2">
        <v>4</v>
      </c>
      <c r="J1332" s="10">
        <v>2011</v>
      </c>
      <c r="K1332" s="8" t="s">
        <v>1092</v>
      </c>
      <c r="L1332" s="8" t="s">
        <v>13</v>
      </c>
      <c r="M1332" s="2">
        <f>RANK(Table1[[#This Row],[powerPerf]],Table1[powerPerf])</f>
        <v>1370</v>
      </c>
      <c r="N1332" s="2">
        <f>RANK(Table1[[#This Row],[cpuValue]],Table1[cpuValue])</f>
        <v>862</v>
      </c>
      <c r="O1332" s="8" t="str">
        <f>LOOKUP(Table1[[#This Row],[Rank based on power]],$S$5:$S$9,$T$5:$T$9)</f>
        <v>Average performance</v>
      </c>
      <c r="P1332" s="2">
        <f ca="1">YEAR($T$2)-Table1[[#This Row],[testDate]]</f>
        <v>11</v>
      </c>
      <c r="Q1332" s="8" t="str">
        <f>CONCATENATE(PROPER(Table1[[#This Row],[Performace remark based on performance]])," ",UPPER(TRIM(Table1[[#This Row],[category]])))</f>
        <v>Average Performance DESKTOP</v>
      </c>
      <c r="R1332" s="8"/>
      <c r="S1332" s="2"/>
      <c r="T1332" s="2"/>
      <c r="U1332" s="2"/>
      <c r="V1332" s="2"/>
      <c r="W1332" s="2"/>
      <c r="X1332" s="2"/>
      <c r="Y1332" s="2"/>
      <c r="Z1332" s="2"/>
    </row>
    <row r="1333" spans="1:26" x14ac:dyDescent="0.2">
      <c r="A1333" t="s">
        <v>1449</v>
      </c>
      <c r="B1333" s="9">
        <v>229.95</v>
      </c>
      <c r="C1333" s="2">
        <v>2042</v>
      </c>
      <c r="D1333" s="2">
        <v>8.8800000000000008</v>
      </c>
      <c r="E1333" s="2">
        <v>1385</v>
      </c>
      <c r="F1333" s="2">
        <v>6.02</v>
      </c>
      <c r="G1333" s="2">
        <v>35</v>
      </c>
      <c r="H1333" s="2">
        <v>58.34</v>
      </c>
      <c r="I1333" s="2">
        <v>2</v>
      </c>
      <c r="J1333" s="10">
        <v>2015</v>
      </c>
      <c r="K1333" s="8" t="s">
        <v>1450</v>
      </c>
      <c r="L1333" s="8" t="s">
        <v>118</v>
      </c>
      <c r="M1333" s="2">
        <f>RANK(Table1[[#This Row],[powerPerf]],Table1[powerPerf])</f>
        <v>1060</v>
      </c>
      <c r="N1333" s="2">
        <f>RANK(Table1[[#This Row],[cpuValue]],Table1[cpuValue])</f>
        <v>1644</v>
      </c>
      <c r="O1333" s="8" t="str">
        <f>LOOKUP(Table1[[#This Row],[Rank based on power]],$S$5:$S$9,$T$5:$T$9)</f>
        <v>Average performance</v>
      </c>
      <c r="P1333" s="2">
        <f ca="1">YEAR($T$2)-Table1[[#This Row],[testDate]]</f>
        <v>7</v>
      </c>
      <c r="Q1333" s="8" t="str">
        <f>CONCATENATE(PROPER(Table1[[#This Row],[Performace remark based on performance]])," ",UPPER(TRIM(Table1[[#This Row],[category]])))</f>
        <v>Average Performance LAPTOP</v>
      </c>
      <c r="R1333" s="8"/>
      <c r="S1333" s="2"/>
      <c r="T1333" s="2"/>
      <c r="U1333" s="2"/>
      <c r="V1333" s="2"/>
      <c r="W1333" s="2"/>
      <c r="X1333" s="2"/>
      <c r="Y1333" s="2"/>
      <c r="Z1333" s="2"/>
    </row>
    <row r="1334" spans="1:26" x14ac:dyDescent="0.2">
      <c r="A1334" t="s">
        <v>1451</v>
      </c>
      <c r="B1334" s="9">
        <v>281</v>
      </c>
      <c r="C1334" s="2">
        <v>2041</v>
      </c>
      <c r="D1334" s="2">
        <v>7.26</v>
      </c>
      <c r="E1334" s="2">
        <v>1229</v>
      </c>
      <c r="F1334" s="2">
        <v>4.37</v>
      </c>
      <c r="G1334" s="2">
        <v>4.5</v>
      </c>
      <c r="H1334" s="2">
        <v>453.53</v>
      </c>
      <c r="I1334" s="2">
        <v>2</v>
      </c>
      <c r="J1334" s="10">
        <v>2011</v>
      </c>
      <c r="K1334" s="8" t="s">
        <v>1216</v>
      </c>
      <c r="L1334" s="8" t="s">
        <v>118</v>
      </c>
      <c r="M1334" s="2">
        <f>RANK(Table1[[#This Row],[powerPerf]],Table1[powerPerf])</f>
        <v>49</v>
      </c>
      <c r="N1334" s="2">
        <f>RANK(Table1[[#This Row],[cpuValue]],Table1[cpuValue])</f>
        <v>1717</v>
      </c>
      <c r="O1334" s="8" t="str">
        <f>LOOKUP(Table1[[#This Row],[Rank based on power]],$S$5:$S$9,$T$5:$T$9)</f>
        <v>Best performance</v>
      </c>
      <c r="P1334" s="2">
        <f ca="1">YEAR($T$2)-Table1[[#This Row],[testDate]]</f>
        <v>11</v>
      </c>
      <c r="Q1334" s="8" t="str">
        <f>CONCATENATE(PROPER(Table1[[#This Row],[Performace remark based on performance]])," ",UPPER(TRIM(Table1[[#This Row],[category]])))</f>
        <v>Best Performance LAPTOP</v>
      </c>
      <c r="R1334" s="8"/>
      <c r="S1334" s="2"/>
      <c r="T1334" s="2"/>
      <c r="U1334" s="2"/>
      <c r="V1334" s="2"/>
      <c r="W1334" s="2"/>
      <c r="X1334" s="2"/>
      <c r="Y1334" s="2"/>
      <c r="Z1334" s="2"/>
    </row>
    <row r="1335" spans="1:26" x14ac:dyDescent="0.2">
      <c r="A1335" t="s">
        <v>1452</v>
      </c>
      <c r="B1335" s="9">
        <v>128</v>
      </c>
      <c r="C1335" s="2">
        <v>2037</v>
      </c>
      <c r="D1335" s="2">
        <v>15.91</v>
      </c>
      <c r="E1335" s="2">
        <v>1096</v>
      </c>
      <c r="F1335" s="2">
        <v>8.56</v>
      </c>
      <c r="G1335" s="2">
        <v>100</v>
      </c>
      <c r="H1335" s="2">
        <v>20.37</v>
      </c>
      <c r="I1335" s="2">
        <v>4</v>
      </c>
      <c r="J1335" s="10">
        <v>2016</v>
      </c>
      <c r="K1335" s="8" t="s">
        <v>1360</v>
      </c>
      <c r="L1335" s="8" t="s">
        <v>13</v>
      </c>
      <c r="M1335" s="2">
        <f>RANK(Table1[[#This Row],[powerPerf]],Table1[powerPerf])</f>
        <v>1616</v>
      </c>
      <c r="N1335" s="2">
        <f>RANK(Table1[[#This Row],[cpuValue]],Table1[cpuValue])</f>
        <v>1317</v>
      </c>
      <c r="O1335" s="8" t="str">
        <f>LOOKUP(Table1[[#This Row],[Rank based on power]],$S$5:$S$9,$T$5:$T$9)</f>
        <v>Low performance</v>
      </c>
      <c r="P1335" s="2">
        <f ca="1">YEAR($T$2)-Table1[[#This Row],[testDate]]</f>
        <v>6</v>
      </c>
      <c r="Q1335" s="8" t="str">
        <f>CONCATENATE(PROPER(Table1[[#This Row],[Performace remark based on performance]])," ",UPPER(TRIM(Table1[[#This Row],[category]])))</f>
        <v>Low Performance DESKTOP</v>
      </c>
      <c r="R1335" s="8"/>
      <c r="S1335" s="2"/>
      <c r="T1335" s="2"/>
      <c r="U1335" s="2"/>
      <c r="V1335" s="2"/>
      <c r="W1335" s="2"/>
      <c r="X1335" s="2"/>
      <c r="Y1335" s="2"/>
      <c r="Z1335" s="2"/>
    </row>
    <row r="1336" spans="1:26" x14ac:dyDescent="0.2">
      <c r="A1336" t="s">
        <v>1453</v>
      </c>
      <c r="B1336" s="9">
        <v>128.88</v>
      </c>
      <c r="C1336" s="2">
        <v>2036</v>
      </c>
      <c r="D1336" s="2">
        <v>15.8</v>
      </c>
      <c r="E1336" s="2">
        <v>1154</v>
      </c>
      <c r="F1336" s="2">
        <v>8.9499999999999993</v>
      </c>
      <c r="G1336" s="2">
        <v>95</v>
      </c>
      <c r="H1336" s="2">
        <v>21.44</v>
      </c>
      <c r="I1336" s="2">
        <v>4</v>
      </c>
      <c r="J1336" s="10">
        <v>2009</v>
      </c>
      <c r="K1336" s="8" t="s">
        <v>1295</v>
      </c>
      <c r="L1336" s="8" t="s">
        <v>13</v>
      </c>
      <c r="M1336" s="2">
        <f>RANK(Table1[[#This Row],[powerPerf]],Table1[powerPerf])</f>
        <v>1587</v>
      </c>
      <c r="N1336" s="2">
        <f>RANK(Table1[[#This Row],[cpuValue]],Table1[cpuValue])</f>
        <v>1324</v>
      </c>
      <c r="O1336" s="8" t="str">
        <f>LOOKUP(Table1[[#This Row],[Rank based on power]],$S$5:$S$9,$T$5:$T$9)</f>
        <v>Low performance</v>
      </c>
      <c r="P1336" s="2">
        <f ca="1">YEAR($T$2)-Table1[[#This Row],[testDate]]</f>
        <v>13</v>
      </c>
      <c r="Q1336" s="8" t="str">
        <f>CONCATENATE(PROPER(Table1[[#This Row],[Performace remark based on performance]])," ",UPPER(TRIM(Table1[[#This Row],[category]])))</f>
        <v>Low Performance DESKTOP</v>
      </c>
      <c r="R1336" s="8"/>
      <c r="S1336" s="2"/>
      <c r="T1336" s="2"/>
      <c r="U1336" s="2"/>
      <c r="V1336" s="2"/>
      <c r="W1336" s="2"/>
      <c r="X1336" s="2"/>
      <c r="Y1336" s="2"/>
      <c r="Z1336" s="2"/>
    </row>
    <row r="1337" spans="1:26" x14ac:dyDescent="0.2">
      <c r="A1337" t="s">
        <v>1454</v>
      </c>
      <c r="B1337" s="9">
        <v>107</v>
      </c>
      <c r="C1337" s="2">
        <v>2034</v>
      </c>
      <c r="D1337" s="2">
        <v>19.010000000000002</v>
      </c>
      <c r="E1337" s="2">
        <v>1499</v>
      </c>
      <c r="F1337" s="2">
        <v>14.01</v>
      </c>
      <c r="G1337" s="2">
        <v>35</v>
      </c>
      <c r="H1337" s="2">
        <v>58.12</v>
      </c>
      <c r="I1337" s="2">
        <v>2</v>
      </c>
      <c r="J1337" s="10">
        <v>2015</v>
      </c>
      <c r="K1337" s="8" t="s">
        <v>337</v>
      </c>
      <c r="L1337" s="8" t="s">
        <v>118</v>
      </c>
      <c r="M1337" s="2">
        <f>RANK(Table1[[#This Row],[powerPerf]],Table1[powerPerf])</f>
        <v>1062</v>
      </c>
      <c r="N1337" s="2">
        <f>RANK(Table1[[#This Row],[cpuValue]],Table1[cpuValue])</f>
        <v>1198</v>
      </c>
      <c r="O1337" s="8" t="str">
        <f>LOOKUP(Table1[[#This Row],[Rank based on power]],$S$5:$S$9,$T$5:$T$9)</f>
        <v>Average performance</v>
      </c>
      <c r="P1337" s="2">
        <f ca="1">YEAR($T$2)-Table1[[#This Row],[testDate]]</f>
        <v>7</v>
      </c>
      <c r="Q1337" s="8" t="str">
        <f>CONCATENATE(PROPER(Table1[[#This Row],[Performace remark based on performance]])," ",UPPER(TRIM(Table1[[#This Row],[category]])))</f>
        <v>Average Performance LAPTOP</v>
      </c>
      <c r="R1337" s="8"/>
      <c r="S1337" s="2"/>
      <c r="T1337" s="2"/>
      <c r="U1337" s="2"/>
      <c r="V1337" s="2"/>
      <c r="W1337" s="2"/>
      <c r="X1337" s="2"/>
      <c r="Y1337" s="2"/>
      <c r="Z1337" s="2"/>
    </row>
    <row r="1338" spans="1:26" x14ac:dyDescent="0.2">
      <c r="A1338" t="s">
        <v>1455</v>
      </c>
      <c r="B1338" s="9">
        <v>58</v>
      </c>
      <c r="C1338" s="2">
        <v>2029</v>
      </c>
      <c r="D1338" s="2">
        <v>34.979999999999997</v>
      </c>
      <c r="E1338" s="2">
        <v>1400</v>
      </c>
      <c r="F1338" s="2">
        <v>24.15</v>
      </c>
      <c r="G1338" s="2">
        <v>65</v>
      </c>
      <c r="H1338" s="2">
        <v>31.21</v>
      </c>
      <c r="I1338" s="2">
        <v>2</v>
      </c>
      <c r="J1338" s="10">
        <v>2008</v>
      </c>
      <c r="K1338" s="8" t="s">
        <v>1287</v>
      </c>
      <c r="L1338" s="8" t="s">
        <v>13</v>
      </c>
      <c r="M1338" s="2">
        <f>RANK(Table1[[#This Row],[powerPerf]],Table1[powerPerf])</f>
        <v>1372</v>
      </c>
      <c r="N1338" s="2">
        <f>RANK(Table1[[#This Row],[cpuValue]],Table1[cpuValue])</f>
        <v>705</v>
      </c>
      <c r="O1338" s="8" t="str">
        <f>LOOKUP(Table1[[#This Row],[Rank based on power]],$S$5:$S$9,$T$5:$T$9)</f>
        <v>Average performance</v>
      </c>
      <c r="P1338" s="2">
        <f ca="1">YEAR($T$2)-Table1[[#This Row],[testDate]]</f>
        <v>14</v>
      </c>
      <c r="Q1338" s="8" t="str">
        <f>CONCATENATE(PROPER(Table1[[#This Row],[Performace remark based on performance]])," ",UPPER(TRIM(Table1[[#This Row],[category]])))</f>
        <v>Average Performance DESKTOP</v>
      </c>
      <c r="R1338" s="8"/>
      <c r="S1338" s="2"/>
      <c r="T1338" s="2"/>
      <c r="U1338" s="2"/>
      <c r="V1338" s="2"/>
      <c r="W1338" s="2"/>
      <c r="X1338" s="2"/>
      <c r="Y1338" s="2"/>
      <c r="Z1338" s="2"/>
    </row>
    <row r="1339" spans="1:26" x14ac:dyDescent="0.2">
      <c r="A1339" t="s">
        <v>1456</v>
      </c>
      <c r="B1339" s="9">
        <v>1779</v>
      </c>
      <c r="C1339" s="2">
        <v>2027</v>
      </c>
      <c r="D1339" s="2">
        <v>1.1399999999999999</v>
      </c>
      <c r="E1339" s="2">
        <v>559</v>
      </c>
      <c r="F1339" s="2">
        <v>0.31</v>
      </c>
      <c r="G1339" s="2">
        <v>105</v>
      </c>
      <c r="H1339" s="2">
        <v>19.309999999999999</v>
      </c>
      <c r="I1339" s="2">
        <v>4</v>
      </c>
      <c r="J1339" s="10">
        <v>2013</v>
      </c>
      <c r="K1339" s="8" t="s">
        <v>1457</v>
      </c>
      <c r="L1339" s="8" t="s">
        <v>16</v>
      </c>
      <c r="M1339" s="2">
        <f>RANK(Table1[[#This Row],[powerPerf]],Table1[powerPerf])</f>
        <v>1648</v>
      </c>
      <c r="N1339" s="2">
        <f>RANK(Table1[[#This Row],[cpuValue]],Table1[cpuValue])</f>
        <v>1925</v>
      </c>
      <c r="O1339" s="8" t="str">
        <f>LOOKUP(Table1[[#This Row],[Rank based on power]],$S$5:$S$9,$T$5:$T$9)</f>
        <v>Low performance</v>
      </c>
      <c r="P1339" s="2">
        <f ca="1">YEAR($T$2)-Table1[[#This Row],[testDate]]</f>
        <v>9</v>
      </c>
      <c r="Q1339" s="8" t="str">
        <f>CONCATENATE(PROPER(Table1[[#This Row],[Performace remark based on performance]])," ",UPPER(TRIM(Table1[[#This Row],[category]])))</f>
        <v>Low Performance SERVER</v>
      </c>
      <c r="R1339" s="8"/>
      <c r="S1339" s="2"/>
      <c r="T1339" s="2"/>
      <c r="U1339" s="2"/>
      <c r="V1339" s="2"/>
      <c r="W1339" s="2"/>
      <c r="X1339" s="2"/>
      <c r="Y1339" s="2"/>
      <c r="Z1339" s="2"/>
    </row>
    <row r="1340" spans="1:26" x14ac:dyDescent="0.2">
      <c r="A1340" t="s">
        <v>1458</v>
      </c>
      <c r="B1340" s="9">
        <v>19.010000000000002</v>
      </c>
      <c r="C1340" s="2">
        <v>2022</v>
      </c>
      <c r="D1340" s="2">
        <v>106.38</v>
      </c>
      <c r="E1340" s="2">
        <v>1083</v>
      </c>
      <c r="F1340" s="2">
        <v>56.96</v>
      </c>
      <c r="G1340" s="2">
        <v>95</v>
      </c>
      <c r="H1340" s="2">
        <v>21.29</v>
      </c>
      <c r="I1340" s="2">
        <v>4</v>
      </c>
      <c r="J1340" s="10">
        <v>2009</v>
      </c>
      <c r="K1340" s="8" t="s">
        <v>1306</v>
      </c>
      <c r="L1340" s="8" t="s">
        <v>77</v>
      </c>
      <c r="M1340" s="2">
        <f>RANK(Table1[[#This Row],[powerPerf]],Table1[powerPerf])</f>
        <v>1590</v>
      </c>
      <c r="N1340" s="2">
        <f>RANK(Table1[[#This Row],[cpuValue]],Table1[cpuValue])</f>
        <v>72</v>
      </c>
      <c r="O1340" s="8" t="str">
        <f>LOOKUP(Table1[[#This Row],[Rank based on power]],$S$5:$S$9,$T$5:$T$9)</f>
        <v>Low performance</v>
      </c>
      <c r="P1340" s="2">
        <f ca="1">YEAR($T$2)-Table1[[#This Row],[testDate]]</f>
        <v>13</v>
      </c>
      <c r="Q1340" s="8" t="str">
        <f>CONCATENATE(PROPER(Table1[[#This Row],[Performace remark based on performance]])," ",UPPER(TRIM(Table1[[#This Row],[category]])))</f>
        <v>Low Performance UNKNOWN</v>
      </c>
      <c r="R1340" s="8"/>
      <c r="S1340" s="2"/>
      <c r="T1340" s="2"/>
      <c r="U1340" s="2"/>
      <c r="V1340" s="2"/>
      <c r="W1340" s="2"/>
      <c r="X1340" s="2"/>
      <c r="Y1340" s="2"/>
      <c r="Z1340" s="2"/>
    </row>
    <row r="1341" spans="1:26" x14ac:dyDescent="0.2">
      <c r="A1341" t="s">
        <v>1459</v>
      </c>
      <c r="B1341" s="9">
        <v>398.95</v>
      </c>
      <c r="C1341" s="2">
        <v>2021</v>
      </c>
      <c r="D1341" s="2">
        <v>5.07</v>
      </c>
      <c r="E1341" s="2">
        <v>1016</v>
      </c>
      <c r="F1341" s="2">
        <v>2.5499999999999998</v>
      </c>
      <c r="G1341" s="2">
        <v>55</v>
      </c>
      <c r="H1341" s="2">
        <v>36.75</v>
      </c>
      <c r="I1341" s="2">
        <v>4</v>
      </c>
      <c r="J1341" s="10">
        <v>2008</v>
      </c>
      <c r="K1341" s="8" t="s">
        <v>937</v>
      </c>
      <c r="L1341" s="8" t="s">
        <v>118</v>
      </c>
      <c r="M1341" s="2">
        <f>RANK(Table1[[#This Row],[powerPerf]],Table1[powerPerf])</f>
        <v>1284</v>
      </c>
      <c r="N1341" s="2">
        <f>RANK(Table1[[#This Row],[cpuValue]],Table1[cpuValue])</f>
        <v>1806</v>
      </c>
      <c r="O1341" s="8" t="str">
        <f>LOOKUP(Table1[[#This Row],[Rank based on power]],$S$5:$S$9,$T$5:$T$9)</f>
        <v>Average performance</v>
      </c>
      <c r="P1341" s="2">
        <f ca="1">YEAR($T$2)-Table1[[#This Row],[testDate]]</f>
        <v>14</v>
      </c>
      <c r="Q1341" s="8" t="str">
        <f>CONCATENATE(PROPER(Table1[[#This Row],[Performace remark based on performance]])," ",UPPER(TRIM(Table1[[#This Row],[category]])))</f>
        <v>Average Performance LAPTOP</v>
      </c>
      <c r="R1341" s="8"/>
      <c r="S1341" s="2"/>
      <c r="T1341" s="2"/>
      <c r="U1341" s="2"/>
      <c r="V1341" s="2"/>
      <c r="W1341" s="2"/>
      <c r="X1341" s="2"/>
      <c r="Y1341" s="2"/>
      <c r="Z1341" s="2"/>
    </row>
    <row r="1342" spans="1:26" x14ac:dyDescent="0.2">
      <c r="A1342" t="s">
        <v>1460</v>
      </c>
      <c r="B1342" s="9">
        <v>190</v>
      </c>
      <c r="C1342" s="2">
        <v>2020</v>
      </c>
      <c r="D1342" s="2">
        <v>10.63</v>
      </c>
      <c r="E1342" s="2">
        <v>1190</v>
      </c>
      <c r="F1342" s="2">
        <v>6.26</v>
      </c>
      <c r="G1342" s="2">
        <v>95</v>
      </c>
      <c r="H1342" s="2">
        <v>21.26</v>
      </c>
      <c r="I1342" s="2">
        <v>4</v>
      </c>
      <c r="J1342" s="10">
        <v>2019</v>
      </c>
      <c r="K1342" s="8" t="s">
        <v>1295</v>
      </c>
      <c r="L1342" s="8" t="s">
        <v>13</v>
      </c>
      <c r="M1342" s="2">
        <f>RANK(Table1[[#This Row],[powerPerf]],Table1[powerPerf])</f>
        <v>1592</v>
      </c>
      <c r="N1342" s="2">
        <f>RANK(Table1[[#This Row],[cpuValue]],Table1[cpuValue])</f>
        <v>1544</v>
      </c>
      <c r="O1342" s="8" t="str">
        <f>LOOKUP(Table1[[#This Row],[Rank based on power]],$S$5:$S$9,$T$5:$T$9)</f>
        <v>Low performance</v>
      </c>
      <c r="P1342" s="2">
        <f ca="1">YEAR($T$2)-Table1[[#This Row],[testDate]]</f>
        <v>3</v>
      </c>
      <c r="Q1342" s="8" t="str">
        <f>CONCATENATE(PROPER(Table1[[#This Row],[Performace remark based on performance]])," ",UPPER(TRIM(Table1[[#This Row],[category]])))</f>
        <v>Low Performance DESKTOP</v>
      </c>
      <c r="R1342" s="8"/>
      <c r="S1342" s="2"/>
      <c r="T1342" s="2"/>
      <c r="U1342" s="2"/>
      <c r="V1342" s="2"/>
      <c r="W1342" s="2"/>
      <c r="X1342" s="2"/>
      <c r="Y1342" s="2"/>
      <c r="Z1342" s="2"/>
    </row>
    <row r="1343" spans="1:26" x14ac:dyDescent="0.2">
      <c r="A1343" t="s">
        <v>1461</v>
      </c>
      <c r="B1343" s="9">
        <v>308</v>
      </c>
      <c r="C1343" s="2">
        <v>2018</v>
      </c>
      <c r="D1343" s="2">
        <v>6.55</v>
      </c>
      <c r="E1343" s="2">
        <v>1150</v>
      </c>
      <c r="F1343" s="2">
        <v>3.74</v>
      </c>
      <c r="G1343" s="2">
        <v>15</v>
      </c>
      <c r="H1343" s="2">
        <v>134.54</v>
      </c>
      <c r="I1343" s="2">
        <v>2</v>
      </c>
      <c r="J1343" s="10">
        <v>2011</v>
      </c>
      <c r="K1343" s="8" t="s">
        <v>1178</v>
      </c>
      <c r="L1343" s="8" t="s">
        <v>118</v>
      </c>
      <c r="M1343" s="2">
        <f>RANK(Table1[[#This Row],[powerPerf]],Table1[powerPerf])</f>
        <v>578</v>
      </c>
      <c r="N1343" s="2">
        <f>RANK(Table1[[#This Row],[cpuValue]],Table1[cpuValue])</f>
        <v>1749</v>
      </c>
      <c r="O1343" s="8" t="str">
        <f>LOOKUP(Table1[[#This Row],[Rank based on power]],$S$5:$S$9,$T$5:$T$9)</f>
        <v>High performance</v>
      </c>
      <c r="P1343" s="2">
        <f ca="1">YEAR($T$2)-Table1[[#This Row],[testDate]]</f>
        <v>11</v>
      </c>
      <c r="Q1343" s="8" t="str">
        <f>CONCATENATE(PROPER(Table1[[#This Row],[Performace remark based on performance]])," ",UPPER(TRIM(Table1[[#This Row],[category]])))</f>
        <v>High Performance LAPTOP</v>
      </c>
      <c r="R1343" s="8"/>
      <c r="S1343" s="2"/>
      <c r="T1343" s="2"/>
      <c r="U1343" s="2"/>
      <c r="V1343" s="2"/>
      <c r="W1343" s="2"/>
      <c r="X1343" s="2"/>
      <c r="Y1343" s="2"/>
      <c r="Z1343" s="2"/>
    </row>
    <row r="1344" spans="1:26" x14ac:dyDescent="0.2">
      <c r="A1344" t="s">
        <v>1462</v>
      </c>
      <c r="B1344" s="9">
        <v>77.989999999999995</v>
      </c>
      <c r="C1344" s="2">
        <v>2017</v>
      </c>
      <c r="D1344" s="2">
        <v>25.87</v>
      </c>
      <c r="E1344" s="2">
        <v>1446</v>
      </c>
      <c r="F1344" s="2">
        <v>18.54</v>
      </c>
      <c r="G1344" s="2">
        <v>73</v>
      </c>
      <c r="H1344" s="2">
        <v>27.63</v>
      </c>
      <c r="I1344" s="2">
        <v>2</v>
      </c>
      <c r="J1344" s="10">
        <v>2015</v>
      </c>
      <c r="K1344" s="8" t="s">
        <v>1172</v>
      </c>
      <c r="L1344" s="8" t="s">
        <v>13</v>
      </c>
      <c r="M1344" s="2">
        <f>RANK(Table1[[#This Row],[powerPerf]],Table1[powerPerf])</f>
        <v>1446</v>
      </c>
      <c r="N1344" s="2">
        <f>RANK(Table1[[#This Row],[cpuValue]],Table1[cpuValue])</f>
        <v>966</v>
      </c>
      <c r="O1344" s="8" t="str">
        <f>LOOKUP(Table1[[#This Row],[Rank based on power]],$S$5:$S$9,$T$5:$T$9)</f>
        <v>Average performance</v>
      </c>
      <c r="P1344" s="2">
        <f ca="1">YEAR($T$2)-Table1[[#This Row],[testDate]]</f>
        <v>7</v>
      </c>
      <c r="Q1344" s="8" t="str">
        <f>CONCATENATE(PROPER(Table1[[#This Row],[Performace remark based on performance]])," ",UPPER(TRIM(Table1[[#This Row],[category]])))</f>
        <v>Average Performance DESKTOP</v>
      </c>
      <c r="R1344" s="8"/>
      <c r="S1344" s="2"/>
      <c r="T1344" s="2"/>
      <c r="U1344" s="2"/>
      <c r="V1344" s="2"/>
      <c r="W1344" s="2"/>
      <c r="X1344" s="2"/>
      <c r="Y1344" s="2"/>
      <c r="Z1344" s="2"/>
    </row>
    <row r="1345" spans="1:26" x14ac:dyDescent="0.2">
      <c r="A1345" t="s">
        <v>1463</v>
      </c>
      <c r="B1345" s="9">
        <v>73.02</v>
      </c>
      <c r="C1345" s="2">
        <v>2007</v>
      </c>
      <c r="D1345" s="2">
        <v>27.48</v>
      </c>
      <c r="E1345" s="2">
        <v>1244</v>
      </c>
      <c r="F1345" s="2">
        <v>17.04</v>
      </c>
      <c r="G1345" s="2">
        <v>35</v>
      </c>
      <c r="H1345" s="2">
        <v>57.33</v>
      </c>
      <c r="I1345" s="2">
        <v>2</v>
      </c>
      <c r="J1345" s="10">
        <v>2015</v>
      </c>
      <c r="K1345" s="8" t="s">
        <v>937</v>
      </c>
      <c r="L1345" s="8" t="s">
        <v>118</v>
      </c>
      <c r="M1345" s="2">
        <f>RANK(Table1[[#This Row],[powerPerf]],Table1[powerPerf])</f>
        <v>1070</v>
      </c>
      <c r="N1345" s="2">
        <f>RANK(Table1[[#This Row],[cpuValue]],Table1[cpuValue])</f>
        <v>922</v>
      </c>
      <c r="O1345" s="8" t="str">
        <f>LOOKUP(Table1[[#This Row],[Rank based on power]],$S$5:$S$9,$T$5:$T$9)</f>
        <v>Average performance</v>
      </c>
      <c r="P1345" s="2">
        <f ca="1">YEAR($T$2)-Table1[[#This Row],[testDate]]</f>
        <v>7</v>
      </c>
      <c r="Q1345" s="8" t="str">
        <f>CONCATENATE(PROPER(Table1[[#This Row],[Performace remark based on performance]])," ",UPPER(TRIM(Table1[[#This Row],[category]])))</f>
        <v>Average Performance LAPTOP</v>
      </c>
      <c r="R1345" s="8"/>
      <c r="S1345" s="2"/>
      <c r="T1345" s="2"/>
      <c r="U1345" s="2"/>
      <c r="V1345" s="2"/>
      <c r="W1345" s="2"/>
      <c r="X1345" s="2"/>
      <c r="Y1345" s="2"/>
      <c r="Z1345" s="2"/>
    </row>
    <row r="1346" spans="1:26" x14ac:dyDescent="0.2">
      <c r="A1346" t="s">
        <v>1464</v>
      </c>
      <c r="B1346" s="9">
        <v>112.87</v>
      </c>
      <c r="C1346" s="2">
        <v>1999</v>
      </c>
      <c r="D1346" s="2">
        <v>17.71</v>
      </c>
      <c r="E1346" s="2">
        <v>1285</v>
      </c>
      <c r="F1346" s="2">
        <v>11.38</v>
      </c>
      <c r="G1346" s="2">
        <v>35</v>
      </c>
      <c r="H1346" s="2">
        <v>57.13</v>
      </c>
      <c r="I1346" s="2">
        <v>2</v>
      </c>
      <c r="J1346" s="10">
        <v>2012</v>
      </c>
      <c r="K1346" s="8" t="s">
        <v>1450</v>
      </c>
      <c r="L1346" s="8" t="s">
        <v>118</v>
      </c>
      <c r="M1346" s="2">
        <f>RANK(Table1[[#This Row],[powerPerf]],Table1[powerPerf])</f>
        <v>1073</v>
      </c>
      <c r="N1346" s="2">
        <f>RANK(Table1[[#This Row],[cpuValue]],Table1[cpuValue])</f>
        <v>1248</v>
      </c>
      <c r="O1346" s="8" t="str">
        <f>LOOKUP(Table1[[#This Row],[Rank based on power]],$S$5:$S$9,$T$5:$T$9)</f>
        <v>Average performance</v>
      </c>
      <c r="P1346" s="2">
        <f ca="1">YEAR($T$2)-Table1[[#This Row],[testDate]]</f>
        <v>10</v>
      </c>
      <c r="Q1346" s="8" t="str">
        <f>CONCATENATE(PROPER(Table1[[#This Row],[Performace remark based on performance]])," ",UPPER(TRIM(Table1[[#This Row],[category]])))</f>
        <v>Average Performance LAPTOP</v>
      </c>
      <c r="R1346" s="8"/>
      <c r="S1346" s="2"/>
      <c r="T1346" s="2"/>
      <c r="U1346" s="2"/>
      <c r="V1346" s="2"/>
      <c r="W1346" s="2"/>
      <c r="X1346" s="2"/>
      <c r="Y1346" s="2"/>
      <c r="Z1346" s="2"/>
    </row>
    <row r="1347" spans="1:26" x14ac:dyDescent="0.2">
      <c r="A1347" t="s">
        <v>1465</v>
      </c>
      <c r="B1347" s="9">
        <v>55</v>
      </c>
      <c r="C1347" s="2">
        <v>1995</v>
      </c>
      <c r="D1347" s="2">
        <v>36.28</v>
      </c>
      <c r="E1347" s="2">
        <v>386</v>
      </c>
      <c r="F1347" s="2">
        <v>7.02</v>
      </c>
      <c r="G1347" s="2">
        <v>75</v>
      </c>
      <c r="H1347" s="2">
        <v>26.6</v>
      </c>
      <c r="I1347" s="2">
        <v>6</v>
      </c>
      <c r="J1347" s="10">
        <v>2009</v>
      </c>
      <c r="K1347" s="8" t="s">
        <v>1210</v>
      </c>
      <c r="L1347" s="8" t="s">
        <v>16</v>
      </c>
      <c r="M1347" s="2">
        <f>RANK(Table1[[#This Row],[powerPerf]],Table1[powerPerf])</f>
        <v>1464</v>
      </c>
      <c r="N1347" s="2">
        <f>RANK(Table1[[#This Row],[cpuValue]],Table1[cpuValue])</f>
        <v>668</v>
      </c>
      <c r="O1347" s="8" t="str">
        <f>LOOKUP(Table1[[#This Row],[Rank based on power]],$S$5:$S$9,$T$5:$T$9)</f>
        <v>Average performance</v>
      </c>
      <c r="P1347" s="2">
        <f ca="1">YEAR($T$2)-Table1[[#This Row],[testDate]]</f>
        <v>13</v>
      </c>
      <c r="Q1347" s="8" t="str">
        <f>CONCATENATE(PROPER(Table1[[#This Row],[Performace remark based on performance]])," ",UPPER(TRIM(Table1[[#This Row],[category]])))</f>
        <v>Average Performance SERVER</v>
      </c>
      <c r="R1347" s="8"/>
      <c r="S1347" s="2"/>
      <c r="T1347" s="2"/>
      <c r="U1347" s="2"/>
      <c r="V1347" s="2"/>
      <c r="W1347" s="2"/>
      <c r="X1347" s="2"/>
      <c r="Y1347" s="2"/>
      <c r="Z1347" s="2"/>
    </row>
    <row r="1348" spans="1:26" x14ac:dyDescent="0.2">
      <c r="A1348" t="s">
        <v>1466</v>
      </c>
      <c r="B1348" s="9">
        <v>49.95</v>
      </c>
      <c r="C1348" s="2">
        <v>1990</v>
      </c>
      <c r="D1348" s="2">
        <v>39.840000000000003</v>
      </c>
      <c r="E1348" s="2">
        <v>1805</v>
      </c>
      <c r="F1348" s="2">
        <v>36.14</v>
      </c>
      <c r="G1348" s="2">
        <v>54</v>
      </c>
      <c r="H1348" s="2">
        <v>36.86</v>
      </c>
      <c r="I1348" s="2">
        <v>2</v>
      </c>
      <c r="J1348" s="10">
        <v>2009</v>
      </c>
      <c r="K1348" s="8" t="s">
        <v>665</v>
      </c>
      <c r="L1348" s="8" t="s">
        <v>13</v>
      </c>
      <c r="M1348" s="2">
        <f>RANK(Table1[[#This Row],[powerPerf]],Table1[powerPerf])</f>
        <v>1283</v>
      </c>
      <c r="N1348" s="2">
        <f>RANK(Table1[[#This Row],[cpuValue]],Table1[cpuValue])</f>
        <v>592</v>
      </c>
      <c r="O1348" s="8" t="str">
        <f>LOOKUP(Table1[[#This Row],[Rank based on power]],$S$5:$S$9,$T$5:$T$9)</f>
        <v>Average performance</v>
      </c>
      <c r="P1348" s="2">
        <f ca="1">YEAR($T$2)-Table1[[#This Row],[testDate]]</f>
        <v>13</v>
      </c>
      <c r="Q1348" s="8" t="str">
        <f>CONCATENATE(PROPER(Table1[[#This Row],[Performace remark based on performance]])," ",UPPER(TRIM(Table1[[#This Row],[category]])))</f>
        <v>Average Performance DESKTOP</v>
      </c>
      <c r="R1348" s="8"/>
      <c r="S1348" s="2"/>
      <c r="T1348" s="2"/>
      <c r="U1348" s="2"/>
      <c r="V1348" s="2"/>
      <c r="W1348" s="2"/>
      <c r="X1348" s="2"/>
      <c r="Y1348" s="2"/>
      <c r="Z1348" s="2"/>
    </row>
    <row r="1349" spans="1:26" x14ac:dyDescent="0.2">
      <c r="A1349" t="s">
        <v>1467</v>
      </c>
      <c r="B1349" s="9">
        <v>94.75</v>
      </c>
      <c r="C1349" s="2">
        <v>1986</v>
      </c>
      <c r="D1349" s="2">
        <v>20.96</v>
      </c>
      <c r="E1349" s="2">
        <v>1338</v>
      </c>
      <c r="F1349" s="2">
        <v>14.12</v>
      </c>
      <c r="G1349" s="2">
        <v>65</v>
      </c>
      <c r="H1349" s="2">
        <v>30.55</v>
      </c>
      <c r="I1349" s="2">
        <v>4</v>
      </c>
      <c r="J1349" s="10">
        <v>2015</v>
      </c>
      <c r="K1349" s="8" t="s">
        <v>1191</v>
      </c>
      <c r="L1349" s="8" t="s">
        <v>13</v>
      </c>
      <c r="M1349" s="2">
        <f>RANK(Table1[[#This Row],[powerPerf]],Table1[powerPerf])</f>
        <v>1387</v>
      </c>
      <c r="N1349" s="2">
        <f>RANK(Table1[[#This Row],[cpuValue]],Table1[cpuValue])</f>
        <v>1133</v>
      </c>
      <c r="O1349" s="8" t="str">
        <f>LOOKUP(Table1[[#This Row],[Rank based on power]],$S$5:$S$9,$T$5:$T$9)</f>
        <v>Average performance</v>
      </c>
      <c r="P1349" s="2">
        <f ca="1">YEAR($T$2)-Table1[[#This Row],[testDate]]</f>
        <v>7</v>
      </c>
      <c r="Q1349" s="8" t="str">
        <f>CONCATENATE(PROPER(Table1[[#This Row],[Performace remark based on performance]])," ",UPPER(TRIM(Table1[[#This Row],[category]])))</f>
        <v>Average Performance DESKTOP</v>
      </c>
      <c r="R1349" s="8"/>
      <c r="S1349" s="2"/>
      <c r="T1349" s="2"/>
      <c r="U1349" s="2"/>
      <c r="V1349" s="2"/>
      <c r="W1349" s="2"/>
      <c r="X1349" s="2"/>
      <c r="Y1349" s="2"/>
      <c r="Z1349" s="2"/>
    </row>
    <row r="1350" spans="1:26" x14ac:dyDescent="0.2">
      <c r="A1350" t="s">
        <v>1468</v>
      </c>
      <c r="B1350" s="9">
        <v>67.150000000000006</v>
      </c>
      <c r="C1350" s="2">
        <v>1986</v>
      </c>
      <c r="D1350" s="2">
        <v>29.57</v>
      </c>
      <c r="E1350" s="2">
        <v>1557</v>
      </c>
      <c r="F1350" s="2">
        <v>23.19</v>
      </c>
      <c r="G1350" s="2">
        <v>65</v>
      </c>
      <c r="H1350" s="2">
        <v>30.55</v>
      </c>
      <c r="I1350" s="2">
        <v>2</v>
      </c>
      <c r="J1350" s="10">
        <v>2010</v>
      </c>
      <c r="K1350" s="8" t="s">
        <v>776</v>
      </c>
      <c r="L1350" s="8" t="s">
        <v>13</v>
      </c>
      <c r="M1350" s="2">
        <f>RANK(Table1[[#This Row],[powerPerf]],Table1[powerPerf])</f>
        <v>1387</v>
      </c>
      <c r="N1350" s="2">
        <f>RANK(Table1[[#This Row],[cpuValue]],Table1[cpuValue])</f>
        <v>855</v>
      </c>
      <c r="O1350" s="8" t="str">
        <f>LOOKUP(Table1[[#This Row],[Rank based on power]],$S$5:$S$9,$T$5:$T$9)</f>
        <v>Average performance</v>
      </c>
      <c r="P1350" s="2">
        <f ca="1">YEAR($T$2)-Table1[[#This Row],[testDate]]</f>
        <v>12</v>
      </c>
      <c r="Q1350" s="8" t="str">
        <f>CONCATENATE(PROPER(Table1[[#This Row],[Performace remark based on performance]])," ",UPPER(TRIM(Table1[[#This Row],[category]])))</f>
        <v>Average Performance DESKTOP</v>
      </c>
      <c r="R1350" s="8"/>
      <c r="S1350" s="2"/>
      <c r="T1350" s="2"/>
      <c r="U1350" s="2"/>
      <c r="V1350" s="2"/>
      <c r="W1350" s="2"/>
      <c r="X1350" s="2"/>
      <c r="Y1350" s="2"/>
      <c r="Z1350" s="2"/>
    </row>
    <row r="1351" spans="1:26" x14ac:dyDescent="0.2">
      <c r="A1351" t="s">
        <v>1469</v>
      </c>
      <c r="B1351" s="9">
        <v>229.5</v>
      </c>
      <c r="C1351" s="2">
        <v>1986</v>
      </c>
      <c r="D1351" s="2">
        <v>8.65</v>
      </c>
      <c r="E1351" s="2">
        <v>1097</v>
      </c>
      <c r="F1351" s="2">
        <v>4.78</v>
      </c>
      <c r="G1351" s="2">
        <v>95</v>
      </c>
      <c r="H1351" s="2">
        <v>20.9</v>
      </c>
      <c r="I1351" s="2">
        <v>4</v>
      </c>
      <c r="J1351" s="10">
        <v>2010</v>
      </c>
      <c r="K1351" s="8" t="s">
        <v>1295</v>
      </c>
      <c r="L1351" s="8" t="s">
        <v>16</v>
      </c>
      <c r="M1351" s="2">
        <f>RANK(Table1[[#This Row],[powerPerf]],Table1[powerPerf])</f>
        <v>1600</v>
      </c>
      <c r="N1351" s="2">
        <f>RANK(Table1[[#This Row],[cpuValue]],Table1[cpuValue])</f>
        <v>1656</v>
      </c>
      <c r="O1351" s="8" t="str">
        <f>LOOKUP(Table1[[#This Row],[Rank based on power]],$S$5:$S$9,$T$5:$T$9)</f>
        <v>Low performance</v>
      </c>
      <c r="P1351" s="2">
        <f ca="1">YEAR($T$2)-Table1[[#This Row],[testDate]]</f>
        <v>12</v>
      </c>
      <c r="Q1351" s="8" t="str">
        <f>CONCATENATE(PROPER(Table1[[#This Row],[Performace remark based on performance]])," ",UPPER(TRIM(Table1[[#This Row],[category]])))</f>
        <v>Low Performance SERVER</v>
      </c>
      <c r="R1351" s="8"/>
      <c r="S1351" s="2"/>
      <c r="T1351" s="2"/>
      <c r="U1351" s="2"/>
      <c r="V1351" s="2"/>
      <c r="W1351" s="2"/>
      <c r="X1351" s="2"/>
      <c r="Y1351" s="2"/>
      <c r="Z1351" s="2"/>
    </row>
    <row r="1352" spans="1:26" x14ac:dyDescent="0.2">
      <c r="A1352" t="s">
        <v>1470</v>
      </c>
      <c r="B1352" s="9">
        <v>299.95</v>
      </c>
      <c r="C1352" s="2">
        <v>1979</v>
      </c>
      <c r="D1352" s="2">
        <v>6.6</v>
      </c>
      <c r="E1352" s="2">
        <v>1060</v>
      </c>
      <c r="F1352" s="2">
        <v>3.53</v>
      </c>
      <c r="G1352" s="2">
        <v>120</v>
      </c>
      <c r="H1352" s="2">
        <v>16.489999999999998</v>
      </c>
      <c r="I1352" s="2">
        <v>4</v>
      </c>
      <c r="J1352" s="10">
        <v>2015</v>
      </c>
      <c r="K1352" s="8" t="s">
        <v>1267</v>
      </c>
      <c r="L1352" s="8" t="s">
        <v>16</v>
      </c>
      <c r="M1352" s="2">
        <f>RANK(Table1[[#This Row],[powerPerf]],Table1[powerPerf])</f>
        <v>1734</v>
      </c>
      <c r="N1352" s="2">
        <f>RANK(Table1[[#This Row],[cpuValue]],Table1[cpuValue])</f>
        <v>1746</v>
      </c>
      <c r="O1352" s="8" t="str">
        <f>LOOKUP(Table1[[#This Row],[Rank based on power]],$S$5:$S$9,$T$5:$T$9)</f>
        <v>Low performance</v>
      </c>
      <c r="P1352" s="2">
        <f ca="1">YEAR($T$2)-Table1[[#This Row],[testDate]]</f>
        <v>7</v>
      </c>
      <c r="Q1352" s="8" t="str">
        <f>CONCATENATE(PROPER(Table1[[#This Row],[Performace remark based on performance]])," ",UPPER(TRIM(Table1[[#This Row],[category]])))</f>
        <v>Low Performance SERVER</v>
      </c>
      <c r="R1352" s="8"/>
      <c r="S1352" s="2"/>
      <c r="T1352" s="2"/>
      <c r="U1352" s="2"/>
      <c r="V1352" s="2"/>
      <c r="W1352" s="2"/>
      <c r="X1352" s="2"/>
      <c r="Y1352" s="2"/>
      <c r="Z1352" s="2"/>
    </row>
    <row r="1353" spans="1:26" x14ac:dyDescent="0.2">
      <c r="A1353" t="s">
        <v>1471</v>
      </c>
      <c r="B1353" s="9">
        <v>225</v>
      </c>
      <c r="C1353" s="2">
        <v>1972</v>
      </c>
      <c r="D1353" s="2">
        <v>8.77</v>
      </c>
      <c r="E1353" s="2">
        <v>1235</v>
      </c>
      <c r="F1353" s="2">
        <v>5.49</v>
      </c>
      <c r="G1353" s="2">
        <v>17</v>
      </c>
      <c r="H1353" s="2">
        <v>116.03</v>
      </c>
      <c r="I1353" s="2">
        <v>2</v>
      </c>
      <c r="J1353" s="10">
        <v>2011</v>
      </c>
      <c r="K1353" s="8" t="s">
        <v>1177</v>
      </c>
      <c r="L1353" s="8" t="s">
        <v>118</v>
      </c>
      <c r="M1353" s="2">
        <f>RANK(Table1[[#This Row],[powerPerf]],Table1[powerPerf])</f>
        <v>684</v>
      </c>
      <c r="N1353" s="2">
        <f>RANK(Table1[[#This Row],[cpuValue]],Table1[cpuValue])</f>
        <v>1649</v>
      </c>
      <c r="O1353" s="8" t="str">
        <f>LOOKUP(Table1[[#This Row],[Rank based on power]],$S$5:$S$9,$T$5:$T$9)</f>
        <v>High performance</v>
      </c>
      <c r="P1353" s="2">
        <f ca="1">YEAR($T$2)-Table1[[#This Row],[testDate]]</f>
        <v>11</v>
      </c>
      <c r="Q1353" s="8" t="str">
        <f>CONCATENATE(PROPER(Table1[[#This Row],[Performace remark based on performance]])," ",UPPER(TRIM(Table1[[#This Row],[category]])))</f>
        <v>High Performance LAPTOP</v>
      </c>
      <c r="R1353" s="8"/>
      <c r="S1353" s="2"/>
      <c r="T1353" s="2"/>
      <c r="U1353" s="2"/>
      <c r="V1353" s="2"/>
      <c r="W1353" s="2"/>
      <c r="X1353" s="2"/>
      <c r="Y1353" s="2"/>
      <c r="Z1353" s="2"/>
    </row>
    <row r="1354" spans="1:26" x14ac:dyDescent="0.2">
      <c r="A1354" t="s">
        <v>1472</v>
      </c>
      <c r="B1354" s="9">
        <v>59</v>
      </c>
      <c r="C1354" s="2">
        <v>1967</v>
      </c>
      <c r="D1354" s="2">
        <v>33.340000000000003</v>
      </c>
      <c r="E1354" s="2">
        <v>1037</v>
      </c>
      <c r="F1354" s="2">
        <v>17.579999999999998</v>
      </c>
      <c r="G1354" s="2">
        <v>45</v>
      </c>
      <c r="H1354" s="2">
        <v>43.71</v>
      </c>
      <c r="I1354" s="2">
        <v>4</v>
      </c>
      <c r="J1354" s="10">
        <v>2009</v>
      </c>
      <c r="K1354" s="8" t="s">
        <v>1092</v>
      </c>
      <c r="L1354" s="8" t="s">
        <v>13</v>
      </c>
      <c r="M1354" s="2">
        <f>RANK(Table1[[#This Row],[powerPerf]],Table1[powerPerf])</f>
        <v>1206</v>
      </c>
      <c r="N1354" s="2">
        <f>RANK(Table1[[#This Row],[cpuValue]],Table1[cpuValue])</f>
        <v>754</v>
      </c>
      <c r="O1354" s="8" t="str">
        <f>LOOKUP(Table1[[#This Row],[Rank based on power]],$S$5:$S$9,$T$5:$T$9)</f>
        <v>Average performance</v>
      </c>
      <c r="P1354" s="2">
        <f ca="1">YEAR($T$2)-Table1[[#This Row],[testDate]]</f>
        <v>13</v>
      </c>
      <c r="Q1354" s="8" t="str">
        <f>CONCATENATE(PROPER(Table1[[#This Row],[Performace remark based on performance]])," ",UPPER(TRIM(Table1[[#This Row],[category]])))</f>
        <v>Average Performance DESKTOP</v>
      </c>
      <c r="R1354" s="8"/>
      <c r="S1354" s="2"/>
      <c r="T1354" s="2"/>
      <c r="U1354" s="2"/>
      <c r="V1354" s="2"/>
      <c r="W1354" s="2"/>
      <c r="X1354" s="2"/>
      <c r="Y1354" s="2"/>
      <c r="Z1354" s="2"/>
    </row>
    <row r="1355" spans="1:26" x14ac:dyDescent="0.2">
      <c r="A1355" t="s">
        <v>1474</v>
      </c>
      <c r="B1355" s="9">
        <v>68.02</v>
      </c>
      <c r="C1355" s="2">
        <v>1962</v>
      </c>
      <c r="D1355" s="2">
        <v>28.84</v>
      </c>
      <c r="E1355" s="2">
        <v>1087</v>
      </c>
      <c r="F1355" s="2">
        <v>15.99</v>
      </c>
      <c r="G1355" s="2">
        <v>95</v>
      </c>
      <c r="H1355" s="2">
        <v>20.65</v>
      </c>
      <c r="I1355" s="2">
        <v>4</v>
      </c>
      <c r="J1355" s="10">
        <v>2017</v>
      </c>
      <c r="K1355" s="8" t="s">
        <v>1295</v>
      </c>
      <c r="L1355" s="8" t="s">
        <v>13</v>
      </c>
      <c r="M1355" s="2">
        <f>RANK(Table1[[#This Row],[powerPerf]],Table1[powerPerf])</f>
        <v>1609</v>
      </c>
      <c r="N1355" s="2">
        <f>RANK(Table1[[#This Row],[cpuValue]],Table1[cpuValue])</f>
        <v>877</v>
      </c>
      <c r="O1355" s="8" t="str">
        <f>LOOKUP(Table1[[#This Row],[Rank based on power]],$S$5:$S$9,$T$5:$T$9)</f>
        <v>Low performance</v>
      </c>
      <c r="P1355" s="2">
        <f ca="1">YEAR($T$2)-Table1[[#This Row],[testDate]]</f>
        <v>5</v>
      </c>
      <c r="Q1355" s="8" t="str">
        <f>CONCATENATE(PROPER(Table1[[#This Row],[Performace remark based on performance]])," ",UPPER(TRIM(Table1[[#This Row],[category]])))</f>
        <v>Low Performance DESKTOP</v>
      </c>
      <c r="R1355" s="8"/>
      <c r="S1355" s="2"/>
      <c r="T1355" s="2"/>
      <c r="U1355" s="2"/>
      <c r="V1355" s="2"/>
      <c r="W1355" s="2"/>
      <c r="X1355" s="2"/>
      <c r="Y1355" s="2"/>
      <c r="Z1355" s="2"/>
    </row>
    <row r="1356" spans="1:26" x14ac:dyDescent="0.2">
      <c r="A1356" t="s">
        <v>1475</v>
      </c>
      <c r="B1356" s="9">
        <v>19.97</v>
      </c>
      <c r="C1356" s="2">
        <v>1957</v>
      </c>
      <c r="D1356" s="2">
        <v>98.01</v>
      </c>
      <c r="E1356" s="2">
        <v>1005</v>
      </c>
      <c r="F1356" s="2">
        <v>50.34</v>
      </c>
      <c r="G1356" s="2">
        <v>45</v>
      </c>
      <c r="H1356" s="2">
        <v>43.49</v>
      </c>
      <c r="I1356" s="2">
        <v>4</v>
      </c>
      <c r="J1356" s="10">
        <v>2016</v>
      </c>
      <c r="K1356" s="8" t="s">
        <v>1092</v>
      </c>
      <c r="L1356" s="8" t="s">
        <v>13</v>
      </c>
      <c r="M1356" s="2">
        <f>RANK(Table1[[#This Row],[powerPerf]],Table1[powerPerf])</f>
        <v>1210</v>
      </c>
      <c r="N1356" s="2">
        <f>RANK(Table1[[#This Row],[cpuValue]],Table1[cpuValue])</f>
        <v>104</v>
      </c>
      <c r="O1356" s="8" t="str">
        <f>LOOKUP(Table1[[#This Row],[Rank based on power]],$S$5:$S$9,$T$5:$T$9)</f>
        <v>Average performance</v>
      </c>
      <c r="P1356" s="2">
        <f ca="1">YEAR($T$2)-Table1[[#This Row],[testDate]]</f>
        <v>6</v>
      </c>
      <c r="Q1356" s="8" t="str">
        <f>CONCATENATE(PROPER(Table1[[#This Row],[Performace remark based on performance]])," ",UPPER(TRIM(Table1[[#This Row],[category]])))</f>
        <v>Average Performance DESKTOP</v>
      </c>
      <c r="R1356" s="8"/>
      <c r="S1356" s="2"/>
      <c r="T1356" s="2"/>
      <c r="U1356" s="2"/>
      <c r="V1356" s="2"/>
      <c r="W1356" s="2"/>
      <c r="X1356" s="2"/>
      <c r="Y1356" s="2"/>
      <c r="Z1356" s="2"/>
    </row>
    <row r="1357" spans="1:26" x14ac:dyDescent="0.2">
      <c r="A1357" t="s">
        <v>1476</v>
      </c>
      <c r="B1357" s="9">
        <v>42.12</v>
      </c>
      <c r="C1357" s="2">
        <v>1954</v>
      </c>
      <c r="D1357" s="2">
        <v>46.38</v>
      </c>
      <c r="E1357" s="2">
        <v>1224</v>
      </c>
      <c r="F1357" s="2">
        <v>29.06</v>
      </c>
      <c r="G1357" s="2">
        <v>35</v>
      </c>
      <c r="H1357" s="2">
        <v>55.82</v>
      </c>
      <c r="I1357" s="2">
        <v>2</v>
      </c>
      <c r="J1357" s="10">
        <v>2018</v>
      </c>
      <c r="K1357" s="8" t="s">
        <v>1477</v>
      </c>
      <c r="L1357" s="8" t="s">
        <v>118</v>
      </c>
      <c r="M1357" s="2">
        <f>RANK(Table1[[#This Row],[powerPerf]],Table1[powerPerf])</f>
        <v>1081</v>
      </c>
      <c r="N1357" s="2">
        <f>RANK(Table1[[#This Row],[cpuValue]],Table1[cpuValue])</f>
        <v>483</v>
      </c>
      <c r="O1357" s="8" t="str">
        <f>LOOKUP(Table1[[#This Row],[Rank based on power]],$S$5:$S$9,$T$5:$T$9)</f>
        <v>Average performance</v>
      </c>
      <c r="P1357" s="2">
        <f ca="1">YEAR($T$2)-Table1[[#This Row],[testDate]]</f>
        <v>4</v>
      </c>
      <c r="Q1357" s="8" t="str">
        <f>CONCATENATE(PROPER(Table1[[#This Row],[Performace remark based on performance]])," ",UPPER(TRIM(Table1[[#This Row],[category]])))</f>
        <v>Average Performance LAPTOP</v>
      </c>
      <c r="R1357" s="8"/>
      <c r="S1357" s="2"/>
      <c r="T1357" s="2"/>
      <c r="U1357" s="2"/>
      <c r="V1357" s="2"/>
      <c r="W1357" s="2"/>
      <c r="X1357" s="2"/>
      <c r="Y1357" s="2"/>
      <c r="Z1357" s="2"/>
    </row>
    <row r="1358" spans="1:26" x14ac:dyDescent="0.2">
      <c r="A1358" t="s">
        <v>1478</v>
      </c>
      <c r="B1358" s="9">
        <v>39.99</v>
      </c>
      <c r="C1358" s="2">
        <v>1949</v>
      </c>
      <c r="D1358" s="2">
        <v>48.75</v>
      </c>
      <c r="E1358" s="2">
        <v>1506</v>
      </c>
      <c r="F1358" s="2">
        <v>37.659999999999997</v>
      </c>
      <c r="G1358" s="2">
        <v>35</v>
      </c>
      <c r="H1358" s="2">
        <v>55.7</v>
      </c>
      <c r="I1358" s="2">
        <v>2</v>
      </c>
      <c r="J1358" s="10">
        <v>2010</v>
      </c>
      <c r="K1358" s="8" t="s">
        <v>776</v>
      </c>
      <c r="L1358" s="8" t="s">
        <v>13</v>
      </c>
      <c r="M1358" s="2">
        <f>RANK(Table1[[#This Row],[powerPerf]],Table1[powerPerf])</f>
        <v>1083</v>
      </c>
      <c r="N1358" s="2">
        <f>RANK(Table1[[#This Row],[cpuValue]],Table1[cpuValue])</f>
        <v>443</v>
      </c>
      <c r="O1358" s="8" t="str">
        <f>LOOKUP(Table1[[#This Row],[Rank based on power]],$S$5:$S$9,$T$5:$T$9)</f>
        <v>Average performance</v>
      </c>
      <c r="P1358" s="2">
        <f ca="1">YEAR($T$2)-Table1[[#This Row],[testDate]]</f>
        <v>12</v>
      </c>
      <c r="Q1358" s="8" t="str">
        <f>CONCATENATE(PROPER(Table1[[#This Row],[Performace remark based on performance]])," ",UPPER(TRIM(Table1[[#This Row],[category]])))</f>
        <v>Average Performance DESKTOP</v>
      </c>
      <c r="R1358" s="8"/>
      <c r="S1358" s="2"/>
      <c r="T1358" s="2"/>
      <c r="U1358" s="2"/>
      <c r="V1358" s="2"/>
      <c r="W1358" s="2"/>
      <c r="X1358" s="2"/>
      <c r="Y1358" s="2"/>
      <c r="Z1358" s="2"/>
    </row>
    <row r="1359" spans="1:26" x14ac:dyDescent="0.2">
      <c r="A1359" t="s">
        <v>1479</v>
      </c>
      <c r="B1359" s="9">
        <v>90</v>
      </c>
      <c r="C1359" s="2">
        <v>1946</v>
      </c>
      <c r="D1359" s="2">
        <v>21.62</v>
      </c>
      <c r="E1359" s="2">
        <v>941</v>
      </c>
      <c r="F1359" s="2">
        <v>10.46</v>
      </c>
      <c r="G1359" s="2">
        <v>80</v>
      </c>
      <c r="H1359" s="2">
        <v>24.33</v>
      </c>
      <c r="I1359" s="2">
        <v>4</v>
      </c>
      <c r="J1359" s="10">
        <v>2009</v>
      </c>
      <c r="K1359" s="8" t="s">
        <v>716</v>
      </c>
      <c r="L1359" s="8" t="s">
        <v>16</v>
      </c>
      <c r="M1359" s="2">
        <f>RANK(Table1[[#This Row],[powerPerf]],Table1[powerPerf])</f>
        <v>1508</v>
      </c>
      <c r="N1359" s="2">
        <f>RANK(Table1[[#This Row],[cpuValue]],Table1[cpuValue])</f>
        <v>1112</v>
      </c>
      <c r="O1359" s="8" t="str">
        <f>LOOKUP(Table1[[#This Row],[Rank based on power]],$S$5:$S$9,$T$5:$T$9)</f>
        <v>Average performance</v>
      </c>
      <c r="P1359" s="2">
        <f ca="1">YEAR($T$2)-Table1[[#This Row],[testDate]]</f>
        <v>13</v>
      </c>
      <c r="Q1359" s="8" t="str">
        <f>CONCATENATE(PROPER(Table1[[#This Row],[Performace remark based on performance]])," ",UPPER(TRIM(Table1[[#This Row],[category]])))</f>
        <v>Average Performance SERVER</v>
      </c>
      <c r="R1359" s="8"/>
      <c r="S1359" s="2"/>
      <c r="T1359" s="2"/>
      <c r="U1359" s="2"/>
      <c r="V1359" s="2"/>
      <c r="W1359" s="2"/>
      <c r="X1359" s="2"/>
      <c r="Y1359" s="2"/>
      <c r="Z1359" s="2"/>
    </row>
    <row r="1360" spans="1:26" x14ac:dyDescent="0.2">
      <c r="A1360" t="s">
        <v>1480</v>
      </c>
      <c r="B1360" s="9">
        <v>109.95</v>
      </c>
      <c r="C1360" s="2">
        <v>1939</v>
      </c>
      <c r="D1360" s="2">
        <v>17.64</v>
      </c>
      <c r="E1360" s="2">
        <v>1064</v>
      </c>
      <c r="F1360" s="2">
        <v>9.67</v>
      </c>
      <c r="G1360" s="2">
        <v>65</v>
      </c>
      <c r="H1360" s="2">
        <v>29.83</v>
      </c>
      <c r="I1360" s="2">
        <v>4</v>
      </c>
      <c r="J1360" s="10">
        <v>2009</v>
      </c>
      <c r="K1360" s="8" t="s">
        <v>1360</v>
      </c>
      <c r="L1360" s="8" t="s">
        <v>13</v>
      </c>
      <c r="M1360" s="2">
        <f>RANK(Table1[[#This Row],[powerPerf]],Table1[powerPerf])</f>
        <v>1398</v>
      </c>
      <c r="N1360" s="2">
        <f>RANK(Table1[[#This Row],[cpuValue]],Table1[cpuValue])</f>
        <v>1251</v>
      </c>
      <c r="O1360" s="8" t="str">
        <f>LOOKUP(Table1[[#This Row],[Rank based on power]],$S$5:$S$9,$T$5:$T$9)</f>
        <v>Average performance</v>
      </c>
      <c r="P1360" s="2">
        <f ca="1">YEAR($T$2)-Table1[[#This Row],[testDate]]</f>
        <v>13</v>
      </c>
      <c r="Q1360" s="8" t="str">
        <f>CONCATENATE(PROPER(Table1[[#This Row],[Performace remark based on performance]])," ",UPPER(TRIM(Table1[[#This Row],[category]])))</f>
        <v>Average Performance DESKTOP</v>
      </c>
      <c r="R1360" s="8"/>
      <c r="S1360" s="2"/>
      <c r="T1360" s="2"/>
      <c r="U1360" s="2"/>
      <c r="V1360" s="2"/>
      <c r="W1360" s="2"/>
      <c r="X1360" s="2"/>
      <c r="Y1360" s="2"/>
      <c r="Z1360" s="2"/>
    </row>
    <row r="1361" spans="1:26" x14ac:dyDescent="0.2">
      <c r="A1361" t="s">
        <v>1481</v>
      </c>
      <c r="B1361" s="9">
        <v>185.08</v>
      </c>
      <c r="C1361" s="2">
        <v>1938</v>
      </c>
      <c r="D1361" s="2">
        <v>10.47</v>
      </c>
      <c r="E1361" s="2">
        <v>763</v>
      </c>
      <c r="F1361" s="2">
        <v>4.12</v>
      </c>
      <c r="G1361" s="2">
        <v>6</v>
      </c>
      <c r="H1361" s="2">
        <v>322.98</v>
      </c>
      <c r="I1361" s="2">
        <v>4</v>
      </c>
      <c r="J1361" s="10">
        <v>2015</v>
      </c>
      <c r="K1361" s="8" t="s">
        <v>1050</v>
      </c>
      <c r="L1361" s="8" t="s">
        <v>118</v>
      </c>
      <c r="M1361" s="2">
        <f>RANK(Table1[[#This Row],[powerPerf]],Table1[powerPerf])</f>
        <v>123</v>
      </c>
      <c r="N1361" s="2">
        <f>RANK(Table1[[#This Row],[cpuValue]],Table1[cpuValue])</f>
        <v>1553</v>
      </c>
      <c r="O1361" s="8" t="str">
        <f>LOOKUP(Table1[[#This Row],[Rank based on power]],$S$5:$S$9,$T$5:$T$9)</f>
        <v>Best performance</v>
      </c>
      <c r="P1361" s="2">
        <f ca="1">YEAR($T$2)-Table1[[#This Row],[testDate]]</f>
        <v>7</v>
      </c>
      <c r="Q1361" s="8" t="str">
        <f>CONCATENATE(PROPER(Table1[[#This Row],[Performace remark based on performance]])," ",UPPER(TRIM(Table1[[#This Row],[category]])))</f>
        <v>Best Performance LAPTOP</v>
      </c>
      <c r="R1361" s="8"/>
      <c r="S1361" s="2"/>
      <c r="T1361" s="2"/>
      <c r="U1361" s="2"/>
      <c r="V1361" s="2"/>
      <c r="W1361" s="2"/>
      <c r="X1361" s="2"/>
      <c r="Y1361" s="2"/>
      <c r="Z1361" s="2"/>
    </row>
    <row r="1362" spans="1:26" x14ac:dyDescent="0.2">
      <c r="A1362" t="s">
        <v>1482</v>
      </c>
      <c r="B1362" s="9">
        <v>79</v>
      </c>
      <c r="C1362" s="2">
        <v>1936</v>
      </c>
      <c r="D1362" s="2">
        <v>24.5</v>
      </c>
      <c r="E1362" s="2">
        <v>390</v>
      </c>
      <c r="F1362" s="2">
        <v>4.9400000000000004</v>
      </c>
      <c r="G1362" s="2">
        <v>130</v>
      </c>
      <c r="H1362" s="2">
        <v>14.89</v>
      </c>
      <c r="I1362" s="2">
        <v>4</v>
      </c>
      <c r="J1362" s="10">
        <v>2010</v>
      </c>
      <c r="K1362" s="8" t="s">
        <v>1457</v>
      </c>
      <c r="L1362" s="8" t="s">
        <v>16</v>
      </c>
      <c r="M1362" s="2">
        <f>RANK(Table1[[#This Row],[powerPerf]],Table1[powerPerf])</f>
        <v>1773</v>
      </c>
      <c r="N1362" s="2">
        <f>RANK(Table1[[#This Row],[cpuValue]],Table1[cpuValue])</f>
        <v>1012</v>
      </c>
      <c r="O1362" s="8" t="str">
        <f>LOOKUP(Table1[[#This Row],[Rank based on power]],$S$5:$S$9,$T$5:$T$9)</f>
        <v>Low performance</v>
      </c>
      <c r="P1362" s="2">
        <f ca="1">YEAR($T$2)-Table1[[#This Row],[testDate]]</f>
        <v>12</v>
      </c>
      <c r="Q1362" s="8" t="str">
        <f>CONCATENATE(PROPER(Table1[[#This Row],[Performace remark based on performance]])," ",UPPER(TRIM(Table1[[#This Row],[category]])))</f>
        <v>Low Performance SERVER</v>
      </c>
      <c r="R1362" s="8"/>
      <c r="S1362" s="2"/>
      <c r="T1362" s="2"/>
      <c r="U1362" s="2"/>
      <c r="V1362" s="2"/>
      <c r="W1362" s="2"/>
      <c r="X1362" s="2"/>
      <c r="Y1362" s="2"/>
      <c r="Z1362" s="2"/>
    </row>
    <row r="1363" spans="1:26" x14ac:dyDescent="0.2">
      <c r="A1363" t="s">
        <v>1483</v>
      </c>
      <c r="B1363" s="9">
        <v>95.19</v>
      </c>
      <c r="C1363" s="2">
        <v>1935</v>
      </c>
      <c r="D1363" s="2">
        <v>20.32</v>
      </c>
      <c r="E1363" s="2">
        <v>712</v>
      </c>
      <c r="F1363" s="2">
        <v>7.48</v>
      </c>
      <c r="G1363" s="2">
        <v>80</v>
      </c>
      <c r="H1363" s="2">
        <v>24.18</v>
      </c>
      <c r="I1363" s="2">
        <v>4</v>
      </c>
      <c r="J1363" s="10">
        <v>2011</v>
      </c>
      <c r="K1363" s="8" t="s">
        <v>716</v>
      </c>
      <c r="L1363" s="8" t="s">
        <v>16</v>
      </c>
      <c r="M1363" s="2">
        <f>RANK(Table1[[#This Row],[powerPerf]],Table1[powerPerf])</f>
        <v>1515</v>
      </c>
      <c r="N1363" s="2">
        <f>RANK(Table1[[#This Row],[cpuValue]],Table1[cpuValue])</f>
        <v>1150</v>
      </c>
      <c r="O1363" s="8" t="str">
        <f>LOOKUP(Table1[[#This Row],[Rank based on power]],$S$5:$S$9,$T$5:$T$9)</f>
        <v>Average performance</v>
      </c>
      <c r="P1363" s="2">
        <f ca="1">YEAR($T$2)-Table1[[#This Row],[testDate]]</f>
        <v>11</v>
      </c>
      <c r="Q1363" s="8" t="str">
        <f>CONCATENATE(PROPER(Table1[[#This Row],[Performace remark based on performance]])," ",UPPER(TRIM(Table1[[#This Row],[category]])))</f>
        <v>Average Performance SERVER</v>
      </c>
      <c r="R1363" s="8"/>
      <c r="S1363" s="2"/>
      <c r="T1363" s="2"/>
      <c r="U1363" s="2"/>
      <c r="V1363" s="2"/>
      <c r="W1363" s="2"/>
      <c r="X1363" s="2"/>
      <c r="Y1363" s="2"/>
      <c r="Z1363" s="2"/>
    </row>
    <row r="1364" spans="1:26" x14ac:dyDescent="0.2">
      <c r="A1364" t="s">
        <v>1484</v>
      </c>
      <c r="B1364" s="9">
        <v>54.95</v>
      </c>
      <c r="C1364" s="2">
        <v>1934</v>
      </c>
      <c r="D1364" s="2">
        <v>35.19</v>
      </c>
      <c r="E1364" s="2">
        <v>1054</v>
      </c>
      <c r="F1364" s="2">
        <v>19.18</v>
      </c>
      <c r="G1364" s="2">
        <v>95</v>
      </c>
      <c r="H1364" s="2">
        <v>20.36</v>
      </c>
      <c r="I1364" s="2">
        <v>4</v>
      </c>
      <c r="J1364" s="10">
        <v>2010</v>
      </c>
      <c r="K1364" s="8" t="s">
        <v>1092</v>
      </c>
      <c r="L1364" s="8" t="s">
        <v>13</v>
      </c>
      <c r="M1364" s="2">
        <f>RANK(Table1[[#This Row],[powerPerf]],Table1[powerPerf])</f>
        <v>1618</v>
      </c>
      <c r="N1364" s="2">
        <f>RANK(Table1[[#This Row],[cpuValue]],Table1[cpuValue])</f>
        <v>700</v>
      </c>
      <c r="O1364" s="8" t="str">
        <f>LOOKUP(Table1[[#This Row],[Rank based on power]],$S$5:$S$9,$T$5:$T$9)</f>
        <v>Low performance</v>
      </c>
      <c r="P1364" s="2">
        <f ca="1">YEAR($T$2)-Table1[[#This Row],[testDate]]</f>
        <v>12</v>
      </c>
      <c r="Q1364" s="8" t="str">
        <f>CONCATENATE(PROPER(Table1[[#This Row],[Performace remark based on performance]])," ",UPPER(TRIM(Table1[[#This Row],[category]])))</f>
        <v>Low Performance DESKTOP</v>
      </c>
      <c r="R1364" s="8"/>
      <c r="S1364" s="2"/>
      <c r="T1364" s="2"/>
      <c r="U1364" s="2"/>
      <c r="V1364" s="2"/>
      <c r="W1364" s="2"/>
      <c r="X1364" s="2"/>
      <c r="Y1364" s="2"/>
      <c r="Z1364" s="2"/>
    </row>
    <row r="1365" spans="1:26" x14ac:dyDescent="0.2">
      <c r="A1365" t="s">
        <v>1485</v>
      </c>
      <c r="B1365" s="9">
        <v>37.42</v>
      </c>
      <c r="C1365" s="2">
        <v>1931</v>
      </c>
      <c r="D1365" s="2">
        <v>51.61</v>
      </c>
      <c r="E1365" s="2">
        <v>1638</v>
      </c>
      <c r="F1365" s="2">
        <v>43.77</v>
      </c>
      <c r="G1365" s="2">
        <v>65</v>
      </c>
      <c r="H1365" s="2">
        <v>29.71</v>
      </c>
      <c r="I1365" s="2">
        <v>2</v>
      </c>
      <c r="J1365" s="10">
        <v>2011</v>
      </c>
      <c r="K1365" s="8" t="s">
        <v>1069</v>
      </c>
      <c r="L1365" s="8" t="s">
        <v>13</v>
      </c>
      <c r="M1365" s="2">
        <f>RANK(Table1[[#This Row],[powerPerf]],Table1[powerPerf])</f>
        <v>1401</v>
      </c>
      <c r="N1365" s="2">
        <f>RANK(Table1[[#This Row],[cpuValue]],Table1[cpuValue])</f>
        <v>411</v>
      </c>
      <c r="O1365" s="8" t="str">
        <f>LOOKUP(Table1[[#This Row],[Rank based on power]],$S$5:$S$9,$T$5:$T$9)</f>
        <v>Average performance</v>
      </c>
      <c r="P1365" s="2">
        <f ca="1">YEAR($T$2)-Table1[[#This Row],[testDate]]</f>
        <v>11</v>
      </c>
      <c r="Q1365" s="8" t="str">
        <f>CONCATENATE(PROPER(Table1[[#This Row],[Performace remark based on performance]])," ",UPPER(TRIM(Table1[[#This Row],[category]])))</f>
        <v>Average Performance DESKTOP</v>
      </c>
      <c r="R1365" s="8"/>
      <c r="S1365" s="2"/>
      <c r="T1365" s="2"/>
      <c r="U1365" s="2"/>
      <c r="V1365" s="2"/>
      <c r="W1365" s="2"/>
      <c r="X1365" s="2"/>
      <c r="Y1365" s="2"/>
      <c r="Z1365" s="2"/>
    </row>
    <row r="1366" spans="1:26" x14ac:dyDescent="0.2">
      <c r="A1366" t="s">
        <v>1486</v>
      </c>
      <c r="B1366" s="9">
        <v>249.95</v>
      </c>
      <c r="C1366" s="2">
        <v>1931</v>
      </c>
      <c r="D1366" s="2">
        <v>7.73</v>
      </c>
      <c r="E1366" s="2">
        <v>1048</v>
      </c>
      <c r="F1366" s="2">
        <v>4.1900000000000004</v>
      </c>
      <c r="G1366" s="2">
        <v>80</v>
      </c>
      <c r="H1366" s="2">
        <v>24.14</v>
      </c>
      <c r="I1366" s="2">
        <v>4</v>
      </c>
      <c r="J1366" s="10">
        <v>2013</v>
      </c>
      <c r="K1366" s="8" t="s">
        <v>1267</v>
      </c>
      <c r="L1366" s="8" t="s">
        <v>16</v>
      </c>
      <c r="M1366" s="2">
        <f>RANK(Table1[[#This Row],[powerPerf]],Table1[powerPerf])</f>
        <v>1517</v>
      </c>
      <c r="N1366" s="2">
        <f>RANK(Table1[[#This Row],[cpuValue]],Table1[cpuValue])</f>
        <v>1700</v>
      </c>
      <c r="O1366" s="8" t="str">
        <f>LOOKUP(Table1[[#This Row],[Rank based on power]],$S$5:$S$9,$T$5:$T$9)</f>
        <v>Average performance</v>
      </c>
      <c r="P1366" s="2">
        <f ca="1">YEAR($T$2)-Table1[[#This Row],[testDate]]</f>
        <v>9</v>
      </c>
      <c r="Q1366" s="8" t="str">
        <f>CONCATENATE(PROPER(Table1[[#This Row],[Performace remark based on performance]])," ",UPPER(TRIM(Table1[[#This Row],[category]])))</f>
        <v>Average Performance SERVER</v>
      </c>
      <c r="R1366" s="8"/>
      <c r="S1366" s="2"/>
      <c r="T1366" s="2"/>
      <c r="U1366" s="2"/>
      <c r="V1366" s="2"/>
      <c r="W1366" s="2"/>
      <c r="X1366" s="2"/>
      <c r="Y1366" s="2"/>
      <c r="Z1366" s="2"/>
    </row>
    <row r="1367" spans="1:26" x14ac:dyDescent="0.2">
      <c r="A1367" t="s">
        <v>1487</v>
      </c>
      <c r="B1367" s="9">
        <v>75</v>
      </c>
      <c r="C1367" s="2">
        <v>1928</v>
      </c>
      <c r="D1367" s="2">
        <v>25.7</v>
      </c>
      <c r="E1367" s="2">
        <v>1811</v>
      </c>
      <c r="F1367" s="2">
        <v>24.15</v>
      </c>
      <c r="G1367" s="2">
        <v>53</v>
      </c>
      <c r="H1367" s="2">
        <v>36.369999999999997</v>
      </c>
      <c r="I1367" s="2">
        <v>2</v>
      </c>
      <c r="J1367" s="10">
        <v>2015</v>
      </c>
      <c r="K1367" s="8" t="s">
        <v>650</v>
      </c>
      <c r="L1367" s="8" t="s">
        <v>13</v>
      </c>
      <c r="M1367" s="2">
        <f>RANK(Table1[[#This Row],[powerPerf]],Table1[powerPerf])</f>
        <v>1292</v>
      </c>
      <c r="N1367" s="2">
        <f>RANK(Table1[[#This Row],[cpuValue]],Table1[cpuValue])</f>
        <v>972</v>
      </c>
      <c r="O1367" s="8" t="str">
        <f>LOOKUP(Table1[[#This Row],[Rank based on power]],$S$5:$S$9,$T$5:$T$9)</f>
        <v>Average performance</v>
      </c>
      <c r="P1367" s="2">
        <f ca="1">YEAR($T$2)-Table1[[#This Row],[testDate]]</f>
        <v>7</v>
      </c>
      <c r="Q1367" s="8" t="str">
        <f>CONCATENATE(PROPER(Table1[[#This Row],[Performace remark based on performance]])," ",UPPER(TRIM(Table1[[#This Row],[category]])))</f>
        <v>Average Performance DESKTOP</v>
      </c>
      <c r="R1367" s="8"/>
      <c r="S1367" s="2"/>
      <c r="T1367" s="2"/>
      <c r="U1367" s="2"/>
      <c r="V1367" s="2"/>
      <c r="W1367" s="2"/>
      <c r="X1367" s="2"/>
      <c r="Y1367" s="2"/>
      <c r="Z1367" s="2"/>
    </row>
    <row r="1368" spans="1:26" x14ac:dyDescent="0.2">
      <c r="A1368" t="s">
        <v>1488</v>
      </c>
      <c r="B1368" s="9">
        <v>100</v>
      </c>
      <c r="C1368" s="2">
        <v>1928</v>
      </c>
      <c r="D1368" s="2">
        <v>19.28</v>
      </c>
      <c r="E1368" s="2">
        <v>997</v>
      </c>
      <c r="F1368" s="2">
        <v>9.9700000000000006</v>
      </c>
      <c r="G1368" s="2">
        <v>80</v>
      </c>
      <c r="H1368" s="2">
        <v>24.1</v>
      </c>
      <c r="I1368" s="2">
        <v>4</v>
      </c>
      <c r="J1368" s="10">
        <v>2011</v>
      </c>
      <c r="K1368" s="8" t="s">
        <v>716</v>
      </c>
      <c r="L1368" s="8" t="s">
        <v>16</v>
      </c>
      <c r="M1368" s="2">
        <f>RANK(Table1[[#This Row],[powerPerf]],Table1[powerPerf])</f>
        <v>1519</v>
      </c>
      <c r="N1368" s="2">
        <f>RANK(Table1[[#This Row],[cpuValue]],Table1[cpuValue])</f>
        <v>1183</v>
      </c>
      <c r="O1368" s="8" t="str">
        <f>LOOKUP(Table1[[#This Row],[Rank based on power]],$S$5:$S$9,$T$5:$T$9)</f>
        <v>Average performance</v>
      </c>
      <c r="P1368" s="2">
        <f ca="1">YEAR($T$2)-Table1[[#This Row],[testDate]]</f>
        <v>11</v>
      </c>
      <c r="Q1368" s="8" t="str">
        <f>CONCATENATE(PROPER(Table1[[#This Row],[Performace remark based on performance]])," ",UPPER(TRIM(Table1[[#This Row],[category]])))</f>
        <v>Average Performance SERVER</v>
      </c>
      <c r="R1368" s="8"/>
      <c r="S1368" s="2"/>
      <c r="T1368" s="2"/>
      <c r="U1368" s="2"/>
      <c r="V1368" s="2"/>
      <c r="W1368" s="2"/>
      <c r="X1368" s="2"/>
      <c r="Y1368" s="2"/>
      <c r="Z1368" s="2"/>
    </row>
    <row r="1369" spans="1:26" x14ac:dyDescent="0.2">
      <c r="A1369" t="s">
        <v>1489</v>
      </c>
      <c r="B1369" s="9">
        <v>210</v>
      </c>
      <c r="C1369" s="2">
        <v>1928</v>
      </c>
      <c r="D1369" s="2">
        <v>9.18</v>
      </c>
      <c r="E1369" s="2">
        <v>1160</v>
      </c>
      <c r="F1369" s="2">
        <v>5.52</v>
      </c>
      <c r="G1369" s="2">
        <v>95</v>
      </c>
      <c r="H1369" s="2">
        <v>20.29</v>
      </c>
      <c r="I1369" s="2">
        <v>4</v>
      </c>
      <c r="J1369" s="10">
        <v>2009</v>
      </c>
      <c r="K1369" s="8" t="s">
        <v>1295</v>
      </c>
      <c r="L1369" s="8" t="s">
        <v>16</v>
      </c>
      <c r="M1369" s="2">
        <f>RANK(Table1[[#This Row],[powerPerf]],Table1[powerPerf])</f>
        <v>1620</v>
      </c>
      <c r="N1369" s="2">
        <f>RANK(Table1[[#This Row],[cpuValue]],Table1[cpuValue])</f>
        <v>1621</v>
      </c>
      <c r="O1369" s="8" t="str">
        <f>LOOKUP(Table1[[#This Row],[Rank based on power]],$S$5:$S$9,$T$5:$T$9)</f>
        <v>Low performance</v>
      </c>
      <c r="P1369" s="2">
        <f ca="1">YEAR($T$2)-Table1[[#This Row],[testDate]]</f>
        <v>13</v>
      </c>
      <c r="Q1369" s="8" t="str">
        <f>CONCATENATE(PROPER(Table1[[#This Row],[Performace remark based on performance]])," ",UPPER(TRIM(Table1[[#This Row],[category]])))</f>
        <v>Low Performance SERVER</v>
      </c>
      <c r="R1369" s="8"/>
      <c r="S1369" s="2"/>
      <c r="T1369" s="2"/>
      <c r="U1369" s="2"/>
      <c r="V1369" s="2"/>
      <c r="W1369" s="2"/>
      <c r="X1369" s="2"/>
      <c r="Y1369" s="2"/>
      <c r="Z1369" s="2"/>
    </row>
    <row r="1370" spans="1:26" x14ac:dyDescent="0.2">
      <c r="A1370" t="s">
        <v>1490</v>
      </c>
      <c r="B1370" s="9">
        <v>338.9</v>
      </c>
      <c r="C1370" s="2">
        <v>1928</v>
      </c>
      <c r="D1370" s="2">
        <v>5.69</v>
      </c>
      <c r="E1370" s="2">
        <v>1114</v>
      </c>
      <c r="F1370" s="2">
        <v>3.29</v>
      </c>
      <c r="G1370" s="2">
        <v>45</v>
      </c>
      <c r="H1370" s="2">
        <v>42.85</v>
      </c>
      <c r="I1370" s="2">
        <v>4</v>
      </c>
      <c r="J1370" s="10">
        <v>2009</v>
      </c>
      <c r="K1370" s="8" t="s">
        <v>1491</v>
      </c>
      <c r="L1370" s="8" t="s">
        <v>118</v>
      </c>
      <c r="M1370" s="2">
        <f>RANK(Table1[[#This Row],[powerPerf]],Table1[powerPerf])</f>
        <v>1218</v>
      </c>
      <c r="N1370" s="2">
        <f>RANK(Table1[[#This Row],[cpuValue]],Table1[cpuValue])</f>
        <v>1787</v>
      </c>
      <c r="O1370" s="8" t="str">
        <f>LOOKUP(Table1[[#This Row],[Rank based on power]],$S$5:$S$9,$T$5:$T$9)</f>
        <v>Average performance</v>
      </c>
      <c r="P1370" s="2">
        <f ca="1">YEAR($T$2)-Table1[[#This Row],[testDate]]</f>
        <v>13</v>
      </c>
      <c r="Q1370" s="8" t="str">
        <f>CONCATENATE(PROPER(Table1[[#This Row],[Performace remark based on performance]])," ",UPPER(TRIM(Table1[[#This Row],[category]])))</f>
        <v>Average Performance LAPTOP</v>
      </c>
      <c r="R1370" s="8"/>
      <c r="S1370" s="2"/>
      <c r="T1370" s="2"/>
      <c r="U1370" s="2"/>
      <c r="V1370" s="2"/>
      <c r="W1370" s="2"/>
      <c r="X1370" s="2"/>
      <c r="Y1370" s="2"/>
      <c r="Z1370" s="2"/>
    </row>
    <row r="1371" spans="1:26" x14ac:dyDescent="0.2">
      <c r="A1371" t="s">
        <v>1492</v>
      </c>
      <c r="B1371" s="9">
        <v>39.99</v>
      </c>
      <c r="C1371" s="2">
        <v>1926</v>
      </c>
      <c r="D1371" s="2">
        <v>48.17</v>
      </c>
      <c r="E1371" s="2">
        <v>1695</v>
      </c>
      <c r="F1371" s="2">
        <v>42.4</v>
      </c>
      <c r="G1371" s="2">
        <v>54</v>
      </c>
      <c r="H1371" s="2">
        <v>35.67</v>
      </c>
      <c r="I1371" s="2">
        <v>2</v>
      </c>
      <c r="J1371" s="10">
        <v>2012</v>
      </c>
      <c r="K1371" s="8" t="s">
        <v>665</v>
      </c>
      <c r="L1371" s="8" t="s">
        <v>13</v>
      </c>
      <c r="M1371" s="2">
        <f>RANK(Table1[[#This Row],[powerPerf]],Table1[powerPerf])</f>
        <v>1302</v>
      </c>
      <c r="N1371" s="2">
        <f>RANK(Table1[[#This Row],[cpuValue]],Table1[cpuValue])</f>
        <v>449</v>
      </c>
      <c r="O1371" s="8" t="str">
        <f>LOOKUP(Table1[[#This Row],[Rank based on power]],$S$5:$S$9,$T$5:$T$9)</f>
        <v>Average performance</v>
      </c>
      <c r="P1371" s="2">
        <f ca="1">YEAR($T$2)-Table1[[#This Row],[testDate]]</f>
        <v>10</v>
      </c>
      <c r="Q1371" s="8" t="str">
        <f>CONCATENATE(PROPER(Table1[[#This Row],[Performace remark based on performance]])," ",UPPER(TRIM(Table1[[#This Row],[category]])))</f>
        <v>Average Performance DESKTOP</v>
      </c>
      <c r="R1371" s="8"/>
      <c r="S1371" s="2"/>
      <c r="T1371" s="2"/>
      <c r="U1371" s="2"/>
      <c r="V1371" s="2"/>
      <c r="W1371" s="2"/>
      <c r="X1371" s="2"/>
      <c r="Y1371" s="2"/>
      <c r="Z1371" s="2"/>
    </row>
    <row r="1372" spans="1:26" x14ac:dyDescent="0.2">
      <c r="A1372" t="s">
        <v>1493</v>
      </c>
      <c r="B1372" s="9">
        <v>27.44</v>
      </c>
      <c r="C1372" s="2">
        <v>1926</v>
      </c>
      <c r="D1372" s="2">
        <v>70.17</v>
      </c>
      <c r="E1372" s="2">
        <v>1517</v>
      </c>
      <c r="F1372" s="2">
        <v>55.3</v>
      </c>
      <c r="G1372" s="2">
        <v>65</v>
      </c>
      <c r="H1372" s="2">
        <v>29.62</v>
      </c>
      <c r="I1372" s="2">
        <v>2</v>
      </c>
      <c r="J1372" s="10">
        <v>2010</v>
      </c>
      <c r="K1372" s="8" t="s">
        <v>776</v>
      </c>
      <c r="L1372" s="8" t="s">
        <v>13</v>
      </c>
      <c r="M1372" s="2">
        <f>RANK(Table1[[#This Row],[powerPerf]],Table1[powerPerf])</f>
        <v>1403</v>
      </c>
      <c r="N1372" s="2">
        <f>RANK(Table1[[#This Row],[cpuValue]],Table1[cpuValue])</f>
        <v>225</v>
      </c>
      <c r="O1372" s="8" t="str">
        <f>LOOKUP(Table1[[#This Row],[Rank based on power]],$S$5:$S$9,$T$5:$T$9)</f>
        <v>Average performance</v>
      </c>
      <c r="P1372" s="2">
        <f ca="1">YEAR($T$2)-Table1[[#This Row],[testDate]]</f>
        <v>12</v>
      </c>
      <c r="Q1372" s="8" t="str">
        <f>CONCATENATE(PROPER(Table1[[#This Row],[Performace remark based on performance]])," ",UPPER(TRIM(Table1[[#This Row],[category]])))</f>
        <v>Average Performance DESKTOP</v>
      </c>
      <c r="R1372" s="8"/>
      <c r="S1372" s="2"/>
      <c r="T1372" s="2"/>
      <c r="U1372" s="2"/>
      <c r="V1372" s="2"/>
      <c r="W1372" s="2"/>
      <c r="X1372" s="2"/>
      <c r="Y1372" s="2"/>
      <c r="Z1372" s="2"/>
    </row>
    <row r="1373" spans="1:26" x14ac:dyDescent="0.2">
      <c r="A1373" t="s">
        <v>1494</v>
      </c>
      <c r="B1373" s="9">
        <v>16.78</v>
      </c>
      <c r="C1373" s="2">
        <v>1924</v>
      </c>
      <c r="D1373" s="2">
        <v>114.68</v>
      </c>
      <c r="E1373" s="2">
        <v>1390</v>
      </c>
      <c r="F1373" s="2">
        <v>82.86</v>
      </c>
      <c r="G1373" s="2">
        <v>95</v>
      </c>
      <c r="H1373" s="2">
        <v>20.260000000000002</v>
      </c>
      <c r="I1373" s="2">
        <v>3</v>
      </c>
      <c r="J1373" s="10">
        <v>2008</v>
      </c>
      <c r="K1373" s="8" t="s">
        <v>1092</v>
      </c>
      <c r="L1373" s="8" t="s">
        <v>13</v>
      </c>
      <c r="M1373" s="2">
        <f>RANK(Table1[[#This Row],[powerPerf]],Table1[powerPerf])</f>
        <v>1621</v>
      </c>
      <c r="N1373" s="2">
        <f>RANK(Table1[[#This Row],[cpuValue]],Table1[cpuValue])</f>
        <v>54</v>
      </c>
      <c r="O1373" s="8" t="str">
        <f>LOOKUP(Table1[[#This Row],[Rank based on power]],$S$5:$S$9,$T$5:$T$9)</f>
        <v>Low performance</v>
      </c>
      <c r="P1373" s="2">
        <f ca="1">YEAR($T$2)-Table1[[#This Row],[testDate]]</f>
        <v>14</v>
      </c>
      <c r="Q1373" s="8" t="str">
        <f>CONCATENATE(PROPER(Table1[[#This Row],[Performace remark based on performance]])," ",UPPER(TRIM(Table1[[#This Row],[category]])))</f>
        <v>Low Performance DESKTOP</v>
      </c>
      <c r="R1373" s="8"/>
      <c r="S1373" s="2"/>
      <c r="T1373" s="2"/>
      <c r="U1373" s="2"/>
      <c r="V1373" s="2"/>
      <c r="W1373" s="2"/>
      <c r="X1373" s="2"/>
      <c r="Y1373" s="2"/>
      <c r="Z1373" s="2"/>
    </row>
    <row r="1374" spans="1:26" x14ac:dyDescent="0.2">
      <c r="A1374" t="s">
        <v>1495</v>
      </c>
      <c r="B1374" s="9">
        <v>598.67999999999995</v>
      </c>
      <c r="C1374" s="2">
        <v>1923</v>
      </c>
      <c r="D1374" s="2">
        <v>3.21</v>
      </c>
      <c r="E1374" s="2">
        <v>755</v>
      </c>
      <c r="F1374" s="2">
        <v>1.26</v>
      </c>
      <c r="G1374" s="2">
        <v>25</v>
      </c>
      <c r="H1374" s="2">
        <v>76.92</v>
      </c>
      <c r="I1374" s="2">
        <v>4</v>
      </c>
      <c r="J1374" s="10">
        <v>2009</v>
      </c>
      <c r="K1374" s="8" t="s">
        <v>1496</v>
      </c>
      <c r="L1374" s="8" t="s">
        <v>13</v>
      </c>
      <c r="M1374" s="2">
        <f>RANK(Table1[[#This Row],[powerPerf]],Table1[powerPerf])</f>
        <v>906</v>
      </c>
      <c r="N1374" s="2">
        <f>RANK(Table1[[#This Row],[cpuValue]],Table1[cpuValue])</f>
        <v>1871</v>
      </c>
      <c r="O1374" s="8" t="str">
        <f>LOOKUP(Table1[[#This Row],[Rank based on power]],$S$5:$S$9,$T$5:$T$9)</f>
        <v>Average performance</v>
      </c>
      <c r="P1374" s="2">
        <f ca="1">YEAR($T$2)-Table1[[#This Row],[testDate]]</f>
        <v>13</v>
      </c>
      <c r="Q1374" s="8" t="str">
        <f>CONCATENATE(PROPER(Table1[[#This Row],[Performace remark based on performance]])," ",UPPER(TRIM(Table1[[#This Row],[category]])))</f>
        <v>Average Performance DESKTOP</v>
      </c>
      <c r="R1374" s="8"/>
      <c r="S1374" s="2"/>
      <c r="T1374" s="2"/>
      <c r="U1374" s="2"/>
      <c r="V1374" s="2"/>
      <c r="W1374" s="2"/>
      <c r="X1374" s="2"/>
      <c r="Y1374" s="2"/>
      <c r="Z1374" s="2"/>
    </row>
    <row r="1375" spans="1:26" x14ac:dyDescent="0.2">
      <c r="A1375" t="s">
        <v>1497</v>
      </c>
      <c r="B1375" s="9">
        <v>10.69</v>
      </c>
      <c r="C1375" s="2">
        <v>1923</v>
      </c>
      <c r="D1375" s="2">
        <v>179.92</v>
      </c>
      <c r="E1375" s="2">
        <v>1024</v>
      </c>
      <c r="F1375" s="2">
        <v>95.78</v>
      </c>
      <c r="G1375" s="2">
        <v>80</v>
      </c>
      <c r="H1375" s="2">
        <v>24.04</v>
      </c>
      <c r="I1375" s="2">
        <v>4</v>
      </c>
      <c r="J1375" s="10">
        <v>2010</v>
      </c>
      <c r="K1375" s="8" t="s">
        <v>1267</v>
      </c>
      <c r="L1375" s="8" t="s">
        <v>16</v>
      </c>
      <c r="M1375" s="2">
        <f>RANK(Table1[[#This Row],[powerPerf]],Table1[powerPerf])</f>
        <v>1521</v>
      </c>
      <c r="N1375" s="2">
        <f>RANK(Table1[[#This Row],[cpuValue]],Table1[cpuValue])</f>
        <v>18</v>
      </c>
      <c r="O1375" s="8" t="str">
        <f>LOOKUP(Table1[[#This Row],[Rank based on power]],$S$5:$S$9,$T$5:$T$9)</f>
        <v>Average performance</v>
      </c>
      <c r="P1375" s="2">
        <f ca="1">YEAR($T$2)-Table1[[#This Row],[testDate]]</f>
        <v>12</v>
      </c>
      <c r="Q1375" s="8" t="str">
        <f>CONCATENATE(PROPER(Table1[[#This Row],[Performace remark based on performance]])," ",UPPER(TRIM(Table1[[#This Row],[category]])))</f>
        <v>Average Performance SERVER</v>
      </c>
      <c r="R1375" s="8"/>
      <c r="S1375" s="2"/>
      <c r="T1375" s="2"/>
      <c r="U1375" s="2"/>
      <c r="V1375" s="2"/>
      <c r="W1375" s="2"/>
      <c r="X1375" s="2"/>
      <c r="Y1375" s="2"/>
      <c r="Z1375" s="2"/>
    </row>
    <row r="1376" spans="1:26" x14ac:dyDescent="0.2">
      <c r="A1376" t="s">
        <v>1498</v>
      </c>
      <c r="B1376" s="9">
        <v>100.08</v>
      </c>
      <c r="C1376" s="2">
        <v>1921</v>
      </c>
      <c r="D1376" s="2">
        <v>19.190000000000001</v>
      </c>
      <c r="E1376" s="2">
        <v>1029</v>
      </c>
      <c r="F1376" s="2">
        <v>10.28</v>
      </c>
      <c r="G1376" s="2">
        <v>50</v>
      </c>
      <c r="H1376" s="2">
        <v>38.42</v>
      </c>
      <c r="I1376" s="2">
        <v>4</v>
      </c>
      <c r="J1376" s="10">
        <v>2012</v>
      </c>
      <c r="K1376" s="8" t="s">
        <v>1267</v>
      </c>
      <c r="L1376" s="8" t="s">
        <v>16</v>
      </c>
      <c r="M1376" s="2">
        <f>RANK(Table1[[#This Row],[powerPerf]],Table1[powerPerf])</f>
        <v>1265</v>
      </c>
      <c r="N1376" s="2">
        <f>RANK(Table1[[#This Row],[cpuValue]],Table1[cpuValue])</f>
        <v>1188</v>
      </c>
      <c r="O1376" s="8" t="str">
        <f>LOOKUP(Table1[[#This Row],[Rank based on power]],$S$5:$S$9,$T$5:$T$9)</f>
        <v>Average performance</v>
      </c>
      <c r="P1376" s="2">
        <f ca="1">YEAR($T$2)-Table1[[#This Row],[testDate]]</f>
        <v>10</v>
      </c>
      <c r="Q1376" s="8" t="str">
        <f>CONCATENATE(PROPER(Table1[[#This Row],[Performace remark based on performance]])," ",UPPER(TRIM(Table1[[#This Row],[category]])))</f>
        <v>Average Performance SERVER</v>
      </c>
      <c r="R1376" s="8"/>
      <c r="S1376" s="2"/>
      <c r="T1376" s="2"/>
      <c r="U1376" s="2"/>
      <c r="V1376" s="2"/>
      <c r="W1376" s="2"/>
      <c r="X1376" s="2"/>
      <c r="Y1376" s="2"/>
      <c r="Z1376" s="2"/>
    </row>
    <row r="1377" spans="1:26" x14ac:dyDescent="0.2">
      <c r="A1377" t="s">
        <v>1499</v>
      </c>
      <c r="B1377" s="9">
        <v>116.99</v>
      </c>
      <c r="C1377" s="2">
        <v>1919</v>
      </c>
      <c r="D1377" s="2">
        <v>16.399999999999999</v>
      </c>
      <c r="E1377" s="2">
        <v>1749</v>
      </c>
      <c r="F1377" s="2">
        <v>14.95</v>
      </c>
      <c r="G1377" s="2">
        <v>53</v>
      </c>
      <c r="H1377" s="2">
        <v>36.21</v>
      </c>
      <c r="I1377" s="2">
        <v>2</v>
      </c>
      <c r="J1377" s="10">
        <v>2009</v>
      </c>
      <c r="K1377" s="8" t="s">
        <v>665</v>
      </c>
      <c r="L1377" s="8" t="s">
        <v>13</v>
      </c>
      <c r="M1377" s="2">
        <f>RANK(Table1[[#This Row],[powerPerf]],Table1[powerPerf])</f>
        <v>1293</v>
      </c>
      <c r="N1377" s="2">
        <f>RANK(Table1[[#This Row],[cpuValue]],Table1[cpuValue])</f>
        <v>1298</v>
      </c>
      <c r="O1377" s="8" t="str">
        <f>LOOKUP(Table1[[#This Row],[Rank based on power]],$S$5:$S$9,$T$5:$T$9)</f>
        <v>Average performance</v>
      </c>
      <c r="P1377" s="2">
        <f ca="1">YEAR($T$2)-Table1[[#This Row],[testDate]]</f>
        <v>13</v>
      </c>
      <c r="Q1377" s="8" t="str">
        <f>CONCATENATE(PROPER(Table1[[#This Row],[Performace remark based on performance]])," ",UPPER(TRIM(Table1[[#This Row],[category]])))</f>
        <v>Average Performance DESKTOP</v>
      </c>
      <c r="R1377" s="8"/>
      <c r="S1377" s="2"/>
      <c r="T1377" s="2"/>
      <c r="U1377" s="2"/>
      <c r="V1377" s="2"/>
      <c r="W1377" s="2"/>
      <c r="X1377" s="2"/>
      <c r="Y1377" s="2"/>
      <c r="Z1377" s="2"/>
    </row>
    <row r="1378" spans="1:26" x14ac:dyDescent="0.2">
      <c r="A1378" t="s">
        <v>1500</v>
      </c>
      <c r="B1378" s="9">
        <v>548</v>
      </c>
      <c r="C1378" s="2">
        <v>1918</v>
      </c>
      <c r="D1378" s="2">
        <v>3.5</v>
      </c>
      <c r="E1378" s="2">
        <v>838</v>
      </c>
      <c r="F1378" s="2">
        <v>1.53</v>
      </c>
      <c r="G1378" s="2">
        <v>25</v>
      </c>
      <c r="H1378" s="2">
        <v>76.72</v>
      </c>
      <c r="I1378" s="2">
        <v>2</v>
      </c>
      <c r="J1378" s="10">
        <v>2015</v>
      </c>
      <c r="K1378" s="8" t="s">
        <v>766</v>
      </c>
      <c r="L1378" s="8" t="s">
        <v>16</v>
      </c>
      <c r="M1378" s="2">
        <f>RANK(Table1[[#This Row],[powerPerf]],Table1[powerPerf])</f>
        <v>907</v>
      </c>
      <c r="N1378" s="2">
        <f>RANK(Table1[[#This Row],[cpuValue]],Table1[cpuValue])</f>
        <v>1855</v>
      </c>
      <c r="O1378" s="8" t="str">
        <f>LOOKUP(Table1[[#This Row],[Rank based on power]],$S$5:$S$9,$T$5:$T$9)</f>
        <v>Average performance</v>
      </c>
      <c r="P1378" s="2">
        <f ca="1">YEAR($T$2)-Table1[[#This Row],[testDate]]</f>
        <v>7</v>
      </c>
      <c r="Q1378" s="8" t="str">
        <f>CONCATENATE(PROPER(Table1[[#This Row],[Performace remark based on performance]])," ",UPPER(TRIM(Table1[[#This Row],[category]])))</f>
        <v>Average Performance SERVER</v>
      </c>
      <c r="R1378" s="8"/>
      <c r="S1378" s="2"/>
      <c r="T1378" s="2"/>
      <c r="U1378" s="2"/>
      <c r="V1378" s="2"/>
      <c r="W1378" s="2"/>
      <c r="X1378" s="2"/>
      <c r="Y1378" s="2"/>
      <c r="Z1378" s="2"/>
    </row>
    <row r="1379" spans="1:26" x14ac:dyDescent="0.2">
      <c r="A1379" t="s">
        <v>1501</v>
      </c>
      <c r="B1379" s="9">
        <v>99.95</v>
      </c>
      <c r="C1379" s="2">
        <v>1914</v>
      </c>
      <c r="D1379" s="2">
        <v>19.14</v>
      </c>
      <c r="E1379" s="2">
        <v>1266</v>
      </c>
      <c r="F1379" s="2">
        <v>12.66</v>
      </c>
      <c r="G1379" s="2">
        <v>35</v>
      </c>
      <c r="H1379" s="2">
        <v>54.67</v>
      </c>
      <c r="I1379" s="2">
        <v>2</v>
      </c>
      <c r="J1379" s="10">
        <v>2011</v>
      </c>
      <c r="K1379" s="8" t="s">
        <v>1450</v>
      </c>
      <c r="L1379" s="8" t="s">
        <v>118</v>
      </c>
      <c r="M1379" s="2">
        <f>RANK(Table1[[#This Row],[powerPerf]],Table1[powerPerf])</f>
        <v>1095</v>
      </c>
      <c r="N1379" s="2">
        <f>RANK(Table1[[#This Row],[cpuValue]],Table1[cpuValue])</f>
        <v>1189</v>
      </c>
      <c r="O1379" s="8" t="str">
        <f>LOOKUP(Table1[[#This Row],[Rank based on power]],$S$5:$S$9,$T$5:$T$9)</f>
        <v>Average performance</v>
      </c>
      <c r="P1379" s="2">
        <f ca="1">YEAR($T$2)-Table1[[#This Row],[testDate]]</f>
        <v>11</v>
      </c>
      <c r="Q1379" s="8" t="str">
        <f>CONCATENATE(PROPER(Table1[[#This Row],[Performace remark based on performance]])," ",UPPER(TRIM(Table1[[#This Row],[category]])))</f>
        <v>Average Performance LAPTOP</v>
      </c>
      <c r="R1379" s="8"/>
      <c r="S1379" s="2"/>
      <c r="T1379" s="2"/>
      <c r="U1379" s="2"/>
      <c r="V1379" s="2"/>
      <c r="W1379" s="2"/>
      <c r="X1379" s="2"/>
      <c r="Y1379" s="2"/>
      <c r="Z1379" s="2"/>
    </row>
    <row r="1380" spans="1:26" x14ac:dyDescent="0.2">
      <c r="A1380" t="s">
        <v>1502</v>
      </c>
      <c r="B1380" s="9">
        <v>159.99</v>
      </c>
      <c r="C1380" s="2">
        <v>1912</v>
      </c>
      <c r="D1380" s="2">
        <v>11.95</v>
      </c>
      <c r="E1380" s="2">
        <v>1570</v>
      </c>
      <c r="F1380" s="2">
        <v>9.81</v>
      </c>
      <c r="G1380" s="2">
        <v>35</v>
      </c>
      <c r="H1380" s="2">
        <v>54.61</v>
      </c>
      <c r="I1380" s="2">
        <v>2</v>
      </c>
      <c r="J1380" s="10">
        <v>2016</v>
      </c>
      <c r="K1380" s="8" t="s">
        <v>650</v>
      </c>
      <c r="L1380" s="8" t="s">
        <v>13</v>
      </c>
      <c r="M1380" s="2">
        <f>RANK(Table1[[#This Row],[powerPerf]],Table1[powerPerf])</f>
        <v>1096</v>
      </c>
      <c r="N1380" s="2">
        <f>RANK(Table1[[#This Row],[cpuValue]],Table1[cpuValue])</f>
        <v>1487</v>
      </c>
      <c r="O1380" s="8" t="str">
        <f>LOOKUP(Table1[[#This Row],[Rank based on power]],$S$5:$S$9,$T$5:$T$9)</f>
        <v>Average performance</v>
      </c>
      <c r="P1380" s="2">
        <f ca="1">YEAR($T$2)-Table1[[#This Row],[testDate]]</f>
        <v>6</v>
      </c>
      <c r="Q1380" s="8" t="str">
        <f>CONCATENATE(PROPER(Table1[[#This Row],[Performace remark based on performance]])," ",UPPER(TRIM(Table1[[#This Row],[category]])))</f>
        <v>Average Performance DESKTOP</v>
      </c>
      <c r="R1380" s="8"/>
      <c r="S1380" s="2"/>
      <c r="T1380" s="2"/>
      <c r="U1380" s="2"/>
      <c r="V1380" s="2"/>
      <c r="W1380" s="2"/>
      <c r="X1380" s="2"/>
      <c r="Y1380" s="2"/>
      <c r="Z1380" s="2"/>
    </row>
    <row r="1381" spans="1:26" x14ac:dyDescent="0.2">
      <c r="A1381" t="s">
        <v>1503</v>
      </c>
      <c r="B1381" s="9">
        <v>98.99</v>
      </c>
      <c r="C1381" s="2">
        <v>1908</v>
      </c>
      <c r="D1381" s="2">
        <v>19.28</v>
      </c>
      <c r="E1381" s="2">
        <v>1063</v>
      </c>
      <c r="F1381" s="2">
        <v>10.74</v>
      </c>
      <c r="G1381" s="2">
        <v>35</v>
      </c>
      <c r="H1381" s="2">
        <v>54.53</v>
      </c>
      <c r="I1381" s="2">
        <v>2</v>
      </c>
      <c r="J1381" s="10">
        <v>2013</v>
      </c>
      <c r="K1381" s="8" t="s">
        <v>1504</v>
      </c>
      <c r="L1381" s="8" t="s">
        <v>118</v>
      </c>
      <c r="M1381" s="2">
        <f>RANK(Table1[[#This Row],[powerPerf]],Table1[powerPerf])</f>
        <v>1098</v>
      </c>
      <c r="N1381" s="2">
        <f>RANK(Table1[[#This Row],[cpuValue]],Table1[cpuValue])</f>
        <v>1183</v>
      </c>
      <c r="O1381" s="8" t="str">
        <f>LOOKUP(Table1[[#This Row],[Rank based on power]],$S$5:$S$9,$T$5:$T$9)</f>
        <v>Average performance</v>
      </c>
      <c r="P1381" s="2">
        <f ca="1">YEAR($T$2)-Table1[[#This Row],[testDate]]</f>
        <v>9</v>
      </c>
      <c r="Q1381" s="8" t="str">
        <f>CONCATENATE(PROPER(Table1[[#This Row],[Performace remark based on performance]])," ",UPPER(TRIM(Table1[[#This Row],[category]])))</f>
        <v>Average Performance LAPTOP</v>
      </c>
      <c r="R1381" s="8"/>
      <c r="S1381" s="2"/>
      <c r="T1381" s="2"/>
      <c r="U1381" s="2"/>
      <c r="V1381" s="2"/>
      <c r="W1381" s="2"/>
      <c r="X1381" s="2"/>
      <c r="Y1381" s="2"/>
      <c r="Z1381" s="2"/>
    </row>
    <row r="1382" spans="1:26" x14ac:dyDescent="0.2">
      <c r="A1382" t="s">
        <v>1505</v>
      </c>
      <c r="B1382" s="9">
        <v>266</v>
      </c>
      <c r="C1382" s="2">
        <v>1907</v>
      </c>
      <c r="D1382" s="2">
        <v>7.17</v>
      </c>
      <c r="E1382" s="2">
        <v>1048</v>
      </c>
      <c r="F1382" s="2">
        <v>3.94</v>
      </c>
      <c r="G1382" s="2">
        <v>25</v>
      </c>
      <c r="H1382" s="2">
        <v>76.27</v>
      </c>
      <c r="I1382" s="2">
        <v>2</v>
      </c>
      <c r="J1382" s="10">
        <v>2011</v>
      </c>
      <c r="K1382" s="8" t="s">
        <v>673</v>
      </c>
      <c r="L1382" s="8" t="s">
        <v>118</v>
      </c>
      <c r="M1382" s="2">
        <f>RANK(Table1[[#This Row],[powerPerf]],Table1[powerPerf])</f>
        <v>910</v>
      </c>
      <c r="N1382" s="2">
        <f>RANK(Table1[[#This Row],[cpuValue]],Table1[cpuValue])</f>
        <v>1722</v>
      </c>
      <c r="O1382" s="8" t="str">
        <f>LOOKUP(Table1[[#This Row],[Rank based on power]],$S$5:$S$9,$T$5:$T$9)</f>
        <v>Average performance</v>
      </c>
      <c r="P1382" s="2">
        <f ca="1">YEAR($T$2)-Table1[[#This Row],[testDate]]</f>
        <v>11</v>
      </c>
      <c r="Q1382" s="8" t="str">
        <f>CONCATENATE(PROPER(Table1[[#This Row],[Performace remark based on performance]])," ",UPPER(TRIM(Table1[[#This Row],[category]])))</f>
        <v>Average Performance LAPTOP</v>
      </c>
      <c r="R1382" s="8"/>
      <c r="S1382" s="2"/>
      <c r="T1382" s="2"/>
      <c r="U1382" s="2"/>
      <c r="V1382" s="2"/>
      <c r="W1382" s="2"/>
      <c r="X1382" s="2"/>
      <c r="Y1382" s="2"/>
      <c r="Z1382" s="2"/>
    </row>
    <row r="1383" spans="1:26" x14ac:dyDescent="0.2">
      <c r="A1383" t="s">
        <v>1506</v>
      </c>
      <c r="B1383" s="9">
        <v>98.04</v>
      </c>
      <c r="C1383" s="2">
        <v>1902</v>
      </c>
      <c r="D1383" s="2">
        <v>19.399999999999999</v>
      </c>
      <c r="E1383" s="2">
        <v>1097</v>
      </c>
      <c r="F1383" s="2">
        <v>11.18</v>
      </c>
      <c r="G1383" s="2">
        <v>35</v>
      </c>
      <c r="H1383" s="2">
        <v>54.35</v>
      </c>
      <c r="I1383" s="2">
        <v>4</v>
      </c>
      <c r="J1383" s="10">
        <v>2009</v>
      </c>
      <c r="K1383" s="8" t="s">
        <v>1504</v>
      </c>
      <c r="L1383" s="8" t="s">
        <v>118</v>
      </c>
      <c r="M1383" s="2">
        <f>RANK(Table1[[#This Row],[powerPerf]],Table1[powerPerf])</f>
        <v>1099</v>
      </c>
      <c r="N1383" s="2">
        <f>RANK(Table1[[#This Row],[cpuValue]],Table1[cpuValue])</f>
        <v>1177</v>
      </c>
      <c r="O1383" s="8" t="str">
        <f>LOOKUP(Table1[[#This Row],[Rank based on power]],$S$5:$S$9,$T$5:$T$9)</f>
        <v>Average performance</v>
      </c>
      <c r="P1383" s="2">
        <f ca="1">YEAR($T$2)-Table1[[#This Row],[testDate]]</f>
        <v>13</v>
      </c>
      <c r="Q1383" s="8" t="str">
        <f>CONCATENATE(PROPER(Table1[[#This Row],[Performace remark based on performance]])," ",UPPER(TRIM(Table1[[#This Row],[category]])))</f>
        <v>Average Performance LAPTOP</v>
      </c>
      <c r="R1383" s="8"/>
      <c r="S1383" s="2"/>
      <c r="T1383" s="2"/>
      <c r="U1383" s="2"/>
      <c r="V1383" s="2"/>
      <c r="W1383" s="2"/>
      <c r="X1383" s="2"/>
      <c r="Y1383" s="2"/>
      <c r="Z1383" s="2"/>
    </row>
    <row r="1384" spans="1:26" x14ac:dyDescent="0.2">
      <c r="A1384" t="s">
        <v>1507</v>
      </c>
      <c r="B1384" s="9">
        <v>27.89</v>
      </c>
      <c r="C1384" s="2">
        <v>1899</v>
      </c>
      <c r="D1384" s="2">
        <v>68.099999999999994</v>
      </c>
      <c r="E1384" s="2">
        <v>1068</v>
      </c>
      <c r="F1384" s="2">
        <v>38.31</v>
      </c>
      <c r="G1384" s="2">
        <v>125</v>
      </c>
      <c r="H1384" s="2">
        <v>15.2</v>
      </c>
      <c r="I1384" s="2">
        <v>4</v>
      </c>
      <c r="J1384" s="10">
        <v>2019</v>
      </c>
      <c r="K1384" s="8" t="s">
        <v>1391</v>
      </c>
      <c r="L1384" s="8" t="s">
        <v>13</v>
      </c>
      <c r="M1384" s="2">
        <f>RANK(Table1[[#This Row],[powerPerf]],Table1[powerPerf])</f>
        <v>1764</v>
      </c>
      <c r="N1384" s="2">
        <f>RANK(Table1[[#This Row],[cpuValue]],Table1[cpuValue])</f>
        <v>242</v>
      </c>
      <c r="O1384" s="8" t="str">
        <f>LOOKUP(Table1[[#This Row],[Rank based on power]],$S$5:$S$9,$T$5:$T$9)</f>
        <v>Low performance</v>
      </c>
      <c r="P1384" s="2">
        <f ca="1">YEAR($T$2)-Table1[[#This Row],[testDate]]</f>
        <v>3</v>
      </c>
      <c r="Q1384" s="8" t="str">
        <f>CONCATENATE(PROPER(Table1[[#This Row],[Performace remark based on performance]])," ",UPPER(TRIM(Table1[[#This Row],[category]])))</f>
        <v>Low Performance DESKTOP</v>
      </c>
      <c r="R1384" s="8"/>
      <c r="S1384" s="2"/>
      <c r="T1384" s="2"/>
      <c r="U1384" s="2"/>
      <c r="V1384" s="2"/>
      <c r="W1384" s="2"/>
      <c r="X1384" s="2"/>
      <c r="Y1384" s="2"/>
      <c r="Z1384" s="2"/>
    </row>
    <row r="1385" spans="1:26" x14ac:dyDescent="0.2">
      <c r="A1385" t="s">
        <v>1508</v>
      </c>
      <c r="B1385" s="9">
        <v>45</v>
      </c>
      <c r="C1385" s="2">
        <v>1898</v>
      </c>
      <c r="D1385" s="2">
        <v>42.19</v>
      </c>
      <c r="E1385" s="2">
        <v>1035</v>
      </c>
      <c r="F1385" s="2">
        <v>22.99</v>
      </c>
      <c r="G1385" s="2">
        <v>115</v>
      </c>
      <c r="H1385" s="2">
        <v>16.510000000000002</v>
      </c>
      <c r="I1385" s="2">
        <v>4</v>
      </c>
      <c r="J1385" s="10">
        <v>2009</v>
      </c>
      <c r="K1385" s="8" t="s">
        <v>1155</v>
      </c>
      <c r="L1385" s="8" t="s">
        <v>16</v>
      </c>
      <c r="M1385" s="2">
        <f>RANK(Table1[[#This Row],[powerPerf]],Table1[powerPerf])</f>
        <v>1731</v>
      </c>
      <c r="N1385" s="2">
        <f>RANK(Table1[[#This Row],[cpuValue]],Table1[cpuValue])</f>
        <v>557</v>
      </c>
      <c r="O1385" s="8" t="str">
        <f>LOOKUP(Table1[[#This Row],[Rank based on power]],$S$5:$S$9,$T$5:$T$9)</f>
        <v>Low performance</v>
      </c>
      <c r="P1385" s="2">
        <f ca="1">YEAR($T$2)-Table1[[#This Row],[testDate]]</f>
        <v>13</v>
      </c>
      <c r="Q1385" s="8" t="str">
        <f>CONCATENATE(PROPER(Table1[[#This Row],[Performace remark based on performance]])," ",UPPER(TRIM(Table1[[#This Row],[category]])))</f>
        <v>Low Performance SERVER</v>
      </c>
      <c r="R1385" s="8"/>
      <c r="S1385" s="2"/>
      <c r="T1385" s="2"/>
      <c r="U1385" s="2"/>
      <c r="V1385" s="2"/>
      <c r="W1385" s="2"/>
      <c r="X1385" s="2"/>
      <c r="Y1385" s="2"/>
      <c r="Z1385" s="2"/>
    </row>
    <row r="1386" spans="1:26" x14ac:dyDescent="0.2">
      <c r="A1386" t="s">
        <v>1509</v>
      </c>
      <c r="B1386" s="9">
        <v>53.99</v>
      </c>
      <c r="C1386" s="2">
        <v>1895</v>
      </c>
      <c r="D1386" s="2">
        <v>35.11</v>
      </c>
      <c r="E1386" s="2">
        <v>1029</v>
      </c>
      <c r="F1386" s="2">
        <v>19.059999999999999</v>
      </c>
      <c r="G1386" s="2">
        <v>65</v>
      </c>
      <c r="H1386" s="2">
        <v>29.16</v>
      </c>
      <c r="I1386" s="2">
        <v>4</v>
      </c>
      <c r="J1386" s="10">
        <v>2014</v>
      </c>
      <c r="K1386" s="8" t="s">
        <v>1092</v>
      </c>
      <c r="L1386" s="8" t="s">
        <v>13</v>
      </c>
      <c r="M1386" s="2">
        <f>RANK(Table1[[#This Row],[powerPerf]],Table1[powerPerf])</f>
        <v>1419</v>
      </c>
      <c r="N1386" s="2">
        <f>RANK(Table1[[#This Row],[cpuValue]],Table1[cpuValue])</f>
        <v>701</v>
      </c>
      <c r="O1386" s="8" t="str">
        <f>LOOKUP(Table1[[#This Row],[Rank based on power]],$S$5:$S$9,$T$5:$T$9)</f>
        <v>Average performance</v>
      </c>
      <c r="P1386" s="2">
        <f ca="1">YEAR($T$2)-Table1[[#This Row],[testDate]]</f>
        <v>8</v>
      </c>
      <c r="Q1386" s="8" t="str">
        <f>CONCATENATE(PROPER(Table1[[#This Row],[Performace remark based on performance]])," ",UPPER(TRIM(Table1[[#This Row],[category]])))</f>
        <v>Average Performance DESKTOP</v>
      </c>
      <c r="R1386" s="8"/>
      <c r="S1386" s="2"/>
      <c r="T1386" s="2"/>
      <c r="U1386" s="2"/>
      <c r="V1386" s="2"/>
      <c r="W1386" s="2"/>
      <c r="X1386" s="2"/>
      <c r="Y1386" s="2"/>
      <c r="Z1386" s="2"/>
    </row>
    <row r="1387" spans="1:26" x14ac:dyDescent="0.2">
      <c r="A1387" t="s">
        <v>1510</v>
      </c>
      <c r="B1387" s="9">
        <v>43.64</v>
      </c>
      <c r="C1387" s="2">
        <v>1895</v>
      </c>
      <c r="D1387" s="2">
        <v>43.42</v>
      </c>
      <c r="E1387" s="2">
        <v>1745</v>
      </c>
      <c r="F1387" s="2">
        <v>39.99</v>
      </c>
      <c r="G1387" s="2">
        <v>55</v>
      </c>
      <c r="H1387" s="2">
        <v>34.46</v>
      </c>
      <c r="I1387" s="2">
        <v>2</v>
      </c>
      <c r="J1387" s="10">
        <v>2010</v>
      </c>
      <c r="K1387" s="8" t="s">
        <v>1287</v>
      </c>
      <c r="L1387" s="8" t="s">
        <v>13</v>
      </c>
      <c r="M1387" s="2">
        <f>RANK(Table1[[#This Row],[powerPerf]],Table1[powerPerf])</f>
        <v>1321</v>
      </c>
      <c r="N1387" s="2">
        <f>RANK(Table1[[#This Row],[cpuValue]],Table1[cpuValue])</f>
        <v>535</v>
      </c>
      <c r="O1387" s="8" t="str">
        <f>LOOKUP(Table1[[#This Row],[Rank based on power]],$S$5:$S$9,$T$5:$T$9)</f>
        <v>Average performance</v>
      </c>
      <c r="P1387" s="2">
        <f ca="1">YEAR($T$2)-Table1[[#This Row],[testDate]]</f>
        <v>12</v>
      </c>
      <c r="Q1387" s="8" t="str">
        <f>CONCATENATE(PROPER(Table1[[#This Row],[Performace remark based on performance]])," ",UPPER(TRIM(Table1[[#This Row],[category]])))</f>
        <v>Average Performance DESKTOP</v>
      </c>
      <c r="R1387" s="8"/>
      <c r="S1387" s="2"/>
      <c r="T1387" s="2"/>
      <c r="U1387" s="2"/>
      <c r="V1387" s="2"/>
      <c r="W1387" s="2"/>
      <c r="X1387" s="2"/>
      <c r="Y1387" s="2"/>
      <c r="Z1387" s="2"/>
    </row>
    <row r="1388" spans="1:26" x14ac:dyDescent="0.2">
      <c r="A1388" t="s">
        <v>1511</v>
      </c>
      <c r="B1388" s="9">
        <v>97.04</v>
      </c>
      <c r="C1388" s="2">
        <v>1892</v>
      </c>
      <c r="D1388" s="2">
        <v>19.489999999999998</v>
      </c>
      <c r="E1388" s="2">
        <v>1041</v>
      </c>
      <c r="F1388" s="2">
        <v>10.73</v>
      </c>
      <c r="G1388" s="2">
        <v>125</v>
      </c>
      <c r="H1388" s="2">
        <v>15.13</v>
      </c>
      <c r="I1388" s="2">
        <v>4</v>
      </c>
      <c r="J1388" s="10">
        <v>2010</v>
      </c>
      <c r="K1388" s="8" t="s">
        <v>1391</v>
      </c>
      <c r="L1388" s="8" t="s">
        <v>13</v>
      </c>
      <c r="M1388" s="2">
        <f>RANK(Table1[[#This Row],[powerPerf]],Table1[powerPerf])</f>
        <v>1768</v>
      </c>
      <c r="N1388" s="2">
        <f>RANK(Table1[[#This Row],[cpuValue]],Table1[cpuValue])</f>
        <v>1173</v>
      </c>
      <c r="O1388" s="8" t="str">
        <f>LOOKUP(Table1[[#This Row],[Rank based on power]],$S$5:$S$9,$T$5:$T$9)</f>
        <v>Low performance</v>
      </c>
      <c r="P1388" s="2">
        <f ca="1">YEAR($T$2)-Table1[[#This Row],[testDate]]</f>
        <v>12</v>
      </c>
      <c r="Q1388" s="8" t="str">
        <f>CONCATENATE(PROPER(Table1[[#This Row],[Performace remark based on performance]])," ",UPPER(TRIM(Table1[[#This Row],[category]])))</f>
        <v>Low Performance DESKTOP</v>
      </c>
      <c r="R1388" s="8"/>
      <c r="S1388" s="2"/>
      <c r="T1388" s="2"/>
      <c r="U1388" s="2"/>
      <c r="V1388" s="2"/>
      <c r="W1388" s="2"/>
      <c r="X1388" s="2"/>
      <c r="Y1388" s="2"/>
      <c r="Z1388" s="2"/>
    </row>
    <row r="1389" spans="1:26" x14ac:dyDescent="0.2">
      <c r="A1389" t="s">
        <v>1512</v>
      </c>
      <c r="B1389" s="9">
        <v>74</v>
      </c>
      <c r="C1389" s="2">
        <v>1875</v>
      </c>
      <c r="D1389" s="2">
        <v>25.34</v>
      </c>
      <c r="E1389" s="2">
        <v>1618</v>
      </c>
      <c r="F1389" s="2">
        <v>21.87</v>
      </c>
      <c r="G1389" s="2">
        <v>65</v>
      </c>
      <c r="H1389" s="2">
        <v>28.85</v>
      </c>
      <c r="I1389" s="2">
        <v>2</v>
      </c>
      <c r="J1389" s="10">
        <v>2010</v>
      </c>
      <c r="K1389" s="8" t="s">
        <v>48</v>
      </c>
      <c r="L1389" s="8" t="s">
        <v>13</v>
      </c>
      <c r="M1389" s="2">
        <f>RANK(Table1[[#This Row],[powerPerf]],Table1[powerPerf])</f>
        <v>1424</v>
      </c>
      <c r="N1389" s="2">
        <f>RANK(Table1[[#This Row],[cpuValue]],Table1[cpuValue])</f>
        <v>990</v>
      </c>
      <c r="O1389" s="8" t="str">
        <f>LOOKUP(Table1[[#This Row],[Rank based on power]],$S$5:$S$9,$T$5:$T$9)</f>
        <v>Average performance</v>
      </c>
      <c r="P1389" s="2">
        <f ca="1">YEAR($T$2)-Table1[[#This Row],[testDate]]</f>
        <v>12</v>
      </c>
      <c r="Q1389" s="8" t="str">
        <f>CONCATENATE(PROPER(Table1[[#This Row],[Performace remark based on performance]])," ",UPPER(TRIM(Table1[[#This Row],[category]])))</f>
        <v>Average Performance DESKTOP</v>
      </c>
      <c r="R1389" s="8"/>
      <c r="S1389" s="2"/>
      <c r="T1389" s="2"/>
      <c r="U1389" s="2"/>
      <c r="V1389" s="2"/>
      <c r="W1389" s="2"/>
      <c r="X1389" s="2"/>
      <c r="Y1389" s="2"/>
      <c r="Z1389" s="2"/>
    </row>
    <row r="1390" spans="1:26" x14ac:dyDescent="0.2">
      <c r="A1390" t="s">
        <v>1513</v>
      </c>
      <c r="B1390" s="9">
        <v>17.899999999999999</v>
      </c>
      <c r="C1390" s="2">
        <v>1871</v>
      </c>
      <c r="D1390" s="2">
        <v>104.55</v>
      </c>
      <c r="E1390" s="2">
        <v>999</v>
      </c>
      <c r="F1390" s="2">
        <v>55.81</v>
      </c>
      <c r="G1390" s="2">
        <v>45</v>
      </c>
      <c r="H1390" s="2">
        <v>41.59</v>
      </c>
      <c r="I1390" s="2">
        <v>4</v>
      </c>
      <c r="J1390" s="10">
        <v>2014</v>
      </c>
      <c r="K1390" s="8" t="s">
        <v>1092</v>
      </c>
      <c r="L1390" s="8" t="s">
        <v>13</v>
      </c>
      <c r="M1390" s="2">
        <f>RANK(Table1[[#This Row],[powerPerf]],Table1[powerPerf])</f>
        <v>1228</v>
      </c>
      <c r="N1390" s="2">
        <f>RANK(Table1[[#This Row],[cpuValue]],Table1[cpuValue])</f>
        <v>81</v>
      </c>
      <c r="O1390" s="8" t="str">
        <f>LOOKUP(Table1[[#This Row],[Rank based on power]],$S$5:$S$9,$T$5:$T$9)</f>
        <v>Average performance</v>
      </c>
      <c r="P1390" s="2">
        <f ca="1">YEAR($T$2)-Table1[[#This Row],[testDate]]</f>
        <v>8</v>
      </c>
      <c r="Q1390" s="8" t="str">
        <f>CONCATENATE(PROPER(Table1[[#This Row],[Performace remark based on performance]])," ",UPPER(TRIM(Table1[[#This Row],[category]])))</f>
        <v>Average Performance DESKTOP</v>
      </c>
      <c r="R1390" s="8"/>
      <c r="S1390" s="2"/>
      <c r="T1390" s="2"/>
      <c r="U1390" s="2"/>
      <c r="V1390" s="2"/>
      <c r="W1390" s="2"/>
      <c r="X1390" s="2"/>
      <c r="Y1390" s="2"/>
      <c r="Z1390" s="2"/>
    </row>
    <row r="1391" spans="1:26" x14ac:dyDescent="0.2">
      <c r="A1391" t="s">
        <v>1514</v>
      </c>
      <c r="B1391" s="9">
        <v>113</v>
      </c>
      <c r="C1391" s="2">
        <v>1871</v>
      </c>
      <c r="D1391" s="2">
        <v>16.55</v>
      </c>
      <c r="E1391" s="2">
        <v>1387</v>
      </c>
      <c r="F1391" s="2">
        <v>12.27</v>
      </c>
      <c r="G1391" s="2">
        <v>65</v>
      </c>
      <c r="H1391" s="2">
        <v>28.78</v>
      </c>
      <c r="I1391" s="2">
        <v>2</v>
      </c>
      <c r="J1391" s="10">
        <v>2011</v>
      </c>
      <c r="K1391" s="8" t="s">
        <v>776</v>
      </c>
      <c r="L1391" s="8" t="s">
        <v>13</v>
      </c>
      <c r="M1391" s="2">
        <f>RANK(Table1[[#This Row],[powerPerf]],Table1[powerPerf])</f>
        <v>1425</v>
      </c>
      <c r="N1391" s="2">
        <f>RANK(Table1[[#This Row],[cpuValue]],Table1[cpuValue])</f>
        <v>1294</v>
      </c>
      <c r="O1391" s="8" t="str">
        <f>LOOKUP(Table1[[#This Row],[Rank based on power]],$S$5:$S$9,$T$5:$T$9)</f>
        <v>Average performance</v>
      </c>
      <c r="P1391" s="2">
        <f ca="1">YEAR($T$2)-Table1[[#This Row],[testDate]]</f>
        <v>11</v>
      </c>
      <c r="Q1391" s="8" t="str">
        <f>CONCATENATE(PROPER(Table1[[#This Row],[Performace remark based on performance]])," ",UPPER(TRIM(Table1[[#This Row],[category]])))</f>
        <v>Average Performance DESKTOP</v>
      </c>
      <c r="R1391" s="8"/>
      <c r="S1391" s="2"/>
      <c r="T1391" s="2"/>
      <c r="U1391" s="2"/>
      <c r="V1391" s="2"/>
      <c r="W1391" s="2"/>
      <c r="X1391" s="2"/>
      <c r="Y1391" s="2"/>
      <c r="Z1391" s="2"/>
    </row>
    <row r="1392" spans="1:26" x14ac:dyDescent="0.2">
      <c r="A1392" t="s">
        <v>1515</v>
      </c>
      <c r="B1392" s="9">
        <v>74.989999999999995</v>
      </c>
      <c r="C1392" s="2">
        <v>1870</v>
      </c>
      <c r="D1392" s="2">
        <v>24.94</v>
      </c>
      <c r="E1392" s="2">
        <v>1708</v>
      </c>
      <c r="F1392" s="2">
        <v>22.77</v>
      </c>
      <c r="G1392" s="2">
        <v>55</v>
      </c>
      <c r="H1392" s="2">
        <v>34</v>
      </c>
      <c r="I1392" s="2">
        <v>2</v>
      </c>
      <c r="J1392" s="10">
        <v>2011</v>
      </c>
      <c r="K1392" s="8" t="s">
        <v>1287</v>
      </c>
      <c r="L1392" s="8" t="s">
        <v>13</v>
      </c>
      <c r="M1392" s="2">
        <f>RANK(Table1[[#This Row],[powerPerf]],Table1[powerPerf])</f>
        <v>1331</v>
      </c>
      <c r="N1392" s="2">
        <f>RANK(Table1[[#This Row],[cpuValue]],Table1[cpuValue])</f>
        <v>1004</v>
      </c>
      <c r="O1392" s="8" t="str">
        <f>LOOKUP(Table1[[#This Row],[Rank based on power]],$S$5:$S$9,$T$5:$T$9)</f>
        <v>Average performance</v>
      </c>
      <c r="P1392" s="2">
        <f ca="1">YEAR($T$2)-Table1[[#This Row],[testDate]]</f>
        <v>11</v>
      </c>
      <c r="Q1392" s="8" t="str">
        <f>CONCATENATE(PROPER(Table1[[#This Row],[Performace remark based on performance]])," ",UPPER(TRIM(Table1[[#This Row],[category]])))</f>
        <v>Average Performance DESKTOP</v>
      </c>
      <c r="R1392" s="8"/>
      <c r="S1392" s="2"/>
      <c r="T1392" s="2"/>
      <c r="U1392" s="2"/>
      <c r="V1392" s="2"/>
      <c r="W1392" s="2"/>
      <c r="X1392" s="2"/>
      <c r="Y1392" s="2"/>
      <c r="Z1392" s="2"/>
    </row>
    <row r="1393" spans="1:26" x14ac:dyDescent="0.2">
      <c r="A1393" t="s">
        <v>1516</v>
      </c>
      <c r="B1393" s="9">
        <v>75.42</v>
      </c>
      <c r="C1393" s="2">
        <v>1864</v>
      </c>
      <c r="D1393" s="2">
        <v>24.72</v>
      </c>
      <c r="E1393" s="2">
        <v>1618</v>
      </c>
      <c r="F1393" s="2">
        <v>21.45</v>
      </c>
      <c r="G1393" s="2">
        <v>65</v>
      </c>
      <c r="H1393" s="2">
        <v>28.68</v>
      </c>
      <c r="I1393" s="2">
        <v>2</v>
      </c>
      <c r="J1393" s="10">
        <v>2016</v>
      </c>
      <c r="K1393" s="8" t="s">
        <v>48</v>
      </c>
      <c r="L1393" s="8" t="s">
        <v>13</v>
      </c>
      <c r="M1393" s="2">
        <f>RANK(Table1[[#This Row],[powerPerf]],Table1[powerPerf])</f>
        <v>1427</v>
      </c>
      <c r="N1393" s="2">
        <f>RANK(Table1[[#This Row],[cpuValue]],Table1[cpuValue])</f>
        <v>1007</v>
      </c>
      <c r="O1393" s="8" t="str">
        <f>LOOKUP(Table1[[#This Row],[Rank based on power]],$S$5:$S$9,$T$5:$T$9)</f>
        <v>Average performance</v>
      </c>
      <c r="P1393" s="2">
        <f ca="1">YEAR($T$2)-Table1[[#This Row],[testDate]]</f>
        <v>6</v>
      </c>
      <c r="Q1393" s="8" t="str">
        <f>CONCATENATE(PROPER(Table1[[#This Row],[Performace remark based on performance]])," ",UPPER(TRIM(Table1[[#This Row],[category]])))</f>
        <v>Average Performance DESKTOP</v>
      </c>
      <c r="R1393" s="8"/>
      <c r="S1393" s="2"/>
      <c r="T1393" s="2"/>
      <c r="U1393" s="2"/>
      <c r="V1393" s="2"/>
      <c r="W1393" s="2"/>
      <c r="X1393" s="2"/>
      <c r="Y1393" s="2"/>
      <c r="Z1393" s="2"/>
    </row>
    <row r="1394" spans="1:26" x14ac:dyDescent="0.2">
      <c r="A1394" t="s">
        <v>1517</v>
      </c>
      <c r="B1394" s="9">
        <v>14.49</v>
      </c>
      <c r="C1394" s="2">
        <v>1864</v>
      </c>
      <c r="D1394" s="2">
        <v>128.65</v>
      </c>
      <c r="E1394" s="2">
        <v>936</v>
      </c>
      <c r="F1394" s="2">
        <v>64.62</v>
      </c>
      <c r="G1394" s="2">
        <v>75</v>
      </c>
      <c r="H1394" s="2">
        <v>24.86</v>
      </c>
      <c r="I1394" s="2">
        <v>4</v>
      </c>
      <c r="J1394" s="10">
        <v>2009</v>
      </c>
      <c r="K1394" s="8" t="s">
        <v>1210</v>
      </c>
      <c r="L1394" s="8" t="s">
        <v>16</v>
      </c>
      <c r="M1394" s="2">
        <f>RANK(Table1[[#This Row],[powerPerf]],Table1[powerPerf])</f>
        <v>1496</v>
      </c>
      <c r="N1394" s="2">
        <f>RANK(Table1[[#This Row],[cpuValue]],Table1[cpuValue])</f>
        <v>34</v>
      </c>
      <c r="O1394" s="8" t="str">
        <f>LOOKUP(Table1[[#This Row],[Rank based on power]],$S$5:$S$9,$T$5:$T$9)</f>
        <v>Average performance</v>
      </c>
      <c r="P1394" s="2">
        <f ca="1">YEAR($T$2)-Table1[[#This Row],[testDate]]</f>
        <v>13</v>
      </c>
      <c r="Q1394" s="8" t="str">
        <f>CONCATENATE(PROPER(Table1[[#This Row],[Performace remark based on performance]])," ",UPPER(TRIM(Table1[[#This Row],[category]])))</f>
        <v>Average Performance SERVER</v>
      </c>
      <c r="R1394" s="8"/>
      <c r="S1394" s="2"/>
      <c r="T1394" s="2"/>
      <c r="U1394" s="2"/>
      <c r="V1394" s="2"/>
      <c r="W1394" s="2"/>
      <c r="X1394" s="2"/>
      <c r="Y1394" s="2"/>
      <c r="Z1394" s="2"/>
    </row>
    <row r="1395" spans="1:26" x14ac:dyDescent="0.2">
      <c r="A1395" t="s">
        <v>1518</v>
      </c>
      <c r="B1395" s="9">
        <v>67.66</v>
      </c>
      <c r="C1395" s="2">
        <v>1850</v>
      </c>
      <c r="D1395" s="2">
        <v>27.35</v>
      </c>
      <c r="E1395" s="2">
        <v>1402</v>
      </c>
      <c r="F1395" s="2">
        <v>20.72</v>
      </c>
      <c r="G1395" s="2">
        <v>35</v>
      </c>
      <c r="H1395" s="2">
        <v>52.86</v>
      </c>
      <c r="I1395" s="2">
        <v>2</v>
      </c>
      <c r="J1395" s="10">
        <v>2009</v>
      </c>
      <c r="K1395" s="8" t="s">
        <v>575</v>
      </c>
      <c r="L1395" s="8" t="s">
        <v>118</v>
      </c>
      <c r="M1395" s="2">
        <f>RANK(Table1[[#This Row],[powerPerf]],Table1[powerPerf])</f>
        <v>1115</v>
      </c>
      <c r="N1395" s="2">
        <f>RANK(Table1[[#This Row],[cpuValue]],Table1[cpuValue])</f>
        <v>926</v>
      </c>
      <c r="O1395" s="8" t="str">
        <f>LOOKUP(Table1[[#This Row],[Rank based on power]],$S$5:$S$9,$T$5:$T$9)</f>
        <v>Average performance</v>
      </c>
      <c r="P1395" s="2">
        <f ca="1">YEAR($T$2)-Table1[[#This Row],[testDate]]</f>
        <v>13</v>
      </c>
      <c r="Q1395" s="8" t="str">
        <f>CONCATENATE(PROPER(Table1[[#This Row],[Performace remark based on performance]])," ",UPPER(TRIM(Table1[[#This Row],[category]])))</f>
        <v>Average Performance LAPTOP</v>
      </c>
      <c r="R1395" s="8"/>
      <c r="S1395" s="2"/>
      <c r="T1395" s="2"/>
      <c r="U1395" s="2"/>
      <c r="V1395" s="2"/>
      <c r="W1395" s="2"/>
      <c r="X1395" s="2"/>
      <c r="Y1395" s="2"/>
      <c r="Z1395" s="2"/>
    </row>
    <row r="1396" spans="1:26" x14ac:dyDescent="0.2">
      <c r="A1396" t="s">
        <v>1519</v>
      </c>
      <c r="B1396" s="9">
        <v>213</v>
      </c>
      <c r="C1396" s="2">
        <v>1849</v>
      </c>
      <c r="D1396" s="2">
        <v>8.68</v>
      </c>
      <c r="E1396" s="2">
        <v>1018</v>
      </c>
      <c r="F1396" s="2">
        <v>4.78</v>
      </c>
      <c r="G1396" s="2">
        <v>95</v>
      </c>
      <c r="H1396" s="2">
        <v>19.46</v>
      </c>
      <c r="I1396" s="2">
        <v>4</v>
      </c>
      <c r="J1396" s="10">
        <v>2014</v>
      </c>
      <c r="K1396" s="8" t="s">
        <v>1092</v>
      </c>
      <c r="L1396" s="8" t="s">
        <v>13</v>
      </c>
      <c r="M1396" s="2">
        <f>RANK(Table1[[#This Row],[powerPerf]],Table1[powerPerf])</f>
        <v>1642</v>
      </c>
      <c r="N1396" s="2">
        <f>RANK(Table1[[#This Row],[cpuValue]],Table1[cpuValue])</f>
        <v>1654</v>
      </c>
      <c r="O1396" s="8" t="str">
        <f>LOOKUP(Table1[[#This Row],[Rank based on power]],$S$5:$S$9,$T$5:$T$9)</f>
        <v>Low performance</v>
      </c>
      <c r="P1396" s="2">
        <f ca="1">YEAR($T$2)-Table1[[#This Row],[testDate]]</f>
        <v>8</v>
      </c>
      <c r="Q1396" s="8" t="str">
        <f>CONCATENATE(PROPER(Table1[[#This Row],[Performace remark based on performance]])," ",UPPER(TRIM(Table1[[#This Row],[category]])))</f>
        <v>Low Performance DESKTOP</v>
      </c>
      <c r="R1396" s="8"/>
      <c r="S1396" s="2"/>
      <c r="T1396" s="2"/>
      <c r="U1396" s="2"/>
      <c r="V1396" s="2"/>
      <c r="W1396" s="2"/>
      <c r="X1396" s="2"/>
      <c r="Y1396" s="2"/>
      <c r="Z1396" s="2"/>
    </row>
    <row r="1397" spans="1:26" x14ac:dyDescent="0.2">
      <c r="A1397" t="s">
        <v>1520</v>
      </c>
      <c r="B1397" s="9">
        <v>64.8</v>
      </c>
      <c r="C1397" s="2">
        <v>1849</v>
      </c>
      <c r="D1397" s="2">
        <v>28.53</v>
      </c>
      <c r="E1397" s="2">
        <v>1695</v>
      </c>
      <c r="F1397" s="2">
        <v>26.16</v>
      </c>
      <c r="G1397" s="2">
        <v>54</v>
      </c>
      <c r="H1397" s="2">
        <v>34.24</v>
      </c>
      <c r="I1397" s="2">
        <v>2</v>
      </c>
      <c r="J1397" s="10">
        <v>2016</v>
      </c>
      <c r="K1397" s="8" t="s">
        <v>665</v>
      </c>
      <c r="L1397" s="8" t="s">
        <v>13</v>
      </c>
      <c r="M1397" s="2">
        <f>RANK(Table1[[#This Row],[powerPerf]],Table1[powerPerf])</f>
        <v>1326</v>
      </c>
      <c r="N1397" s="2">
        <f>RANK(Table1[[#This Row],[cpuValue]],Table1[cpuValue])</f>
        <v>885</v>
      </c>
      <c r="O1397" s="8" t="str">
        <f>LOOKUP(Table1[[#This Row],[Rank based on power]],$S$5:$S$9,$T$5:$T$9)</f>
        <v>Average performance</v>
      </c>
      <c r="P1397" s="2">
        <f ca="1">YEAR($T$2)-Table1[[#This Row],[testDate]]</f>
        <v>6</v>
      </c>
      <c r="Q1397" s="8" t="str">
        <f>CONCATENATE(PROPER(Table1[[#This Row],[Performace remark based on performance]])," ",UPPER(TRIM(Table1[[#This Row],[category]])))</f>
        <v>Average Performance DESKTOP</v>
      </c>
      <c r="R1397" s="8"/>
      <c r="S1397" s="2"/>
      <c r="T1397" s="2"/>
      <c r="U1397" s="2"/>
      <c r="V1397" s="2"/>
      <c r="W1397" s="2"/>
      <c r="X1397" s="2"/>
      <c r="Y1397" s="2"/>
      <c r="Z1397" s="2"/>
    </row>
    <row r="1398" spans="1:26" x14ac:dyDescent="0.2">
      <c r="A1398" t="s">
        <v>1521</v>
      </c>
      <c r="B1398" s="9">
        <v>225</v>
      </c>
      <c r="C1398" s="2">
        <v>1848</v>
      </c>
      <c r="D1398" s="2">
        <v>8.2200000000000006</v>
      </c>
      <c r="E1398" s="2">
        <v>1390</v>
      </c>
      <c r="F1398" s="2">
        <v>6.18</v>
      </c>
      <c r="G1398" s="2">
        <v>37</v>
      </c>
      <c r="H1398" s="2">
        <v>49.96</v>
      </c>
      <c r="I1398" s="2">
        <v>2</v>
      </c>
      <c r="J1398" s="10">
        <v>2010</v>
      </c>
      <c r="K1398" s="8" t="s">
        <v>673</v>
      </c>
      <c r="L1398" s="8" t="s">
        <v>300</v>
      </c>
      <c r="M1398" s="2">
        <f>RANK(Table1[[#This Row],[powerPerf]],Table1[powerPerf])</f>
        <v>1143</v>
      </c>
      <c r="N1398" s="2">
        <f>RANK(Table1[[#This Row],[cpuValue]],Table1[cpuValue])</f>
        <v>1683</v>
      </c>
      <c r="O1398" s="8" t="str">
        <f>LOOKUP(Table1[[#This Row],[Rank based on power]],$S$5:$S$9,$T$5:$T$9)</f>
        <v>Average performance</v>
      </c>
      <c r="P1398" s="2">
        <f ca="1">YEAR($T$2)-Table1[[#This Row],[testDate]]</f>
        <v>12</v>
      </c>
      <c r="Q1398" s="8" t="str">
        <f>CONCATENATE(PROPER(Table1[[#This Row],[Performace remark based on performance]])," ",UPPER(TRIM(Table1[[#This Row],[category]])))</f>
        <v>Average Performance MOBILE/EMBEDDED</v>
      </c>
      <c r="R1398" s="8"/>
      <c r="S1398" s="2"/>
      <c r="T1398" s="2"/>
      <c r="U1398" s="2"/>
      <c r="V1398" s="2"/>
      <c r="W1398" s="2"/>
      <c r="X1398" s="2"/>
      <c r="Y1398" s="2"/>
      <c r="Z1398" s="2"/>
    </row>
    <row r="1399" spans="1:26" x14ac:dyDescent="0.2">
      <c r="A1399" t="s">
        <v>1522</v>
      </c>
      <c r="B1399" s="9">
        <v>225</v>
      </c>
      <c r="C1399" s="2">
        <v>1845</v>
      </c>
      <c r="D1399" s="2">
        <v>8.1999999999999993</v>
      </c>
      <c r="E1399" s="2">
        <v>733</v>
      </c>
      <c r="F1399" s="2">
        <v>3.26</v>
      </c>
      <c r="G1399" s="2">
        <v>35</v>
      </c>
      <c r="H1399" s="2">
        <v>52.73</v>
      </c>
      <c r="I1399" s="2">
        <v>2</v>
      </c>
      <c r="J1399" s="10">
        <v>2014</v>
      </c>
      <c r="K1399" s="8" t="s">
        <v>1473</v>
      </c>
      <c r="L1399" s="8" t="s">
        <v>118</v>
      </c>
      <c r="M1399" s="2">
        <f>RANK(Table1[[#This Row],[powerPerf]],Table1[powerPerf])</f>
        <v>1118</v>
      </c>
      <c r="N1399" s="2">
        <f>RANK(Table1[[#This Row],[cpuValue]],Table1[cpuValue])</f>
        <v>1685</v>
      </c>
      <c r="O1399" s="8" t="str">
        <f>LOOKUP(Table1[[#This Row],[Rank based on power]],$S$5:$S$9,$T$5:$T$9)</f>
        <v>Average performance</v>
      </c>
      <c r="P1399" s="2">
        <f ca="1">YEAR($T$2)-Table1[[#This Row],[testDate]]</f>
        <v>8</v>
      </c>
      <c r="Q1399" s="8" t="str">
        <f>CONCATENATE(PROPER(Table1[[#This Row],[Performace remark based on performance]])," ",UPPER(TRIM(Table1[[#This Row],[category]])))</f>
        <v>Average Performance LAPTOP</v>
      </c>
      <c r="R1399" s="8"/>
      <c r="S1399" s="2"/>
      <c r="T1399" s="2"/>
      <c r="U1399" s="2"/>
      <c r="V1399" s="2"/>
      <c r="W1399" s="2"/>
      <c r="X1399" s="2"/>
      <c r="Y1399" s="2"/>
      <c r="Z1399" s="2"/>
    </row>
    <row r="1400" spans="1:26" x14ac:dyDescent="0.2">
      <c r="A1400" t="s">
        <v>1524</v>
      </c>
      <c r="B1400" s="9">
        <v>22.29</v>
      </c>
      <c r="C1400" s="2">
        <v>1844</v>
      </c>
      <c r="D1400" s="2">
        <v>82.71</v>
      </c>
      <c r="E1400" s="2">
        <v>1310</v>
      </c>
      <c r="F1400" s="2">
        <v>58.76</v>
      </c>
      <c r="G1400" s="2">
        <v>95</v>
      </c>
      <c r="H1400" s="2">
        <v>19.41</v>
      </c>
      <c r="I1400" s="2">
        <v>3</v>
      </c>
      <c r="J1400" s="10">
        <v>2012</v>
      </c>
      <c r="K1400" s="8" t="s">
        <v>1306</v>
      </c>
      <c r="L1400" s="8" t="s">
        <v>77</v>
      </c>
      <c r="M1400" s="2">
        <f>RANK(Table1[[#This Row],[powerPerf]],Table1[powerPerf])</f>
        <v>1645</v>
      </c>
      <c r="N1400" s="2">
        <f>RANK(Table1[[#This Row],[cpuValue]],Table1[cpuValue])</f>
        <v>166</v>
      </c>
      <c r="O1400" s="8" t="str">
        <f>LOOKUP(Table1[[#This Row],[Rank based on power]],$S$5:$S$9,$T$5:$T$9)</f>
        <v>Low performance</v>
      </c>
      <c r="P1400" s="2">
        <f ca="1">YEAR($T$2)-Table1[[#This Row],[testDate]]</f>
        <v>10</v>
      </c>
      <c r="Q1400" s="8" t="str">
        <f>CONCATENATE(PROPER(Table1[[#This Row],[Performace remark based on performance]])," ",UPPER(TRIM(Table1[[#This Row],[category]])))</f>
        <v>Low Performance UNKNOWN</v>
      </c>
      <c r="R1400" s="8"/>
      <c r="S1400" s="2"/>
      <c r="T1400" s="2"/>
      <c r="U1400" s="2"/>
      <c r="V1400" s="2"/>
      <c r="W1400" s="2"/>
      <c r="X1400" s="2"/>
      <c r="Y1400" s="2"/>
      <c r="Z1400" s="2"/>
    </row>
    <row r="1401" spans="1:26" x14ac:dyDescent="0.2">
      <c r="A1401" t="s">
        <v>1525</v>
      </c>
      <c r="B1401" s="9">
        <v>173.99</v>
      </c>
      <c r="C1401" s="2">
        <v>1844</v>
      </c>
      <c r="D1401" s="2">
        <v>10.6</v>
      </c>
      <c r="E1401" s="2">
        <v>999</v>
      </c>
      <c r="F1401" s="2">
        <v>5.74</v>
      </c>
      <c r="G1401" s="2">
        <v>95</v>
      </c>
      <c r="H1401" s="2">
        <v>19.420000000000002</v>
      </c>
      <c r="I1401" s="2">
        <v>4</v>
      </c>
      <c r="J1401" s="10">
        <v>2017</v>
      </c>
      <c r="K1401" s="8" t="s">
        <v>1092</v>
      </c>
      <c r="L1401" s="8" t="s">
        <v>13</v>
      </c>
      <c r="M1401" s="2">
        <f>RANK(Table1[[#This Row],[powerPerf]],Table1[powerPerf])</f>
        <v>1644</v>
      </c>
      <c r="N1401" s="2">
        <f>RANK(Table1[[#This Row],[cpuValue]],Table1[cpuValue])</f>
        <v>1546</v>
      </c>
      <c r="O1401" s="8" t="str">
        <f>LOOKUP(Table1[[#This Row],[Rank based on power]],$S$5:$S$9,$T$5:$T$9)</f>
        <v>Low performance</v>
      </c>
      <c r="P1401" s="2">
        <f ca="1">YEAR($T$2)-Table1[[#This Row],[testDate]]</f>
        <v>5</v>
      </c>
      <c r="Q1401" s="8" t="str">
        <f>CONCATENATE(PROPER(Table1[[#This Row],[Performace remark based on performance]])," ",UPPER(TRIM(Table1[[#This Row],[category]])))</f>
        <v>Low Performance DESKTOP</v>
      </c>
      <c r="R1401" s="8"/>
      <c r="S1401" s="2"/>
      <c r="T1401" s="2"/>
      <c r="U1401" s="2"/>
      <c r="V1401" s="2"/>
      <c r="W1401" s="2"/>
      <c r="X1401" s="2"/>
      <c r="Y1401" s="2"/>
      <c r="Z1401" s="2"/>
    </row>
    <row r="1402" spans="1:26" x14ac:dyDescent="0.2">
      <c r="A1402" t="s">
        <v>1526</v>
      </c>
      <c r="B1402" s="9">
        <v>74.45</v>
      </c>
      <c r="C1402" s="2">
        <v>1841</v>
      </c>
      <c r="D1402" s="2">
        <v>24.72</v>
      </c>
      <c r="E1402" s="2">
        <v>1478</v>
      </c>
      <c r="F1402" s="2">
        <v>19.850000000000001</v>
      </c>
      <c r="G1402" s="2">
        <v>35</v>
      </c>
      <c r="H1402" s="2">
        <v>52.59</v>
      </c>
      <c r="I1402" s="2">
        <v>2</v>
      </c>
      <c r="J1402" s="10">
        <v>2013</v>
      </c>
      <c r="K1402" s="8" t="s">
        <v>48</v>
      </c>
      <c r="L1402" s="8" t="s">
        <v>13</v>
      </c>
      <c r="M1402" s="2">
        <f>RANK(Table1[[#This Row],[powerPerf]],Table1[powerPerf])</f>
        <v>1119</v>
      </c>
      <c r="N1402" s="2">
        <f>RANK(Table1[[#This Row],[cpuValue]],Table1[cpuValue])</f>
        <v>1007</v>
      </c>
      <c r="O1402" s="8" t="str">
        <f>LOOKUP(Table1[[#This Row],[Rank based on power]],$S$5:$S$9,$T$5:$T$9)</f>
        <v>Average performance</v>
      </c>
      <c r="P1402" s="2">
        <f ca="1">YEAR($T$2)-Table1[[#This Row],[testDate]]</f>
        <v>9</v>
      </c>
      <c r="Q1402" s="8" t="str">
        <f>CONCATENATE(PROPER(Table1[[#This Row],[Performace remark based on performance]])," ",UPPER(TRIM(Table1[[#This Row],[category]])))</f>
        <v>Average Performance DESKTOP</v>
      </c>
      <c r="R1402" s="8"/>
      <c r="S1402" s="2"/>
      <c r="T1402" s="2"/>
      <c r="U1402" s="2"/>
      <c r="V1402" s="2"/>
      <c r="W1402" s="2"/>
      <c r="X1402" s="2"/>
      <c r="Y1402" s="2"/>
      <c r="Z1402" s="2"/>
    </row>
    <row r="1403" spans="1:26" x14ac:dyDescent="0.2">
      <c r="A1403" t="s">
        <v>1527</v>
      </c>
      <c r="B1403" s="9">
        <v>19.36</v>
      </c>
      <c r="C1403" s="2">
        <v>1837</v>
      </c>
      <c r="D1403" s="2">
        <v>94.86</v>
      </c>
      <c r="E1403" s="2">
        <v>1059</v>
      </c>
      <c r="F1403" s="2">
        <v>54.69</v>
      </c>
      <c r="G1403" s="2">
        <v>80</v>
      </c>
      <c r="H1403" s="2">
        <v>22.96</v>
      </c>
      <c r="I1403" s="2">
        <v>4</v>
      </c>
      <c r="J1403" s="10">
        <v>2009</v>
      </c>
      <c r="K1403" s="8" t="s">
        <v>1295</v>
      </c>
      <c r="L1403" s="8" t="s">
        <v>16</v>
      </c>
      <c r="M1403" s="2">
        <f>RANK(Table1[[#This Row],[powerPerf]],Table1[powerPerf])</f>
        <v>1544</v>
      </c>
      <c r="N1403" s="2">
        <f>RANK(Table1[[#This Row],[cpuValue]],Table1[cpuValue])</f>
        <v>118</v>
      </c>
      <c r="O1403" s="8" t="str">
        <f>LOOKUP(Table1[[#This Row],[Rank based on power]],$S$5:$S$9,$T$5:$T$9)</f>
        <v>Average performance</v>
      </c>
      <c r="P1403" s="2">
        <f ca="1">YEAR($T$2)-Table1[[#This Row],[testDate]]</f>
        <v>13</v>
      </c>
      <c r="Q1403" s="8" t="str">
        <f>CONCATENATE(PROPER(Table1[[#This Row],[Performace remark based on performance]])," ",UPPER(TRIM(Table1[[#This Row],[category]])))</f>
        <v>Average Performance SERVER</v>
      </c>
      <c r="R1403" s="8"/>
      <c r="S1403" s="2"/>
      <c r="T1403" s="2"/>
      <c r="U1403" s="2"/>
      <c r="V1403" s="2"/>
      <c r="W1403" s="2"/>
      <c r="X1403" s="2"/>
      <c r="Y1403" s="2"/>
      <c r="Z1403" s="2"/>
    </row>
    <row r="1404" spans="1:26" x14ac:dyDescent="0.2">
      <c r="A1404" t="s">
        <v>1528</v>
      </c>
      <c r="B1404" s="9">
        <v>39.99</v>
      </c>
      <c r="C1404" s="2">
        <v>1832</v>
      </c>
      <c r="D1404" s="2">
        <v>45.82</v>
      </c>
      <c r="E1404" s="2">
        <v>1343</v>
      </c>
      <c r="F1404" s="2">
        <v>33.590000000000003</v>
      </c>
      <c r="G1404" s="2">
        <v>95</v>
      </c>
      <c r="H1404" s="2">
        <v>19.29</v>
      </c>
      <c r="I1404" s="2">
        <v>3</v>
      </c>
      <c r="J1404" s="10">
        <v>2014</v>
      </c>
      <c r="K1404" s="8" t="s">
        <v>1092</v>
      </c>
      <c r="L1404" s="8" t="s">
        <v>13</v>
      </c>
      <c r="M1404" s="2">
        <f>RANK(Table1[[#This Row],[powerPerf]],Table1[powerPerf])</f>
        <v>1649</v>
      </c>
      <c r="N1404" s="2">
        <f>RANK(Table1[[#This Row],[cpuValue]],Table1[cpuValue])</f>
        <v>491</v>
      </c>
      <c r="O1404" s="8" t="str">
        <f>LOOKUP(Table1[[#This Row],[Rank based on power]],$S$5:$S$9,$T$5:$T$9)</f>
        <v>Low performance</v>
      </c>
      <c r="P1404" s="2">
        <f ca="1">YEAR($T$2)-Table1[[#This Row],[testDate]]</f>
        <v>8</v>
      </c>
      <c r="Q1404" s="8" t="str">
        <f>CONCATENATE(PROPER(Table1[[#This Row],[Performace remark based on performance]])," ",UPPER(TRIM(Table1[[#This Row],[category]])))</f>
        <v>Low Performance DESKTOP</v>
      </c>
      <c r="R1404" s="8"/>
      <c r="S1404" s="2"/>
      <c r="T1404" s="2"/>
      <c r="U1404" s="2"/>
      <c r="V1404" s="2"/>
      <c r="W1404" s="2"/>
      <c r="X1404" s="2"/>
      <c r="Y1404" s="2"/>
      <c r="Z1404" s="2"/>
    </row>
    <row r="1405" spans="1:26" x14ac:dyDescent="0.2">
      <c r="A1405" t="s">
        <v>1529</v>
      </c>
      <c r="B1405" s="9">
        <v>88.92</v>
      </c>
      <c r="C1405" s="2">
        <v>1832</v>
      </c>
      <c r="D1405" s="2">
        <v>20.6</v>
      </c>
      <c r="E1405" s="2">
        <v>1238</v>
      </c>
      <c r="F1405" s="2">
        <v>13.92</v>
      </c>
      <c r="G1405" s="2">
        <v>35</v>
      </c>
      <c r="H1405" s="2">
        <v>52.35</v>
      </c>
      <c r="I1405" s="2">
        <v>2</v>
      </c>
      <c r="J1405" s="10">
        <v>2009</v>
      </c>
      <c r="K1405" s="8" t="s">
        <v>1450</v>
      </c>
      <c r="L1405" s="8" t="s">
        <v>118</v>
      </c>
      <c r="M1405" s="2">
        <f>RANK(Table1[[#This Row],[powerPerf]],Table1[powerPerf])</f>
        <v>1123</v>
      </c>
      <c r="N1405" s="2">
        <f>RANK(Table1[[#This Row],[cpuValue]],Table1[cpuValue])</f>
        <v>1144</v>
      </c>
      <c r="O1405" s="8" t="str">
        <f>LOOKUP(Table1[[#This Row],[Rank based on power]],$S$5:$S$9,$T$5:$T$9)</f>
        <v>Average performance</v>
      </c>
      <c r="P1405" s="2">
        <f ca="1">YEAR($T$2)-Table1[[#This Row],[testDate]]</f>
        <v>13</v>
      </c>
      <c r="Q1405" s="8" t="str">
        <f>CONCATENATE(PROPER(Table1[[#This Row],[Performace remark based on performance]])," ",UPPER(TRIM(Table1[[#This Row],[category]])))</f>
        <v>Average Performance LAPTOP</v>
      </c>
      <c r="R1405" s="8"/>
      <c r="S1405" s="2"/>
      <c r="T1405" s="2"/>
      <c r="U1405" s="2"/>
      <c r="V1405" s="2"/>
      <c r="W1405" s="2"/>
      <c r="X1405" s="2"/>
      <c r="Y1405" s="2"/>
      <c r="Z1405" s="2"/>
    </row>
    <row r="1406" spans="1:26" x14ac:dyDescent="0.2">
      <c r="A1406" t="s">
        <v>1530</v>
      </c>
      <c r="B1406" s="9">
        <v>22.49</v>
      </c>
      <c r="C1406" s="2">
        <v>1830</v>
      </c>
      <c r="D1406" s="2">
        <v>81.38</v>
      </c>
      <c r="E1406" s="2">
        <v>987</v>
      </c>
      <c r="F1406" s="2">
        <v>43.89</v>
      </c>
      <c r="G1406" s="2">
        <v>65</v>
      </c>
      <c r="H1406" s="2">
        <v>28.16</v>
      </c>
      <c r="I1406" s="2">
        <v>4</v>
      </c>
      <c r="J1406" s="10">
        <v>2013</v>
      </c>
      <c r="K1406" s="8" t="s">
        <v>1360</v>
      </c>
      <c r="L1406" s="8" t="s">
        <v>13</v>
      </c>
      <c r="M1406" s="2">
        <f>RANK(Table1[[#This Row],[powerPerf]],Table1[powerPerf])</f>
        <v>1435</v>
      </c>
      <c r="N1406" s="2">
        <f>RANK(Table1[[#This Row],[cpuValue]],Table1[cpuValue])</f>
        <v>175</v>
      </c>
      <c r="O1406" s="8" t="str">
        <f>LOOKUP(Table1[[#This Row],[Rank based on power]],$S$5:$S$9,$T$5:$T$9)</f>
        <v>Average performance</v>
      </c>
      <c r="P1406" s="2">
        <f ca="1">YEAR($T$2)-Table1[[#This Row],[testDate]]</f>
        <v>9</v>
      </c>
      <c r="Q1406" s="8" t="str">
        <f>CONCATENATE(PROPER(Table1[[#This Row],[Performace remark based on performance]])," ",UPPER(TRIM(Table1[[#This Row],[category]])))</f>
        <v>Average Performance DESKTOP</v>
      </c>
      <c r="R1406" s="8"/>
      <c r="S1406" s="2"/>
      <c r="T1406" s="2"/>
      <c r="U1406" s="2"/>
      <c r="V1406" s="2"/>
      <c r="W1406" s="2"/>
      <c r="X1406" s="2"/>
      <c r="Y1406" s="2"/>
      <c r="Z1406" s="2"/>
    </row>
    <row r="1407" spans="1:26" x14ac:dyDescent="0.2">
      <c r="A1407" t="s">
        <v>1531</v>
      </c>
      <c r="B1407" s="9">
        <v>281</v>
      </c>
      <c r="C1407" s="2">
        <v>1822</v>
      </c>
      <c r="D1407" s="2">
        <v>6.49</v>
      </c>
      <c r="E1407" s="2">
        <v>1080</v>
      </c>
      <c r="F1407" s="2">
        <v>3.84</v>
      </c>
      <c r="G1407" s="2">
        <v>4.5</v>
      </c>
      <c r="H1407" s="2">
        <v>404.97</v>
      </c>
      <c r="I1407" s="2">
        <v>2</v>
      </c>
      <c r="J1407" s="10">
        <v>2008</v>
      </c>
      <c r="K1407" s="8" t="s">
        <v>1405</v>
      </c>
      <c r="L1407" s="8" t="s">
        <v>118</v>
      </c>
      <c r="M1407" s="2">
        <f>RANK(Table1[[#This Row],[powerPerf]],Table1[powerPerf])</f>
        <v>72</v>
      </c>
      <c r="N1407" s="2">
        <f>RANK(Table1[[#This Row],[cpuValue]],Table1[cpuValue])</f>
        <v>1751</v>
      </c>
      <c r="O1407" s="8" t="str">
        <f>LOOKUP(Table1[[#This Row],[Rank based on power]],$S$5:$S$9,$T$5:$T$9)</f>
        <v>Best performance</v>
      </c>
      <c r="P1407" s="2">
        <f ca="1">YEAR($T$2)-Table1[[#This Row],[testDate]]</f>
        <v>14</v>
      </c>
      <c r="Q1407" s="8" t="str">
        <f>CONCATENATE(PROPER(Table1[[#This Row],[Performace remark based on performance]])," ",UPPER(TRIM(Table1[[#This Row],[category]])))</f>
        <v>Best Performance LAPTOP</v>
      </c>
      <c r="R1407" s="8"/>
      <c r="S1407" s="2"/>
      <c r="T1407" s="2"/>
      <c r="U1407" s="2"/>
      <c r="V1407" s="2"/>
      <c r="W1407" s="2"/>
      <c r="X1407" s="2"/>
      <c r="Y1407" s="2"/>
      <c r="Z1407" s="2"/>
    </row>
    <row r="1408" spans="1:26" x14ac:dyDescent="0.2">
      <c r="A1408" t="s">
        <v>1532</v>
      </c>
      <c r="B1408" s="9">
        <v>116.19</v>
      </c>
      <c r="C1408" s="2">
        <v>1819</v>
      </c>
      <c r="D1408" s="2">
        <v>15.65</v>
      </c>
      <c r="E1408" s="2">
        <v>1426</v>
      </c>
      <c r="F1408" s="2">
        <v>12.27</v>
      </c>
      <c r="G1408" s="2">
        <v>65</v>
      </c>
      <c r="H1408" s="2">
        <v>27.98</v>
      </c>
      <c r="I1408" s="2">
        <v>2</v>
      </c>
      <c r="J1408" s="10">
        <v>2017</v>
      </c>
      <c r="K1408" s="8" t="s">
        <v>776</v>
      </c>
      <c r="L1408" s="8" t="s">
        <v>13</v>
      </c>
      <c r="M1408" s="2">
        <f>RANK(Table1[[#This Row],[powerPerf]],Table1[powerPerf])</f>
        <v>1438</v>
      </c>
      <c r="N1408" s="2">
        <f>RANK(Table1[[#This Row],[cpuValue]],Table1[cpuValue])</f>
        <v>1332</v>
      </c>
      <c r="O1408" s="8" t="str">
        <f>LOOKUP(Table1[[#This Row],[Rank based on power]],$S$5:$S$9,$T$5:$T$9)</f>
        <v>Average performance</v>
      </c>
      <c r="P1408" s="2">
        <f ca="1">YEAR($T$2)-Table1[[#This Row],[testDate]]</f>
        <v>5</v>
      </c>
      <c r="Q1408" s="8" t="str">
        <f>CONCATENATE(PROPER(Table1[[#This Row],[Performace remark based on performance]])," ",UPPER(TRIM(Table1[[#This Row],[category]])))</f>
        <v>Average Performance DESKTOP</v>
      </c>
      <c r="R1408" s="8"/>
      <c r="S1408" s="2"/>
      <c r="T1408" s="2"/>
      <c r="U1408" s="2"/>
      <c r="V1408" s="2"/>
      <c r="W1408" s="2"/>
      <c r="X1408" s="2"/>
      <c r="Y1408" s="2"/>
      <c r="Z1408" s="2"/>
    </row>
    <row r="1409" spans="1:26" x14ac:dyDescent="0.2">
      <c r="A1409" t="s">
        <v>1533</v>
      </c>
      <c r="B1409" s="9">
        <v>66.14</v>
      </c>
      <c r="C1409" s="2">
        <v>1819</v>
      </c>
      <c r="D1409" s="2">
        <v>27.5</v>
      </c>
      <c r="E1409" s="2">
        <v>942</v>
      </c>
      <c r="F1409" s="2">
        <v>14.24</v>
      </c>
      <c r="G1409" s="2">
        <v>105</v>
      </c>
      <c r="H1409" s="2">
        <v>17.32</v>
      </c>
      <c r="I1409" s="2">
        <v>4</v>
      </c>
      <c r="J1409" s="10">
        <v>2010</v>
      </c>
      <c r="K1409" s="8" t="s">
        <v>1295</v>
      </c>
      <c r="L1409" s="8" t="s">
        <v>16</v>
      </c>
      <c r="M1409" s="2">
        <f>RANK(Table1[[#This Row],[powerPerf]],Table1[powerPerf])</f>
        <v>1718</v>
      </c>
      <c r="N1409" s="2">
        <f>RANK(Table1[[#This Row],[cpuValue]],Table1[cpuValue])</f>
        <v>921</v>
      </c>
      <c r="O1409" s="8" t="str">
        <f>LOOKUP(Table1[[#This Row],[Rank based on power]],$S$5:$S$9,$T$5:$T$9)</f>
        <v>Low performance</v>
      </c>
      <c r="P1409" s="2">
        <f ca="1">YEAR($T$2)-Table1[[#This Row],[testDate]]</f>
        <v>12</v>
      </c>
      <c r="Q1409" s="8" t="str">
        <f>CONCATENATE(PROPER(Table1[[#This Row],[Performace remark based on performance]])," ",UPPER(TRIM(Table1[[#This Row],[category]])))</f>
        <v>Low Performance SERVER</v>
      </c>
      <c r="R1409" s="8"/>
      <c r="S1409" s="2"/>
      <c r="T1409" s="2"/>
      <c r="U1409" s="2"/>
      <c r="V1409" s="2"/>
      <c r="W1409" s="2"/>
      <c r="X1409" s="2"/>
      <c r="Y1409" s="2"/>
      <c r="Z1409" s="2"/>
    </row>
    <row r="1410" spans="1:26" x14ac:dyDescent="0.2">
      <c r="A1410" t="s">
        <v>1534</v>
      </c>
      <c r="B1410" s="9">
        <v>59.95</v>
      </c>
      <c r="C1410" s="2">
        <v>1816</v>
      </c>
      <c r="D1410" s="2">
        <v>30.29</v>
      </c>
      <c r="E1410" s="2">
        <v>1048</v>
      </c>
      <c r="F1410" s="2">
        <v>17.489999999999998</v>
      </c>
      <c r="G1410" s="2">
        <v>45</v>
      </c>
      <c r="H1410" s="2">
        <v>40.35</v>
      </c>
      <c r="I1410" s="2">
        <v>2</v>
      </c>
      <c r="J1410" s="10">
        <v>2011</v>
      </c>
      <c r="K1410" s="8" t="s">
        <v>1191</v>
      </c>
      <c r="L1410" s="8" t="s">
        <v>13</v>
      </c>
      <c r="M1410" s="2">
        <f>RANK(Table1[[#This Row],[powerPerf]],Table1[powerPerf])</f>
        <v>1243</v>
      </c>
      <c r="N1410" s="2">
        <f>RANK(Table1[[#This Row],[cpuValue]],Table1[cpuValue])</f>
        <v>831</v>
      </c>
      <c r="O1410" s="8" t="str">
        <f>LOOKUP(Table1[[#This Row],[Rank based on power]],$S$5:$S$9,$T$5:$T$9)</f>
        <v>Average performance</v>
      </c>
      <c r="P1410" s="2">
        <f ca="1">YEAR($T$2)-Table1[[#This Row],[testDate]]</f>
        <v>11</v>
      </c>
      <c r="Q1410" s="8" t="str">
        <f>CONCATENATE(PROPER(Table1[[#This Row],[Performace remark based on performance]])," ",UPPER(TRIM(Table1[[#This Row],[category]])))</f>
        <v>Average Performance DESKTOP</v>
      </c>
      <c r="R1410" s="8"/>
      <c r="S1410" s="2"/>
      <c r="T1410" s="2"/>
      <c r="U1410" s="2"/>
      <c r="V1410" s="2"/>
      <c r="W1410" s="2"/>
      <c r="X1410" s="2"/>
      <c r="Y1410" s="2"/>
      <c r="Z1410" s="2"/>
    </row>
    <row r="1411" spans="1:26" x14ac:dyDescent="0.2">
      <c r="A1411" t="s">
        <v>1535</v>
      </c>
      <c r="B1411" s="9">
        <v>39.99</v>
      </c>
      <c r="C1411" s="2">
        <v>1814</v>
      </c>
      <c r="D1411" s="2">
        <v>45.36</v>
      </c>
      <c r="E1411" s="2">
        <v>947</v>
      </c>
      <c r="F1411" s="2">
        <v>23.68</v>
      </c>
      <c r="G1411" s="2">
        <v>80</v>
      </c>
      <c r="H1411" s="2">
        <v>22.68</v>
      </c>
      <c r="I1411" s="2">
        <v>4</v>
      </c>
      <c r="J1411" s="10">
        <v>2012</v>
      </c>
      <c r="K1411" s="8" t="s">
        <v>1267</v>
      </c>
      <c r="L1411" s="8" t="s">
        <v>16</v>
      </c>
      <c r="M1411" s="2">
        <f>RANK(Table1[[#This Row],[powerPerf]],Table1[powerPerf])</f>
        <v>1551</v>
      </c>
      <c r="N1411" s="2">
        <f>RANK(Table1[[#This Row],[cpuValue]],Table1[cpuValue])</f>
        <v>499</v>
      </c>
      <c r="O1411" s="8" t="str">
        <f>LOOKUP(Table1[[#This Row],[Rank based on power]],$S$5:$S$9,$T$5:$T$9)</f>
        <v>Average performance</v>
      </c>
      <c r="P1411" s="2">
        <f ca="1">YEAR($T$2)-Table1[[#This Row],[testDate]]</f>
        <v>10</v>
      </c>
      <c r="Q1411" s="8" t="str">
        <f>CONCATENATE(PROPER(Table1[[#This Row],[Performace remark based on performance]])," ",UPPER(TRIM(Table1[[#This Row],[category]])))</f>
        <v>Average Performance SERVER</v>
      </c>
      <c r="R1411" s="8"/>
      <c r="S1411" s="2"/>
      <c r="T1411" s="2"/>
      <c r="U1411" s="2"/>
      <c r="V1411" s="2"/>
      <c r="W1411" s="2"/>
      <c r="X1411" s="2"/>
      <c r="Y1411" s="2"/>
      <c r="Z1411" s="2"/>
    </row>
    <row r="1412" spans="1:26" x14ac:dyDescent="0.2">
      <c r="A1412" t="s">
        <v>1536</v>
      </c>
      <c r="B1412" s="9">
        <v>34.299999999999997</v>
      </c>
      <c r="C1412" s="2">
        <v>1814</v>
      </c>
      <c r="D1412" s="2">
        <v>52.89</v>
      </c>
      <c r="E1412" s="2">
        <v>1059</v>
      </c>
      <c r="F1412" s="2">
        <v>30.87</v>
      </c>
      <c r="G1412" s="2">
        <v>95</v>
      </c>
      <c r="H1412" s="2">
        <v>19.100000000000001</v>
      </c>
      <c r="I1412" s="2">
        <v>4</v>
      </c>
      <c r="J1412" s="10">
        <v>2016</v>
      </c>
      <c r="K1412" s="8" t="s">
        <v>1295</v>
      </c>
      <c r="L1412" s="8" t="s">
        <v>13</v>
      </c>
      <c r="M1412" s="2">
        <f>RANK(Table1[[#This Row],[powerPerf]],Table1[powerPerf])</f>
        <v>1654</v>
      </c>
      <c r="N1412" s="2">
        <f>RANK(Table1[[#This Row],[cpuValue]],Table1[cpuValue])</f>
        <v>398</v>
      </c>
      <c r="O1412" s="8" t="str">
        <f>LOOKUP(Table1[[#This Row],[Rank based on power]],$S$5:$S$9,$T$5:$T$9)</f>
        <v>Low performance</v>
      </c>
      <c r="P1412" s="2">
        <f ca="1">YEAR($T$2)-Table1[[#This Row],[testDate]]</f>
        <v>6</v>
      </c>
      <c r="Q1412" s="8" t="str">
        <f>CONCATENATE(PROPER(Table1[[#This Row],[Performace remark based on performance]])," ",UPPER(TRIM(Table1[[#This Row],[category]])))</f>
        <v>Low Performance DESKTOP</v>
      </c>
      <c r="R1412" s="8"/>
      <c r="S1412" s="2"/>
      <c r="T1412" s="2"/>
      <c r="U1412" s="2"/>
      <c r="V1412" s="2"/>
      <c r="W1412" s="2"/>
      <c r="X1412" s="2"/>
      <c r="Y1412" s="2"/>
      <c r="Z1412" s="2"/>
    </row>
    <row r="1413" spans="1:26" x14ac:dyDescent="0.2">
      <c r="A1413" t="s">
        <v>1537</v>
      </c>
      <c r="B1413" s="9">
        <v>64.95</v>
      </c>
      <c r="C1413" s="2">
        <v>1810</v>
      </c>
      <c r="D1413" s="2">
        <v>27.87</v>
      </c>
      <c r="E1413" s="2">
        <v>1033</v>
      </c>
      <c r="F1413" s="2">
        <v>15.9</v>
      </c>
      <c r="G1413" s="2">
        <v>95</v>
      </c>
      <c r="H1413" s="2">
        <v>19.059999999999999</v>
      </c>
      <c r="I1413" s="2">
        <v>4</v>
      </c>
      <c r="J1413" s="10">
        <v>2009</v>
      </c>
      <c r="K1413" s="8" t="s">
        <v>17</v>
      </c>
      <c r="L1413" s="8" t="s">
        <v>77</v>
      </c>
      <c r="M1413" s="2">
        <f>RANK(Table1[[#This Row],[powerPerf]],Table1[powerPerf])</f>
        <v>1656</v>
      </c>
      <c r="N1413" s="2">
        <f>RANK(Table1[[#This Row],[cpuValue]],Table1[cpuValue])</f>
        <v>908</v>
      </c>
      <c r="O1413" s="8" t="str">
        <f>LOOKUP(Table1[[#This Row],[Rank based on power]],$S$5:$S$9,$T$5:$T$9)</f>
        <v>Low performance</v>
      </c>
      <c r="P1413" s="2">
        <f ca="1">YEAR($T$2)-Table1[[#This Row],[testDate]]</f>
        <v>13</v>
      </c>
      <c r="Q1413" s="8" t="str">
        <f>CONCATENATE(PROPER(Table1[[#This Row],[Performace remark based on performance]])," ",UPPER(TRIM(Table1[[#This Row],[category]])))</f>
        <v>Low Performance UNKNOWN</v>
      </c>
      <c r="R1413" s="8"/>
      <c r="S1413" s="2"/>
      <c r="T1413" s="2"/>
      <c r="U1413" s="2"/>
      <c r="V1413" s="2"/>
      <c r="W1413" s="2"/>
      <c r="X1413" s="2"/>
      <c r="Y1413" s="2"/>
      <c r="Z1413" s="2"/>
    </row>
    <row r="1414" spans="1:26" x14ac:dyDescent="0.2">
      <c r="A1414" t="s">
        <v>1538</v>
      </c>
      <c r="B1414" s="9">
        <v>15.21</v>
      </c>
      <c r="C1414" s="2">
        <v>1808</v>
      </c>
      <c r="D1414" s="2">
        <v>118.84</v>
      </c>
      <c r="E1414" s="2">
        <v>1282</v>
      </c>
      <c r="F1414" s="2">
        <v>84.28</v>
      </c>
      <c r="G1414" s="2">
        <v>95</v>
      </c>
      <c r="H1414" s="2">
        <v>19.03</v>
      </c>
      <c r="I1414" s="2">
        <v>3</v>
      </c>
      <c r="J1414" s="10">
        <v>2013</v>
      </c>
      <c r="K1414" s="8" t="s">
        <v>1092</v>
      </c>
      <c r="L1414" s="8" t="s">
        <v>13</v>
      </c>
      <c r="M1414" s="2">
        <f>RANK(Table1[[#This Row],[powerPerf]],Table1[powerPerf])</f>
        <v>1659</v>
      </c>
      <c r="N1414" s="2">
        <f>RANK(Table1[[#This Row],[cpuValue]],Table1[cpuValue])</f>
        <v>45</v>
      </c>
      <c r="O1414" s="8" t="str">
        <f>LOOKUP(Table1[[#This Row],[Rank based on power]],$S$5:$S$9,$T$5:$T$9)</f>
        <v>Low performance</v>
      </c>
      <c r="P1414" s="2">
        <f ca="1">YEAR($T$2)-Table1[[#This Row],[testDate]]</f>
        <v>9</v>
      </c>
      <c r="Q1414" s="8" t="str">
        <f>CONCATENATE(PROPER(Table1[[#This Row],[Performace remark based on performance]])," ",UPPER(TRIM(Table1[[#This Row],[category]])))</f>
        <v>Low Performance DESKTOP</v>
      </c>
      <c r="R1414" s="8"/>
      <c r="S1414" s="2"/>
      <c r="T1414" s="2"/>
      <c r="U1414" s="2"/>
      <c r="V1414" s="2"/>
      <c r="W1414" s="2"/>
      <c r="X1414" s="2"/>
      <c r="Y1414" s="2"/>
      <c r="Z1414" s="2"/>
    </row>
    <row r="1415" spans="1:26" x14ac:dyDescent="0.2">
      <c r="A1415" t="s">
        <v>1539</v>
      </c>
      <c r="B1415" s="9">
        <v>48.02</v>
      </c>
      <c r="C1415" s="2">
        <v>1804</v>
      </c>
      <c r="D1415" s="2">
        <v>37.56</v>
      </c>
      <c r="E1415" s="2">
        <v>942</v>
      </c>
      <c r="F1415" s="2">
        <v>19.63</v>
      </c>
      <c r="G1415" s="2">
        <v>125</v>
      </c>
      <c r="H1415" s="2">
        <v>14.43</v>
      </c>
      <c r="I1415" s="2">
        <v>4</v>
      </c>
      <c r="J1415" s="10">
        <v>2021</v>
      </c>
      <c r="K1415" s="8" t="s">
        <v>1391</v>
      </c>
      <c r="L1415" s="8" t="s">
        <v>13</v>
      </c>
      <c r="M1415" s="2">
        <f>RANK(Table1[[#This Row],[powerPerf]],Table1[powerPerf])</f>
        <v>1786</v>
      </c>
      <c r="N1415" s="2">
        <f>RANK(Table1[[#This Row],[cpuValue]],Table1[cpuValue])</f>
        <v>636</v>
      </c>
      <c r="O1415" s="8" t="str">
        <f>LOOKUP(Table1[[#This Row],[Rank based on power]],$S$5:$S$9,$T$5:$T$9)</f>
        <v>Low performance</v>
      </c>
      <c r="P1415" s="2">
        <f ca="1">YEAR($T$2)-Table1[[#This Row],[testDate]]</f>
        <v>1</v>
      </c>
      <c r="Q1415" s="8" t="str">
        <f>CONCATENATE(PROPER(Table1[[#This Row],[Performace remark based on performance]])," ",UPPER(TRIM(Table1[[#This Row],[category]])))</f>
        <v>Low Performance DESKTOP</v>
      </c>
      <c r="R1415" s="8"/>
      <c r="S1415" s="2"/>
      <c r="T1415" s="2"/>
      <c r="U1415" s="2"/>
      <c r="V1415" s="2"/>
      <c r="W1415" s="2"/>
      <c r="X1415" s="2"/>
      <c r="Y1415" s="2"/>
      <c r="Z1415" s="2"/>
    </row>
    <row r="1416" spans="1:26" x14ac:dyDescent="0.2">
      <c r="A1416" t="s">
        <v>1540</v>
      </c>
      <c r="B1416" s="9">
        <v>35.22</v>
      </c>
      <c r="C1416" s="2">
        <v>1799</v>
      </c>
      <c r="D1416" s="2">
        <v>51.09</v>
      </c>
      <c r="E1416" s="2">
        <v>1576</v>
      </c>
      <c r="F1416" s="2">
        <v>44.74</v>
      </c>
      <c r="G1416" s="2">
        <v>65</v>
      </c>
      <c r="H1416" s="2">
        <v>27.68</v>
      </c>
      <c r="I1416" s="2">
        <v>1</v>
      </c>
      <c r="J1416" s="10">
        <v>2018</v>
      </c>
      <c r="K1416" s="8" t="s">
        <v>1069</v>
      </c>
      <c r="L1416" s="8" t="s">
        <v>13</v>
      </c>
      <c r="M1416" s="2">
        <f>RANK(Table1[[#This Row],[powerPerf]],Table1[powerPerf])</f>
        <v>1444</v>
      </c>
      <c r="N1416" s="2">
        <f>RANK(Table1[[#This Row],[cpuValue]],Table1[cpuValue])</f>
        <v>418</v>
      </c>
      <c r="O1416" s="8" t="str">
        <f>LOOKUP(Table1[[#This Row],[Rank based on power]],$S$5:$S$9,$T$5:$T$9)</f>
        <v>Average performance</v>
      </c>
      <c r="P1416" s="2">
        <f ca="1">YEAR($T$2)-Table1[[#This Row],[testDate]]</f>
        <v>4</v>
      </c>
      <c r="Q1416" s="8" t="str">
        <f>CONCATENATE(PROPER(Table1[[#This Row],[Performace remark based on performance]])," ",UPPER(TRIM(Table1[[#This Row],[category]])))</f>
        <v>Average Performance DESKTOP</v>
      </c>
      <c r="R1416" s="8"/>
      <c r="S1416" s="2"/>
      <c r="T1416" s="2"/>
      <c r="U1416" s="2"/>
      <c r="V1416" s="2"/>
      <c r="W1416" s="2"/>
      <c r="X1416" s="2"/>
      <c r="Y1416" s="2"/>
      <c r="Z1416" s="2"/>
    </row>
    <row r="1417" spans="1:26" x14ac:dyDescent="0.2">
      <c r="A1417" t="s">
        <v>1541</v>
      </c>
      <c r="B1417" s="9">
        <v>63.99</v>
      </c>
      <c r="C1417" s="2">
        <v>1797</v>
      </c>
      <c r="D1417" s="2">
        <v>28.08</v>
      </c>
      <c r="E1417" s="2">
        <v>1014</v>
      </c>
      <c r="F1417" s="2">
        <v>15.85</v>
      </c>
      <c r="G1417" s="2">
        <v>95</v>
      </c>
      <c r="H1417" s="2">
        <v>18.920000000000002</v>
      </c>
      <c r="I1417" s="2">
        <v>4</v>
      </c>
      <c r="J1417" s="10">
        <v>2009</v>
      </c>
      <c r="K1417" s="8" t="s">
        <v>1295</v>
      </c>
      <c r="L1417" s="8" t="s">
        <v>13</v>
      </c>
      <c r="M1417" s="2">
        <f>RANK(Table1[[#This Row],[powerPerf]],Table1[powerPerf])</f>
        <v>1664</v>
      </c>
      <c r="N1417" s="2">
        <f>RANK(Table1[[#This Row],[cpuValue]],Table1[cpuValue])</f>
        <v>898</v>
      </c>
      <c r="O1417" s="8" t="str">
        <f>LOOKUP(Table1[[#This Row],[Rank based on power]],$S$5:$S$9,$T$5:$T$9)</f>
        <v>Low performance</v>
      </c>
      <c r="P1417" s="2">
        <f ca="1">YEAR($T$2)-Table1[[#This Row],[testDate]]</f>
        <v>13</v>
      </c>
      <c r="Q1417" s="8" t="str">
        <f>CONCATENATE(PROPER(Table1[[#This Row],[Performace remark based on performance]])," ",UPPER(TRIM(Table1[[#This Row],[category]])))</f>
        <v>Low Performance DESKTOP</v>
      </c>
      <c r="R1417" s="8"/>
      <c r="S1417" s="2"/>
      <c r="T1417" s="2"/>
      <c r="U1417" s="2"/>
      <c r="V1417" s="2"/>
      <c r="W1417" s="2"/>
      <c r="X1417" s="2"/>
      <c r="Y1417" s="2"/>
      <c r="Z1417" s="2"/>
    </row>
    <row r="1418" spans="1:26" x14ac:dyDescent="0.2">
      <c r="A1418" t="s">
        <v>1543</v>
      </c>
      <c r="B1418" s="9">
        <v>99.95</v>
      </c>
      <c r="C1418" s="2">
        <v>1782</v>
      </c>
      <c r="D1418" s="2">
        <v>17.829999999999998</v>
      </c>
      <c r="E1418" s="2">
        <v>1009</v>
      </c>
      <c r="F1418" s="2">
        <v>10.09</v>
      </c>
      <c r="G1418" s="2">
        <v>45</v>
      </c>
      <c r="H1418" s="2">
        <v>39.590000000000003</v>
      </c>
      <c r="I1418" s="2">
        <v>4</v>
      </c>
      <c r="J1418" s="10">
        <v>2013</v>
      </c>
      <c r="K1418" s="8" t="s">
        <v>1491</v>
      </c>
      <c r="L1418" s="8" t="s">
        <v>118</v>
      </c>
      <c r="M1418" s="2">
        <f>RANK(Table1[[#This Row],[powerPerf]],Table1[powerPerf])</f>
        <v>1251</v>
      </c>
      <c r="N1418" s="2">
        <f>RANK(Table1[[#This Row],[cpuValue]],Table1[cpuValue])</f>
        <v>1245</v>
      </c>
      <c r="O1418" s="8" t="str">
        <f>LOOKUP(Table1[[#This Row],[Rank based on power]],$S$5:$S$9,$T$5:$T$9)</f>
        <v>Average performance</v>
      </c>
      <c r="P1418" s="2">
        <f ca="1">YEAR($T$2)-Table1[[#This Row],[testDate]]</f>
        <v>9</v>
      </c>
      <c r="Q1418" s="8" t="str">
        <f>CONCATENATE(PROPER(Table1[[#This Row],[Performace remark based on performance]])," ",UPPER(TRIM(Table1[[#This Row],[category]])))</f>
        <v>Average Performance LAPTOP</v>
      </c>
      <c r="R1418" s="8"/>
      <c r="S1418" s="2"/>
      <c r="T1418" s="2"/>
      <c r="U1418" s="2"/>
      <c r="V1418" s="2"/>
      <c r="W1418" s="2"/>
      <c r="X1418" s="2"/>
      <c r="Y1418" s="2"/>
      <c r="Z1418" s="2"/>
    </row>
    <row r="1419" spans="1:26" x14ac:dyDescent="0.2">
      <c r="A1419" t="s">
        <v>1544</v>
      </c>
      <c r="B1419" s="9">
        <v>95.49</v>
      </c>
      <c r="C1419" s="2">
        <v>1781</v>
      </c>
      <c r="D1419" s="2">
        <v>18.649999999999999</v>
      </c>
      <c r="E1419" s="2">
        <v>1192</v>
      </c>
      <c r="F1419" s="2">
        <v>12.48</v>
      </c>
      <c r="G1419" s="2">
        <v>95</v>
      </c>
      <c r="H1419" s="2">
        <v>18.75</v>
      </c>
      <c r="I1419" s="2">
        <v>3</v>
      </c>
      <c r="J1419" s="10">
        <v>2021</v>
      </c>
      <c r="K1419" s="8" t="s">
        <v>17</v>
      </c>
      <c r="L1419" s="8" t="s">
        <v>77</v>
      </c>
      <c r="M1419" s="2">
        <f>RANK(Table1[[#This Row],[powerPerf]],Table1[powerPerf])</f>
        <v>1671</v>
      </c>
      <c r="N1419" s="2">
        <f>RANK(Table1[[#This Row],[cpuValue]],Table1[cpuValue])</f>
        <v>1215</v>
      </c>
      <c r="O1419" s="8" t="str">
        <f>LOOKUP(Table1[[#This Row],[Rank based on power]],$S$5:$S$9,$T$5:$T$9)</f>
        <v>Low performance</v>
      </c>
      <c r="P1419" s="2">
        <f ca="1">YEAR($T$2)-Table1[[#This Row],[testDate]]</f>
        <v>1</v>
      </c>
      <c r="Q1419" s="8" t="str">
        <f>CONCATENATE(PROPER(Table1[[#This Row],[Performace remark based on performance]])," ",UPPER(TRIM(Table1[[#This Row],[category]])))</f>
        <v>Low Performance UNKNOWN</v>
      </c>
      <c r="R1419" s="8"/>
      <c r="S1419" s="2"/>
      <c r="T1419" s="2"/>
      <c r="U1419" s="2"/>
      <c r="V1419" s="2"/>
      <c r="W1419" s="2"/>
      <c r="X1419" s="2"/>
      <c r="Y1419" s="2"/>
      <c r="Z1419" s="2"/>
    </row>
    <row r="1420" spans="1:26" x14ac:dyDescent="0.2">
      <c r="A1420" t="s">
        <v>1545</v>
      </c>
      <c r="B1420" s="9">
        <v>95.6</v>
      </c>
      <c r="C1420" s="2">
        <v>1778</v>
      </c>
      <c r="D1420" s="2">
        <v>18.600000000000001</v>
      </c>
      <c r="E1420" s="2">
        <v>958</v>
      </c>
      <c r="F1420" s="2">
        <v>10.02</v>
      </c>
      <c r="G1420" s="2">
        <v>105</v>
      </c>
      <c r="H1420" s="2">
        <v>16.93</v>
      </c>
      <c r="I1420" s="2">
        <v>4</v>
      </c>
      <c r="J1420" s="10">
        <v>2012</v>
      </c>
      <c r="K1420" s="8" t="s">
        <v>1295</v>
      </c>
      <c r="L1420" s="8" t="s">
        <v>13</v>
      </c>
      <c r="M1420" s="2">
        <f>RANK(Table1[[#This Row],[powerPerf]],Table1[powerPerf])</f>
        <v>1723</v>
      </c>
      <c r="N1420" s="2">
        <f>RANK(Table1[[#This Row],[cpuValue]],Table1[cpuValue])</f>
        <v>1217</v>
      </c>
      <c r="O1420" s="8" t="str">
        <f>LOOKUP(Table1[[#This Row],[Rank based on power]],$S$5:$S$9,$T$5:$T$9)</f>
        <v>Low performance</v>
      </c>
      <c r="P1420" s="2">
        <f ca="1">YEAR($T$2)-Table1[[#This Row],[testDate]]</f>
        <v>10</v>
      </c>
      <c r="Q1420" s="8" t="str">
        <f>CONCATENATE(PROPER(Table1[[#This Row],[Performace remark based on performance]])," ",UPPER(TRIM(Table1[[#This Row],[category]])))</f>
        <v>Low Performance DESKTOP</v>
      </c>
      <c r="R1420" s="8"/>
      <c r="S1420" s="2"/>
      <c r="T1420" s="2"/>
      <c r="U1420" s="2"/>
      <c r="V1420" s="2"/>
      <c r="W1420" s="2"/>
      <c r="X1420" s="2"/>
      <c r="Y1420" s="2"/>
      <c r="Z1420" s="2"/>
    </row>
    <row r="1421" spans="1:26" x14ac:dyDescent="0.2">
      <c r="A1421" t="s">
        <v>1546</v>
      </c>
      <c r="B1421" s="9">
        <v>100</v>
      </c>
      <c r="C1421" s="2">
        <v>1776</v>
      </c>
      <c r="D1421" s="2">
        <v>17.760000000000002</v>
      </c>
      <c r="E1421" s="2">
        <v>988</v>
      </c>
      <c r="F1421" s="2">
        <v>9.8800000000000008</v>
      </c>
      <c r="G1421" s="2">
        <v>95</v>
      </c>
      <c r="H1421" s="2">
        <v>18.7</v>
      </c>
      <c r="I1421" s="2">
        <v>4</v>
      </c>
      <c r="J1421" s="10">
        <v>2012</v>
      </c>
      <c r="K1421" s="8" t="s">
        <v>1092</v>
      </c>
      <c r="L1421" s="8" t="s">
        <v>13</v>
      </c>
      <c r="M1421" s="2">
        <f>RANK(Table1[[#This Row],[powerPerf]],Table1[powerPerf])</f>
        <v>1672</v>
      </c>
      <c r="N1421" s="2">
        <f>RANK(Table1[[#This Row],[cpuValue]],Table1[cpuValue])</f>
        <v>1246</v>
      </c>
      <c r="O1421" s="8" t="str">
        <f>LOOKUP(Table1[[#This Row],[Rank based on power]],$S$5:$S$9,$T$5:$T$9)</f>
        <v>Low performance</v>
      </c>
      <c r="P1421" s="2">
        <f ca="1">YEAR($T$2)-Table1[[#This Row],[testDate]]</f>
        <v>10</v>
      </c>
      <c r="Q1421" s="8" t="str">
        <f>CONCATENATE(PROPER(Table1[[#This Row],[Performace remark based on performance]])," ",UPPER(TRIM(Table1[[#This Row],[category]])))</f>
        <v>Low Performance DESKTOP</v>
      </c>
      <c r="R1421" s="8"/>
      <c r="S1421" s="2"/>
      <c r="T1421" s="2"/>
      <c r="U1421" s="2"/>
      <c r="V1421" s="2"/>
      <c r="W1421" s="2"/>
      <c r="X1421" s="2"/>
      <c r="Y1421" s="2"/>
      <c r="Z1421" s="2"/>
    </row>
    <row r="1422" spans="1:26" x14ac:dyDescent="0.2">
      <c r="A1422" t="s">
        <v>1547</v>
      </c>
      <c r="B1422" s="9">
        <v>129</v>
      </c>
      <c r="C1422" s="2">
        <v>1768</v>
      </c>
      <c r="D1422" s="2">
        <v>13.71</v>
      </c>
      <c r="E1422" s="2">
        <v>1029</v>
      </c>
      <c r="F1422" s="2">
        <v>7.98</v>
      </c>
      <c r="G1422" s="2">
        <v>45</v>
      </c>
      <c r="H1422" s="2">
        <v>39.29</v>
      </c>
      <c r="I1422" s="2">
        <v>4</v>
      </c>
      <c r="J1422" s="10">
        <v>2009</v>
      </c>
      <c r="K1422" s="8" t="s">
        <v>1491</v>
      </c>
      <c r="L1422" s="8" t="s">
        <v>118</v>
      </c>
      <c r="M1422" s="2">
        <f>RANK(Table1[[#This Row],[powerPerf]],Table1[powerPerf])</f>
        <v>1257</v>
      </c>
      <c r="N1422" s="2">
        <f>RANK(Table1[[#This Row],[cpuValue]],Table1[cpuValue])</f>
        <v>1416</v>
      </c>
      <c r="O1422" s="8" t="str">
        <f>LOOKUP(Table1[[#This Row],[Rank based on power]],$S$5:$S$9,$T$5:$T$9)</f>
        <v>Average performance</v>
      </c>
      <c r="P1422" s="2">
        <f ca="1">YEAR($T$2)-Table1[[#This Row],[testDate]]</f>
        <v>13</v>
      </c>
      <c r="Q1422" s="8" t="str">
        <f>CONCATENATE(PROPER(Table1[[#This Row],[Performace remark based on performance]])," ",UPPER(TRIM(Table1[[#This Row],[category]])))</f>
        <v>Average Performance LAPTOP</v>
      </c>
      <c r="R1422" s="8"/>
      <c r="S1422" s="2"/>
      <c r="T1422" s="2"/>
      <c r="U1422" s="2"/>
      <c r="V1422" s="2"/>
      <c r="W1422" s="2"/>
      <c r="X1422" s="2"/>
      <c r="Y1422" s="2"/>
      <c r="Z1422" s="2"/>
    </row>
    <row r="1423" spans="1:26" x14ac:dyDescent="0.2">
      <c r="A1423" t="s">
        <v>1548</v>
      </c>
      <c r="B1423" s="9">
        <v>385.89</v>
      </c>
      <c r="C1423" s="2">
        <v>1764</v>
      </c>
      <c r="D1423" s="2">
        <v>4.57</v>
      </c>
      <c r="E1423" s="2">
        <v>930</v>
      </c>
      <c r="F1423" s="2">
        <v>2.41</v>
      </c>
      <c r="G1423" s="2">
        <v>45</v>
      </c>
      <c r="H1423" s="2">
        <v>39.200000000000003</v>
      </c>
      <c r="I1423" s="2">
        <v>4</v>
      </c>
      <c r="J1423" s="10">
        <v>2018</v>
      </c>
      <c r="K1423" s="8" t="s">
        <v>1523</v>
      </c>
      <c r="L1423" s="8" t="s">
        <v>118</v>
      </c>
      <c r="M1423" s="2">
        <f>RANK(Table1[[#This Row],[powerPerf]],Table1[powerPerf])</f>
        <v>1258</v>
      </c>
      <c r="N1423" s="2">
        <f>RANK(Table1[[#This Row],[cpuValue]],Table1[cpuValue])</f>
        <v>1828</v>
      </c>
      <c r="O1423" s="8" t="str">
        <f>LOOKUP(Table1[[#This Row],[Rank based on power]],$S$5:$S$9,$T$5:$T$9)</f>
        <v>Average performance</v>
      </c>
      <c r="P1423" s="2">
        <f ca="1">YEAR($T$2)-Table1[[#This Row],[testDate]]</f>
        <v>4</v>
      </c>
      <c r="Q1423" s="8" t="str">
        <f>CONCATENATE(PROPER(Table1[[#This Row],[Performace remark based on performance]])," ",UPPER(TRIM(Table1[[#This Row],[category]])))</f>
        <v>Average Performance LAPTOP</v>
      </c>
      <c r="R1423" s="8"/>
      <c r="S1423" s="2"/>
      <c r="T1423" s="2"/>
      <c r="U1423" s="2"/>
      <c r="V1423" s="2"/>
      <c r="W1423" s="2"/>
      <c r="X1423" s="2"/>
      <c r="Y1423" s="2"/>
      <c r="Z1423" s="2"/>
    </row>
    <row r="1424" spans="1:26" x14ac:dyDescent="0.2">
      <c r="A1424" t="s">
        <v>1549</v>
      </c>
      <c r="B1424" s="9">
        <v>28.02</v>
      </c>
      <c r="C1424" s="2">
        <v>1763</v>
      </c>
      <c r="D1424" s="2">
        <v>62.91</v>
      </c>
      <c r="E1424" s="2">
        <v>1292</v>
      </c>
      <c r="F1424" s="2">
        <v>46.12</v>
      </c>
      <c r="G1424" s="2">
        <v>95</v>
      </c>
      <c r="H1424" s="2">
        <v>18.559999999999999</v>
      </c>
      <c r="I1424" s="2">
        <v>3</v>
      </c>
      <c r="J1424" s="10">
        <v>2014</v>
      </c>
      <c r="K1424" s="8" t="s">
        <v>1092</v>
      </c>
      <c r="L1424" s="8" t="s">
        <v>13</v>
      </c>
      <c r="M1424" s="2">
        <f>RANK(Table1[[#This Row],[powerPerf]],Table1[powerPerf])</f>
        <v>1674</v>
      </c>
      <c r="N1424" s="2">
        <f>RANK(Table1[[#This Row],[cpuValue]],Table1[cpuValue])</f>
        <v>294</v>
      </c>
      <c r="O1424" s="8" t="str">
        <f>LOOKUP(Table1[[#This Row],[Rank based on power]],$S$5:$S$9,$T$5:$T$9)</f>
        <v>Low performance</v>
      </c>
      <c r="P1424" s="2">
        <f ca="1">YEAR($T$2)-Table1[[#This Row],[testDate]]</f>
        <v>8</v>
      </c>
      <c r="Q1424" s="8" t="str">
        <f>CONCATENATE(PROPER(Table1[[#This Row],[Performace remark based on performance]])," ",UPPER(TRIM(Table1[[#This Row],[category]])))</f>
        <v>Low Performance DESKTOP</v>
      </c>
      <c r="R1424" s="8"/>
      <c r="S1424" s="2"/>
      <c r="T1424" s="2"/>
      <c r="U1424" s="2"/>
      <c r="V1424" s="2"/>
      <c r="W1424" s="2"/>
      <c r="X1424" s="2"/>
      <c r="Y1424" s="2"/>
      <c r="Z1424" s="2"/>
    </row>
    <row r="1425" spans="1:26" x14ac:dyDescent="0.2">
      <c r="A1425" t="s">
        <v>1550</v>
      </c>
      <c r="B1425" s="9">
        <v>69</v>
      </c>
      <c r="C1425" s="2">
        <v>1758</v>
      </c>
      <c r="D1425" s="2">
        <v>25.48</v>
      </c>
      <c r="E1425" s="2">
        <v>1612</v>
      </c>
      <c r="F1425" s="2">
        <v>23.36</v>
      </c>
      <c r="G1425" s="2">
        <v>53</v>
      </c>
      <c r="H1425" s="2">
        <v>33.17</v>
      </c>
      <c r="I1425" s="2">
        <v>2</v>
      </c>
      <c r="J1425" s="10">
        <v>2010</v>
      </c>
      <c r="K1425" s="8" t="s">
        <v>665</v>
      </c>
      <c r="L1425" s="8" t="s">
        <v>13</v>
      </c>
      <c r="M1425" s="2">
        <f>RANK(Table1[[#This Row],[powerPerf]],Table1[powerPerf])</f>
        <v>1344</v>
      </c>
      <c r="N1425" s="2">
        <f>RANK(Table1[[#This Row],[cpuValue]],Table1[cpuValue])</f>
        <v>984</v>
      </c>
      <c r="O1425" s="8" t="str">
        <f>LOOKUP(Table1[[#This Row],[Rank based on power]],$S$5:$S$9,$T$5:$T$9)</f>
        <v>Average performance</v>
      </c>
      <c r="P1425" s="2">
        <f ca="1">YEAR($T$2)-Table1[[#This Row],[testDate]]</f>
        <v>12</v>
      </c>
      <c r="Q1425" s="8" t="str">
        <f>CONCATENATE(PROPER(Table1[[#This Row],[Performace remark based on performance]])," ",UPPER(TRIM(Table1[[#This Row],[category]])))</f>
        <v>Average Performance DESKTOP</v>
      </c>
      <c r="R1425" s="8"/>
      <c r="S1425" s="2"/>
      <c r="T1425" s="2"/>
      <c r="U1425" s="2"/>
      <c r="V1425" s="2"/>
      <c r="W1425" s="2"/>
      <c r="X1425" s="2"/>
      <c r="Y1425" s="2"/>
      <c r="Z1425" s="2"/>
    </row>
    <row r="1426" spans="1:26" x14ac:dyDescent="0.2">
      <c r="A1426" t="s">
        <v>1551</v>
      </c>
      <c r="B1426" s="9">
        <v>75</v>
      </c>
      <c r="C1426" s="2">
        <v>1756</v>
      </c>
      <c r="D1426" s="2">
        <v>23.41</v>
      </c>
      <c r="E1426" s="2">
        <v>669</v>
      </c>
      <c r="F1426" s="2">
        <v>8.92</v>
      </c>
      <c r="G1426" s="2">
        <v>15</v>
      </c>
      <c r="H1426" s="2">
        <v>117.06</v>
      </c>
      <c r="I1426" s="2">
        <v>4</v>
      </c>
      <c r="J1426" s="10">
        <v>2010</v>
      </c>
      <c r="K1426" s="8" t="s">
        <v>975</v>
      </c>
      <c r="L1426" s="8" t="s">
        <v>16</v>
      </c>
      <c r="M1426" s="2">
        <f>RANK(Table1[[#This Row],[powerPerf]],Table1[powerPerf])</f>
        <v>677</v>
      </c>
      <c r="N1426" s="2">
        <f>RANK(Table1[[#This Row],[cpuValue]],Table1[cpuValue])</f>
        <v>1043</v>
      </c>
      <c r="O1426" s="8" t="str">
        <f>LOOKUP(Table1[[#This Row],[Rank based on power]],$S$5:$S$9,$T$5:$T$9)</f>
        <v>High performance</v>
      </c>
      <c r="P1426" s="2">
        <f ca="1">YEAR($T$2)-Table1[[#This Row],[testDate]]</f>
        <v>12</v>
      </c>
      <c r="Q1426" s="8" t="str">
        <f>CONCATENATE(PROPER(Table1[[#This Row],[Performace remark based on performance]])," ",UPPER(TRIM(Table1[[#This Row],[category]])))</f>
        <v>High Performance SERVER</v>
      </c>
      <c r="R1426" s="8"/>
      <c r="S1426" s="2"/>
      <c r="T1426" s="2"/>
      <c r="U1426" s="2"/>
      <c r="V1426" s="2"/>
      <c r="W1426" s="2"/>
      <c r="X1426" s="2"/>
      <c r="Y1426" s="2"/>
      <c r="Z1426" s="2"/>
    </row>
    <row r="1427" spans="1:26" x14ac:dyDescent="0.2">
      <c r="A1427" t="s">
        <v>1552</v>
      </c>
      <c r="B1427" s="9">
        <v>49.99</v>
      </c>
      <c r="C1427" s="2">
        <v>1755</v>
      </c>
      <c r="D1427" s="2">
        <v>35.1</v>
      </c>
      <c r="E1427" s="2">
        <v>1568</v>
      </c>
      <c r="F1427" s="2">
        <v>31.37</v>
      </c>
      <c r="G1427" s="2">
        <v>35</v>
      </c>
      <c r="H1427" s="2">
        <v>50.13</v>
      </c>
      <c r="I1427" s="2">
        <v>2</v>
      </c>
      <c r="J1427" s="10">
        <v>2012</v>
      </c>
      <c r="K1427" s="8" t="s">
        <v>650</v>
      </c>
      <c r="L1427" s="8" t="s">
        <v>13</v>
      </c>
      <c r="M1427" s="2">
        <f>RANK(Table1[[#This Row],[powerPerf]],Table1[powerPerf])</f>
        <v>1139</v>
      </c>
      <c r="N1427" s="2">
        <f>RANK(Table1[[#This Row],[cpuValue]],Table1[cpuValue])</f>
        <v>702</v>
      </c>
      <c r="O1427" s="8" t="str">
        <f>LOOKUP(Table1[[#This Row],[Rank based on power]],$S$5:$S$9,$T$5:$T$9)</f>
        <v>Average performance</v>
      </c>
      <c r="P1427" s="2">
        <f ca="1">YEAR($T$2)-Table1[[#This Row],[testDate]]</f>
        <v>10</v>
      </c>
      <c r="Q1427" s="8" t="str">
        <f>CONCATENATE(PROPER(Table1[[#This Row],[Performace remark based on performance]])," ",UPPER(TRIM(Table1[[#This Row],[category]])))</f>
        <v>Average Performance DESKTOP</v>
      </c>
      <c r="R1427" s="8"/>
      <c r="S1427" s="2"/>
      <c r="T1427" s="2"/>
      <c r="U1427" s="2"/>
      <c r="V1427" s="2"/>
      <c r="W1427" s="2"/>
      <c r="X1427" s="2"/>
      <c r="Y1427" s="2"/>
      <c r="Z1427" s="2"/>
    </row>
    <row r="1428" spans="1:26" x14ac:dyDescent="0.2">
      <c r="A1428" t="s">
        <v>1553</v>
      </c>
      <c r="B1428" s="9">
        <v>48.99</v>
      </c>
      <c r="C1428" s="2">
        <v>1752</v>
      </c>
      <c r="D1428" s="2">
        <v>35.76</v>
      </c>
      <c r="E1428" s="2">
        <v>1133</v>
      </c>
      <c r="F1428" s="2">
        <v>23.13</v>
      </c>
      <c r="G1428" s="2">
        <v>35</v>
      </c>
      <c r="H1428" s="2">
        <v>50.06</v>
      </c>
      <c r="I1428" s="2">
        <v>2</v>
      </c>
      <c r="J1428" s="10">
        <v>2014</v>
      </c>
      <c r="K1428" s="8" t="s">
        <v>1450</v>
      </c>
      <c r="L1428" s="8" t="s">
        <v>118</v>
      </c>
      <c r="M1428" s="2">
        <f>RANK(Table1[[#This Row],[powerPerf]],Table1[powerPerf])</f>
        <v>1140</v>
      </c>
      <c r="N1428" s="2">
        <f>RANK(Table1[[#This Row],[cpuValue]],Table1[cpuValue])</f>
        <v>689</v>
      </c>
      <c r="O1428" s="8" t="str">
        <f>LOOKUP(Table1[[#This Row],[Rank based on power]],$S$5:$S$9,$T$5:$T$9)</f>
        <v>Average performance</v>
      </c>
      <c r="P1428" s="2">
        <f ca="1">YEAR($T$2)-Table1[[#This Row],[testDate]]</f>
        <v>8</v>
      </c>
      <c r="Q1428" s="8" t="str">
        <f>CONCATENATE(PROPER(Table1[[#This Row],[Performace remark based on performance]])," ",UPPER(TRIM(Table1[[#This Row],[category]])))</f>
        <v>Average Performance LAPTOP</v>
      </c>
      <c r="R1428" s="8"/>
      <c r="S1428" s="2"/>
      <c r="T1428" s="2"/>
      <c r="U1428" s="2"/>
      <c r="V1428" s="2"/>
      <c r="W1428" s="2"/>
      <c r="X1428" s="2"/>
      <c r="Y1428" s="2"/>
      <c r="Z1428" s="2"/>
    </row>
    <row r="1429" spans="1:26" x14ac:dyDescent="0.2">
      <c r="A1429" t="s">
        <v>1554</v>
      </c>
      <c r="B1429" s="9">
        <v>58.11</v>
      </c>
      <c r="C1429" s="2">
        <v>1744</v>
      </c>
      <c r="D1429" s="2">
        <v>30.01</v>
      </c>
      <c r="E1429" s="2">
        <v>1269</v>
      </c>
      <c r="F1429" s="2">
        <v>21.83</v>
      </c>
      <c r="G1429" s="2">
        <v>37</v>
      </c>
      <c r="H1429" s="2">
        <v>47.13</v>
      </c>
      <c r="I1429" s="2">
        <v>2</v>
      </c>
      <c r="J1429" s="10">
        <v>2015</v>
      </c>
      <c r="K1429" s="8" t="s">
        <v>770</v>
      </c>
      <c r="L1429" s="8" t="s">
        <v>118</v>
      </c>
      <c r="M1429" s="2">
        <f>RANK(Table1[[#This Row],[powerPerf]],Table1[powerPerf])</f>
        <v>1167</v>
      </c>
      <c r="N1429" s="2">
        <f>RANK(Table1[[#This Row],[cpuValue]],Table1[cpuValue])</f>
        <v>845</v>
      </c>
      <c r="O1429" s="8" t="str">
        <f>LOOKUP(Table1[[#This Row],[Rank based on power]],$S$5:$S$9,$T$5:$T$9)</f>
        <v>Average performance</v>
      </c>
      <c r="P1429" s="2">
        <f ca="1">YEAR($T$2)-Table1[[#This Row],[testDate]]</f>
        <v>7</v>
      </c>
      <c r="Q1429" s="8" t="str">
        <f>CONCATENATE(PROPER(Table1[[#This Row],[Performace remark based on performance]])," ",UPPER(TRIM(Table1[[#This Row],[category]])))</f>
        <v>Average Performance LAPTOP</v>
      </c>
      <c r="R1429" s="8"/>
      <c r="S1429" s="2"/>
      <c r="T1429" s="2"/>
      <c r="U1429" s="2"/>
      <c r="V1429" s="2"/>
      <c r="W1429" s="2"/>
      <c r="X1429" s="2"/>
      <c r="Y1429" s="2"/>
      <c r="Z1429" s="2"/>
    </row>
    <row r="1430" spans="1:26" x14ac:dyDescent="0.2">
      <c r="A1430" t="s">
        <v>1555</v>
      </c>
      <c r="B1430" s="9">
        <v>129</v>
      </c>
      <c r="C1430" s="2">
        <v>1737</v>
      </c>
      <c r="D1430" s="2">
        <v>13.47</v>
      </c>
      <c r="E1430" s="2">
        <v>698</v>
      </c>
      <c r="F1430" s="2">
        <v>5.41</v>
      </c>
      <c r="G1430" s="2">
        <v>25</v>
      </c>
      <c r="H1430" s="2">
        <v>69.48</v>
      </c>
      <c r="I1430" s="2">
        <v>4</v>
      </c>
      <c r="J1430" s="10">
        <v>2011</v>
      </c>
      <c r="K1430" s="8" t="s">
        <v>1496</v>
      </c>
      <c r="L1430" s="8" t="s">
        <v>13</v>
      </c>
      <c r="M1430" s="2">
        <f>RANK(Table1[[#This Row],[powerPerf]],Table1[powerPerf])</f>
        <v>966</v>
      </c>
      <c r="N1430" s="2">
        <f>RANK(Table1[[#This Row],[cpuValue]],Table1[cpuValue])</f>
        <v>1425</v>
      </c>
      <c r="O1430" s="8" t="str">
        <f>LOOKUP(Table1[[#This Row],[Rank based on power]],$S$5:$S$9,$T$5:$T$9)</f>
        <v>Average performance</v>
      </c>
      <c r="P1430" s="2">
        <f ca="1">YEAR($T$2)-Table1[[#This Row],[testDate]]</f>
        <v>11</v>
      </c>
      <c r="Q1430" s="8" t="str">
        <f>CONCATENATE(PROPER(Table1[[#This Row],[Performace remark based on performance]])," ",UPPER(TRIM(Table1[[#This Row],[category]])))</f>
        <v>Average Performance DESKTOP</v>
      </c>
      <c r="R1430" s="8"/>
      <c r="S1430" s="2"/>
      <c r="T1430" s="2"/>
      <c r="U1430" s="2"/>
      <c r="V1430" s="2"/>
      <c r="W1430" s="2"/>
      <c r="X1430" s="2"/>
      <c r="Y1430" s="2"/>
      <c r="Z1430" s="2"/>
    </row>
    <row r="1431" spans="1:26" x14ac:dyDescent="0.2">
      <c r="A1431" t="s">
        <v>1556</v>
      </c>
      <c r="B1431" s="9">
        <v>39.950000000000003</v>
      </c>
      <c r="C1431" s="2">
        <v>1736</v>
      </c>
      <c r="D1431" s="2">
        <v>43.45</v>
      </c>
      <c r="E1431" s="2">
        <v>937</v>
      </c>
      <c r="F1431" s="2">
        <v>23.45</v>
      </c>
      <c r="G1431" s="2">
        <v>95</v>
      </c>
      <c r="H1431" s="2">
        <v>18.27</v>
      </c>
      <c r="I1431" s="2">
        <v>4</v>
      </c>
      <c r="J1431" s="10">
        <v>2009</v>
      </c>
      <c r="K1431" s="8" t="s">
        <v>1391</v>
      </c>
      <c r="L1431" s="8" t="s">
        <v>13</v>
      </c>
      <c r="M1431" s="2">
        <f>RANK(Table1[[#This Row],[powerPerf]],Table1[powerPerf])</f>
        <v>1687</v>
      </c>
      <c r="N1431" s="2">
        <f>RANK(Table1[[#This Row],[cpuValue]],Table1[cpuValue])</f>
        <v>534</v>
      </c>
      <c r="O1431" s="8" t="str">
        <f>LOOKUP(Table1[[#This Row],[Rank based on power]],$S$5:$S$9,$T$5:$T$9)</f>
        <v>Low performance</v>
      </c>
      <c r="P1431" s="2">
        <f ca="1">YEAR($T$2)-Table1[[#This Row],[testDate]]</f>
        <v>13</v>
      </c>
      <c r="Q1431" s="8" t="str">
        <f>CONCATENATE(PROPER(Table1[[#This Row],[Performace remark based on performance]])," ",UPPER(TRIM(Table1[[#This Row],[category]])))</f>
        <v>Low Performance DESKTOP</v>
      </c>
      <c r="R1431" s="8"/>
      <c r="S1431" s="2"/>
      <c r="T1431" s="2"/>
      <c r="U1431" s="2"/>
      <c r="V1431" s="2"/>
      <c r="W1431" s="2"/>
      <c r="X1431" s="2"/>
      <c r="Y1431" s="2"/>
      <c r="Z1431" s="2"/>
    </row>
    <row r="1432" spans="1:26" x14ac:dyDescent="0.2">
      <c r="A1432" t="s">
        <v>1557</v>
      </c>
      <c r="B1432" s="9">
        <v>89.95</v>
      </c>
      <c r="C1432" s="2">
        <v>1733</v>
      </c>
      <c r="D1432" s="2">
        <v>19.260000000000002</v>
      </c>
      <c r="E1432" s="2">
        <v>849</v>
      </c>
      <c r="F1432" s="2">
        <v>9.44</v>
      </c>
      <c r="G1432" s="2">
        <v>75</v>
      </c>
      <c r="H1432" s="2">
        <v>23.1</v>
      </c>
      <c r="I1432" s="2">
        <v>4</v>
      </c>
      <c r="J1432" s="10">
        <v>2014</v>
      </c>
      <c r="K1432" s="8" t="s">
        <v>1210</v>
      </c>
      <c r="L1432" s="8" t="s">
        <v>16</v>
      </c>
      <c r="M1432" s="2">
        <f>RANK(Table1[[#This Row],[powerPerf]],Table1[powerPerf])</f>
        <v>1540</v>
      </c>
      <c r="N1432" s="2">
        <f>RANK(Table1[[#This Row],[cpuValue]],Table1[cpuValue])</f>
        <v>1185</v>
      </c>
      <c r="O1432" s="8" t="str">
        <f>LOOKUP(Table1[[#This Row],[Rank based on power]],$S$5:$S$9,$T$5:$T$9)</f>
        <v>Average performance</v>
      </c>
      <c r="P1432" s="2">
        <f ca="1">YEAR($T$2)-Table1[[#This Row],[testDate]]</f>
        <v>8</v>
      </c>
      <c r="Q1432" s="8" t="str">
        <f>CONCATENATE(PROPER(Table1[[#This Row],[Performace remark based on performance]])," ",UPPER(TRIM(Table1[[#This Row],[category]])))</f>
        <v>Average Performance SERVER</v>
      </c>
      <c r="R1432" s="8"/>
      <c r="S1432" s="2"/>
      <c r="T1432" s="2"/>
      <c r="U1432" s="2"/>
      <c r="V1432" s="2"/>
      <c r="W1432" s="2"/>
      <c r="X1432" s="2"/>
      <c r="Y1432" s="2"/>
      <c r="Z1432" s="2"/>
    </row>
    <row r="1433" spans="1:26" x14ac:dyDescent="0.2">
      <c r="A1433" t="s">
        <v>1558</v>
      </c>
      <c r="B1433" s="9">
        <v>49.99</v>
      </c>
      <c r="C1433" s="2">
        <v>1726</v>
      </c>
      <c r="D1433" s="2">
        <v>34.520000000000003</v>
      </c>
      <c r="E1433" s="2">
        <v>1568</v>
      </c>
      <c r="F1433" s="2">
        <v>31.38</v>
      </c>
      <c r="G1433" s="2">
        <v>35</v>
      </c>
      <c r="H1433" s="2">
        <v>49.3</v>
      </c>
      <c r="I1433" s="2">
        <v>2</v>
      </c>
      <c r="J1433" s="10">
        <v>2008</v>
      </c>
      <c r="K1433" s="8" t="s">
        <v>650</v>
      </c>
      <c r="L1433" s="8" t="s">
        <v>13</v>
      </c>
      <c r="M1433" s="2">
        <f>RANK(Table1[[#This Row],[powerPerf]],Table1[powerPerf])</f>
        <v>1147</v>
      </c>
      <c r="N1433" s="2">
        <f>RANK(Table1[[#This Row],[cpuValue]],Table1[cpuValue])</f>
        <v>714</v>
      </c>
      <c r="O1433" s="8" t="str">
        <f>LOOKUP(Table1[[#This Row],[Rank based on power]],$S$5:$S$9,$T$5:$T$9)</f>
        <v>Average performance</v>
      </c>
      <c r="P1433" s="2">
        <f ca="1">YEAR($T$2)-Table1[[#This Row],[testDate]]</f>
        <v>14</v>
      </c>
      <c r="Q1433" s="8" t="str">
        <f>CONCATENATE(PROPER(Table1[[#This Row],[Performace remark based on performance]])," ",UPPER(TRIM(Table1[[#This Row],[category]])))</f>
        <v>Average Performance DESKTOP</v>
      </c>
      <c r="R1433" s="8"/>
      <c r="S1433" s="2"/>
      <c r="T1433" s="2"/>
      <c r="U1433" s="2"/>
      <c r="V1433" s="2"/>
      <c r="W1433" s="2"/>
      <c r="X1433" s="2"/>
      <c r="Y1433" s="2"/>
      <c r="Z1433" s="2"/>
    </row>
    <row r="1434" spans="1:26" x14ac:dyDescent="0.2">
      <c r="A1434" t="s">
        <v>1559</v>
      </c>
      <c r="B1434" s="9">
        <v>14.76</v>
      </c>
      <c r="C1434" s="2">
        <v>1718</v>
      </c>
      <c r="D1434" s="2">
        <v>116.42</v>
      </c>
      <c r="E1434" s="2">
        <v>1220</v>
      </c>
      <c r="F1434" s="2">
        <v>82.65</v>
      </c>
      <c r="G1434" s="2">
        <v>95</v>
      </c>
      <c r="H1434" s="2">
        <v>18.09</v>
      </c>
      <c r="I1434" s="2">
        <v>3</v>
      </c>
      <c r="J1434" s="10">
        <v>2009</v>
      </c>
      <c r="K1434" s="8" t="s">
        <v>1092</v>
      </c>
      <c r="L1434" s="8" t="s">
        <v>13</v>
      </c>
      <c r="M1434" s="2">
        <f>RANK(Table1[[#This Row],[powerPerf]],Table1[powerPerf])</f>
        <v>1692</v>
      </c>
      <c r="N1434" s="2">
        <f>RANK(Table1[[#This Row],[cpuValue]],Table1[cpuValue])</f>
        <v>50</v>
      </c>
      <c r="O1434" s="8" t="str">
        <f>LOOKUP(Table1[[#This Row],[Rank based on power]],$S$5:$S$9,$T$5:$T$9)</f>
        <v>Low performance</v>
      </c>
      <c r="P1434" s="2">
        <f ca="1">YEAR($T$2)-Table1[[#This Row],[testDate]]</f>
        <v>13</v>
      </c>
      <c r="Q1434" s="8" t="str">
        <f>CONCATENATE(PROPER(Table1[[#This Row],[Performace remark based on performance]])," ",UPPER(TRIM(Table1[[#This Row],[category]])))</f>
        <v>Low Performance DESKTOP</v>
      </c>
      <c r="R1434" s="8"/>
      <c r="S1434" s="2"/>
      <c r="T1434" s="2"/>
      <c r="U1434" s="2"/>
      <c r="V1434" s="2"/>
      <c r="W1434" s="2"/>
      <c r="X1434" s="2"/>
      <c r="Y1434" s="2"/>
      <c r="Z1434" s="2"/>
    </row>
    <row r="1435" spans="1:26" x14ac:dyDescent="0.2">
      <c r="A1435" t="s">
        <v>1560</v>
      </c>
      <c r="B1435" s="9">
        <v>19.989999999999998</v>
      </c>
      <c r="C1435" s="2">
        <v>1711</v>
      </c>
      <c r="D1435" s="2">
        <v>85.59</v>
      </c>
      <c r="E1435" s="2">
        <v>913</v>
      </c>
      <c r="F1435" s="2">
        <v>45.68</v>
      </c>
      <c r="G1435" s="2">
        <v>45</v>
      </c>
      <c r="H1435" s="2">
        <v>38.020000000000003</v>
      </c>
      <c r="I1435" s="2">
        <v>4</v>
      </c>
      <c r="J1435" s="10">
        <v>2009</v>
      </c>
      <c r="K1435" s="8" t="s">
        <v>1092</v>
      </c>
      <c r="L1435" s="8" t="s">
        <v>13</v>
      </c>
      <c r="M1435" s="2">
        <f>RANK(Table1[[#This Row],[powerPerf]],Table1[powerPerf])</f>
        <v>1274</v>
      </c>
      <c r="N1435" s="2">
        <f>RANK(Table1[[#This Row],[cpuValue]],Table1[cpuValue])</f>
        <v>152</v>
      </c>
      <c r="O1435" s="8" t="str">
        <f>LOOKUP(Table1[[#This Row],[Rank based on power]],$S$5:$S$9,$T$5:$T$9)</f>
        <v>Average performance</v>
      </c>
      <c r="P1435" s="2">
        <f ca="1">YEAR($T$2)-Table1[[#This Row],[testDate]]</f>
        <v>13</v>
      </c>
      <c r="Q1435" s="8" t="str">
        <f>CONCATENATE(PROPER(Table1[[#This Row],[Performace remark based on performance]])," ",UPPER(TRIM(Table1[[#This Row],[category]])))</f>
        <v>Average Performance DESKTOP</v>
      </c>
      <c r="R1435" s="8"/>
      <c r="S1435" s="2"/>
      <c r="T1435" s="2"/>
      <c r="U1435" s="2"/>
      <c r="V1435" s="2"/>
      <c r="W1435" s="2"/>
      <c r="X1435" s="2"/>
      <c r="Y1435" s="2"/>
      <c r="Z1435" s="2"/>
    </row>
    <row r="1436" spans="1:26" x14ac:dyDescent="0.2">
      <c r="A1436" t="s">
        <v>1561</v>
      </c>
      <c r="B1436" s="9">
        <v>29</v>
      </c>
      <c r="C1436" s="2">
        <v>1711</v>
      </c>
      <c r="D1436" s="2">
        <v>59.01</v>
      </c>
      <c r="E1436" s="2">
        <v>1599</v>
      </c>
      <c r="F1436" s="2">
        <v>55.14</v>
      </c>
      <c r="G1436" s="2">
        <v>55</v>
      </c>
      <c r="H1436" s="2">
        <v>31.11</v>
      </c>
      <c r="I1436" s="2">
        <v>2</v>
      </c>
      <c r="J1436" s="10">
        <v>2010</v>
      </c>
      <c r="K1436" s="8" t="s">
        <v>1287</v>
      </c>
      <c r="L1436" s="8" t="s">
        <v>13</v>
      </c>
      <c r="M1436" s="2">
        <f>RANK(Table1[[#This Row],[powerPerf]],Table1[powerPerf])</f>
        <v>1376</v>
      </c>
      <c r="N1436" s="2">
        <f>RANK(Table1[[#This Row],[cpuValue]],Table1[cpuValue])</f>
        <v>337</v>
      </c>
      <c r="O1436" s="8" t="str">
        <f>LOOKUP(Table1[[#This Row],[Rank based on power]],$S$5:$S$9,$T$5:$T$9)</f>
        <v>Average performance</v>
      </c>
      <c r="P1436" s="2">
        <f ca="1">YEAR($T$2)-Table1[[#This Row],[testDate]]</f>
        <v>12</v>
      </c>
      <c r="Q1436" s="8" t="str">
        <f>CONCATENATE(PROPER(Table1[[#This Row],[Performace remark based on performance]])," ",UPPER(TRIM(Table1[[#This Row],[category]])))</f>
        <v>Average Performance DESKTOP</v>
      </c>
      <c r="R1436" s="8"/>
      <c r="S1436" s="2"/>
      <c r="T1436" s="2"/>
      <c r="U1436" s="2"/>
      <c r="V1436" s="2"/>
      <c r="W1436" s="2"/>
      <c r="X1436" s="2"/>
      <c r="Y1436" s="2"/>
      <c r="Z1436" s="2"/>
    </row>
    <row r="1437" spans="1:26" x14ac:dyDescent="0.2">
      <c r="A1437" t="s">
        <v>1562</v>
      </c>
      <c r="B1437" s="9">
        <v>69.989999999999995</v>
      </c>
      <c r="C1437" s="2">
        <v>1707</v>
      </c>
      <c r="D1437" s="2">
        <v>24.39</v>
      </c>
      <c r="E1437" s="2">
        <v>1553</v>
      </c>
      <c r="F1437" s="2">
        <v>22.19</v>
      </c>
      <c r="G1437" s="2">
        <v>55</v>
      </c>
      <c r="H1437" s="2">
        <v>31.04</v>
      </c>
      <c r="I1437" s="2">
        <v>2</v>
      </c>
      <c r="J1437" s="10">
        <v>2008</v>
      </c>
      <c r="K1437" s="8" t="s">
        <v>1287</v>
      </c>
      <c r="L1437" s="8" t="s">
        <v>13</v>
      </c>
      <c r="M1437" s="2">
        <f>RANK(Table1[[#This Row],[powerPerf]],Table1[powerPerf])</f>
        <v>1379</v>
      </c>
      <c r="N1437" s="2">
        <f>RANK(Table1[[#This Row],[cpuValue]],Table1[cpuValue])</f>
        <v>1015</v>
      </c>
      <c r="O1437" s="8" t="str">
        <f>LOOKUP(Table1[[#This Row],[Rank based on power]],$S$5:$S$9,$T$5:$T$9)</f>
        <v>Average performance</v>
      </c>
      <c r="P1437" s="2">
        <f ca="1">YEAR($T$2)-Table1[[#This Row],[testDate]]</f>
        <v>14</v>
      </c>
      <c r="Q1437" s="8" t="str">
        <f>CONCATENATE(PROPER(Table1[[#This Row],[Performace remark based on performance]])," ",UPPER(TRIM(Table1[[#This Row],[category]])))</f>
        <v>Average Performance DESKTOP</v>
      </c>
      <c r="R1437" s="8"/>
      <c r="S1437" s="2"/>
      <c r="T1437" s="2"/>
      <c r="U1437" s="2"/>
      <c r="V1437" s="2"/>
      <c r="W1437" s="2"/>
      <c r="X1437" s="2"/>
      <c r="Y1437" s="2"/>
      <c r="Z1437" s="2"/>
    </row>
    <row r="1438" spans="1:26" x14ac:dyDescent="0.2">
      <c r="A1438" t="s">
        <v>1563</v>
      </c>
      <c r="B1438" s="9">
        <v>89.99</v>
      </c>
      <c r="C1438" s="2">
        <v>1703</v>
      </c>
      <c r="D1438" s="2">
        <v>18.920000000000002</v>
      </c>
      <c r="E1438" s="2">
        <v>918</v>
      </c>
      <c r="F1438" s="2">
        <v>10.199999999999999</v>
      </c>
      <c r="G1438" s="2">
        <v>75</v>
      </c>
      <c r="H1438" s="2">
        <v>22.7</v>
      </c>
      <c r="I1438" s="2">
        <v>4</v>
      </c>
      <c r="J1438" s="10">
        <v>2016</v>
      </c>
      <c r="K1438" s="8" t="s">
        <v>1433</v>
      </c>
      <c r="L1438" s="8" t="s">
        <v>16</v>
      </c>
      <c r="M1438" s="2">
        <f>RANK(Table1[[#This Row],[powerPerf]],Table1[powerPerf])</f>
        <v>1550</v>
      </c>
      <c r="N1438" s="2">
        <f>RANK(Table1[[#This Row],[cpuValue]],Table1[cpuValue])</f>
        <v>1204</v>
      </c>
      <c r="O1438" s="8" t="str">
        <f>LOOKUP(Table1[[#This Row],[Rank based on power]],$S$5:$S$9,$T$5:$T$9)</f>
        <v>Average performance</v>
      </c>
      <c r="P1438" s="2">
        <f ca="1">YEAR($T$2)-Table1[[#This Row],[testDate]]</f>
        <v>6</v>
      </c>
      <c r="Q1438" s="8" t="str">
        <f>CONCATENATE(PROPER(Table1[[#This Row],[Performace remark based on performance]])," ",UPPER(TRIM(Table1[[#This Row],[category]])))</f>
        <v>Average Performance SERVER</v>
      </c>
      <c r="R1438" s="8"/>
      <c r="S1438" s="2"/>
      <c r="T1438" s="2"/>
      <c r="U1438" s="2"/>
      <c r="V1438" s="2"/>
      <c r="W1438" s="2"/>
      <c r="X1438" s="2"/>
      <c r="Y1438" s="2"/>
      <c r="Z1438" s="2"/>
    </row>
    <row r="1439" spans="1:26" x14ac:dyDescent="0.2">
      <c r="A1439" t="s">
        <v>1564</v>
      </c>
      <c r="B1439" s="9">
        <v>39.99</v>
      </c>
      <c r="C1439" s="2">
        <v>1699</v>
      </c>
      <c r="D1439" s="2">
        <v>42.5</v>
      </c>
      <c r="E1439" s="2">
        <v>924</v>
      </c>
      <c r="F1439" s="2">
        <v>23.1</v>
      </c>
      <c r="G1439" s="2">
        <v>95</v>
      </c>
      <c r="H1439" s="2">
        <v>17.89</v>
      </c>
      <c r="I1439" s="2">
        <v>4</v>
      </c>
      <c r="J1439" s="10">
        <v>2008</v>
      </c>
      <c r="K1439" s="8" t="s">
        <v>1391</v>
      </c>
      <c r="L1439" s="8" t="s">
        <v>13</v>
      </c>
      <c r="M1439" s="2">
        <f>RANK(Table1[[#This Row],[powerPerf]],Table1[powerPerf])</f>
        <v>1701</v>
      </c>
      <c r="N1439" s="2">
        <f>RANK(Table1[[#This Row],[cpuValue]],Table1[cpuValue])</f>
        <v>552</v>
      </c>
      <c r="O1439" s="8" t="str">
        <f>LOOKUP(Table1[[#This Row],[Rank based on power]],$S$5:$S$9,$T$5:$T$9)</f>
        <v>Low performance</v>
      </c>
      <c r="P1439" s="2">
        <f ca="1">YEAR($T$2)-Table1[[#This Row],[testDate]]</f>
        <v>14</v>
      </c>
      <c r="Q1439" s="8" t="str">
        <f>CONCATENATE(PROPER(Table1[[#This Row],[Performace remark based on performance]])," ",UPPER(TRIM(Table1[[#This Row],[category]])))</f>
        <v>Low Performance DESKTOP</v>
      </c>
      <c r="R1439" s="8"/>
      <c r="S1439" s="2"/>
      <c r="T1439" s="2"/>
      <c r="U1439" s="2"/>
      <c r="V1439" s="2"/>
      <c r="W1439" s="2"/>
      <c r="X1439" s="2"/>
      <c r="Y1439" s="2"/>
      <c r="Z1439" s="2"/>
    </row>
    <row r="1440" spans="1:26" x14ac:dyDescent="0.2">
      <c r="A1440" t="s">
        <v>1565</v>
      </c>
      <c r="B1440" s="9">
        <v>161</v>
      </c>
      <c r="C1440" s="2">
        <v>1697</v>
      </c>
      <c r="D1440" s="2">
        <v>10.54</v>
      </c>
      <c r="E1440" s="2">
        <v>967</v>
      </c>
      <c r="F1440" s="2">
        <v>6.01</v>
      </c>
      <c r="G1440" s="2">
        <v>6</v>
      </c>
      <c r="H1440" s="2">
        <v>282.8</v>
      </c>
      <c r="I1440" s="2">
        <v>2</v>
      </c>
      <c r="J1440" s="10">
        <v>2021</v>
      </c>
      <c r="K1440" s="8" t="s">
        <v>1216</v>
      </c>
      <c r="L1440" s="8" t="s">
        <v>118</v>
      </c>
      <c r="M1440" s="2">
        <f>RANK(Table1[[#This Row],[powerPerf]],Table1[powerPerf])</f>
        <v>172</v>
      </c>
      <c r="N1440" s="2">
        <f>RANK(Table1[[#This Row],[cpuValue]],Table1[cpuValue])</f>
        <v>1548</v>
      </c>
      <c r="O1440" s="8" t="str">
        <f>LOOKUP(Table1[[#This Row],[Rank based on power]],$S$5:$S$9,$T$5:$T$9)</f>
        <v>Best performance</v>
      </c>
      <c r="P1440" s="2">
        <f ca="1">YEAR($T$2)-Table1[[#This Row],[testDate]]</f>
        <v>1</v>
      </c>
      <c r="Q1440" s="8" t="str">
        <f>CONCATENATE(PROPER(Table1[[#This Row],[Performace remark based on performance]])," ",UPPER(TRIM(Table1[[#This Row],[category]])))</f>
        <v>Best Performance LAPTOP</v>
      </c>
      <c r="R1440" s="8"/>
      <c r="S1440" s="2"/>
      <c r="T1440" s="2"/>
      <c r="U1440" s="2"/>
      <c r="V1440" s="2"/>
      <c r="W1440" s="2"/>
      <c r="X1440" s="2"/>
      <c r="Y1440" s="2"/>
      <c r="Z1440" s="2"/>
    </row>
    <row r="1441" spans="1:26" x14ac:dyDescent="0.2">
      <c r="A1441" t="s">
        <v>1566</v>
      </c>
      <c r="B1441" s="9">
        <v>36.97</v>
      </c>
      <c r="C1441" s="2">
        <v>1696</v>
      </c>
      <c r="D1441" s="2">
        <v>45.87</v>
      </c>
      <c r="E1441" s="2">
        <v>1379</v>
      </c>
      <c r="F1441" s="2">
        <v>37.299999999999997</v>
      </c>
      <c r="G1441" s="2">
        <v>73</v>
      </c>
      <c r="H1441" s="2">
        <v>23.23</v>
      </c>
      <c r="I1441" s="2">
        <v>2</v>
      </c>
      <c r="J1441" s="10">
        <v>2012</v>
      </c>
      <c r="K1441" s="8" t="s">
        <v>1172</v>
      </c>
      <c r="L1441" s="8" t="s">
        <v>13</v>
      </c>
      <c r="M1441" s="2">
        <f>RANK(Table1[[#This Row],[powerPerf]],Table1[powerPerf])</f>
        <v>1537</v>
      </c>
      <c r="N1441" s="2">
        <f>RANK(Table1[[#This Row],[cpuValue]],Table1[cpuValue])</f>
        <v>490</v>
      </c>
      <c r="O1441" s="8" t="str">
        <f>LOOKUP(Table1[[#This Row],[Rank based on power]],$S$5:$S$9,$T$5:$T$9)</f>
        <v>Average performance</v>
      </c>
      <c r="P1441" s="2">
        <f ca="1">YEAR($T$2)-Table1[[#This Row],[testDate]]</f>
        <v>10</v>
      </c>
      <c r="Q1441" s="8" t="str">
        <f>CONCATENATE(PROPER(Table1[[#This Row],[Performace remark based on performance]])," ",UPPER(TRIM(Table1[[#This Row],[category]])))</f>
        <v>Average Performance DESKTOP</v>
      </c>
      <c r="R1441" s="8"/>
      <c r="S1441" s="2"/>
      <c r="T1441" s="2"/>
      <c r="U1441" s="2"/>
      <c r="V1441" s="2"/>
      <c r="W1441" s="2"/>
      <c r="X1441" s="2"/>
      <c r="Y1441" s="2"/>
      <c r="Z1441" s="2"/>
    </row>
    <row r="1442" spans="1:26" x14ac:dyDescent="0.2">
      <c r="A1442" t="s">
        <v>1567</v>
      </c>
      <c r="B1442" s="9">
        <v>35</v>
      </c>
      <c r="C1442" s="2">
        <v>1695</v>
      </c>
      <c r="D1442" s="2">
        <v>48.43</v>
      </c>
      <c r="E1442" s="2">
        <v>1304</v>
      </c>
      <c r="F1442" s="2">
        <v>37.25</v>
      </c>
      <c r="G1442" s="2">
        <v>6</v>
      </c>
      <c r="H1442" s="2">
        <v>282.52</v>
      </c>
      <c r="I1442" s="2">
        <v>2</v>
      </c>
      <c r="J1442" s="10">
        <v>2010</v>
      </c>
      <c r="K1442" s="8" t="s">
        <v>1030</v>
      </c>
      <c r="L1442" s="8" t="s">
        <v>300</v>
      </c>
      <c r="M1442" s="2">
        <f>RANK(Table1[[#This Row],[powerPerf]],Table1[powerPerf])</f>
        <v>173</v>
      </c>
      <c r="N1442" s="2">
        <f>RANK(Table1[[#This Row],[cpuValue]],Table1[cpuValue])</f>
        <v>445</v>
      </c>
      <c r="O1442" s="8" t="str">
        <f>LOOKUP(Table1[[#This Row],[Rank based on power]],$S$5:$S$9,$T$5:$T$9)</f>
        <v>Best performance</v>
      </c>
      <c r="P1442" s="2">
        <f ca="1">YEAR($T$2)-Table1[[#This Row],[testDate]]</f>
        <v>12</v>
      </c>
      <c r="Q1442" s="8" t="str">
        <f>CONCATENATE(PROPER(Table1[[#This Row],[Performace remark based on performance]])," ",UPPER(TRIM(Table1[[#This Row],[category]])))</f>
        <v>Best Performance MOBILE/EMBEDDED</v>
      </c>
      <c r="R1442" s="8"/>
      <c r="S1442" s="2"/>
      <c r="T1442" s="2"/>
      <c r="U1442" s="2"/>
      <c r="V1442" s="2"/>
      <c r="W1442" s="2"/>
      <c r="X1442" s="2"/>
      <c r="Y1442" s="2"/>
      <c r="Z1442" s="2"/>
    </row>
    <row r="1443" spans="1:26" x14ac:dyDescent="0.2">
      <c r="A1443" t="s">
        <v>1568</v>
      </c>
      <c r="B1443" s="9">
        <v>107</v>
      </c>
      <c r="C1443" s="2">
        <v>1694</v>
      </c>
      <c r="D1443" s="2">
        <v>15.83</v>
      </c>
      <c r="E1443" s="2">
        <v>1378</v>
      </c>
      <c r="F1443" s="2">
        <v>12.88</v>
      </c>
      <c r="G1443" s="2">
        <v>15</v>
      </c>
      <c r="H1443" s="2">
        <v>112.91</v>
      </c>
      <c r="I1443" s="2">
        <v>2</v>
      </c>
      <c r="J1443" s="10">
        <v>2009</v>
      </c>
      <c r="K1443" s="8" t="s">
        <v>532</v>
      </c>
      <c r="L1443" s="8" t="s">
        <v>300</v>
      </c>
      <c r="M1443" s="2">
        <f>RANK(Table1[[#This Row],[powerPerf]],Table1[powerPerf])</f>
        <v>699</v>
      </c>
      <c r="N1443" s="2">
        <f>RANK(Table1[[#This Row],[cpuValue]],Table1[cpuValue])</f>
        <v>1320</v>
      </c>
      <c r="O1443" s="8" t="str">
        <f>LOOKUP(Table1[[#This Row],[Rank based on power]],$S$5:$S$9,$T$5:$T$9)</f>
        <v>High performance</v>
      </c>
      <c r="P1443" s="2">
        <f ca="1">YEAR($T$2)-Table1[[#This Row],[testDate]]</f>
        <v>13</v>
      </c>
      <c r="Q1443" s="8" t="str">
        <f>CONCATENATE(PROPER(Table1[[#This Row],[Performace remark based on performance]])," ",UPPER(TRIM(Table1[[#This Row],[category]])))</f>
        <v>High Performance MOBILE/EMBEDDED</v>
      </c>
      <c r="R1443" s="8"/>
      <c r="S1443" s="2"/>
      <c r="T1443" s="2"/>
      <c r="U1443" s="2"/>
      <c r="V1443" s="2"/>
      <c r="W1443" s="2"/>
      <c r="X1443" s="2"/>
      <c r="Y1443" s="2"/>
      <c r="Z1443" s="2"/>
    </row>
    <row r="1444" spans="1:26" x14ac:dyDescent="0.2">
      <c r="A1444" t="s">
        <v>1569</v>
      </c>
      <c r="B1444" s="9">
        <v>107</v>
      </c>
      <c r="C1444" s="2">
        <v>1692</v>
      </c>
      <c r="D1444" s="2">
        <v>15.82</v>
      </c>
      <c r="E1444" s="2">
        <v>1356</v>
      </c>
      <c r="F1444" s="2">
        <v>12.67</v>
      </c>
      <c r="G1444" s="2">
        <v>15</v>
      </c>
      <c r="H1444" s="2">
        <v>112.82</v>
      </c>
      <c r="I1444" s="2">
        <v>2</v>
      </c>
      <c r="J1444" s="10">
        <v>2008</v>
      </c>
      <c r="K1444" s="8" t="s">
        <v>802</v>
      </c>
      <c r="L1444" s="8" t="s">
        <v>118</v>
      </c>
      <c r="M1444" s="2">
        <f>RANK(Table1[[#This Row],[powerPerf]],Table1[powerPerf])</f>
        <v>700</v>
      </c>
      <c r="N1444" s="2">
        <f>RANK(Table1[[#This Row],[cpuValue]],Table1[cpuValue])</f>
        <v>1321</v>
      </c>
      <c r="O1444" s="8" t="str">
        <f>LOOKUP(Table1[[#This Row],[Rank based on power]],$S$5:$S$9,$T$5:$T$9)</f>
        <v>High performance</v>
      </c>
      <c r="P1444" s="2">
        <f ca="1">YEAR($T$2)-Table1[[#This Row],[testDate]]</f>
        <v>14</v>
      </c>
      <c r="Q1444" s="8" t="str">
        <f>CONCATENATE(PROPER(Table1[[#This Row],[Performace remark based on performance]])," ",UPPER(TRIM(Table1[[#This Row],[category]])))</f>
        <v>High Performance LAPTOP</v>
      </c>
      <c r="R1444" s="8"/>
      <c r="S1444" s="2"/>
      <c r="T1444" s="2"/>
      <c r="U1444" s="2"/>
      <c r="V1444" s="2"/>
      <c r="W1444" s="2"/>
      <c r="X1444" s="2"/>
      <c r="Y1444" s="2"/>
      <c r="Z1444" s="2"/>
    </row>
    <row r="1445" spans="1:26" x14ac:dyDescent="0.2">
      <c r="A1445" t="s">
        <v>1570</v>
      </c>
      <c r="B1445" s="9">
        <v>50</v>
      </c>
      <c r="C1445" s="2">
        <v>1684</v>
      </c>
      <c r="D1445" s="2">
        <v>33.68</v>
      </c>
      <c r="E1445" s="2">
        <v>1566</v>
      </c>
      <c r="F1445" s="2">
        <v>31.33</v>
      </c>
      <c r="G1445" s="2">
        <v>55</v>
      </c>
      <c r="H1445" s="2">
        <v>30.61</v>
      </c>
      <c r="I1445" s="2">
        <v>2</v>
      </c>
      <c r="J1445" s="10">
        <v>2009</v>
      </c>
      <c r="K1445" s="8" t="s">
        <v>1287</v>
      </c>
      <c r="L1445" s="8" t="s">
        <v>13</v>
      </c>
      <c r="M1445" s="2">
        <f>RANK(Table1[[#This Row],[powerPerf]],Table1[powerPerf])</f>
        <v>1386</v>
      </c>
      <c r="N1445" s="2">
        <f>RANK(Table1[[#This Row],[cpuValue]],Table1[cpuValue])</f>
        <v>743</v>
      </c>
      <c r="O1445" s="8" t="str">
        <f>LOOKUP(Table1[[#This Row],[Rank based on power]],$S$5:$S$9,$T$5:$T$9)</f>
        <v>Average performance</v>
      </c>
      <c r="P1445" s="2">
        <f ca="1">YEAR($T$2)-Table1[[#This Row],[testDate]]</f>
        <v>13</v>
      </c>
      <c r="Q1445" s="8" t="str">
        <f>CONCATENATE(PROPER(Table1[[#This Row],[Performace remark based on performance]])," ",UPPER(TRIM(Table1[[#This Row],[category]])))</f>
        <v>Average Performance DESKTOP</v>
      </c>
      <c r="R1445" s="8"/>
      <c r="S1445" s="2"/>
      <c r="T1445" s="2"/>
      <c r="U1445" s="2"/>
      <c r="V1445" s="2"/>
      <c r="W1445" s="2"/>
      <c r="X1445" s="2"/>
      <c r="Y1445" s="2"/>
      <c r="Z1445" s="2"/>
    </row>
    <row r="1446" spans="1:26" x14ac:dyDescent="0.2">
      <c r="A1446" t="s">
        <v>1571</v>
      </c>
      <c r="B1446" s="9">
        <v>28.02</v>
      </c>
      <c r="C1446" s="2">
        <v>1683</v>
      </c>
      <c r="D1446" s="2">
        <v>60.07</v>
      </c>
      <c r="E1446" s="2">
        <v>1083</v>
      </c>
      <c r="F1446" s="2">
        <v>38.67</v>
      </c>
      <c r="G1446" s="2">
        <v>35</v>
      </c>
      <c r="H1446" s="2">
        <v>48.09</v>
      </c>
      <c r="I1446" s="2">
        <v>2</v>
      </c>
      <c r="J1446" s="10">
        <v>2009</v>
      </c>
      <c r="K1446" s="8" t="s">
        <v>1450</v>
      </c>
      <c r="L1446" s="8" t="s">
        <v>118</v>
      </c>
      <c r="M1446" s="2">
        <f>RANK(Table1[[#This Row],[powerPerf]],Table1[powerPerf])</f>
        <v>1159</v>
      </c>
      <c r="N1446" s="2">
        <f>RANK(Table1[[#This Row],[cpuValue]],Table1[cpuValue])</f>
        <v>324</v>
      </c>
      <c r="O1446" s="8" t="str">
        <f>LOOKUP(Table1[[#This Row],[Rank based on power]],$S$5:$S$9,$T$5:$T$9)</f>
        <v>Average performance</v>
      </c>
      <c r="P1446" s="2">
        <f ca="1">YEAR($T$2)-Table1[[#This Row],[testDate]]</f>
        <v>13</v>
      </c>
      <c r="Q1446" s="8" t="str">
        <f>CONCATENATE(PROPER(Table1[[#This Row],[Performace remark based on performance]])," ",UPPER(TRIM(Table1[[#This Row],[category]])))</f>
        <v>Average Performance LAPTOP</v>
      </c>
      <c r="R1446" s="8"/>
      <c r="S1446" s="2"/>
      <c r="T1446" s="2"/>
      <c r="U1446" s="2"/>
      <c r="V1446" s="2"/>
      <c r="W1446" s="2"/>
      <c r="X1446" s="2"/>
      <c r="Y1446" s="2"/>
      <c r="Z1446" s="2"/>
    </row>
    <row r="1447" spans="1:26" x14ac:dyDescent="0.2">
      <c r="A1447" t="s">
        <v>1572</v>
      </c>
      <c r="B1447" s="9">
        <v>129.99</v>
      </c>
      <c r="C1447" s="2">
        <v>1680</v>
      </c>
      <c r="D1447" s="2">
        <v>12.92</v>
      </c>
      <c r="E1447" s="2">
        <v>925</v>
      </c>
      <c r="F1447" s="2">
        <v>7.12</v>
      </c>
      <c r="G1447" s="2">
        <v>125</v>
      </c>
      <c r="H1447" s="2">
        <v>13.44</v>
      </c>
      <c r="I1447" s="2">
        <v>4</v>
      </c>
      <c r="J1447" s="10">
        <v>2009</v>
      </c>
      <c r="K1447" s="8" t="s">
        <v>1391</v>
      </c>
      <c r="L1447" s="8" t="s">
        <v>13</v>
      </c>
      <c r="M1447" s="2">
        <f>RANK(Table1[[#This Row],[powerPerf]],Table1[powerPerf])</f>
        <v>1801</v>
      </c>
      <c r="N1447" s="2">
        <f>RANK(Table1[[#This Row],[cpuValue]],Table1[cpuValue])</f>
        <v>1447</v>
      </c>
      <c r="O1447" s="8" t="str">
        <f>LOOKUP(Table1[[#This Row],[Rank based on power]],$S$5:$S$9,$T$5:$T$9)</f>
        <v>Low performance</v>
      </c>
      <c r="P1447" s="2">
        <f ca="1">YEAR($T$2)-Table1[[#This Row],[testDate]]</f>
        <v>13</v>
      </c>
      <c r="Q1447" s="8" t="str">
        <f>CONCATENATE(PROPER(Table1[[#This Row],[Performace remark based on performance]])," ",UPPER(TRIM(Table1[[#This Row],[category]])))</f>
        <v>Low Performance DESKTOP</v>
      </c>
      <c r="R1447" s="8"/>
      <c r="S1447" s="2"/>
      <c r="T1447" s="2"/>
      <c r="U1447" s="2"/>
      <c r="V1447" s="2"/>
      <c r="W1447" s="2"/>
      <c r="X1447" s="2"/>
      <c r="Y1447" s="2"/>
      <c r="Z1447" s="2"/>
    </row>
    <row r="1448" spans="1:26" x14ac:dyDescent="0.2">
      <c r="A1448" t="s">
        <v>1573</v>
      </c>
      <c r="B1448" s="9">
        <v>18.79</v>
      </c>
      <c r="C1448" s="2">
        <v>1678</v>
      </c>
      <c r="D1448" s="2">
        <v>89.29</v>
      </c>
      <c r="E1448" s="2">
        <v>827</v>
      </c>
      <c r="F1448" s="2">
        <v>43.99</v>
      </c>
      <c r="G1448" s="2">
        <v>50</v>
      </c>
      <c r="H1448" s="2">
        <v>33.56</v>
      </c>
      <c r="I1448" s="2">
        <v>4</v>
      </c>
      <c r="J1448" s="10">
        <v>2010</v>
      </c>
      <c r="K1448" s="8" t="s">
        <v>1267</v>
      </c>
      <c r="L1448" s="8" t="s">
        <v>16</v>
      </c>
      <c r="M1448" s="2">
        <f>RANK(Table1[[#This Row],[powerPerf]],Table1[powerPerf])</f>
        <v>1338</v>
      </c>
      <c r="N1448" s="2">
        <f>RANK(Table1[[#This Row],[cpuValue]],Table1[cpuValue])</f>
        <v>138</v>
      </c>
      <c r="O1448" s="8" t="str">
        <f>LOOKUP(Table1[[#This Row],[Rank based on power]],$S$5:$S$9,$T$5:$T$9)</f>
        <v>Average performance</v>
      </c>
      <c r="P1448" s="2">
        <f ca="1">YEAR($T$2)-Table1[[#This Row],[testDate]]</f>
        <v>12</v>
      </c>
      <c r="Q1448" s="8" t="str">
        <f>CONCATENATE(PROPER(Table1[[#This Row],[Performace remark based on performance]])," ",UPPER(TRIM(Table1[[#This Row],[category]])))</f>
        <v>Average Performance SERVER</v>
      </c>
      <c r="R1448" s="8"/>
      <c r="S1448" s="2"/>
      <c r="T1448" s="2"/>
      <c r="U1448" s="2"/>
      <c r="V1448" s="2"/>
      <c r="W1448" s="2"/>
      <c r="X1448" s="2"/>
      <c r="Y1448" s="2"/>
      <c r="Z1448" s="2"/>
    </row>
    <row r="1449" spans="1:26" x14ac:dyDescent="0.2">
      <c r="A1449" t="s">
        <v>1574</v>
      </c>
      <c r="B1449" s="9">
        <v>107</v>
      </c>
      <c r="C1449" s="2">
        <v>1675</v>
      </c>
      <c r="D1449" s="2">
        <v>15.66</v>
      </c>
      <c r="E1449" s="2">
        <v>1083</v>
      </c>
      <c r="F1449" s="2">
        <v>10.119999999999999</v>
      </c>
      <c r="G1449" s="2">
        <v>15</v>
      </c>
      <c r="H1449" s="2">
        <v>111.68</v>
      </c>
      <c r="I1449" s="2">
        <v>2</v>
      </c>
      <c r="J1449" s="10">
        <v>2014</v>
      </c>
      <c r="K1449" s="8" t="s">
        <v>447</v>
      </c>
      <c r="L1449" s="8" t="s">
        <v>300</v>
      </c>
      <c r="M1449" s="2">
        <f>RANK(Table1[[#This Row],[powerPerf]],Table1[powerPerf])</f>
        <v>702</v>
      </c>
      <c r="N1449" s="2">
        <f>RANK(Table1[[#This Row],[cpuValue]],Table1[cpuValue])</f>
        <v>1330</v>
      </c>
      <c r="O1449" s="8" t="str">
        <f>LOOKUP(Table1[[#This Row],[Rank based on power]],$S$5:$S$9,$T$5:$T$9)</f>
        <v>High performance</v>
      </c>
      <c r="P1449" s="2">
        <f ca="1">YEAR($T$2)-Table1[[#This Row],[testDate]]</f>
        <v>8</v>
      </c>
      <c r="Q1449" s="8" t="str">
        <f>CONCATENATE(PROPER(Table1[[#This Row],[Performace remark based on performance]])," ",UPPER(TRIM(Table1[[#This Row],[category]])))</f>
        <v>High Performance MOBILE/EMBEDDED</v>
      </c>
      <c r="R1449" s="8"/>
      <c r="S1449" s="2"/>
      <c r="T1449" s="2"/>
      <c r="U1449" s="2"/>
      <c r="V1449" s="2"/>
      <c r="W1449" s="2"/>
      <c r="X1449" s="2"/>
      <c r="Y1449" s="2"/>
      <c r="Z1449" s="2"/>
    </row>
    <row r="1450" spans="1:26" x14ac:dyDescent="0.2">
      <c r="A1450" t="s">
        <v>1575</v>
      </c>
      <c r="B1450" s="9">
        <v>159.94999999999999</v>
      </c>
      <c r="C1450" s="2">
        <v>1670</v>
      </c>
      <c r="D1450" s="2">
        <v>10.44</v>
      </c>
      <c r="E1450" s="2">
        <v>1188</v>
      </c>
      <c r="F1450" s="2">
        <v>7.43</v>
      </c>
      <c r="G1450" s="2">
        <v>95</v>
      </c>
      <c r="H1450" s="2">
        <v>17.579999999999998</v>
      </c>
      <c r="I1450" s="2">
        <v>3</v>
      </c>
      <c r="J1450" s="10">
        <v>2018</v>
      </c>
      <c r="K1450" s="8" t="s">
        <v>1092</v>
      </c>
      <c r="L1450" s="8" t="s">
        <v>13</v>
      </c>
      <c r="M1450" s="2">
        <f>RANK(Table1[[#This Row],[powerPerf]],Table1[powerPerf])</f>
        <v>1711</v>
      </c>
      <c r="N1450" s="2">
        <f>RANK(Table1[[#This Row],[cpuValue]],Table1[cpuValue])</f>
        <v>1555</v>
      </c>
      <c r="O1450" s="8" t="str">
        <f>LOOKUP(Table1[[#This Row],[Rank based on power]],$S$5:$S$9,$T$5:$T$9)</f>
        <v>Low performance</v>
      </c>
      <c r="P1450" s="2">
        <f ca="1">YEAR($T$2)-Table1[[#This Row],[testDate]]</f>
        <v>4</v>
      </c>
      <c r="Q1450" s="8" t="str">
        <f>CONCATENATE(PROPER(Table1[[#This Row],[Performace remark based on performance]])," ",UPPER(TRIM(Table1[[#This Row],[category]])))</f>
        <v>Low Performance DESKTOP</v>
      </c>
      <c r="R1450" s="8"/>
      <c r="S1450" s="2"/>
      <c r="T1450" s="2"/>
      <c r="U1450" s="2"/>
      <c r="V1450" s="2"/>
      <c r="W1450" s="2"/>
      <c r="X1450" s="2"/>
      <c r="Y1450" s="2"/>
      <c r="Z1450" s="2"/>
    </row>
    <row r="1451" spans="1:26" x14ac:dyDescent="0.2">
      <c r="A1451" t="s">
        <v>1576</v>
      </c>
      <c r="B1451" s="9">
        <v>62.3</v>
      </c>
      <c r="C1451" s="2">
        <v>1670</v>
      </c>
      <c r="D1451" s="2">
        <v>26.81</v>
      </c>
      <c r="E1451" s="2">
        <v>1520</v>
      </c>
      <c r="F1451" s="2">
        <v>24.39</v>
      </c>
      <c r="G1451" s="2">
        <v>53</v>
      </c>
      <c r="H1451" s="2">
        <v>31.51</v>
      </c>
      <c r="I1451" s="2">
        <v>2</v>
      </c>
      <c r="J1451" s="10">
        <v>2015</v>
      </c>
      <c r="K1451" s="8" t="s">
        <v>665</v>
      </c>
      <c r="L1451" s="8" t="s">
        <v>13</v>
      </c>
      <c r="M1451" s="2">
        <f>RANK(Table1[[#This Row],[powerPerf]],Table1[powerPerf])</f>
        <v>1368</v>
      </c>
      <c r="N1451" s="2">
        <f>RANK(Table1[[#This Row],[cpuValue]],Table1[cpuValue])</f>
        <v>939</v>
      </c>
      <c r="O1451" s="8" t="str">
        <f>LOOKUP(Table1[[#This Row],[Rank based on power]],$S$5:$S$9,$T$5:$T$9)</f>
        <v>Average performance</v>
      </c>
      <c r="P1451" s="2">
        <f ca="1">YEAR($T$2)-Table1[[#This Row],[testDate]]</f>
        <v>7</v>
      </c>
      <c r="Q1451" s="8" t="str">
        <f>CONCATENATE(PROPER(Table1[[#This Row],[Performace remark based on performance]])," ",UPPER(TRIM(Table1[[#This Row],[category]])))</f>
        <v>Average Performance DESKTOP</v>
      </c>
      <c r="R1451" s="8"/>
      <c r="S1451" s="2"/>
      <c r="T1451" s="2"/>
      <c r="U1451" s="2"/>
      <c r="V1451" s="2"/>
      <c r="W1451" s="2"/>
      <c r="X1451" s="2"/>
      <c r="Y1451" s="2"/>
      <c r="Z1451" s="2"/>
    </row>
    <row r="1452" spans="1:26" x14ac:dyDescent="0.2">
      <c r="A1452" t="s">
        <v>1577</v>
      </c>
      <c r="B1452" s="9">
        <v>59</v>
      </c>
      <c r="C1452" s="2">
        <v>1664</v>
      </c>
      <c r="D1452" s="2">
        <v>28.21</v>
      </c>
      <c r="E1452" s="2">
        <v>877</v>
      </c>
      <c r="F1452" s="2">
        <v>14.86</v>
      </c>
      <c r="G1452" s="2">
        <v>80</v>
      </c>
      <c r="H1452" s="2">
        <v>20.8</v>
      </c>
      <c r="I1452" s="2">
        <v>4</v>
      </c>
      <c r="J1452" s="10">
        <v>2010</v>
      </c>
      <c r="K1452" s="8" t="s">
        <v>1267</v>
      </c>
      <c r="L1452" s="8" t="s">
        <v>16</v>
      </c>
      <c r="M1452" s="2">
        <f>RANK(Table1[[#This Row],[powerPerf]],Table1[powerPerf])</f>
        <v>1605</v>
      </c>
      <c r="N1452" s="2">
        <f>RANK(Table1[[#This Row],[cpuValue]],Table1[cpuValue])</f>
        <v>892</v>
      </c>
      <c r="O1452" s="8" t="str">
        <f>LOOKUP(Table1[[#This Row],[Rank based on power]],$S$5:$S$9,$T$5:$T$9)</f>
        <v>Low performance</v>
      </c>
      <c r="P1452" s="2">
        <f ca="1">YEAR($T$2)-Table1[[#This Row],[testDate]]</f>
        <v>12</v>
      </c>
      <c r="Q1452" s="8" t="str">
        <f>CONCATENATE(PROPER(Table1[[#This Row],[Performace remark based on performance]])," ",UPPER(TRIM(Table1[[#This Row],[category]])))</f>
        <v>Low Performance SERVER</v>
      </c>
      <c r="R1452" s="8"/>
      <c r="S1452" s="2"/>
      <c r="T1452" s="2"/>
      <c r="U1452" s="2"/>
      <c r="V1452" s="2"/>
      <c r="W1452" s="2"/>
      <c r="X1452" s="2"/>
      <c r="Y1452" s="2"/>
      <c r="Z1452" s="2"/>
    </row>
    <row r="1453" spans="1:26" x14ac:dyDescent="0.2">
      <c r="A1453" t="s">
        <v>1578</v>
      </c>
      <c r="B1453" s="9">
        <v>74</v>
      </c>
      <c r="C1453" s="2">
        <v>1662</v>
      </c>
      <c r="D1453" s="2">
        <v>22.46</v>
      </c>
      <c r="E1453" s="2">
        <v>1493</v>
      </c>
      <c r="F1453" s="2">
        <v>20.18</v>
      </c>
      <c r="G1453" s="2">
        <v>35</v>
      </c>
      <c r="H1453" s="2">
        <v>47.5</v>
      </c>
      <c r="I1453" s="2">
        <v>2</v>
      </c>
      <c r="J1453" s="10">
        <v>2013</v>
      </c>
      <c r="K1453" s="8" t="s">
        <v>48</v>
      </c>
      <c r="L1453" s="8" t="s">
        <v>13</v>
      </c>
      <c r="M1453" s="2">
        <f>RANK(Table1[[#This Row],[powerPerf]],Table1[powerPerf])</f>
        <v>1165</v>
      </c>
      <c r="N1453" s="2">
        <f>RANK(Table1[[#This Row],[cpuValue]],Table1[cpuValue])</f>
        <v>1082</v>
      </c>
      <c r="O1453" s="8" t="str">
        <f>LOOKUP(Table1[[#This Row],[Rank based on power]],$S$5:$S$9,$T$5:$T$9)</f>
        <v>Average performance</v>
      </c>
      <c r="P1453" s="2">
        <f ca="1">YEAR($T$2)-Table1[[#This Row],[testDate]]</f>
        <v>9</v>
      </c>
      <c r="Q1453" s="8" t="str">
        <f>CONCATENATE(PROPER(Table1[[#This Row],[Performace remark based on performance]])," ",UPPER(TRIM(Table1[[#This Row],[category]])))</f>
        <v>Average Performance DESKTOP</v>
      </c>
      <c r="R1453" s="8"/>
      <c r="S1453" s="2"/>
      <c r="T1453" s="2"/>
      <c r="U1453" s="2"/>
      <c r="V1453" s="2"/>
      <c r="W1453" s="2"/>
      <c r="X1453" s="2"/>
      <c r="Y1453" s="2"/>
      <c r="Z1453" s="2"/>
    </row>
    <row r="1454" spans="1:26" x14ac:dyDescent="0.2">
      <c r="A1454" t="s">
        <v>1579</v>
      </c>
      <c r="B1454" s="9">
        <v>99.95</v>
      </c>
      <c r="C1454" s="2">
        <v>1661</v>
      </c>
      <c r="D1454" s="2">
        <v>16.62</v>
      </c>
      <c r="E1454" s="2">
        <v>965</v>
      </c>
      <c r="F1454" s="2">
        <v>9.65</v>
      </c>
      <c r="G1454" s="2">
        <v>45</v>
      </c>
      <c r="H1454" s="2">
        <v>36.92</v>
      </c>
      <c r="I1454" s="2">
        <v>4</v>
      </c>
      <c r="J1454" s="10">
        <v>2014</v>
      </c>
      <c r="K1454" s="8" t="s">
        <v>1491</v>
      </c>
      <c r="L1454" s="8" t="s">
        <v>118</v>
      </c>
      <c r="M1454" s="2">
        <f>RANK(Table1[[#This Row],[powerPerf]],Table1[powerPerf])</f>
        <v>1282</v>
      </c>
      <c r="N1454" s="2">
        <f>RANK(Table1[[#This Row],[cpuValue]],Table1[cpuValue])</f>
        <v>1290</v>
      </c>
      <c r="O1454" s="8" t="str">
        <f>LOOKUP(Table1[[#This Row],[Rank based on power]],$S$5:$S$9,$T$5:$T$9)</f>
        <v>Average performance</v>
      </c>
      <c r="P1454" s="2">
        <f ca="1">YEAR($T$2)-Table1[[#This Row],[testDate]]</f>
        <v>8</v>
      </c>
      <c r="Q1454" s="8" t="str">
        <f>CONCATENATE(PROPER(Table1[[#This Row],[Performace remark based on performance]])," ",UPPER(TRIM(Table1[[#This Row],[category]])))</f>
        <v>Average Performance LAPTOP</v>
      </c>
      <c r="R1454" s="8"/>
      <c r="S1454" s="2"/>
      <c r="T1454" s="2"/>
      <c r="U1454" s="2"/>
      <c r="V1454" s="2"/>
      <c r="W1454" s="2"/>
      <c r="X1454" s="2"/>
      <c r="Y1454" s="2"/>
      <c r="Z1454" s="2"/>
    </row>
    <row r="1455" spans="1:26" x14ac:dyDescent="0.2">
      <c r="A1455" t="s">
        <v>1580</v>
      </c>
      <c r="B1455" s="9">
        <v>24.95</v>
      </c>
      <c r="C1455" s="2">
        <v>1649</v>
      </c>
      <c r="D1455" s="2">
        <v>66.099999999999994</v>
      </c>
      <c r="E1455" s="2">
        <v>896</v>
      </c>
      <c r="F1455" s="2">
        <v>35.92</v>
      </c>
      <c r="G1455" s="2">
        <v>65</v>
      </c>
      <c r="H1455" s="2">
        <v>25.37</v>
      </c>
      <c r="I1455" s="2">
        <v>4</v>
      </c>
      <c r="J1455" s="10">
        <v>2009</v>
      </c>
      <c r="K1455" s="8" t="s">
        <v>1360</v>
      </c>
      <c r="L1455" s="8" t="s">
        <v>13</v>
      </c>
      <c r="M1455" s="2">
        <f>RANK(Table1[[#This Row],[powerPerf]],Table1[powerPerf])</f>
        <v>1489</v>
      </c>
      <c r="N1455" s="2">
        <f>RANK(Table1[[#This Row],[cpuValue]],Table1[cpuValue])</f>
        <v>259</v>
      </c>
      <c r="O1455" s="8" t="str">
        <f>LOOKUP(Table1[[#This Row],[Rank based on power]],$S$5:$S$9,$T$5:$T$9)</f>
        <v>Average performance</v>
      </c>
      <c r="P1455" s="2">
        <f ca="1">YEAR($T$2)-Table1[[#This Row],[testDate]]</f>
        <v>13</v>
      </c>
      <c r="Q1455" s="8" t="str">
        <f>CONCATENATE(PROPER(Table1[[#This Row],[Performace remark based on performance]])," ",UPPER(TRIM(Table1[[#This Row],[category]])))</f>
        <v>Average Performance DESKTOP</v>
      </c>
      <c r="R1455" s="8"/>
      <c r="S1455" s="2"/>
      <c r="T1455" s="2"/>
      <c r="U1455" s="2"/>
      <c r="V1455" s="2"/>
      <c r="W1455" s="2"/>
      <c r="X1455" s="2"/>
      <c r="Y1455" s="2"/>
      <c r="Z1455" s="2"/>
    </row>
    <row r="1456" spans="1:26" x14ac:dyDescent="0.2">
      <c r="A1456" t="s">
        <v>1581</v>
      </c>
      <c r="B1456" s="9">
        <v>124.95</v>
      </c>
      <c r="C1456" s="2">
        <v>1647</v>
      </c>
      <c r="D1456" s="2">
        <v>13.18</v>
      </c>
      <c r="E1456" s="2">
        <v>905</v>
      </c>
      <c r="F1456" s="2">
        <v>7.24</v>
      </c>
      <c r="G1456" s="2">
        <v>15</v>
      </c>
      <c r="H1456" s="2">
        <v>109.77</v>
      </c>
      <c r="I1456" s="2">
        <v>2</v>
      </c>
      <c r="J1456" s="10">
        <v>2009</v>
      </c>
      <c r="K1456" s="8" t="s">
        <v>1223</v>
      </c>
      <c r="L1456" s="8" t="s">
        <v>118</v>
      </c>
      <c r="M1456" s="2">
        <f>RANK(Table1[[#This Row],[powerPerf]],Table1[powerPerf])</f>
        <v>710</v>
      </c>
      <c r="N1456" s="2">
        <f>RANK(Table1[[#This Row],[cpuValue]],Table1[cpuValue])</f>
        <v>1439</v>
      </c>
      <c r="O1456" s="8" t="str">
        <f>LOOKUP(Table1[[#This Row],[Rank based on power]],$S$5:$S$9,$T$5:$T$9)</f>
        <v>High performance</v>
      </c>
      <c r="P1456" s="2">
        <f ca="1">YEAR($T$2)-Table1[[#This Row],[testDate]]</f>
        <v>13</v>
      </c>
      <c r="Q1456" s="8" t="str">
        <f>CONCATENATE(PROPER(Table1[[#This Row],[Performace remark based on performance]])," ",UPPER(TRIM(Table1[[#This Row],[category]])))</f>
        <v>High Performance LAPTOP</v>
      </c>
      <c r="R1456" s="8"/>
      <c r="S1456" s="2"/>
      <c r="T1456" s="2"/>
      <c r="U1456" s="2"/>
      <c r="V1456" s="2"/>
      <c r="W1456" s="2"/>
      <c r="X1456" s="2"/>
      <c r="Y1456" s="2"/>
      <c r="Z1456" s="2"/>
    </row>
    <row r="1457" spans="1:26" x14ac:dyDescent="0.2">
      <c r="A1457" t="s">
        <v>1582</v>
      </c>
      <c r="B1457" s="9">
        <v>149.99</v>
      </c>
      <c r="C1457" s="2">
        <v>1647</v>
      </c>
      <c r="D1457" s="2">
        <v>10.98</v>
      </c>
      <c r="E1457" s="2">
        <v>902</v>
      </c>
      <c r="F1457" s="2">
        <v>6.01</v>
      </c>
      <c r="G1457" s="2">
        <v>35</v>
      </c>
      <c r="H1457" s="2">
        <v>47.05</v>
      </c>
      <c r="I1457" s="2">
        <v>4</v>
      </c>
      <c r="J1457" s="10">
        <v>2015</v>
      </c>
      <c r="K1457" s="8" t="s">
        <v>1542</v>
      </c>
      <c r="L1457" s="8" t="s">
        <v>118</v>
      </c>
      <c r="M1457" s="2">
        <f>RANK(Table1[[#This Row],[powerPerf]],Table1[powerPerf])</f>
        <v>1168</v>
      </c>
      <c r="N1457" s="2">
        <f>RANK(Table1[[#This Row],[cpuValue]],Table1[cpuValue])</f>
        <v>1529</v>
      </c>
      <c r="O1457" s="8" t="str">
        <f>LOOKUP(Table1[[#This Row],[Rank based on power]],$S$5:$S$9,$T$5:$T$9)</f>
        <v>Average performance</v>
      </c>
      <c r="P1457" s="2">
        <f ca="1">YEAR($T$2)-Table1[[#This Row],[testDate]]</f>
        <v>7</v>
      </c>
      <c r="Q1457" s="8" t="str">
        <f>CONCATENATE(PROPER(Table1[[#This Row],[Performace remark based on performance]])," ",UPPER(TRIM(Table1[[#This Row],[category]])))</f>
        <v>Average Performance LAPTOP</v>
      </c>
      <c r="R1457" s="8"/>
      <c r="S1457" s="2"/>
      <c r="T1457" s="2"/>
      <c r="U1457" s="2"/>
      <c r="V1457" s="2"/>
      <c r="W1457" s="2"/>
      <c r="X1457" s="2"/>
      <c r="Y1457" s="2"/>
      <c r="Z1457" s="2"/>
    </row>
    <row r="1458" spans="1:26" x14ac:dyDescent="0.2">
      <c r="A1458" t="s">
        <v>1583</v>
      </c>
      <c r="B1458" s="9">
        <v>129</v>
      </c>
      <c r="C1458" s="2">
        <v>1641</v>
      </c>
      <c r="D1458" s="2">
        <v>12.72</v>
      </c>
      <c r="E1458" s="2">
        <v>1270</v>
      </c>
      <c r="F1458" s="2">
        <v>9.85</v>
      </c>
      <c r="G1458" s="2">
        <v>35</v>
      </c>
      <c r="H1458" s="2">
        <v>46.89</v>
      </c>
      <c r="I1458" s="2">
        <v>2</v>
      </c>
      <c r="J1458" s="10">
        <v>2010</v>
      </c>
      <c r="K1458" s="8" t="s">
        <v>1315</v>
      </c>
      <c r="L1458" s="8" t="s">
        <v>118</v>
      </c>
      <c r="M1458" s="2">
        <f>RANK(Table1[[#This Row],[powerPerf]],Table1[powerPerf])</f>
        <v>1170</v>
      </c>
      <c r="N1458" s="2">
        <f>RANK(Table1[[#This Row],[cpuValue]],Table1[cpuValue])</f>
        <v>1455</v>
      </c>
      <c r="O1458" s="8" t="str">
        <f>LOOKUP(Table1[[#This Row],[Rank based on power]],$S$5:$S$9,$T$5:$T$9)</f>
        <v>Average performance</v>
      </c>
      <c r="P1458" s="2">
        <f ca="1">YEAR($T$2)-Table1[[#This Row],[testDate]]</f>
        <v>12</v>
      </c>
      <c r="Q1458" s="8" t="str">
        <f>CONCATENATE(PROPER(Table1[[#This Row],[Performace remark based on performance]])," ",UPPER(TRIM(Table1[[#This Row],[category]])))</f>
        <v>Average Performance LAPTOP</v>
      </c>
      <c r="R1458" s="8"/>
      <c r="S1458" s="2"/>
      <c r="T1458" s="2"/>
      <c r="U1458" s="2"/>
      <c r="V1458" s="2"/>
      <c r="W1458" s="2"/>
      <c r="X1458" s="2"/>
      <c r="Y1458" s="2"/>
      <c r="Z1458" s="2"/>
    </row>
    <row r="1459" spans="1:26" x14ac:dyDescent="0.2">
      <c r="A1459" t="s">
        <v>1584</v>
      </c>
      <c r="B1459" s="9">
        <v>29.99</v>
      </c>
      <c r="C1459" s="2">
        <v>1636</v>
      </c>
      <c r="D1459" s="2">
        <v>54.56</v>
      </c>
      <c r="E1459" s="2">
        <v>873</v>
      </c>
      <c r="F1459" s="2">
        <v>29.11</v>
      </c>
      <c r="G1459" s="2">
        <v>95</v>
      </c>
      <c r="H1459" s="2">
        <v>17.23</v>
      </c>
      <c r="I1459" s="2">
        <v>4</v>
      </c>
      <c r="J1459" s="10">
        <v>2009</v>
      </c>
      <c r="K1459" s="8" t="s">
        <v>1391</v>
      </c>
      <c r="L1459" s="8" t="s">
        <v>13</v>
      </c>
      <c r="M1459" s="2">
        <f>RANK(Table1[[#This Row],[powerPerf]],Table1[powerPerf])</f>
        <v>1719</v>
      </c>
      <c r="N1459" s="2">
        <f>RANK(Table1[[#This Row],[cpuValue]],Table1[cpuValue])</f>
        <v>376</v>
      </c>
      <c r="O1459" s="8" t="str">
        <f>LOOKUP(Table1[[#This Row],[Rank based on power]],$S$5:$S$9,$T$5:$T$9)</f>
        <v>Low performance</v>
      </c>
      <c r="P1459" s="2">
        <f ca="1">YEAR($T$2)-Table1[[#This Row],[testDate]]</f>
        <v>13</v>
      </c>
      <c r="Q1459" s="8" t="str">
        <f>CONCATENATE(PROPER(Table1[[#This Row],[Performace remark based on performance]])," ",UPPER(TRIM(Table1[[#This Row],[category]])))</f>
        <v>Low Performance DESKTOP</v>
      </c>
      <c r="R1459" s="8"/>
      <c r="S1459" s="2"/>
      <c r="T1459" s="2"/>
      <c r="U1459" s="2"/>
      <c r="V1459" s="2"/>
      <c r="W1459" s="2"/>
      <c r="X1459" s="2"/>
      <c r="Y1459" s="2"/>
      <c r="Z1459" s="2"/>
    </row>
    <row r="1460" spans="1:26" x14ac:dyDescent="0.2">
      <c r="A1460" t="s">
        <v>1585</v>
      </c>
      <c r="B1460" s="9">
        <v>49.13</v>
      </c>
      <c r="C1460" s="2">
        <v>1634</v>
      </c>
      <c r="D1460" s="2">
        <v>33.26</v>
      </c>
      <c r="E1460" s="2">
        <v>1183</v>
      </c>
      <c r="F1460" s="2">
        <v>24.08</v>
      </c>
      <c r="G1460" s="2">
        <v>35</v>
      </c>
      <c r="H1460" s="2">
        <v>46.69</v>
      </c>
      <c r="I1460" s="2">
        <v>2</v>
      </c>
      <c r="J1460" s="10">
        <v>2013</v>
      </c>
      <c r="K1460" s="8" t="s">
        <v>776</v>
      </c>
      <c r="L1460" s="8" t="s">
        <v>13</v>
      </c>
      <c r="M1460" s="2">
        <f>RANK(Table1[[#This Row],[powerPerf]],Table1[powerPerf])</f>
        <v>1171</v>
      </c>
      <c r="N1460" s="2">
        <f>RANK(Table1[[#This Row],[cpuValue]],Table1[cpuValue])</f>
        <v>757</v>
      </c>
      <c r="O1460" s="8" t="str">
        <f>LOOKUP(Table1[[#This Row],[Rank based on power]],$S$5:$S$9,$T$5:$T$9)</f>
        <v>Average performance</v>
      </c>
      <c r="P1460" s="2">
        <f ca="1">YEAR($T$2)-Table1[[#This Row],[testDate]]</f>
        <v>9</v>
      </c>
      <c r="Q1460" s="8" t="str">
        <f>CONCATENATE(PROPER(Table1[[#This Row],[Performace remark based on performance]])," ",UPPER(TRIM(Table1[[#This Row],[category]])))</f>
        <v>Average Performance DESKTOP</v>
      </c>
      <c r="R1460" s="8"/>
      <c r="S1460" s="2"/>
      <c r="T1460" s="2"/>
      <c r="U1460" s="2"/>
      <c r="V1460" s="2"/>
      <c r="W1460" s="2"/>
      <c r="X1460" s="2"/>
      <c r="Y1460" s="2"/>
      <c r="Z1460" s="2"/>
    </row>
    <row r="1461" spans="1:26" x14ac:dyDescent="0.2">
      <c r="A1461" t="s">
        <v>1586</v>
      </c>
      <c r="B1461" s="9">
        <v>69.95</v>
      </c>
      <c r="C1461" s="2">
        <v>1624</v>
      </c>
      <c r="D1461" s="2">
        <v>23.22</v>
      </c>
      <c r="E1461" s="2">
        <v>887</v>
      </c>
      <c r="F1461" s="2">
        <v>12.68</v>
      </c>
      <c r="G1461" s="2">
        <v>35</v>
      </c>
      <c r="H1461" s="2">
        <v>46.4</v>
      </c>
      <c r="I1461" s="2">
        <v>2</v>
      </c>
      <c r="J1461" s="10">
        <v>2013</v>
      </c>
      <c r="K1461" s="8" t="s">
        <v>1504</v>
      </c>
      <c r="L1461" s="8" t="s">
        <v>118</v>
      </c>
      <c r="M1461" s="2">
        <f>RANK(Table1[[#This Row],[powerPerf]],Table1[powerPerf])</f>
        <v>1174</v>
      </c>
      <c r="N1461" s="2">
        <f>RANK(Table1[[#This Row],[cpuValue]],Table1[cpuValue])</f>
        <v>1051</v>
      </c>
      <c r="O1461" s="8" t="str">
        <f>LOOKUP(Table1[[#This Row],[Rank based on power]],$S$5:$S$9,$T$5:$T$9)</f>
        <v>Average performance</v>
      </c>
      <c r="P1461" s="2">
        <f ca="1">YEAR($T$2)-Table1[[#This Row],[testDate]]</f>
        <v>9</v>
      </c>
      <c r="Q1461" s="8" t="str">
        <f>CONCATENATE(PROPER(Table1[[#This Row],[Performace remark based on performance]])," ",UPPER(TRIM(Table1[[#This Row],[category]])))</f>
        <v>Average Performance LAPTOP</v>
      </c>
      <c r="R1461" s="8"/>
      <c r="S1461" s="2"/>
      <c r="T1461" s="2"/>
      <c r="U1461" s="2"/>
      <c r="V1461" s="2"/>
      <c r="W1461" s="2"/>
      <c r="X1461" s="2"/>
      <c r="Y1461" s="2"/>
      <c r="Z1461" s="2"/>
    </row>
    <row r="1462" spans="1:26" x14ac:dyDescent="0.2">
      <c r="A1462" t="s">
        <v>1587</v>
      </c>
      <c r="B1462" s="9">
        <v>238.01</v>
      </c>
      <c r="C1462" s="2">
        <v>1620</v>
      </c>
      <c r="D1462" s="2">
        <v>6.81</v>
      </c>
      <c r="E1462" s="2">
        <v>864</v>
      </c>
      <c r="F1462" s="2">
        <v>3.63</v>
      </c>
      <c r="G1462" s="2">
        <v>75</v>
      </c>
      <c r="H1462" s="2">
        <v>21.6</v>
      </c>
      <c r="I1462" s="2">
        <v>4</v>
      </c>
      <c r="J1462" s="10">
        <v>2009</v>
      </c>
      <c r="K1462" s="8" t="s">
        <v>1433</v>
      </c>
      <c r="L1462" s="8" t="s">
        <v>16</v>
      </c>
      <c r="M1462" s="2">
        <f>RANK(Table1[[#This Row],[powerPerf]],Table1[powerPerf])</f>
        <v>1584</v>
      </c>
      <c r="N1462" s="2">
        <f>RANK(Table1[[#This Row],[cpuValue]],Table1[cpuValue])</f>
        <v>1740</v>
      </c>
      <c r="O1462" s="8" t="str">
        <f>LOOKUP(Table1[[#This Row],[Rank based on power]],$S$5:$S$9,$T$5:$T$9)</f>
        <v>Low performance</v>
      </c>
      <c r="P1462" s="2">
        <f ca="1">YEAR($T$2)-Table1[[#This Row],[testDate]]</f>
        <v>13</v>
      </c>
      <c r="Q1462" s="8" t="str">
        <f>CONCATENATE(PROPER(Table1[[#This Row],[Performace remark based on performance]])," ",UPPER(TRIM(Table1[[#This Row],[category]])))</f>
        <v>Low Performance SERVER</v>
      </c>
      <c r="R1462" s="8"/>
      <c r="S1462" s="2"/>
      <c r="T1462" s="2"/>
      <c r="U1462" s="2"/>
      <c r="V1462" s="2"/>
      <c r="W1462" s="2"/>
      <c r="X1462" s="2"/>
      <c r="Y1462" s="2"/>
      <c r="Z1462" s="2"/>
    </row>
    <row r="1463" spans="1:26" x14ac:dyDescent="0.2">
      <c r="A1463" t="s">
        <v>1588</v>
      </c>
      <c r="B1463" s="9">
        <v>39.950000000000003</v>
      </c>
      <c r="C1463" s="2">
        <v>1619</v>
      </c>
      <c r="D1463" s="2">
        <v>40.520000000000003</v>
      </c>
      <c r="E1463" s="2">
        <v>904</v>
      </c>
      <c r="F1463" s="2">
        <v>22.64</v>
      </c>
      <c r="G1463" s="2">
        <v>95</v>
      </c>
      <c r="H1463" s="2">
        <v>17.04</v>
      </c>
      <c r="I1463" s="2">
        <v>4</v>
      </c>
      <c r="J1463" s="10">
        <v>2008</v>
      </c>
      <c r="K1463" s="8" t="s">
        <v>1391</v>
      </c>
      <c r="L1463" s="8" t="s">
        <v>13</v>
      </c>
      <c r="M1463" s="2">
        <f>RANK(Table1[[#This Row],[powerPerf]],Table1[powerPerf])</f>
        <v>1722</v>
      </c>
      <c r="N1463" s="2">
        <f>RANK(Table1[[#This Row],[cpuValue]],Table1[cpuValue])</f>
        <v>581</v>
      </c>
      <c r="O1463" s="8" t="str">
        <f>LOOKUP(Table1[[#This Row],[Rank based on power]],$S$5:$S$9,$T$5:$T$9)</f>
        <v>Low performance</v>
      </c>
      <c r="P1463" s="2">
        <f ca="1">YEAR($T$2)-Table1[[#This Row],[testDate]]</f>
        <v>14</v>
      </c>
      <c r="Q1463" s="8" t="str">
        <f>CONCATENATE(PROPER(Table1[[#This Row],[Performace remark based on performance]])," ",UPPER(TRIM(Table1[[#This Row],[category]])))</f>
        <v>Low Performance DESKTOP</v>
      </c>
      <c r="R1463" s="8"/>
      <c r="S1463" s="2"/>
      <c r="T1463" s="2"/>
      <c r="U1463" s="2"/>
      <c r="V1463" s="2"/>
      <c r="W1463" s="2"/>
      <c r="X1463" s="2"/>
      <c r="Y1463" s="2"/>
      <c r="Z1463" s="2"/>
    </row>
    <row r="1464" spans="1:26" x14ac:dyDescent="0.2">
      <c r="A1464" t="s">
        <v>1589</v>
      </c>
      <c r="B1464" s="9">
        <v>42</v>
      </c>
      <c r="C1464" s="2">
        <v>1614</v>
      </c>
      <c r="D1464" s="2">
        <v>38.43</v>
      </c>
      <c r="E1464" s="2">
        <v>1396</v>
      </c>
      <c r="F1464" s="2">
        <v>33.24</v>
      </c>
      <c r="G1464" s="2">
        <v>35</v>
      </c>
      <c r="H1464" s="2">
        <v>46.11</v>
      </c>
      <c r="I1464" s="2">
        <v>2</v>
      </c>
      <c r="J1464" s="10">
        <v>2020</v>
      </c>
      <c r="K1464" s="8" t="s">
        <v>650</v>
      </c>
      <c r="L1464" s="8" t="s">
        <v>13</v>
      </c>
      <c r="M1464" s="2">
        <f>RANK(Table1[[#This Row],[powerPerf]],Table1[powerPerf])</f>
        <v>1177</v>
      </c>
      <c r="N1464" s="2">
        <f>RANK(Table1[[#This Row],[cpuValue]],Table1[cpuValue])</f>
        <v>619</v>
      </c>
      <c r="O1464" s="8" t="str">
        <f>LOOKUP(Table1[[#This Row],[Rank based on power]],$S$5:$S$9,$T$5:$T$9)</f>
        <v>Average performance</v>
      </c>
      <c r="P1464" s="2">
        <f ca="1">YEAR($T$2)-Table1[[#This Row],[testDate]]</f>
        <v>2</v>
      </c>
      <c r="Q1464" s="8" t="str">
        <f>CONCATENATE(PROPER(Table1[[#This Row],[Performace remark based on performance]])," ",UPPER(TRIM(Table1[[#This Row],[category]])))</f>
        <v>Average Performance DESKTOP</v>
      </c>
      <c r="R1464" s="8"/>
      <c r="S1464" s="2"/>
      <c r="T1464" s="2"/>
      <c r="U1464" s="2"/>
      <c r="V1464" s="2"/>
      <c r="W1464" s="2"/>
      <c r="X1464" s="2"/>
      <c r="Y1464" s="2"/>
      <c r="Z1464" s="2"/>
    </row>
    <row r="1465" spans="1:26" x14ac:dyDescent="0.2">
      <c r="A1465" t="s">
        <v>1590</v>
      </c>
      <c r="B1465" s="9">
        <v>69.95</v>
      </c>
      <c r="C1465" s="2">
        <v>1609</v>
      </c>
      <c r="D1465" s="2">
        <v>23</v>
      </c>
      <c r="E1465" s="2">
        <v>1255</v>
      </c>
      <c r="F1465" s="2">
        <v>17.95</v>
      </c>
      <c r="G1465" s="2">
        <v>35</v>
      </c>
      <c r="H1465" s="2">
        <v>45.96</v>
      </c>
      <c r="I1465" s="2">
        <v>2</v>
      </c>
      <c r="J1465" s="10">
        <v>2010</v>
      </c>
      <c r="K1465" s="8" t="s">
        <v>1177</v>
      </c>
      <c r="L1465" s="8" t="s">
        <v>118</v>
      </c>
      <c r="M1465" s="2">
        <f>RANK(Table1[[#This Row],[powerPerf]],Table1[powerPerf])</f>
        <v>1181</v>
      </c>
      <c r="N1465" s="2">
        <f>RANK(Table1[[#This Row],[cpuValue]],Table1[cpuValue])</f>
        <v>1064</v>
      </c>
      <c r="O1465" s="8" t="str">
        <f>LOOKUP(Table1[[#This Row],[Rank based on power]],$S$5:$S$9,$T$5:$T$9)</f>
        <v>Average performance</v>
      </c>
      <c r="P1465" s="2">
        <f ca="1">YEAR($T$2)-Table1[[#This Row],[testDate]]</f>
        <v>12</v>
      </c>
      <c r="Q1465" s="8" t="str">
        <f>CONCATENATE(PROPER(Table1[[#This Row],[Performace remark based on performance]])," ",UPPER(TRIM(Table1[[#This Row],[category]])))</f>
        <v>Average Performance LAPTOP</v>
      </c>
      <c r="R1465" s="8"/>
      <c r="S1465" s="2"/>
      <c r="T1465" s="2"/>
      <c r="U1465" s="2"/>
      <c r="V1465" s="2"/>
      <c r="W1465" s="2"/>
      <c r="X1465" s="2"/>
      <c r="Y1465" s="2"/>
      <c r="Z1465" s="2"/>
    </row>
    <row r="1466" spans="1:26" x14ac:dyDescent="0.2">
      <c r="A1466" t="s">
        <v>1591</v>
      </c>
      <c r="B1466" s="9">
        <v>161</v>
      </c>
      <c r="C1466" s="2">
        <v>1600</v>
      </c>
      <c r="D1466" s="2">
        <v>9.94</v>
      </c>
      <c r="E1466" s="2">
        <v>899</v>
      </c>
      <c r="F1466" s="2">
        <v>5.59</v>
      </c>
      <c r="G1466" s="2">
        <v>6</v>
      </c>
      <c r="H1466" s="2">
        <v>266.60000000000002</v>
      </c>
      <c r="I1466" s="2">
        <v>2</v>
      </c>
      <c r="J1466" s="10">
        <v>2021</v>
      </c>
      <c r="K1466" s="8" t="s">
        <v>1216</v>
      </c>
      <c r="L1466" s="8" t="s">
        <v>118</v>
      </c>
      <c r="M1466" s="2">
        <f>RANK(Table1[[#This Row],[powerPerf]],Table1[powerPerf])</f>
        <v>186</v>
      </c>
      <c r="N1466" s="2">
        <f>RANK(Table1[[#This Row],[cpuValue]],Table1[cpuValue])</f>
        <v>1583</v>
      </c>
      <c r="O1466" s="8" t="str">
        <f>LOOKUP(Table1[[#This Row],[Rank based on power]],$S$5:$S$9,$T$5:$T$9)</f>
        <v>Best performance</v>
      </c>
      <c r="P1466" s="2">
        <f ca="1">YEAR($T$2)-Table1[[#This Row],[testDate]]</f>
        <v>1</v>
      </c>
      <c r="Q1466" s="8" t="str">
        <f>CONCATENATE(PROPER(Table1[[#This Row],[Performace remark based on performance]])," ",UPPER(TRIM(Table1[[#This Row],[category]])))</f>
        <v>Best Performance LAPTOP</v>
      </c>
      <c r="R1466" s="8"/>
      <c r="S1466" s="2"/>
      <c r="T1466" s="2"/>
      <c r="U1466" s="2"/>
      <c r="V1466" s="2"/>
      <c r="W1466" s="2"/>
      <c r="X1466" s="2"/>
      <c r="Y1466" s="2"/>
      <c r="Z1466" s="2"/>
    </row>
    <row r="1467" spans="1:26" x14ac:dyDescent="0.2">
      <c r="A1467" t="s">
        <v>1592</v>
      </c>
      <c r="B1467" s="9">
        <v>185.71</v>
      </c>
      <c r="C1467" s="2">
        <v>1599</v>
      </c>
      <c r="D1467" s="2">
        <v>8.61</v>
      </c>
      <c r="E1467" s="2">
        <v>875</v>
      </c>
      <c r="F1467" s="2">
        <v>4.71</v>
      </c>
      <c r="G1467" s="2">
        <v>105</v>
      </c>
      <c r="H1467" s="2">
        <v>15.23</v>
      </c>
      <c r="I1467" s="2">
        <v>4</v>
      </c>
      <c r="J1467" s="10">
        <v>2021</v>
      </c>
      <c r="K1467" s="8" t="s">
        <v>1295</v>
      </c>
      <c r="L1467" s="8" t="s">
        <v>16</v>
      </c>
      <c r="M1467" s="2">
        <f>RANK(Table1[[#This Row],[powerPerf]],Table1[powerPerf])</f>
        <v>1763</v>
      </c>
      <c r="N1467" s="2">
        <f>RANK(Table1[[#This Row],[cpuValue]],Table1[cpuValue])</f>
        <v>1659</v>
      </c>
      <c r="O1467" s="8" t="str">
        <f>LOOKUP(Table1[[#This Row],[Rank based on power]],$S$5:$S$9,$T$5:$T$9)</f>
        <v>Low performance</v>
      </c>
      <c r="P1467" s="2">
        <f ca="1">YEAR($T$2)-Table1[[#This Row],[testDate]]</f>
        <v>1</v>
      </c>
      <c r="Q1467" s="8" t="str">
        <f>CONCATENATE(PROPER(Table1[[#This Row],[Performace remark based on performance]])," ",UPPER(TRIM(Table1[[#This Row],[category]])))</f>
        <v>Low Performance SERVER</v>
      </c>
      <c r="R1467" s="8"/>
      <c r="S1467" s="2"/>
      <c r="T1467" s="2"/>
      <c r="U1467" s="2"/>
      <c r="V1467" s="2"/>
      <c r="W1467" s="2"/>
      <c r="X1467" s="2"/>
      <c r="Y1467" s="2"/>
      <c r="Z1467" s="2"/>
    </row>
    <row r="1468" spans="1:26" x14ac:dyDescent="0.2">
      <c r="A1468" t="s">
        <v>1593</v>
      </c>
      <c r="B1468" s="9">
        <v>18.46</v>
      </c>
      <c r="C1468" s="2">
        <v>1588</v>
      </c>
      <c r="D1468" s="2">
        <v>86.01</v>
      </c>
      <c r="E1468" s="2">
        <v>1342</v>
      </c>
      <c r="F1468" s="2">
        <v>72.69</v>
      </c>
      <c r="G1468" s="2">
        <v>73</v>
      </c>
      <c r="H1468" s="2">
        <v>21.75</v>
      </c>
      <c r="I1468" s="2">
        <v>2</v>
      </c>
      <c r="J1468" s="10">
        <v>2017</v>
      </c>
      <c r="K1468" s="8" t="s">
        <v>1172</v>
      </c>
      <c r="L1468" s="8" t="s">
        <v>13</v>
      </c>
      <c r="M1468" s="2">
        <f>RANK(Table1[[#This Row],[powerPerf]],Table1[powerPerf])</f>
        <v>1581</v>
      </c>
      <c r="N1468" s="2">
        <f>RANK(Table1[[#This Row],[cpuValue]],Table1[cpuValue])</f>
        <v>151</v>
      </c>
      <c r="O1468" s="8" t="str">
        <f>LOOKUP(Table1[[#This Row],[Rank based on power]],$S$5:$S$9,$T$5:$T$9)</f>
        <v>Low performance</v>
      </c>
      <c r="P1468" s="2">
        <f ca="1">YEAR($T$2)-Table1[[#This Row],[testDate]]</f>
        <v>5</v>
      </c>
      <c r="Q1468" s="8" t="str">
        <f>CONCATENATE(PROPER(Table1[[#This Row],[Performace remark based on performance]])," ",UPPER(TRIM(Table1[[#This Row],[category]])))</f>
        <v>Low Performance DESKTOP</v>
      </c>
      <c r="R1468" s="8"/>
      <c r="S1468" s="2"/>
      <c r="T1468" s="2"/>
      <c r="U1468" s="2"/>
      <c r="V1468" s="2"/>
      <c r="W1468" s="2"/>
      <c r="X1468" s="2"/>
      <c r="Y1468" s="2"/>
      <c r="Z1468" s="2"/>
    </row>
    <row r="1469" spans="1:26" x14ac:dyDescent="0.2">
      <c r="A1469" t="s">
        <v>1594</v>
      </c>
      <c r="B1469" s="9">
        <v>69.989999999999995</v>
      </c>
      <c r="C1469" s="2">
        <v>1587</v>
      </c>
      <c r="D1469" s="2">
        <v>22.68</v>
      </c>
      <c r="E1469" s="2">
        <v>1422</v>
      </c>
      <c r="F1469" s="2">
        <v>20.309999999999999</v>
      </c>
      <c r="G1469" s="2">
        <v>65</v>
      </c>
      <c r="H1469" s="2">
        <v>24.42</v>
      </c>
      <c r="I1469" s="2">
        <v>2</v>
      </c>
      <c r="J1469" s="10">
        <v>2011</v>
      </c>
      <c r="K1469" s="8" t="s">
        <v>1069</v>
      </c>
      <c r="L1469" s="8" t="s">
        <v>13</v>
      </c>
      <c r="M1469" s="2">
        <f>RANK(Table1[[#This Row],[powerPerf]],Table1[powerPerf])</f>
        <v>1507</v>
      </c>
      <c r="N1469" s="2">
        <f>RANK(Table1[[#This Row],[cpuValue]],Table1[cpuValue])</f>
        <v>1078</v>
      </c>
      <c r="O1469" s="8" t="str">
        <f>LOOKUP(Table1[[#This Row],[Rank based on power]],$S$5:$S$9,$T$5:$T$9)</f>
        <v>Average performance</v>
      </c>
      <c r="P1469" s="2">
        <f ca="1">YEAR($T$2)-Table1[[#This Row],[testDate]]</f>
        <v>11</v>
      </c>
      <c r="Q1469" s="8" t="str">
        <f>CONCATENATE(PROPER(Table1[[#This Row],[Performace remark based on performance]])," ",UPPER(TRIM(Table1[[#This Row],[category]])))</f>
        <v>Average Performance DESKTOP</v>
      </c>
      <c r="R1469" s="8"/>
      <c r="S1469" s="2"/>
      <c r="T1469" s="2"/>
      <c r="U1469" s="2"/>
      <c r="V1469" s="2"/>
      <c r="W1469" s="2"/>
      <c r="X1469" s="2"/>
      <c r="Y1469" s="2"/>
      <c r="Z1469" s="2"/>
    </row>
    <row r="1470" spans="1:26" x14ac:dyDescent="0.2">
      <c r="A1470" t="s">
        <v>1595</v>
      </c>
      <c r="B1470" s="9">
        <v>168.75</v>
      </c>
      <c r="C1470" s="2">
        <v>1581</v>
      </c>
      <c r="D1470" s="2">
        <v>9.3699999999999992</v>
      </c>
      <c r="E1470" s="2">
        <v>1119</v>
      </c>
      <c r="F1470" s="2">
        <v>6.63</v>
      </c>
      <c r="G1470" s="2">
        <v>10</v>
      </c>
      <c r="H1470" s="2">
        <v>158.13999999999999</v>
      </c>
      <c r="I1470" s="2">
        <v>2</v>
      </c>
      <c r="J1470" s="10">
        <v>2014</v>
      </c>
      <c r="K1470" s="8" t="s">
        <v>1120</v>
      </c>
      <c r="L1470" s="8" t="s">
        <v>13</v>
      </c>
      <c r="M1470" s="2">
        <f>RANK(Table1[[#This Row],[powerPerf]],Table1[powerPerf])</f>
        <v>471</v>
      </c>
      <c r="N1470" s="2">
        <f>RANK(Table1[[#This Row],[cpuValue]],Table1[cpuValue])</f>
        <v>1610</v>
      </c>
      <c r="O1470" s="8" t="str">
        <f>LOOKUP(Table1[[#This Row],[Rank based on power]],$S$5:$S$9,$T$5:$T$9)</f>
        <v>High performance</v>
      </c>
      <c r="P1470" s="2">
        <f ca="1">YEAR($T$2)-Table1[[#This Row],[testDate]]</f>
        <v>8</v>
      </c>
      <c r="Q1470" s="8" t="str">
        <f>CONCATENATE(PROPER(Table1[[#This Row],[Performace remark based on performance]])," ",UPPER(TRIM(Table1[[#This Row],[category]])))</f>
        <v>High Performance DESKTOP</v>
      </c>
      <c r="R1470" s="8"/>
      <c r="S1470" s="2"/>
      <c r="T1470" s="2"/>
      <c r="U1470" s="2"/>
      <c r="V1470" s="2"/>
      <c r="W1470" s="2"/>
      <c r="X1470" s="2"/>
      <c r="Y1470" s="2"/>
      <c r="Z1470" s="2"/>
    </row>
    <row r="1471" spans="1:26" x14ac:dyDescent="0.2">
      <c r="A1471" t="s">
        <v>1597</v>
      </c>
      <c r="B1471" s="9">
        <v>58.34</v>
      </c>
      <c r="C1471" s="2">
        <v>1576</v>
      </c>
      <c r="D1471" s="2">
        <v>27.02</v>
      </c>
      <c r="E1471" s="2">
        <v>1105</v>
      </c>
      <c r="F1471" s="2">
        <v>18.95</v>
      </c>
      <c r="G1471" s="2">
        <v>95</v>
      </c>
      <c r="H1471" s="2">
        <v>16.59</v>
      </c>
      <c r="I1471" s="2">
        <v>3</v>
      </c>
      <c r="J1471" s="10">
        <v>2013</v>
      </c>
      <c r="K1471" s="8" t="s">
        <v>1092</v>
      </c>
      <c r="L1471" s="8" t="s">
        <v>13</v>
      </c>
      <c r="M1471" s="2">
        <f>RANK(Table1[[#This Row],[powerPerf]],Table1[powerPerf])</f>
        <v>1730</v>
      </c>
      <c r="N1471" s="2">
        <f>RANK(Table1[[#This Row],[cpuValue]],Table1[cpuValue])</f>
        <v>931</v>
      </c>
      <c r="O1471" s="8" t="str">
        <f>LOOKUP(Table1[[#This Row],[Rank based on power]],$S$5:$S$9,$T$5:$T$9)</f>
        <v>Low performance</v>
      </c>
      <c r="P1471" s="2">
        <f ca="1">YEAR($T$2)-Table1[[#This Row],[testDate]]</f>
        <v>9</v>
      </c>
      <c r="Q1471" s="8" t="str">
        <f>CONCATENATE(PROPER(Table1[[#This Row],[Performace remark based on performance]])," ",UPPER(TRIM(Table1[[#This Row],[category]])))</f>
        <v>Low Performance DESKTOP</v>
      </c>
      <c r="R1471" s="8"/>
      <c r="S1471" s="2"/>
      <c r="T1471" s="2"/>
      <c r="U1471" s="2"/>
      <c r="V1471" s="2"/>
      <c r="W1471" s="2"/>
      <c r="X1471" s="2"/>
      <c r="Y1471" s="2"/>
      <c r="Z1471" s="2"/>
    </row>
    <row r="1472" spans="1:26" x14ac:dyDescent="0.2">
      <c r="A1472" t="s">
        <v>1598</v>
      </c>
      <c r="B1472" s="9">
        <v>69.95</v>
      </c>
      <c r="C1472" s="2">
        <v>1564</v>
      </c>
      <c r="D1472" s="2">
        <v>22.36</v>
      </c>
      <c r="E1472" s="2">
        <v>1447</v>
      </c>
      <c r="F1472" s="2">
        <v>20.68</v>
      </c>
      <c r="G1472" s="2">
        <v>35</v>
      </c>
      <c r="H1472" s="2">
        <v>44.68</v>
      </c>
      <c r="I1472" s="2">
        <v>2</v>
      </c>
      <c r="J1472" s="10">
        <v>2010</v>
      </c>
      <c r="K1472" s="8" t="s">
        <v>650</v>
      </c>
      <c r="L1472" s="8" t="s">
        <v>13</v>
      </c>
      <c r="M1472" s="2">
        <f>RANK(Table1[[#This Row],[powerPerf]],Table1[powerPerf])</f>
        <v>1194</v>
      </c>
      <c r="N1472" s="2">
        <f>RANK(Table1[[#This Row],[cpuValue]],Table1[cpuValue])</f>
        <v>1088</v>
      </c>
      <c r="O1472" s="8" t="str">
        <f>LOOKUP(Table1[[#This Row],[Rank based on power]],$S$5:$S$9,$T$5:$T$9)</f>
        <v>Average performance</v>
      </c>
      <c r="P1472" s="2">
        <f ca="1">YEAR($T$2)-Table1[[#This Row],[testDate]]</f>
        <v>12</v>
      </c>
      <c r="Q1472" s="8" t="str">
        <f>CONCATENATE(PROPER(Table1[[#This Row],[Performace remark based on performance]])," ",UPPER(TRIM(Table1[[#This Row],[category]])))</f>
        <v>Average Performance DESKTOP</v>
      </c>
      <c r="R1472" s="8"/>
      <c r="S1472" s="2"/>
      <c r="T1472" s="2"/>
      <c r="U1472" s="2"/>
      <c r="V1472" s="2"/>
      <c r="W1472" s="2"/>
      <c r="X1472" s="2"/>
      <c r="Y1472" s="2"/>
      <c r="Z1472" s="2"/>
    </row>
    <row r="1473" spans="1:26" x14ac:dyDescent="0.2">
      <c r="A1473" t="s">
        <v>1599</v>
      </c>
      <c r="B1473" s="9">
        <v>69.989999999999995</v>
      </c>
      <c r="C1473" s="2">
        <v>1563</v>
      </c>
      <c r="D1473" s="2">
        <v>22.34</v>
      </c>
      <c r="E1473" s="2">
        <v>1550</v>
      </c>
      <c r="F1473" s="2">
        <v>22.14</v>
      </c>
      <c r="G1473" s="2">
        <v>65</v>
      </c>
      <c r="H1473" s="2">
        <v>24.05</v>
      </c>
      <c r="I1473" s="2">
        <v>1</v>
      </c>
      <c r="J1473" s="10">
        <v>2008</v>
      </c>
      <c r="K1473" s="8" t="s">
        <v>1191</v>
      </c>
      <c r="L1473" s="8" t="s">
        <v>13</v>
      </c>
      <c r="M1473" s="2">
        <f>RANK(Table1[[#This Row],[powerPerf]],Table1[powerPerf])</f>
        <v>1520</v>
      </c>
      <c r="N1473" s="2">
        <f>RANK(Table1[[#This Row],[cpuValue]],Table1[cpuValue])</f>
        <v>1090</v>
      </c>
      <c r="O1473" s="8" t="str">
        <f>LOOKUP(Table1[[#This Row],[Rank based on power]],$S$5:$S$9,$T$5:$T$9)</f>
        <v>Average performance</v>
      </c>
      <c r="P1473" s="2">
        <f ca="1">YEAR($T$2)-Table1[[#This Row],[testDate]]</f>
        <v>14</v>
      </c>
      <c r="Q1473" s="8" t="str">
        <f>CONCATENATE(PROPER(Table1[[#This Row],[Performace remark based on performance]])," ",UPPER(TRIM(Table1[[#This Row],[category]])))</f>
        <v>Average Performance DESKTOP</v>
      </c>
      <c r="R1473" s="8"/>
      <c r="S1473" s="2"/>
      <c r="T1473" s="2"/>
      <c r="U1473" s="2"/>
      <c r="V1473" s="2"/>
      <c r="W1473" s="2"/>
      <c r="X1473" s="2"/>
      <c r="Y1473" s="2"/>
      <c r="Z1473" s="2"/>
    </row>
    <row r="1474" spans="1:26" x14ac:dyDescent="0.2">
      <c r="A1474" t="s">
        <v>1600</v>
      </c>
      <c r="B1474" s="9">
        <v>49.95</v>
      </c>
      <c r="C1474" s="2">
        <v>1560</v>
      </c>
      <c r="D1474" s="2">
        <v>31.23</v>
      </c>
      <c r="E1474" s="2">
        <v>1161</v>
      </c>
      <c r="F1474" s="2">
        <v>23.23</v>
      </c>
      <c r="G1474" s="2">
        <v>95</v>
      </c>
      <c r="H1474" s="2">
        <v>16.420000000000002</v>
      </c>
      <c r="I1474" s="2">
        <v>3</v>
      </c>
      <c r="J1474" s="10">
        <v>2007</v>
      </c>
      <c r="K1474" s="8" t="s">
        <v>1092</v>
      </c>
      <c r="L1474" s="8" t="s">
        <v>13</v>
      </c>
      <c r="M1474" s="2">
        <f>RANK(Table1[[#This Row],[powerPerf]],Table1[powerPerf])</f>
        <v>1736</v>
      </c>
      <c r="N1474" s="2">
        <f>RANK(Table1[[#This Row],[cpuValue]],Table1[cpuValue])</f>
        <v>808</v>
      </c>
      <c r="O1474" s="8" t="str">
        <f>LOOKUP(Table1[[#This Row],[Rank based on power]],$S$5:$S$9,$T$5:$T$9)</f>
        <v>Low performance</v>
      </c>
      <c r="P1474" s="2">
        <f ca="1">YEAR($T$2)-Table1[[#This Row],[testDate]]</f>
        <v>15</v>
      </c>
      <c r="Q1474" s="8" t="str">
        <f>CONCATENATE(PROPER(Table1[[#This Row],[Performace remark based on performance]])," ",UPPER(TRIM(Table1[[#This Row],[category]])))</f>
        <v>Low Performance DESKTOP</v>
      </c>
      <c r="R1474" s="8"/>
      <c r="S1474" s="2"/>
      <c r="T1474" s="2"/>
      <c r="U1474" s="2"/>
      <c r="V1474" s="2"/>
      <c r="W1474" s="2"/>
      <c r="X1474" s="2"/>
      <c r="Y1474" s="2"/>
      <c r="Z1474" s="2"/>
    </row>
    <row r="1475" spans="1:26" x14ac:dyDescent="0.2">
      <c r="A1475" t="s">
        <v>1601</v>
      </c>
      <c r="B1475" s="9">
        <v>89</v>
      </c>
      <c r="C1475" s="2">
        <v>1560</v>
      </c>
      <c r="D1475" s="2">
        <v>17.53</v>
      </c>
      <c r="E1475" s="2">
        <v>1513</v>
      </c>
      <c r="F1475" s="2">
        <v>17</v>
      </c>
      <c r="G1475" s="2">
        <v>53</v>
      </c>
      <c r="H1475" s="2">
        <v>29.44</v>
      </c>
      <c r="I1475" s="2">
        <v>2</v>
      </c>
      <c r="J1475" s="10">
        <v>2021</v>
      </c>
      <c r="K1475" s="8" t="s">
        <v>650</v>
      </c>
      <c r="L1475" s="8" t="s">
        <v>13</v>
      </c>
      <c r="M1475" s="2">
        <f>RANK(Table1[[#This Row],[powerPerf]],Table1[powerPerf])</f>
        <v>1409</v>
      </c>
      <c r="N1475" s="2">
        <f>RANK(Table1[[#This Row],[cpuValue]],Table1[cpuValue])</f>
        <v>1256</v>
      </c>
      <c r="O1475" s="8" t="str">
        <f>LOOKUP(Table1[[#This Row],[Rank based on power]],$S$5:$S$9,$T$5:$T$9)</f>
        <v>Average performance</v>
      </c>
      <c r="P1475" s="2">
        <f ca="1">YEAR($T$2)-Table1[[#This Row],[testDate]]</f>
        <v>1</v>
      </c>
      <c r="Q1475" s="8" t="str">
        <f>CONCATENATE(PROPER(Table1[[#This Row],[Performace remark based on performance]])," ",UPPER(TRIM(Table1[[#This Row],[category]])))</f>
        <v>Average Performance DESKTOP</v>
      </c>
      <c r="R1475" s="8"/>
      <c r="S1475" s="2"/>
      <c r="T1475" s="2"/>
      <c r="U1475" s="2"/>
      <c r="V1475" s="2"/>
      <c r="W1475" s="2"/>
      <c r="X1475" s="2"/>
      <c r="Y1475" s="2"/>
      <c r="Z1475" s="2"/>
    </row>
    <row r="1476" spans="1:26" x14ac:dyDescent="0.2">
      <c r="A1476" t="s">
        <v>1602</v>
      </c>
      <c r="B1476" s="9">
        <v>129.94999999999999</v>
      </c>
      <c r="C1476" s="2">
        <v>1558</v>
      </c>
      <c r="D1476" s="2">
        <v>11.99</v>
      </c>
      <c r="E1476" s="2">
        <v>825</v>
      </c>
      <c r="F1476" s="2">
        <v>6.35</v>
      </c>
      <c r="G1476" s="2">
        <v>35</v>
      </c>
      <c r="H1476" s="2">
        <v>44.5</v>
      </c>
      <c r="I1476" s="2">
        <v>4</v>
      </c>
      <c r="J1476" s="10">
        <v>2009</v>
      </c>
      <c r="K1476" s="8" t="s">
        <v>1542</v>
      </c>
      <c r="L1476" s="8" t="s">
        <v>118</v>
      </c>
      <c r="M1476" s="2">
        <f>RANK(Table1[[#This Row],[powerPerf]],Table1[powerPerf])</f>
        <v>1199</v>
      </c>
      <c r="N1476" s="2">
        <f>RANK(Table1[[#This Row],[cpuValue]],Table1[cpuValue])</f>
        <v>1484</v>
      </c>
      <c r="O1476" s="8" t="str">
        <f>LOOKUP(Table1[[#This Row],[Rank based on power]],$S$5:$S$9,$T$5:$T$9)</f>
        <v>Average performance</v>
      </c>
      <c r="P1476" s="2">
        <f ca="1">YEAR($T$2)-Table1[[#This Row],[testDate]]</f>
        <v>13</v>
      </c>
      <c r="Q1476" s="8" t="str">
        <f>CONCATENATE(PROPER(Table1[[#This Row],[Performace remark based on performance]])," ",UPPER(TRIM(Table1[[#This Row],[category]])))</f>
        <v>Average Performance LAPTOP</v>
      </c>
      <c r="R1476" s="8"/>
      <c r="S1476" s="2"/>
      <c r="T1476" s="2"/>
      <c r="U1476" s="2"/>
      <c r="V1476" s="2"/>
      <c r="W1476" s="2"/>
      <c r="X1476" s="2"/>
      <c r="Y1476" s="2"/>
      <c r="Z1476" s="2"/>
    </row>
    <row r="1477" spans="1:26" x14ac:dyDescent="0.2">
      <c r="A1477" t="s">
        <v>1603</v>
      </c>
      <c r="B1477" s="9">
        <v>116.15</v>
      </c>
      <c r="C1477" s="2">
        <v>1557</v>
      </c>
      <c r="D1477" s="2">
        <v>13.4</v>
      </c>
      <c r="E1477" s="2">
        <v>1058</v>
      </c>
      <c r="F1477" s="2">
        <v>9.11</v>
      </c>
      <c r="G1477" s="2">
        <v>45</v>
      </c>
      <c r="H1477" s="2">
        <v>34.6</v>
      </c>
      <c r="I1477" s="2">
        <v>3</v>
      </c>
      <c r="J1477" s="10">
        <v>2014</v>
      </c>
      <c r="K1477" s="8" t="s">
        <v>1092</v>
      </c>
      <c r="L1477" s="8" t="s">
        <v>13</v>
      </c>
      <c r="M1477" s="2">
        <f>RANK(Table1[[#This Row],[powerPerf]],Table1[powerPerf])</f>
        <v>1318</v>
      </c>
      <c r="N1477" s="2">
        <f>RANK(Table1[[#This Row],[cpuValue]],Table1[cpuValue])</f>
        <v>1431</v>
      </c>
      <c r="O1477" s="8" t="str">
        <f>LOOKUP(Table1[[#This Row],[Rank based on power]],$S$5:$S$9,$T$5:$T$9)</f>
        <v>Average performance</v>
      </c>
      <c r="P1477" s="2">
        <f ca="1">YEAR($T$2)-Table1[[#This Row],[testDate]]</f>
        <v>8</v>
      </c>
      <c r="Q1477" s="8" t="str">
        <f>CONCATENATE(PROPER(Table1[[#This Row],[Performace remark based on performance]])," ",UPPER(TRIM(Table1[[#This Row],[category]])))</f>
        <v>Average Performance DESKTOP</v>
      </c>
      <c r="R1477" s="8"/>
      <c r="S1477" s="2"/>
      <c r="T1477" s="2"/>
      <c r="U1477" s="2"/>
      <c r="V1477" s="2"/>
      <c r="W1477" s="2"/>
      <c r="X1477" s="2"/>
      <c r="Y1477" s="2"/>
      <c r="Z1477" s="2"/>
    </row>
    <row r="1478" spans="1:26" x14ac:dyDescent="0.2">
      <c r="A1478" t="s">
        <v>1604</v>
      </c>
      <c r="B1478" s="9">
        <v>169</v>
      </c>
      <c r="C1478" s="2">
        <v>1554</v>
      </c>
      <c r="D1478" s="2">
        <v>9.1999999999999993</v>
      </c>
      <c r="E1478" s="2">
        <v>1069</v>
      </c>
      <c r="F1478" s="2">
        <v>6.33</v>
      </c>
      <c r="G1478" s="2">
        <v>95</v>
      </c>
      <c r="H1478" s="2">
        <v>16.36</v>
      </c>
      <c r="I1478" s="2">
        <v>3</v>
      </c>
      <c r="J1478" s="10">
        <v>2009</v>
      </c>
      <c r="K1478" s="8" t="s">
        <v>1092</v>
      </c>
      <c r="L1478" s="8" t="s">
        <v>13</v>
      </c>
      <c r="M1478" s="2">
        <f>RANK(Table1[[#This Row],[powerPerf]],Table1[powerPerf])</f>
        <v>1738</v>
      </c>
      <c r="N1478" s="2">
        <f>RANK(Table1[[#This Row],[cpuValue]],Table1[cpuValue])</f>
        <v>1619</v>
      </c>
      <c r="O1478" s="8" t="str">
        <f>LOOKUP(Table1[[#This Row],[Rank based on power]],$S$5:$S$9,$T$5:$T$9)</f>
        <v>Low performance</v>
      </c>
      <c r="P1478" s="2">
        <f ca="1">YEAR($T$2)-Table1[[#This Row],[testDate]]</f>
        <v>13</v>
      </c>
      <c r="Q1478" s="8" t="str">
        <f>CONCATENATE(PROPER(Table1[[#This Row],[Performace remark based on performance]])," ",UPPER(TRIM(Table1[[#This Row],[category]])))</f>
        <v>Low Performance DESKTOP</v>
      </c>
      <c r="R1478" s="8"/>
      <c r="S1478" s="2"/>
      <c r="T1478" s="2"/>
      <c r="U1478" s="2"/>
      <c r="V1478" s="2"/>
      <c r="W1478" s="2"/>
      <c r="X1478" s="2"/>
      <c r="Y1478" s="2"/>
      <c r="Z1478" s="2"/>
    </row>
    <row r="1479" spans="1:26" x14ac:dyDescent="0.2">
      <c r="A1479" t="s">
        <v>1605</v>
      </c>
      <c r="B1479" s="9">
        <v>28.99</v>
      </c>
      <c r="C1479" s="2">
        <v>1552</v>
      </c>
      <c r="D1479" s="2">
        <v>53.53</v>
      </c>
      <c r="E1479" s="2">
        <v>1365</v>
      </c>
      <c r="F1479" s="2">
        <v>47.07</v>
      </c>
      <c r="G1479" s="2">
        <v>65</v>
      </c>
      <c r="H1479" s="2">
        <v>23.87</v>
      </c>
      <c r="I1479" s="2">
        <v>1</v>
      </c>
      <c r="J1479" s="10">
        <v>2017</v>
      </c>
      <c r="K1479" s="8" t="s">
        <v>1069</v>
      </c>
      <c r="L1479" s="8" t="s">
        <v>13</v>
      </c>
      <c r="M1479" s="2">
        <f>RANK(Table1[[#This Row],[powerPerf]],Table1[powerPerf])</f>
        <v>1524</v>
      </c>
      <c r="N1479" s="2">
        <f>RANK(Table1[[#This Row],[cpuValue]],Table1[cpuValue])</f>
        <v>390</v>
      </c>
      <c r="O1479" s="8" t="str">
        <f>LOOKUP(Table1[[#This Row],[Rank based on power]],$S$5:$S$9,$T$5:$T$9)</f>
        <v>Average performance</v>
      </c>
      <c r="P1479" s="2">
        <f ca="1">YEAR($T$2)-Table1[[#This Row],[testDate]]</f>
        <v>5</v>
      </c>
      <c r="Q1479" s="8" t="str">
        <f>CONCATENATE(PROPER(Table1[[#This Row],[Performace remark based on performance]])," ",UPPER(TRIM(Table1[[#This Row],[category]])))</f>
        <v>Average Performance DESKTOP</v>
      </c>
      <c r="R1479" s="8"/>
      <c r="S1479" s="2"/>
      <c r="T1479" s="2"/>
      <c r="U1479" s="2"/>
      <c r="V1479" s="2"/>
      <c r="W1479" s="2"/>
      <c r="X1479" s="2"/>
      <c r="Y1479" s="2"/>
      <c r="Z1479" s="2"/>
    </row>
    <row r="1480" spans="1:26" x14ac:dyDescent="0.2">
      <c r="A1480" t="s">
        <v>1606</v>
      </c>
      <c r="B1480" s="9">
        <v>17.77</v>
      </c>
      <c r="C1480" s="2">
        <v>1549</v>
      </c>
      <c r="D1480" s="2">
        <v>87.15</v>
      </c>
      <c r="E1480" s="2">
        <v>817</v>
      </c>
      <c r="F1480" s="2">
        <v>45.99</v>
      </c>
      <c r="G1480" s="2">
        <v>80</v>
      </c>
      <c r="H1480" s="2">
        <v>19.36</v>
      </c>
      <c r="I1480" s="2">
        <v>4</v>
      </c>
      <c r="J1480" s="10">
        <v>2009</v>
      </c>
      <c r="K1480" s="8" t="s">
        <v>1267</v>
      </c>
      <c r="L1480" s="8" t="s">
        <v>16</v>
      </c>
      <c r="M1480" s="2">
        <f>RANK(Table1[[#This Row],[powerPerf]],Table1[powerPerf])</f>
        <v>1646</v>
      </c>
      <c r="N1480" s="2">
        <f>RANK(Table1[[#This Row],[cpuValue]],Table1[cpuValue])</f>
        <v>146</v>
      </c>
      <c r="O1480" s="8" t="str">
        <f>LOOKUP(Table1[[#This Row],[Rank based on power]],$S$5:$S$9,$T$5:$T$9)</f>
        <v>Low performance</v>
      </c>
      <c r="P1480" s="2">
        <f ca="1">YEAR($T$2)-Table1[[#This Row],[testDate]]</f>
        <v>13</v>
      </c>
      <c r="Q1480" s="8" t="str">
        <f>CONCATENATE(PROPER(Table1[[#This Row],[Performace remark based on performance]])," ",UPPER(TRIM(Table1[[#This Row],[category]])))</f>
        <v>Low Performance SERVER</v>
      </c>
      <c r="R1480" s="8"/>
      <c r="S1480" s="2"/>
      <c r="T1480" s="2"/>
      <c r="U1480" s="2"/>
      <c r="V1480" s="2"/>
      <c r="W1480" s="2"/>
      <c r="X1480" s="2"/>
      <c r="Y1480" s="2"/>
      <c r="Z1480" s="2"/>
    </row>
    <row r="1481" spans="1:26" x14ac:dyDescent="0.2">
      <c r="A1481" t="s">
        <v>1607</v>
      </c>
      <c r="B1481" s="9">
        <v>22.97</v>
      </c>
      <c r="C1481" s="2">
        <v>1541</v>
      </c>
      <c r="D1481" s="2">
        <v>67.08</v>
      </c>
      <c r="E1481" s="2">
        <v>1473</v>
      </c>
      <c r="F1481" s="2">
        <v>64.12</v>
      </c>
      <c r="G1481" s="2">
        <v>55</v>
      </c>
      <c r="H1481" s="2">
        <v>28.01</v>
      </c>
      <c r="I1481" s="2">
        <v>2</v>
      </c>
      <c r="J1481" s="10">
        <v>2013</v>
      </c>
      <c r="K1481" s="8" t="s">
        <v>1287</v>
      </c>
      <c r="L1481" s="8" t="s">
        <v>13</v>
      </c>
      <c r="M1481" s="2">
        <f>RANK(Table1[[#This Row],[powerPerf]],Table1[powerPerf])</f>
        <v>1437</v>
      </c>
      <c r="N1481" s="2">
        <f>RANK(Table1[[#This Row],[cpuValue]],Table1[cpuValue])</f>
        <v>251</v>
      </c>
      <c r="O1481" s="8" t="str">
        <f>LOOKUP(Table1[[#This Row],[Rank based on power]],$S$5:$S$9,$T$5:$T$9)</f>
        <v>Average performance</v>
      </c>
      <c r="P1481" s="2">
        <f ca="1">YEAR($T$2)-Table1[[#This Row],[testDate]]</f>
        <v>9</v>
      </c>
      <c r="Q1481" s="8" t="str">
        <f>CONCATENATE(PROPER(Table1[[#This Row],[Performace remark based on performance]])," ",UPPER(TRIM(Table1[[#This Row],[category]])))</f>
        <v>Average Performance DESKTOP</v>
      </c>
      <c r="R1481" s="8"/>
      <c r="S1481" s="2"/>
      <c r="T1481" s="2"/>
      <c r="U1481" s="2"/>
      <c r="V1481" s="2"/>
      <c r="W1481" s="2"/>
      <c r="X1481" s="2"/>
      <c r="Y1481" s="2"/>
      <c r="Z1481" s="2"/>
    </row>
    <row r="1482" spans="1:26" x14ac:dyDescent="0.2">
      <c r="A1482" t="s">
        <v>1608</v>
      </c>
      <c r="B1482" s="9">
        <v>75</v>
      </c>
      <c r="C1482" s="2">
        <v>1538</v>
      </c>
      <c r="D1482" s="2">
        <v>20.5</v>
      </c>
      <c r="E1482" s="2">
        <v>1056</v>
      </c>
      <c r="F1482" s="2">
        <v>14.08</v>
      </c>
      <c r="G1482" s="2">
        <v>95</v>
      </c>
      <c r="H1482" s="2">
        <v>16.190000000000001</v>
      </c>
      <c r="I1482" s="2">
        <v>3</v>
      </c>
      <c r="J1482" s="10">
        <v>2015</v>
      </c>
      <c r="K1482" s="8" t="s">
        <v>1092</v>
      </c>
      <c r="L1482" s="8" t="s">
        <v>13</v>
      </c>
      <c r="M1482" s="2">
        <f>RANK(Table1[[#This Row],[powerPerf]],Table1[powerPerf])</f>
        <v>1744</v>
      </c>
      <c r="N1482" s="2">
        <f>RANK(Table1[[#This Row],[cpuValue]],Table1[cpuValue])</f>
        <v>1145</v>
      </c>
      <c r="O1482" s="8" t="str">
        <f>LOOKUP(Table1[[#This Row],[Rank based on power]],$S$5:$S$9,$T$5:$T$9)</f>
        <v>Low performance</v>
      </c>
      <c r="P1482" s="2">
        <f ca="1">YEAR($T$2)-Table1[[#This Row],[testDate]]</f>
        <v>7</v>
      </c>
      <c r="Q1482" s="8" t="str">
        <f>CONCATENATE(PROPER(Table1[[#This Row],[Performace remark based on performance]])," ",UPPER(TRIM(Table1[[#This Row],[category]])))</f>
        <v>Low Performance DESKTOP</v>
      </c>
      <c r="R1482" s="8"/>
      <c r="S1482" s="2"/>
      <c r="T1482" s="2"/>
      <c r="U1482" s="2"/>
      <c r="V1482" s="2"/>
      <c r="W1482" s="2"/>
      <c r="X1482" s="2"/>
      <c r="Y1482" s="2"/>
      <c r="Z1482" s="2"/>
    </row>
    <row r="1483" spans="1:26" x14ac:dyDescent="0.2">
      <c r="A1483" t="s">
        <v>1609</v>
      </c>
      <c r="B1483" s="9">
        <v>149.99</v>
      </c>
      <c r="C1483" s="2">
        <v>1538</v>
      </c>
      <c r="D1483" s="2">
        <v>10.26</v>
      </c>
      <c r="E1483" s="2">
        <v>1557</v>
      </c>
      <c r="F1483" s="2">
        <v>10.38</v>
      </c>
      <c r="G1483" s="2">
        <v>65</v>
      </c>
      <c r="H1483" s="2">
        <v>23.67</v>
      </c>
      <c r="I1483" s="2">
        <v>2</v>
      </c>
      <c r="J1483" s="10">
        <v>2009</v>
      </c>
      <c r="K1483" s="8" t="s">
        <v>1191</v>
      </c>
      <c r="L1483" s="8" t="s">
        <v>13</v>
      </c>
      <c r="M1483" s="2">
        <f>RANK(Table1[[#This Row],[powerPerf]],Table1[powerPerf])</f>
        <v>1528</v>
      </c>
      <c r="N1483" s="2">
        <f>RANK(Table1[[#This Row],[cpuValue]],Table1[cpuValue])</f>
        <v>1564</v>
      </c>
      <c r="O1483" s="8" t="str">
        <f>LOOKUP(Table1[[#This Row],[Rank based on power]],$S$5:$S$9,$T$5:$T$9)</f>
        <v>Average performance</v>
      </c>
      <c r="P1483" s="2">
        <f ca="1">YEAR($T$2)-Table1[[#This Row],[testDate]]</f>
        <v>13</v>
      </c>
      <c r="Q1483" s="8" t="str">
        <f>CONCATENATE(PROPER(Table1[[#This Row],[Performace remark based on performance]])," ",UPPER(TRIM(Table1[[#This Row],[category]])))</f>
        <v>Average Performance DESKTOP</v>
      </c>
      <c r="R1483" s="8"/>
      <c r="S1483" s="2"/>
      <c r="T1483" s="2"/>
      <c r="U1483" s="2"/>
      <c r="V1483" s="2"/>
      <c r="W1483" s="2"/>
      <c r="X1483" s="2"/>
      <c r="Y1483" s="2"/>
      <c r="Z1483" s="2"/>
    </row>
    <row r="1484" spans="1:26" x14ac:dyDescent="0.2">
      <c r="A1484" t="s">
        <v>1610</v>
      </c>
      <c r="B1484" s="9">
        <v>130.5</v>
      </c>
      <c r="C1484" s="2">
        <v>1535</v>
      </c>
      <c r="D1484" s="2">
        <v>11.76</v>
      </c>
      <c r="E1484" s="2">
        <v>1441</v>
      </c>
      <c r="F1484" s="2">
        <v>11.04</v>
      </c>
      <c r="G1484" s="2">
        <v>35</v>
      </c>
      <c r="H1484" s="2">
        <v>43.85</v>
      </c>
      <c r="I1484" s="2">
        <v>2</v>
      </c>
      <c r="J1484" s="10">
        <v>2011</v>
      </c>
      <c r="K1484" s="8" t="s">
        <v>776</v>
      </c>
      <c r="L1484" s="8" t="s">
        <v>13</v>
      </c>
      <c r="M1484" s="2">
        <f>RANK(Table1[[#This Row],[powerPerf]],Table1[powerPerf])</f>
        <v>1203</v>
      </c>
      <c r="N1484" s="2">
        <f>RANK(Table1[[#This Row],[cpuValue]],Table1[cpuValue])</f>
        <v>1497</v>
      </c>
      <c r="O1484" s="8" t="str">
        <f>LOOKUP(Table1[[#This Row],[Rank based on power]],$S$5:$S$9,$T$5:$T$9)</f>
        <v>Average performance</v>
      </c>
      <c r="P1484" s="2">
        <f ca="1">YEAR($T$2)-Table1[[#This Row],[testDate]]</f>
        <v>11</v>
      </c>
      <c r="Q1484" s="8" t="str">
        <f>CONCATENATE(PROPER(Table1[[#This Row],[Performace remark based on performance]])," ",UPPER(TRIM(Table1[[#This Row],[category]])))</f>
        <v>Average Performance DESKTOP</v>
      </c>
      <c r="R1484" s="8"/>
      <c r="S1484" s="2"/>
      <c r="T1484" s="2"/>
      <c r="U1484" s="2"/>
      <c r="V1484" s="2"/>
      <c r="W1484" s="2"/>
      <c r="X1484" s="2"/>
      <c r="Y1484" s="2"/>
      <c r="Z1484" s="2"/>
    </row>
    <row r="1485" spans="1:26" x14ac:dyDescent="0.2">
      <c r="A1485" t="s">
        <v>1611</v>
      </c>
      <c r="B1485" s="9">
        <v>64</v>
      </c>
      <c r="C1485" s="2">
        <v>1529</v>
      </c>
      <c r="D1485" s="2">
        <v>23.89</v>
      </c>
      <c r="E1485" s="2">
        <v>838</v>
      </c>
      <c r="F1485" s="2">
        <v>13.1</v>
      </c>
      <c r="G1485" s="2">
        <v>80</v>
      </c>
      <c r="H1485" s="2">
        <v>19.11</v>
      </c>
      <c r="I1485" s="2">
        <v>4</v>
      </c>
      <c r="J1485" s="10">
        <v>2013</v>
      </c>
      <c r="K1485" s="8" t="s">
        <v>716</v>
      </c>
      <c r="L1485" s="8" t="s">
        <v>16</v>
      </c>
      <c r="M1485" s="2">
        <f>RANK(Table1[[#This Row],[powerPerf]],Table1[powerPerf])</f>
        <v>1652</v>
      </c>
      <c r="N1485" s="2">
        <f>RANK(Table1[[#This Row],[cpuValue]],Table1[cpuValue])</f>
        <v>1031</v>
      </c>
      <c r="O1485" s="8" t="str">
        <f>LOOKUP(Table1[[#This Row],[Rank based on power]],$S$5:$S$9,$T$5:$T$9)</f>
        <v>Low performance</v>
      </c>
      <c r="P1485" s="2">
        <f ca="1">YEAR($T$2)-Table1[[#This Row],[testDate]]</f>
        <v>9</v>
      </c>
      <c r="Q1485" s="8" t="str">
        <f>CONCATENATE(PROPER(Table1[[#This Row],[Performace remark based on performance]])," ",UPPER(TRIM(Table1[[#This Row],[category]])))</f>
        <v>Low Performance SERVER</v>
      </c>
      <c r="R1485" s="8"/>
      <c r="S1485" s="2"/>
      <c r="T1485" s="2"/>
      <c r="U1485" s="2"/>
      <c r="V1485" s="2"/>
      <c r="W1485" s="2"/>
      <c r="X1485" s="2"/>
      <c r="Y1485" s="2"/>
      <c r="Z1485" s="2"/>
    </row>
    <row r="1486" spans="1:26" x14ac:dyDescent="0.2">
      <c r="A1486" t="s">
        <v>1612</v>
      </c>
      <c r="B1486" s="9">
        <v>179.95</v>
      </c>
      <c r="C1486" s="2">
        <v>1516</v>
      </c>
      <c r="D1486" s="2">
        <v>8.43</v>
      </c>
      <c r="E1486" s="2">
        <v>1264</v>
      </c>
      <c r="F1486" s="2">
        <v>7.03</v>
      </c>
      <c r="G1486" s="2">
        <v>73</v>
      </c>
      <c r="H1486" s="2">
        <v>20.77</v>
      </c>
      <c r="I1486" s="2">
        <v>2</v>
      </c>
      <c r="J1486" s="10">
        <v>2011</v>
      </c>
      <c r="K1486" s="8" t="s">
        <v>1172</v>
      </c>
      <c r="L1486" s="8" t="s">
        <v>13</v>
      </c>
      <c r="M1486" s="2">
        <f>RANK(Table1[[#This Row],[powerPerf]],Table1[powerPerf])</f>
        <v>1606</v>
      </c>
      <c r="N1486" s="2">
        <f>RANK(Table1[[#This Row],[cpuValue]],Table1[cpuValue])</f>
        <v>1666</v>
      </c>
      <c r="O1486" s="8" t="str">
        <f>LOOKUP(Table1[[#This Row],[Rank based on power]],$S$5:$S$9,$T$5:$T$9)</f>
        <v>Low performance</v>
      </c>
      <c r="P1486" s="2">
        <f ca="1">YEAR($T$2)-Table1[[#This Row],[testDate]]</f>
        <v>11</v>
      </c>
      <c r="Q1486" s="8" t="str">
        <f>CONCATENATE(PROPER(Table1[[#This Row],[Performace remark based on performance]])," ",UPPER(TRIM(Table1[[#This Row],[category]])))</f>
        <v>Low Performance DESKTOP</v>
      </c>
      <c r="R1486" s="8"/>
      <c r="S1486" s="2"/>
      <c r="T1486" s="2"/>
      <c r="U1486" s="2"/>
      <c r="V1486" s="2"/>
      <c r="W1486" s="2"/>
      <c r="X1486" s="2"/>
      <c r="Y1486" s="2"/>
      <c r="Z1486" s="2"/>
    </row>
    <row r="1487" spans="1:26" x14ac:dyDescent="0.2">
      <c r="A1487" t="s">
        <v>1613</v>
      </c>
      <c r="B1487" s="9">
        <v>29.99</v>
      </c>
      <c r="C1487" s="2">
        <v>1512</v>
      </c>
      <c r="D1487" s="2">
        <v>50.42</v>
      </c>
      <c r="E1487" s="2">
        <v>849</v>
      </c>
      <c r="F1487" s="2">
        <v>28.31</v>
      </c>
      <c r="G1487" s="2">
        <v>95</v>
      </c>
      <c r="H1487" s="2">
        <v>15.92</v>
      </c>
      <c r="I1487" s="2">
        <v>4</v>
      </c>
      <c r="J1487" s="10">
        <v>2012</v>
      </c>
      <c r="K1487" s="8" t="s">
        <v>1391</v>
      </c>
      <c r="L1487" s="8" t="s">
        <v>13</v>
      </c>
      <c r="M1487" s="2">
        <f>RANK(Table1[[#This Row],[powerPerf]],Table1[powerPerf])</f>
        <v>1748</v>
      </c>
      <c r="N1487" s="2">
        <f>RANK(Table1[[#This Row],[cpuValue]],Table1[cpuValue])</f>
        <v>424</v>
      </c>
      <c r="O1487" s="8" t="str">
        <f>LOOKUP(Table1[[#This Row],[Rank based on power]],$S$5:$S$9,$T$5:$T$9)</f>
        <v>Low performance</v>
      </c>
      <c r="P1487" s="2">
        <f ca="1">YEAR($T$2)-Table1[[#This Row],[testDate]]</f>
        <v>10</v>
      </c>
      <c r="Q1487" s="8" t="str">
        <f>CONCATENATE(PROPER(Table1[[#This Row],[Performace remark based on performance]])," ",UPPER(TRIM(Table1[[#This Row],[category]])))</f>
        <v>Low Performance DESKTOP</v>
      </c>
      <c r="R1487" s="8"/>
      <c r="S1487" s="2"/>
      <c r="T1487" s="2"/>
      <c r="U1487" s="2"/>
      <c r="V1487" s="2"/>
      <c r="W1487" s="2"/>
      <c r="X1487" s="2"/>
      <c r="Y1487" s="2"/>
      <c r="Z1487" s="2"/>
    </row>
    <row r="1488" spans="1:26" x14ac:dyDescent="0.2">
      <c r="A1488" t="s">
        <v>1614</v>
      </c>
      <c r="B1488" s="9">
        <v>285.19</v>
      </c>
      <c r="C1488" s="2">
        <v>1509</v>
      </c>
      <c r="D1488" s="2">
        <v>5.29</v>
      </c>
      <c r="E1488" s="2">
        <v>857</v>
      </c>
      <c r="F1488" s="2">
        <v>3</v>
      </c>
      <c r="G1488" s="2">
        <v>115</v>
      </c>
      <c r="H1488" s="2">
        <v>13.12</v>
      </c>
      <c r="I1488" s="2">
        <v>4</v>
      </c>
      <c r="J1488" s="10">
        <v>2008</v>
      </c>
      <c r="K1488" s="8" t="s">
        <v>1210</v>
      </c>
      <c r="L1488" s="8" t="s">
        <v>16</v>
      </c>
      <c r="M1488" s="2">
        <f>RANK(Table1[[#This Row],[powerPerf]],Table1[powerPerf])</f>
        <v>1807</v>
      </c>
      <c r="N1488" s="2">
        <f>RANK(Table1[[#This Row],[cpuValue]],Table1[cpuValue])</f>
        <v>1799</v>
      </c>
      <c r="O1488" s="8" t="str">
        <f>LOOKUP(Table1[[#This Row],[Rank based on power]],$S$5:$S$9,$T$5:$T$9)</f>
        <v>Low performance</v>
      </c>
      <c r="P1488" s="2">
        <f ca="1">YEAR($T$2)-Table1[[#This Row],[testDate]]</f>
        <v>14</v>
      </c>
      <c r="Q1488" s="8" t="str">
        <f>CONCATENATE(PROPER(Table1[[#This Row],[Performace remark based on performance]])," ",UPPER(TRIM(Table1[[#This Row],[category]])))</f>
        <v>Low Performance SERVER</v>
      </c>
      <c r="R1488" s="8"/>
      <c r="S1488" s="2"/>
      <c r="T1488" s="2"/>
      <c r="U1488" s="2"/>
      <c r="V1488" s="2"/>
      <c r="W1488" s="2"/>
      <c r="X1488" s="2"/>
      <c r="Y1488" s="2"/>
      <c r="Z1488" s="2"/>
    </row>
    <row r="1489" spans="1:26" x14ac:dyDescent="0.2">
      <c r="A1489" t="s">
        <v>1615</v>
      </c>
      <c r="B1489" s="9">
        <v>42</v>
      </c>
      <c r="C1489" s="2">
        <v>1507</v>
      </c>
      <c r="D1489" s="2">
        <v>35.880000000000003</v>
      </c>
      <c r="E1489" s="2">
        <v>1321</v>
      </c>
      <c r="F1489" s="2">
        <v>31.44</v>
      </c>
      <c r="G1489" s="2">
        <v>35</v>
      </c>
      <c r="H1489" s="2">
        <v>43.05</v>
      </c>
      <c r="I1489" s="2">
        <v>2</v>
      </c>
      <c r="J1489" s="10">
        <v>2014</v>
      </c>
      <c r="K1489" s="8" t="s">
        <v>776</v>
      </c>
      <c r="L1489" s="8" t="s">
        <v>13</v>
      </c>
      <c r="M1489" s="2">
        <f>RANK(Table1[[#This Row],[powerPerf]],Table1[powerPerf])</f>
        <v>1217</v>
      </c>
      <c r="N1489" s="2">
        <f>RANK(Table1[[#This Row],[cpuValue]],Table1[cpuValue])</f>
        <v>684</v>
      </c>
      <c r="O1489" s="8" t="str">
        <f>LOOKUP(Table1[[#This Row],[Rank based on power]],$S$5:$S$9,$T$5:$T$9)</f>
        <v>Average performance</v>
      </c>
      <c r="P1489" s="2">
        <f ca="1">YEAR($T$2)-Table1[[#This Row],[testDate]]</f>
        <v>8</v>
      </c>
      <c r="Q1489" s="8" t="str">
        <f>CONCATENATE(PROPER(Table1[[#This Row],[Performace remark based on performance]])," ",UPPER(TRIM(Table1[[#This Row],[category]])))</f>
        <v>Average Performance DESKTOP</v>
      </c>
      <c r="R1489" s="8"/>
      <c r="S1489" s="2"/>
      <c r="T1489" s="2"/>
      <c r="U1489" s="2"/>
      <c r="V1489" s="2"/>
      <c r="W1489" s="2"/>
      <c r="X1489" s="2"/>
      <c r="Y1489" s="2"/>
      <c r="Z1489" s="2"/>
    </row>
    <row r="1490" spans="1:26" x14ac:dyDescent="0.2">
      <c r="A1490" t="s">
        <v>1616</v>
      </c>
      <c r="B1490" s="9">
        <v>3382.07</v>
      </c>
      <c r="C1490" s="2">
        <v>1501</v>
      </c>
      <c r="D1490" s="2">
        <v>0.44</v>
      </c>
      <c r="E1490" s="2">
        <v>792</v>
      </c>
      <c r="F1490" s="2">
        <v>0.23</v>
      </c>
      <c r="G1490" s="2">
        <v>65</v>
      </c>
      <c r="H1490" s="2">
        <v>23.1</v>
      </c>
      <c r="I1490" s="2">
        <v>4</v>
      </c>
      <c r="J1490" s="10">
        <v>2011</v>
      </c>
      <c r="K1490" s="8" t="s">
        <v>1391</v>
      </c>
      <c r="L1490" s="8" t="s">
        <v>13</v>
      </c>
      <c r="M1490" s="2">
        <f>RANK(Table1[[#This Row],[powerPerf]],Table1[powerPerf])</f>
        <v>1540</v>
      </c>
      <c r="N1490" s="2">
        <f>RANK(Table1[[#This Row],[cpuValue]],Table1[cpuValue])</f>
        <v>1936</v>
      </c>
      <c r="O1490" s="8" t="str">
        <f>LOOKUP(Table1[[#This Row],[Rank based on power]],$S$5:$S$9,$T$5:$T$9)</f>
        <v>Average performance</v>
      </c>
      <c r="P1490" s="2">
        <f ca="1">YEAR($T$2)-Table1[[#This Row],[testDate]]</f>
        <v>11</v>
      </c>
      <c r="Q1490" s="8" t="str">
        <f>CONCATENATE(PROPER(Table1[[#This Row],[Performace remark based on performance]])," ",UPPER(TRIM(Table1[[#This Row],[category]])))</f>
        <v>Average Performance DESKTOP</v>
      </c>
      <c r="R1490" s="8"/>
      <c r="S1490" s="2"/>
      <c r="T1490" s="2"/>
      <c r="U1490" s="2"/>
      <c r="V1490" s="2"/>
      <c r="W1490" s="2"/>
      <c r="X1490" s="2"/>
      <c r="Y1490" s="2"/>
      <c r="Z1490" s="2"/>
    </row>
    <row r="1491" spans="1:26" x14ac:dyDescent="0.2">
      <c r="A1491" t="s">
        <v>1617</v>
      </c>
      <c r="B1491" s="9">
        <v>77</v>
      </c>
      <c r="C1491" s="2">
        <v>1495</v>
      </c>
      <c r="D1491" s="2">
        <v>19.41</v>
      </c>
      <c r="E1491" s="2">
        <v>1464</v>
      </c>
      <c r="F1491" s="2">
        <v>19.010000000000002</v>
      </c>
      <c r="G1491" s="2">
        <v>65</v>
      </c>
      <c r="H1491" s="2">
        <v>22.99</v>
      </c>
      <c r="I1491" s="2">
        <v>2</v>
      </c>
      <c r="J1491" s="10">
        <v>2012</v>
      </c>
      <c r="K1491" s="8" t="s">
        <v>1287</v>
      </c>
      <c r="L1491" s="8" t="s">
        <v>13</v>
      </c>
      <c r="M1491" s="2">
        <f>RANK(Table1[[#This Row],[powerPerf]],Table1[powerPerf])</f>
        <v>1543</v>
      </c>
      <c r="N1491" s="2">
        <f>RANK(Table1[[#This Row],[cpuValue]],Table1[cpuValue])</f>
        <v>1176</v>
      </c>
      <c r="O1491" s="8" t="str">
        <f>LOOKUP(Table1[[#This Row],[Rank based on power]],$S$5:$S$9,$T$5:$T$9)</f>
        <v>Average performance</v>
      </c>
      <c r="P1491" s="2">
        <f ca="1">YEAR($T$2)-Table1[[#This Row],[testDate]]</f>
        <v>10</v>
      </c>
      <c r="Q1491" s="8" t="str">
        <f>CONCATENATE(PROPER(Table1[[#This Row],[Performace remark based on performance]])," ",UPPER(TRIM(Table1[[#This Row],[category]])))</f>
        <v>Average Performance DESKTOP</v>
      </c>
      <c r="R1491" s="8"/>
      <c r="S1491" s="2"/>
      <c r="T1491" s="2"/>
      <c r="U1491" s="2"/>
      <c r="V1491" s="2"/>
      <c r="W1491" s="2"/>
      <c r="X1491" s="2"/>
      <c r="Y1491" s="2"/>
      <c r="Z1491" s="2"/>
    </row>
    <row r="1492" spans="1:26" x14ac:dyDescent="0.2">
      <c r="A1492" t="s">
        <v>1618</v>
      </c>
      <c r="B1492" s="9">
        <v>19.690000000000001</v>
      </c>
      <c r="C1492" s="2">
        <v>1492</v>
      </c>
      <c r="D1492" s="2">
        <v>75.77</v>
      </c>
      <c r="E1492" s="2">
        <v>1484</v>
      </c>
      <c r="F1492" s="2">
        <v>75.349999999999994</v>
      </c>
      <c r="G1492" s="2">
        <v>65</v>
      </c>
      <c r="H1492" s="2">
        <v>22.95</v>
      </c>
      <c r="I1492" s="2">
        <v>1</v>
      </c>
      <c r="J1492" s="10">
        <v>2009</v>
      </c>
      <c r="K1492" s="8" t="s">
        <v>1191</v>
      </c>
      <c r="L1492" s="8" t="s">
        <v>13</v>
      </c>
      <c r="M1492" s="2">
        <f>RANK(Table1[[#This Row],[powerPerf]],Table1[powerPerf])</f>
        <v>1545</v>
      </c>
      <c r="N1492" s="2">
        <f>RANK(Table1[[#This Row],[cpuValue]],Table1[cpuValue])</f>
        <v>192</v>
      </c>
      <c r="O1492" s="8" t="str">
        <f>LOOKUP(Table1[[#This Row],[Rank based on power]],$S$5:$S$9,$T$5:$T$9)</f>
        <v>Average performance</v>
      </c>
      <c r="P1492" s="2">
        <f ca="1">YEAR($T$2)-Table1[[#This Row],[testDate]]</f>
        <v>13</v>
      </c>
      <c r="Q1492" s="8" t="str">
        <f>CONCATENATE(PROPER(Table1[[#This Row],[Performace remark based on performance]])," ",UPPER(TRIM(Table1[[#This Row],[category]])))</f>
        <v>Average Performance DESKTOP</v>
      </c>
      <c r="R1492" s="8"/>
      <c r="S1492" s="2"/>
      <c r="T1492" s="2"/>
      <c r="U1492" s="2"/>
      <c r="V1492" s="2"/>
      <c r="W1492" s="2"/>
      <c r="X1492" s="2"/>
      <c r="Y1492" s="2"/>
      <c r="Z1492" s="2"/>
    </row>
    <row r="1493" spans="1:26" x14ac:dyDescent="0.2">
      <c r="A1493" t="s">
        <v>1619</v>
      </c>
      <c r="B1493" s="9">
        <v>107</v>
      </c>
      <c r="C1493" s="2">
        <v>1488</v>
      </c>
      <c r="D1493" s="2">
        <v>13.9</v>
      </c>
      <c r="E1493" s="2">
        <v>1097</v>
      </c>
      <c r="F1493" s="2">
        <v>10.26</v>
      </c>
      <c r="G1493" s="2">
        <v>15</v>
      </c>
      <c r="H1493" s="2">
        <v>99.18</v>
      </c>
      <c r="I1493" s="2">
        <v>2</v>
      </c>
      <c r="J1493" s="10">
        <v>2008</v>
      </c>
      <c r="K1493" s="8" t="s">
        <v>802</v>
      </c>
      <c r="L1493" s="8" t="s">
        <v>118</v>
      </c>
      <c r="M1493" s="2">
        <f>RANK(Table1[[#This Row],[powerPerf]],Table1[powerPerf])</f>
        <v>763</v>
      </c>
      <c r="N1493" s="2">
        <f>RANK(Table1[[#This Row],[cpuValue]],Table1[cpuValue])</f>
        <v>1403</v>
      </c>
      <c r="O1493" s="8" t="str">
        <f>LOOKUP(Table1[[#This Row],[Rank based on power]],$S$5:$S$9,$T$5:$T$9)</f>
        <v>High performance</v>
      </c>
      <c r="P1493" s="2">
        <f ca="1">YEAR($T$2)-Table1[[#This Row],[testDate]]</f>
        <v>14</v>
      </c>
      <c r="Q1493" s="8" t="str">
        <f>CONCATENATE(PROPER(Table1[[#This Row],[Performace remark based on performance]])," ",UPPER(TRIM(Table1[[#This Row],[category]])))</f>
        <v>High Performance LAPTOP</v>
      </c>
      <c r="R1493" s="8"/>
      <c r="S1493" s="2"/>
      <c r="T1493" s="2"/>
      <c r="U1493" s="2"/>
      <c r="V1493" s="2"/>
      <c r="W1493" s="2"/>
      <c r="X1493" s="2"/>
      <c r="Y1493" s="2"/>
      <c r="Z1493" s="2"/>
    </row>
    <row r="1494" spans="1:26" x14ac:dyDescent="0.2">
      <c r="A1494" t="s">
        <v>1620</v>
      </c>
      <c r="B1494" s="9">
        <v>133.88999999999999</v>
      </c>
      <c r="C1494" s="2">
        <v>1486</v>
      </c>
      <c r="D1494" s="2">
        <v>11.1</v>
      </c>
      <c r="E1494" s="2">
        <v>1144</v>
      </c>
      <c r="F1494" s="2">
        <v>8.5399999999999991</v>
      </c>
      <c r="G1494" s="2">
        <v>35</v>
      </c>
      <c r="H1494" s="2">
        <v>42.47</v>
      </c>
      <c r="I1494" s="2">
        <v>2</v>
      </c>
      <c r="J1494" s="10">
        <v>2014</v>
      </c>
      <c r="K1494" s="8" t="s">
        <v>776</v>
      </c>
      <c r="L1494" s="8" t="s">
        <v>13</v>
      </c>
      <c r="M1494" s="2">
        <f>RANK(Table1[[#This Row],[powerPerf]],Table1[powerPerf])</f>
        <v>1221</v>
      </c>
      <c r="N1494" s="2">
        <f>RANK(Table1[[#This Row],[cpuValue]],Table1[cpuValue])</f>
        <v>1525</v>
      </c>
      <c r="O1494" s="8" t="str">
        <f>LOOKUP(Table1[[#This Row],[Rank based on power]],$S$5:$S$9,$T$5:$T$9)</f>
        <v>Average performance</v>
      </c>
      <c r="P1494" s="2">
        <f ca="1">YEAR($T$2)-Table1[[#This Row],[testDate]]</f>
        <v>8</v>
      </c>
      <c r="Q1494" s="8" t="str">
        <f>CONCATENATE(PROPER(Table1[[#This Row],[Performace remark based on performance]])," ",UPPER(TRIM(Table1[[#This Row],[category]])))</f>
        <v>Average Performance DESKTOP</v>
      </c>
      <c r="R1494" s="8"/>
      <c r="S1494" s="2"/>
      <c r="T1494" s="2"/>
      <c r="U1494" s="2"/>
      <c r="V1494" s="2"/>
      <c r="W1494" s="2"/>
      <c r="X1494" s="2"/>
      <c r="Y1494" s="2"/>
      <c r="Z1494" s="2"/>
    </row>
    <row r="1495" spans="1:26" x14ac:dyDescent="0.2">
      <c r="A1495" t="s">
        <v>1621</v>
      </c>
      <c r="B1495" s="9">
        <v>389</v>
      </c>
      <c r="C1495" s="2">
        <v>1480</v>
      </c>
      <c r="D1495" s="2">
        <v>3.8</v>
      </c>
      <c r="E1495" s="2">
        <v>879</v>
      </c>
      <c r="F1495" s="2">
        <v>2.2599999999999998</v>
      </c>
      <c r="G1495" s="2">
        <v>45</v>
      </c>
      <c r="H1495" s="2">
        <v>32.89</v>
      </c>
      <c r="I1495" s="2">
        <v>4</v>
      </c>
      <c r="J1495" s="10">
        <v>2019</v>
      </c>
      <c r="K1495" s="8" t="s">
        <v>1523</v>
      </c>
      <c r="L1495" s="8" t="s">
        <v>118</v>
      </c>
      <c r="M1495" s="2">
        <f>RANK(Table1[[#This Row],[powerPerf]],Table1[powerPerf])</f>
        <v>1348</v>
      </c>
      <c r="N1495" s="2">
        <f>RANK(Table1[[#This Row],[cpuValue]],Table1[cpuValue])</f>
        <v>1848</v>
      </c>
      <c r="O1495" s="8" t="str">
        <f>LOOKUP(Table1[[#This Row],[Rank based on power]],$S$5:$S$9,$T$5:$T$9)</f>
        <v>Average performance</v>
      </c>
      <c r="P1495" s="2">
        <f ca="1">YEAR($T$2)-Table1[[#This Row],[testDate]]</f>
        <v>3</v>
      </c>
      <c r="Q1495" s="8" t="str">
        <f>CONCATENATE(PROPER(Table1[[#This Row],[Performace remark based on performance]])," ",UPPER(TRIM(Table1[[#This Row],[category]])))</f>
        <v>Average Performance LAPTOP</v>
      </c>
      <c r="R1495" s="8"/>
      <c r="S1495" s="2"/>
      <c r="T1495" s="2"/>
      <c r="U1495" s="2"/>
      <c r="V1495" s="2"/>
      <c r="W1495" s="2"/>
      <c r="X1495" s="2"/>
      <c r="Y1495" s="2"/>
      <c r="Z1495" s="2"/>
    </row>
    <row r="1496" spans="1:26" x14ac:dyDescent="0.2">
      <c r="A1496" t="s">
        <v>1622</v>
      </c>
      <c r="B1496" s="9">
        <v>37</v>
      </c>
      <c r="C1496" s="2">
        <v>1478</v>
      </c>
      <c r="D1496" s="2">
        <v>39.950000000000003</v>
      </c>
      <c r="E1496" s="2">
        <v>1359</v>
      </c>
      <c r="F1496" s="2">
        <v>36.729999999999997</v>
      </c>
      <c r="G1496" s="2">
        <v>55</v>
      </c>
      <c r="H1496" s="2">
        <v>26.88</v>
      </c>
      <c r="I1496" s="2">
        <v>2</v>
      </c>
      <c r="J1496" s="10">
        <v>2013</v>
      </c>
      <c r="K1496" s="8" t="s">
        <v>1287</v>
      </c>
      <c r="L1496" s="8" t="s">
        <v>13</v>
      </c>
      <c r="M1496" s="2">
        <f>RANK(Table1[[#This Row],[powerPerf]],Table1[powerPerf])</f>
        <v>1456</v>
      </c>
      <c r="N1496" s="2">
        <f>RANK(Table1[[#This Row],[cpuValue]],Table1[cpuValue])</f>
        <v>590</v>
      </c>
      <c r="O1496" s="8" t="str">
        <f>LOOKUP(Table1[[#This Row],[Rank based on power]],$S$5:$S$9,$T$5:$T$9)</f>
        <v>Average performance</v>
      </c>
      <c r="P1496" s="2">
        <f ca="1">YEAR($T$2)-Table1[[#This Row],[testDate]]</f>
        <v>9</v>
      </c>
      <c r="Q1496" s="8" t="str">
        <f>CONCATENATE(PROPER(Table1[[#This Row],[Performace remark based on performance]])," ",UPPER(TRIM(Table1[[#This Row],[category]])))</f>
        <v>Average Performance DESKTOP</v>
      </c>
      <c r="R1496" s="8"/>
      <c r="S1496" s="2"/>
      <c r="T1496" s="2"/>
      <c r="U1496" s="2"/>
      <c r="V1496" s="2"/>
      <c r="W1496" s="2"/>
      <c r="X1496" s="2"/>
      <c r="Y1496" s="2"/>
      <c r="Z1496" s="2"/>
    </row>
    <row r="1497" spans="1:26" x14ac:dyDescent="0.2">
      <c r="A1497" t="s">
        <v>1623</v>
      </c>
      <c r="B1497" s="9">
        <v>64.45</v>
      </c>
      <c r="C1497" s="2">
        <v>1466</v>
      </c>
      <c r="D1497" s="2">
        <v>22.74</v>
      </c>
      <c r="E1497" s="2">
        <v>1081</v>
      </c>
      <c r="F1497" s="2">
        <v>16.77</v>
      </c>
      <c r="G1497" s="2">
        <v>95</v>
      </c>
      <c r="H1497" s="2">
        <v>15.43</v>
      </c>
      <c r="I1497" s="2">
        <v>3</v>
      </c>
      <c r="J1497" s="10">
        <v>2012</v>
      </c>
      <c r="K1497" s="8" t="s">
        <v>1092</v>
      </c>
      <c r="L1497" s="8" t="s">
        <v>13</v>
      </c>
      <c r="M1497" s="2">
        <f>RANK(Table1[[#This Row],[powerPerf]],Table1[powerPerf])</f>
        <v>1760</v>
      </c>
      <c r="N1497" s="2">
        <f>RANK(Table1[[#This Row],[cpuValue]],Table1[cpuValue])</f>
        <v>1075</v>
      </c>
      <c r="O1497" s="8" t="str">
        <f>LOOKUP(Table1[[#This Row],[Rank based on power]],$S$5:$S$9,$T$5:$T$9)</f>
        <v>Low performance</v>
      </c>
      <c r="P1497" s="2">
        <f ca="1">YEAR($T$2)-Table1[[#This Row],[testDate]]</f>
        <v>10</v>
      </c>
      <c r="Q1497" s="8" t="str">
        <f>CONCATENATE(PROPER(Table1[[#This Row],[Performace remark based on performance]])," ",UPPER(TRIM(Table1[[#This Row],[category]])))</f>
        <v>Low Performance DESKTOP</v>
      </c>
      <c r="R1497" s="8"/>
      <c r="S1497" s="2"/>
      <c r="T1497" s="2"/>
      <c r="U1497" s="2"/>
      <c r="V1497" s="2"/>
      <c r="W1497" s="2"/>
      <c r="X1497" s="2"/>
      <c r="Y1497" s="2"/>
      <c r="Z1497" s="2"/>
    </row>
    <row r="1498" spans="1:26" x14ac:dyDescent="0.2">
      <c r="A1498" t="s">
        <v>1624</v>
      </c>
      <c r="B1498" s="9">
        <v>70.27</v>
      </c>
      <c r="C1498" s="2">
        <v>1466</v>
      </c>
      <c r="D1498" s="2">
        <v>20.86</v>
      </c>
      <c r="E1498" s="2">
        <v>1407</v>
      </c>
      <c r="F1498" s="2">
        <v>20.02</v>
      </c>
      <c r="G1498" s="2">
        <v>55</v>
      </c>
      <c r="H1498" s="2">
        <v>26.65</v>
      </c>
      <c r="I1498" s="2">
        <v>2</v>
      </c>
      <c r="J1498" s="10">
        <v>2015</v>
      </c>
      <c r="K1498" s="8" t="s">
        <v>1287</v>
      </c>
      <c r="L1498" s="8" t="s">
        <v>13</v>
      </c>
      <c r="M1498" s="2">
        <f>RANK(Table1[[#This Row],[powerPerf]],Table1[powerPerf])</f>
        <v>1462</v>
      </c>
      <c r="N1498" s="2">
        <f>RANK(Table1[[#This Row],[cpuValue]],Table1[cpuValue])</f>
        <v>1136</v>
      </c>
      <c r="O1498" s="8" t="str">
        <f>LOOKUP(Table1[[#This Row],[Rank based on power]],$S$5:$S$9,$T$5:$T$9)</f>
        <v>Average performance</v>
      </c>
      <c r="P1498" s="2">
        <f ca="1">YEAR($T$2)-Table1[[#This Row],[testDate]]</f>
        <v>7</v>
      </c>
      <c r="Q1498" s="8" t="str">
        <f>CONCATENATE(PROPER(Table1[[#This Row],[Performace remark based on performance]])," ",UPPER(TRIM(Table1[[#This Row],[category]])))</f>
        <v>Average Performance DESKTOP</v>
      </c>
      <c r="R1498" s="8"/>
      <c r="S1498" s="2"/>
      <c r="T1498" s="2"/>
      <c r="U1498" s="2"/>
      <c r="V1498" s="2"/>
      <c r="W1498" s="2"/>
      <c r="X1498" s="2"/>
      <c r="Y1498" s="2"/>
      <c r="Z1498" s="2"/>
    </row>
    <row r="1499" spans="1:26" x14ac:dyDescent="0.2">
      <c r="A1499" t="s">
        <v>1625</v>
      </c>
      <c r="B1499" s="9">
        <v>135.99</v>
      </c>
      <c r="C1499" s="2">
        <v>1464</v>
      </c>
      <c r="D1499" s="2">
        <v>10.76</v>
      </c>
      <c r="E1499" s="2">
        <v>849</v>
      </c>
      <c r="F1499" s="2">
        <v>6.24</v>
      </c>
      <c r="G1499" s="2">
        <v>75</v>
      </c>
      <c r="H1499" s="2">
        <v>19.52</v>
      </c>
      <c r="I1499" s="2">
        <v>4</v>
      </c>
      <c r="J1499" s="10">
        <v>2021</v>
      </c>
      <c r="K1499" s="8" t="s">
        <v>1433</v>
      </c>
      <c r="L1499" s="8" t="s">
        <v>16</v>
      </c>
      <c r="M1499" s="2">
        <f>RANK(Table1[[#This Row],[powerPerf]],Table1[powerPerf])</f>
        <v>1640</v>
      </c>
      <c r="N1499" s="2">
        <f>RANK(Table1[[#This Row],[cpuValue]],Table1[cpuValue])</f>
        <v>1537</v>
      </c>
      <c r="O1499" s="8" t="str">
        <f>LOOKUP(Table1[[#This Row],[Rank based on power]],$S$5:$S$9,$T$5:$T$9)</f>
        <v>Low performance</v>
      </c>
      <c r="P1499" s="2">
        <f ca="1">YEAR($T$2)-Table1[[#This Row],[testDate]]</f>
        <v>1</v>
      </c>
      <c r="Q1499" s="8" t="str">
        <f>CONCATENATE(PROPER(Table1[[#This Row],[Performace remark based on performance]])," ",UPPER(TRIM(Table1[[#This Row],[category]])))</f>
        <v>Low Performance SERVER</v>
      </c>
      <c r="R1499" s="8"/>
      <c r="S1499" s="2"/>
      <c r="T1499" s="2"/>
      <c r="U1499" s="2"/>
      <c r="V1499" s="2"/>
      <c r="W1499" s="2"/>
      <c r="X1499" s="2"/>
      <c r="Y1499" s="2"/>
      <c r="Z1499" s="2"/>
    </row>
    <row r="1500" spans="1:26" x14ac:dyDescent="0.2">
      <c r="A1500" t="s">
        <v>1626</v>
      </c>
      <c r="B1500" s="9">
        <v>112.6</v>
      </c>
      <c r="C1500" s="2">
        <v>1460</v>
      </c>
      <c r="D1500" s="2">
        <v>12.97</v>
      </c>
      <c r="E1500" s="2">
        <v>847</v>
      </c>
      <c r="F1500" s="2">
        <v>7.52</v>
      </c>
      <c r="G1500" s="2">
        <v>35</v>
      </c>
      <c r="H1500" s="2">
        <v>41.73</v>
      </c>
      <c r="I1500" s="2">
        <v>4</v>
      </c>
      <c r="J1500" s="10">
        <v>2018</v>
      </c>
      <c r="K1500" s="8" t="s">
        <v>1542</v>
      </c>
      <c r="L1500" s="8" t="s">
        <v>118</v>
      </c>
      <c r="M1500" s="2">
        <f>RANK(Table1[[#This Row],[powerPerf]],Table1[powerPerf])</f>
        <v>1226</v>
      </c>
      <c r="N1500" s="2">
        <f>RANK(Table1[[#This Row],[cpuValue]],Table1[cpuValue])</f>
        <v>1445</v>
      </c>
      <c r="O1500" s="8" t="str">
        <f>LOOKUP(Table1[[#This Row],[Rank based on power]],$S$5:$S$9,$T$5:$T$9)</f>
        <v>Average performance</v>
      </c>
      <c r="P1500" s="2">
        <f ca="1">YEAR($T$2)-Table1[[#This Row],[testDate]]</f>
        <v>4</v>
      </c>
      <c r="Q1500" s="8" t="str">
        <f>CONCATENATE(PROPER(Table1[[#This Row],[Performace remark based on performance]])," ",UPPER(TRIM(Table1[[#This Row],[category]])))</f>
        <v>Average Performance LAPTOP</v>
      </c>
      <c r="R1500" s="8"/>
      <c r="S1500" s="2"/>
      <c r="T1500" s="2"/>
      <c r="U1500" s="2"/>
      <c r="V1500" s="2"/>
      <c r="W1500" s="2"/>
      <c r="X1500" s="2"/>
      <c r="Y1500" s="2"/>
      <c r="Z1500" s="2"/>
    </row>
    <row r="1501" spans="1:26" x14ac:dyDescent="0.2">
      <c r="A1501" t="s">
        <v>1627</v>
      </c>
      <c r="B1501" s="9">
        <v>77.11</v>
      </c>
      <c r="C1501" s="2">
        <v>1457</v>
      </c>
      <c r="D1501" s="2">
        <v>18.899999999999999</v>
      </c>
      <c r="E1501" s="2">
        <v>826</v>
      </c>
      <c r="F1501" s="2">
        <v>10.71</v>
      </c>
      <c r="G1501" s="2">
        <v>45</v>
      </c>
      <c r="H1501" s="2">
        <v>32.380000000000003</v>
      </c>
      <c r="I1501" s="2">
        <v>4</v>
      </c>
      <c r="J1501" s="10">
        <v>2008</v>
      </c>
      <c r="K1501" s="8" t="s">
        <v>1596</v>
      </c>
      <c r="L1501" s="8" t="s">
        <v>118</v>
      </c>
      <c r="M1501" s="2">
        <f>RANK(Table1[[#This Row],[powerPerf]],Table1[powerPerf])</f>
        <v>1355</v>
      </c>
      <c r="N1501" s="2">
        <f>RANK(Table1[[#This Row],[cpuValue]],Table1[cpuValue])</f>
        <v>1205</v>
      </c>
      <c r="O1501" s="8" t="str">
        <f>LOOKUP(Table1[[#This Row],[Rank based on power]],$S$5:$S$9,$T$5:$T$9)</f>
        <v>Average performance</v>
      </c>
      <c r="P1501" s="2">
        <f ca="1">YEAR($T$2)-Table1[[#This Row],[testDate]]</f>
        <v>14</v>
      </c>
      <c r="Q1501" s="8" t="str">
        <f>CONCATENATE(PROPER(Table1[[#This Row],[Performace remark based on performance]])," ",UPPER(TRIM(Table1[[#This Row],[category]])))</f>
        <v>Average Performance LAPTOP</v>
      </c>
      <c r="R1501" s="8"/>
      <c r="S1501" s="2"/>
      <c r="T1501" s="2"/>
      <c r="U1501" s="2"/>
      <c r="V1501" s="2"/>
      <c r="W1501" s="2"/>
      <c r="X1501" s="2"/>
      <c r="Y1501" s="2"/>
      <c r="Z1501" s="2"/>
    </row>
    <row r="1502" spans="1:26" x14ac:dyDescent="0.2">
      <c r="A1502" t="s">
        <v>1628</v>
      </c>
      <c r="B1502" s="9">
        <v>105</v>
      </c>
      <c r="C1502" s="2">
        <v>1455</v>
      </c>
      <c r="D1502" s="2">
        <v>13.86</v>
      </c>
      <c r="E1502" s="2">
        <v>841</v>
      </c>
      <c r="F1502" s="2">
        <v>8.01</v>
      </c>
      <c r="G1502" s="2">
        <v>65</v>
      </c>
      <c r="H1502" s="2">
        <v>22.39</v>
      </c>
      <c r="I1502" s="2">
        <v>4</v>
      </c>
      <c r="J1502" s="10">
        <v>2010</v>
      </c>
      <c r="K1502" s="8" t="s">
        <v>1391</v>
      </c>
      <c r="L1502" s="8" t="s">
        <v>13</v>
      </c>
      <c r="M1502" s="2">
        <f>RANK(Table1[[#This Row],[powerPerf]],Table1[powerPerf])</f>
        <v>1560</v>
      </c>
      <c r="N1502" s="2">
        <f>RANK(Table1[[#This Row],[cpuValue]],Table1[cpuValue])</f>
        <v>1406</v>
      </c>
      <c r="O1502" s="8" t="str">
        <f>LOOKUP(Table1[[#This Row],[Rank based on power]],$S$5:$S$9,$T$5:$T$9)</f>
        <v>Low performance</v>
      </c>
      <c r="P1502" s="2">
        <f ca="1">YEAR($T$2)-Table1[[#This Row],[testDate]]</f>
        <v>12</v>
      </c>
      <c r="Q1502" s="8" t="str">
        <f>CONCATENATE(PROPER(Table1[[#This Row],[Performace remark based on performance]])," ",UPPER(TRIM(Table1[[#This Row],[category]])))</f>
        <v>Low Performance DESKTOP</v>
      </c>
      <c r="R1502" s="8"/>
      <c r="S1502" s="2"/>
      <c r="T1502" s="2"/>
      <c r="U1502" s="2"/>
      <c r="V1502" s="2"/>
      <c r="W1502" s="2"/>
      <c r="X1502" s="2"/>
      <c r="Y1502" s="2"/>
      <c r="Z1502" s="2"/>
    </row>
    <row r="1503" spans="1:26" x14ac:dyDescent="0.2">
      <c r="A1503" t="s">
        <v>1629</v>
      </c>
      <c r="B1503" s="9">
        <v>19.809999999999999</v>
      </c>
      <c r="C1503" s="2">
        <v>1453</v>
      </c>
      <c r="D1503" s="2">
        <v>73.349999999999994</v>
      </c>
      <c r="E1503" s="2">
        <v>1429</v>
      </c>
      <c r="F1503" s="2">
        <v>72.14</v>
      </c>
      <c r="G1503" s="2">
        <v>65</v>
      </c>
      <c r="H1503" s="2">
        <v>22.35</v>
      </c>
      <c r="I1503" s="2">
        <v>1</v>
      </c>
      <c r="J1503" s="10">
        <v>2014</v>
      </c>
      <c r="K1503" s="8" t="s">
        <v>1191</v>
      </c>
      <c r="L1503" s="8" t="s">
        <v>13</v>
      </c>
      <c r="M1503" s="2">
        <f>RANK(Table1[[#This Row],[powerPerf]],Table1[powerPerf])</f>
        <v>1561</v>
      </c>
      <c r="N1503" s="2">
        <f>RANK(Table1[[#This Row],[cpuValue]],Table1[cpuValue])</f>
        <v>208</v>
      </c>
      <c r="O1503" s="8" t="str">
        <f>LOOKUP(Table1[[#This Row],[Rank based on power]],$S$5:$S$9,$T$5:$T$9)</f>
        <v>Low performance</v>
      </c>
      <c r="P1503" s="2">
        <f ca="1">YEAR($T$2)-Table1[[#This Row],[testDate]]</f>
        <v>8</v>
      </c>
      <c r="Q1503" s="8" t="str">
        <f>CONCATENATE(PROPER(Table1[[#This Row],[Performace remark based on performance]])," ",UPPER(TRIM(Table1[[#This Row],[category]])))</f>
        <v>Low Performance DESKTOP</v>
      </c>
      <c r="R1503" s="8"/>
      <c r="S1503" s="2"/>
      <c r="T1503" s="2"/>
      <c r="U1503" s="2"/>
      <c r="V1503" s="2"/>
      <c r="W1503" s="2"/>
      <c r="X1503" s="2"/>
      <c r="Y1503" s="2"/>
      <c r="Z1503" s="2"/>
    </row>
    <row r="1504" spans="1:26" x14ac:dyDescent="0.2">
      <c r="A1504" t="s">
        <v>1630</v>
      </c>
      <c r="B1504" s="9">
        <v>38.75</v>
      </c>
      <c r="C1504" s="2">
        <v>1451</v>
      </c>
      <c r="D1504" s="2">
        <v>37.43</v>
      </c>
      <c r="E1504" s="2">
        <v>768</v>
      </c>
      <c r="F1504" s="2">
        <v>19.829999999999998</v>
      </c>
      <c r="G1504" s="2">
        <v>80</v>
      </c>
      <c r="H1504" s="2">
        <v>18.13</v>
      </c>
      <c r="I1504" s="2">
        <v>4</v>
      </c>
      <c r="J1504" s="10">
        <v>2018</v>
      </c>
      <c r="K1504" s="8" t="s">
        <v>1267</v>
      </c>
      <c r="L1504" s="8" t="s">
        <v>16</v>
      </c>
      <c r="M1504" s="2">
        <f>RANK(Table1[[#This Row],[powerPerf]],Table1[powerPerf])</f>
        <v>1689</v>
      </c>
      <c r="N1504" s="2">
        <f>RANK(Table1[[#This Row],[cpuValue]],Table1[cpuValue])</f>
        <v>639</v>
      </c>
      <c r="O1504" s="8" t="str">
        <f>LOOKUP(Table1[[#This Row],[Rank based on power]],$S$5:$S$9,$T$5:$T$9)</f>
        <v>Low performance</v>
      </c>
      <c r="P1504" s="2">
        <f ca="1">YEAR($T$2)-Table1[[#This Row],[testDate]]</f>
        <v>4</v>
      </c>
      <c r="Q1504" s="8" t="str">
        <f>CONCATENATE(PROPER(Table1[[#This Row],[Performace remark based on performance]])," ",UPPER(TRIM(Table1[[#This Row],[category]])))</f>
        <v>Low Performance SERVER</v>
      </c>
      <c r="R1504" s="8"/>
      <c r="S1504" s="2"/>
      <c r="T1504" s="2"/>
      <c r="U1504" s="2"/>
      <c r="V1504" s="2"/>
      <c r="W1504" s="2"/>
      <c r="X1504" s="2"/>
      <c r="Y1504" s="2"/>
      <c r="Z1504" s="2"/>
    </row>
    <row r="1505" spans="1:26" x14ac:dyDescent="0.2">
      <c r="A1505" t="s">
        <v>1631</v>
      </c>
      <c r="B1505" s="9">
        <v>140</v>
      </c>
      <c r="C1505" s="2">
        <v>1451</v>
      </c>
      <c r="D1505" s="2">
        <v>10.36</v>
      </c>
      <c r="E1505" s="2">
        <v>1411</v>
      </c>
      <c r="F1505" s="2">
        <v>10.08</v>
      </c>
      <c r="G1505" s="2">
        <v>80</v>
      </c>
      <c r="H1505" s="2">
        <v>18.14</v>
      </c>
      <c r="I1505" s="2">
        <v>2</v>
      </c>
      <c r="J1505" s="10">
        <v>2009</v>
      </c>
      <c r="K1505" s="8" t="s">
        <v>1267</v>
      </c>
      <c r="L1505" s="8" t="s">
        <v>16</v>
      </c>
      <c r="M1505" s="2">
        <f>RANK(Table1[[#This Row],[powerPerf]],Table1[powerPerf])</f>
        <v>1688</v>
      </c>
      <c r="N1505" s="2">
        <f>RANK(Table1[[#This Row],[cpuValue]],Table1[cpuValue])</f>
        <v>1561</v>
      </c>
      <c r="O1505" s="8" t="str">
        <f>LOOKUP(Table1[[#This Row],[Rank based on power]],$S$5:$S$9,$T$5:$T$9)</f>
        <v>Low performance</v>
      </c>
      <c r="P1505" s="2">
        <f ca="1">YEAR($T$2)-Table1[[#This Row],[testDate]]</f>
        <v>13</v>
      </c>
      <c r="Q1505" s="8" t="str">
        <f>CONCATENATE(PROPER(Table1[[#This Row],[Performace remark based on performance]])," ",UPPER(TRIM(Table1[[#This Row],[category]])))</f>
        <v>Low Performance SERVER</v>
      </c>
      <c r="R1505" s="8"/>
      <c r="S1505" s="2"/>
      <c r="T1505" s="2"/>
      <c r="U1505" s="2"/>
      <c r="V1505" s="2"/>
      <c r="W1505" s="2"/>
      <c r="X1505" s="2"/>
      <c r="Y1505" s="2"/>
      <c r="Z1505" s="2"/>
    </row>
    <row r="1506" spans="1:26" x14ac:dyDescent="0.2">
      <c r="A1506" t="s">
        <v>1632</v>
      </c>
      <c r="B1506" s="9">
        <v>115.19</v>
      </c>
      <c r="C1506" s="2">
        <v>1449</v>
      </c>
      <c r="D1506" s="2">
        <v>12.58</v>
      </c>
      <c r="E1506" s="2">
        <v>1176</v>
      </c>
      <c r="F1506" s="2">
        <v>10.210000000000001</v>
      </c>
      <c r="G1506" s="2">
        <v>73</v>
      </c>
      <c r="H1506" s="2">
        <v>19.850000000000001</v>
      </c>
      <c r="I1506" s="2">
        <v>2</v>
      </c>
      <c r="J1506" s="10">
        <v>2014</v>
      </c>
      <c r="K1506" s="8" t="s">
        <v>1172</v>
      </c>
      <c r="L1506" s="8" t="s">
        <v>13</v>
      </c>
      <c r="M1506" s="2">
        <f>RANK(Table1[[#This Row],[powerPerf]],Table1[powerPerf])</f>
        <v>1627</v>
      </c>
      <c r="N1506" s="2">
        <f>RANK(Table1[[#This Row],[cpuValue]],Table1[cpuValue])</f>
        <v>1460</v>
      </c>
      <c r="O1506" s="8" t="str">
        <f>LOOKUP(Table1[[#This Row],[Rank based on power]],$S$5:$S$9,$T$5:$T$9)</f>
        <v>Low performance</v>
      </c>
      <c r="P1506" s="2">
        <f ca="1">YEAR($T$2)-Table1[[#This Row],[testDate]]</f>
        <v>8</v>
      </c>
      <c r="Q1506" s="8" t="str">
        <f>CONCATENATE(PROPER(Table1[[#This Row],[Performace remark based on performance]])," ",UPPER(TRIM(Table1[[#This Row],[category]])))</f>
        <v>Low Performance DESKTOP</v>
      </c>
      <c r="R1506" s="8"/>
      <c r="S1506" s="2"/>
      <c r="T1506" s="2"/>
      <c r="U1506" s="2"/>
      <c r="V1506" s="2"/>
      <c r="W1506" s="2"/>
      <c r="X1506" s="2"/>
      <c r="Y1506" s="2"/>
      <c r="Z1506" s="2"/>
    </row>
    <row r="1507" spans="1:26" x14ac:dyDescent="0.2">
      <c r="A1507" t="s">
        <v>1633</v>
      </c>
      <c r="B1507" s="9">
        <v>88.78</v>
      </c>
      <c r="C1507" s="2">
        <v>1448</v>
      </c>
      <c r="D1507" s="2">
        <v>16.32</v>
      </c>
      <c r="E1507" s="2">
        <v>1312</v>
      </c>
      <c r="F1507" s="2">
        <v>14.78</v>
      </c>
      <c r="G1507" s="2">
        <v>65</v>
      </c>
      <c r="H1507" s="2">
        <v>22.28</v>
      </c>
      <c r="I1507" s="2">
        <v>2</v>
      </c>
      <c r="J1507" s="10">
        <v>2014</v>
      </c>
      <c r="K1507" s="8" t="s">
        <v>1267</v>
      </c>
      <c r="L1507" s="8" t="s">
        <v>16</v>
      </c>
      <c r="M1507" s="2">
        <f>RANK(Table1[[#This Row],[powerPerf]],Table1[powerPerf])</f>
        <v>1563</v>
      </c>
      <c r="N1507" s="2">
        <f>RANK(Table1[[#This Row],[cpuValue]],Table1[cpuValue])</f>
        <v>1303</v>
      </c>
      <c r="O1507" s="8" t="str">
        <f>LOOKUP(Table1[[#This Row],[Rank based on power]],$S$5:$S$9,$T$5:$T$9)</f>
        <v>Low performance</v>
      </c>
      <c r="P1507" s="2">
        <f ca="1">YEAR($T$2)-Table1[[#This Row],[testDate]]</f>
        <v>8</v>
      </c>
      <c r="Q1507" s="8" t="str">
        <f>CONCATENATE(PROPER(Table1[[#This Row],[Performace remark based on performance]])," ",UPPER(TRIM(Table1[[#This Row],[category]])))</f>
        <v>Low Performance SERVER</v>
      </c>
      <c r="R1507" s="8"/>
      <c r="S1507" s="2"/>
      <c r="T1507" s="2"/>
      <c r="U1507" s="2"/>
      <c r="V1507" s="2"/>
      <c r="W1507" s="2"/>
      <c r="X1507" s="2"/>
      <c r="Y1507" s="2"/>
      <c r="Z1507" s="2"/>
    </row>
    <row r="1508" spans="1:26" x14ac:dyDescent="0.2">
      <c r="A1508" t="s">
        <v>1634</v>
      </c>
      <c r="B1508" s="9">
        <v>161</v>
      </c>
      <c r="C1508" s="2">
        <v>1444</v>
      </c>
      <c r="D1508" s="2">
        <v>8.9700000000000006</v>
      </c>
      <c r="E1508" s="2">
        <v>777</v>
      </c>
      <c r="F1508" s="2">
        <v>4.83</v>
      </c>
      <c r="G1508" s="2">
        <v>6</v>
      </c>
      <c r="H1508" s="2">
        <v>240.71</v>
      </c>
      <c r="I1508" s="2">
        <v>2</v>
      </c>
      <c r="J1508" s="10">
        <v>2009</v>
      </c>
      <c r="K1508" s="8" t="s">
        <v>1216</v>
      </c>
      <c r="L1508" s="8" t="s">
        <v>118</v>
      </c>
      <c r="M1508" s="2">
        <f>RANK(Table1[[#This Row],[powerPerf]],Table1[powerPerf])</f>
        <v>232</v>
      </c>
      <c r="N1508" s="2">
        <f>RANK(Table1[[#This Row],[cpuValue]],Table1[cpuValue])</f>
        <v>1637</v>
      </c>
      <c r="O1508" s="8" t="str">
        <f>LOOKUP(Table1[[#This Row],[Rank based on power]],$S$5:$S$9,$T$5:$T$9)</f>
        <v>Best performance</v>
      </c>
      <c r="P1508" s="2">
        <f ca="1">YEAR($T$2)-Table1[[#This Row],[testDate]]</f>
        <v>13</v>
      </c>
      <c r="Q1508" s="8" t="str">
        <f>CONCATENATE(PROPER(Table1[[#This Row],[Performace remark based on performance]])," ",UPPER(TRIM(Table1[[#This Row],[category]])))</f>
        <v>Best Performance LAPTOP</v>
      </c>
      <c r="R1508" s="8"/>
      <c r="S1508" s="2"/>
      <c r="T1508" s="2"/>
      <c r="U1508" s="2"/>
      <c r="V1508" s="2"/>
      <c r="W1508" s="2"/>
      <c r="X1508" s="2"/>
      <c r="Y1508" s="2"/>
      <c r="Z1508" s="2"/>
    </row>
    <row r="1509" spans="1:26" x14ac:dyDescent="0.2">
      <c r="A1509" t="s">
        <v>1635</v>
      </c>
      <c r="B1509" s="9">
        <v>75</v>
      </c>
      <c r="C1509" s="2">
        <v>1441</v>
      </c>
      <c r="D1509" s="2">
        <v>19.21</v>
      </c>
      <c r="E1509" s="2">
        <v>1028</v>
      </c>
      <c r="F1509" s="2">
        <v>13.71</v>
      </c>
      <c r="G1509" s="2">
        <v>45</v>
      </c>
      <c r="H1509" s="2">
        <v>32.020000000000003</v>
      </c>
      <c r="I1509" s="2">
        <v>3</v>
      </c>
      <c r="J1509" s="10">
        <v>2014</v>
      </c>
      <c r="K1509" s="8" t="s">
        <v>1092</v>
      </c>
      <c r="L1509" s="8" t="s">
        <v>13</v>
      </c>
      <c r="M1509" s="2">
        <f>RANK(Table1[[#This Row],[powerPerf]],Table1[powerPerf])</f>
        <v>1362</v>
      </c>
      <c r="N1509" s="2">
        <f>RANK(Table1[[#This Row],[cpuValue]],Table1[cpuValue])</f>
        <v>1187</v>
      </c>
      <c r="O1509" s="8" t="str">
        <f>LOOKUP(Table1[[#This Row],[Rank based on power]],$S$5:$S$9,$T$5:$T$9)</f>
        <v>Average performance</v>
      </c>
      <c r="P1509" s="2">
        <f ca="1">YEAR($T$2)-Table1[[#This Row],[testDate]]</f>
        <v>8</v>
      </c>
      <c r="Q1509" s="8" t="str">
        <f>CONCATENATE(PROPER(Table1[[#This Row],[Performace remark based on performance]])," ",UPPER(TRIM(Table1[[#This Row],[category]])))</f>
        <v>Average Performance DESKTOP</v>
      </c>
      <c r="R1509" s="8"/>
      <c r="S1509" s="2"/>
      <c r="T1509" s="2"/>
      <c r="U1509" s="2"/>
      <c r="V1509" s="2"/>
      <c r="W1509" s="2"/>
      <c r="X1509" s="2"/>
      <c r="Y1509" s="2"/>
      <c r="Z1509" s="2"/>
    </row>
    <row r="1510" spans="1:26" x14ac:dyDescent="0.2">
      <c r="A1510" t="s">
        <v>1636</v>
      </c>
      <c r="B1510" s="9">
        <v>87.99</v>
      </c>
      <c r="C1510" s="2">
        <v>1438</v>
      </c>
      <c r="D1510" s="2">
        <v>16.350000000000001</v>
      </c>
      <c r="E1510" s="2">
        <v>1129</v>
      </c>
      <c r="F1510" s="2">
        <v>12.83</v>
      </c>
      <c r="G1510" s="2">
        <v>95</v>
      </c>
      <c r="H1510" s="2">
        <v>15.14</v>
      </c>
      <c r="I1510" s="2">
        <v>3</v>
      </c>
      <c r="J1510" s="10">
        <v>2010</v>
      </c>
      <c r="K1510" s="8" t="s">
        <v>17</v>
      </c>
      <c r="L1510" s="8" t="s">
        <v>77</v>
      </c>
      <c r="M1510" s="2">
        <f>RANK(Table1[[#This Row],[powerPerf]],Table1[powerPerf])</f>
        <v>1767</v>
      </c>
      <c r="N1510" s="2">
        <f>RANK(Table1[[#This Row],[cpuValue]],Table1[cpuValue])</f>
        <v>1300</v>
      </c>
      <c r="O1510" s="8" t="str">
        <f>LOOKUP(Table1[[#This Row],[Rank based on power]],$S$5:$S$9,$T$5:$T$9)</f>
        <v>Low performance</v>
      </c>
      <c r="P1510" s="2">
        <f ca="1">YEAR($T$2)-Table1[[#This Row],[testDate]]</f>
        <v>12</v>
      </c>
      <c r="Q1510" s="8" t="str">
        <f>CONCATENATE(PROPER(Table1[[#This Row],[Performace remark based on performance]])," ",UPPER(TRIM(Table1[[#This Row],[category]])))</f>
        <v>Low Performance UNKNOWN</v>
      </c>
      <c r="R1510" s="8"/>
      <c r="S1510" s="2"/>
      <c r="T1510" s="2"/>
      <c r="U1510" s="2"/>
      <c r="V1510" s="2"/>
      <c r="W1510" s="2"/>
      <c r="X1510" s="2"/>
      <c r="Y1510" s="2"/>
      <c r="Z1510" s="2"/>
    </row>
    <row r="1511" spans="1:26" x14ac:dyDescent="0.2">
      <c r="A1511" t="s">
        <v>1637</v>
      </c>
      <c r="B1511" s="9">
        <v>22.93</v>
      </c>
      <c r="C1511" s="2">
        <v>1437</v>
      </c>
      <c r="D1511" s="2">
        <v>62.66</v>
      </c>
      <c r="E1511" s="2">
        <v>1389</v>
      </c>
      <c r="F1511" s="2">
        <v>60.57</v>
      </c>
      <c r="G1511" s="2">
        <v>65</v>
      </c>
      <c r="H1511" s="2">
        <v>22.11</v>
      </c>
      <c r="I1511" s="2">
        <v>2</v>
      </c>
      <c r="J1511" s="10">
        <v>2011</v>
      </c>
      <c r="K1511" s="8" t="s">
        <v>1287</v>
      </c>
      <c r="L1511" s="8" t="s">
        <v>13</v>
      </c>
      <c r="M1511" s="2">
        <f>RANK(Table1[[#This Row],[powerPerf]],Table1[powerPerf])</f>
        <v>1571</v>
      </c>
      <c r="N1511" s="2">
        <f>RANK(Table1[[#This Row],[cpuValue]],Table1[cpuValue])</f>
        <v>297</v>
      </c>
      <c r="O1511" s="8" t="str">
        <f>LOOKUP(Table1[[#This Row],[Rank based on power]],$S$5:$S$9,$T$5:$T$9)</f>
        <v>Low performance</v>
      </c>
      <c r="P1511" s="2">
        <f ca="1">YEAR($T$2)-Table1[[#This Row],[testDate]]</f>
        <v>11</v>
      </c>
      <c r="Q1511" s="8" t="str">
        <f>CONCATENATE(PROPER(Table1[[#This Row],[Performace remark based on performance]])," ",UPPER(TRIM(Table1[[#This Row],[category]])))</f>
        <v>Low Performance DESKTOP</v>
      </c>
      <c r="R1511" s="8"/>
      <c r="S1511" s="2"/>
      <c r="T1511" s="2"/>
      <c r="U1511" s="2"/>
      <c r="V1511" s="2"/>
      <c r="W1511" s="2"/>
      <c r="X1511" s="2"/>
      <c r="Y1511" s="2"/>
      <c r="Z1511" s="2"/>
    </row>
    <row r="1512" spans="1:26" x14ac:dyDescent="0.2">
      <c r="A1512" t="s">
        <v>1638</v>
      </c>
      <c r="B1512" s="9">
        <v>28.99</v>
      </c>
      <c r="C1512" s="2">
        <v>1431</v>
      </c>
      <c r="D1512" s="2">
        <v>49.36</v>
      </c>
      <c r="E1512" s="2">
        <v>1419</v>
      </c>
      <c r="F1512" s="2">
        <v>48.96</v>
      </c>
      <c r="G1512" s="2">
        <v>65</v>
      </c>
      <c r="H1512" s="2">
        <v>22.01</v>
      </c>
      <c r="I1512" s="2">
        <v>1</v>
      </c>
      <c r="J1512" s="10">
        <v>2009</v>
      </c>
      <c r="K1512" s="8" t="s">
        <v>1191</v>
      </c>
      <c r="L1512" s="8" t="s">
        <v>13</v>
      </c>
      <c r="M1512" s="2">
        <f>RANK(Table1[[#This Row],[powerPerf]],Table1[powerPerf])</f>
        <v>1574</v>
      </c>
      <c r="N1512" s="2">
        <f>RANK(Table1[[#This Row],[cpuValue]],Table1[cpuValue])</f>
        <v>434</v>
      </c>
      <c r="O1512" s="8" t="str">
        <f>LOOKUP(Table1[[#This Row],[Rank based on power]],$S$5:$S$9,$T$5:$T$9)</f>
        <v>Low performance</v>
      </c>
      <c r="P1512" s="2">
        <f ca="1">YEAR($T$2)-Table1[[#This Row],[testDate]]</f>
        <v>13</v>
      </c>
      <c r="Q1512" s="8" t="str">
        <f>CONCATENATE(PROPER(Table1[[#This Row],[Performace remark based on performance]])," ",UPPER(TRIM(Table1[[#This Row],[category]])))</f>
        <v>Low Performance DESKTOP</v>
      </c>
      <c r="R1512" s="8"/>
      <c r="S1512" s="2"/>
      <c r="T1512" s="2"/>
      <c r="U1512" s="2"/>
      <c r="V1512" s="2"/>
      <c r="W1512" s="2"/>
      <c r="X1512" s="2"/>
      <c r="Y1512" s="2"/>
      <c r="Z1512" s="2"/>
    </row>
    <row r="1513" spans="1:26" x14ac:dyDescent="0.2">
      <c r="A1513" t="s">
        <v>1639</v>
      </c>
      <c r="B1513" s="9">
        <v>9.7899999999999991</v>
      </c>
      <c r="C1513" s="2">
        <v>1429</v>
      </c>
      <c r="D1513" s="2">
        <v>145.96</v>
      </c>
      <c r="E1513" s="2">
        <v>1282</v>
      </c>
      <c r="F1513" s="2">
        <v>130.96</v>
      </c>
      <c r="G1513" s="2">
        <v>65</v>
      </c>
      <c r="H1513" s="2">
        <v>21.98</v>
      </c>
      <c r="I1513" s="2">
        <v>2</v>
      </c>
      <c r="J1513" s="10">
        <v>2016</v>
      </c>
      <c r="K1513" s="8" t="s">
        <v>1295</v>
      </c>
      <c r="L1513" s="8" t="s">
        <v>16</v>
      </c>
      <c r="M1513" s="2">
        <f>RANK(Table1[[#This Row],[powerPerf]],Table1[powerPerf])</f>
        <v>1575</v>
      </c>
      <c r="N1513" s="2">
        <f>RANK(Table1[[#This Row],[cpuValue]],Table1[cpuValue])</f>
        <v>24</v>
      </c>
      <c r="O1513" s="8" t="str">
        <f>LOOKUP(Table1[[#This Row],[Rank based on power]],$S$5:$S$9,$T$5:$T$9)</f>
        <v>Low performance</v>
      </c>
      <c r="P1513" s="2">
        <f ca="1">YEAR($T$2)-Table1[[#This Row],[testDate]]</f>
        <v>6</v>
      </c>
      <c r="Q1513" s="8" t="str">
        <f>CONCATENATE(PROPER(Table1[[#This Row],[Performace remark based on performance]])," ",UPPER(TRIM(Table1[[#This Row],[category]])))</f>
        <v>Low Performance SERVER</v>
      </c>
      <c r="R1513" s="8"/>
      <c r="S1513" s="2"/>
      <c r="T1513" s="2"/>
      <c r="U1513" s="2"/>
      <c r="V1513" s="2"/>
      <c r="W1513" s="2"/>
      <c r="X1513" s="2"/>
      <c r="Y1513" s="2"/>
      <c r="Z1513" s="2"/>
    </row>
    <row r="1514" spans="1:26" x14ac:dyDescent="0.2">
      <c r="A1514" t="s">
        <v>1640</v>
      </c>
      <c r="B1514" s="9">
        <v>28.94</v>
      </c>
      <c r="C1514" s="2">
        <v>1428</v>
      </c>
      <c r="D1514" s="2">
        <v>49.36</v>
      </c>
      <c r="E1514" s="2">
        <v>1380</v>
      </c>
      <c r="F1514" s="2">
        <v>47.69</v>
      </c>
      <c r="G1514" s="2">
        <v>65</v>
      </c>
      <c r="H1514" s="2">
        <v>21.98</v>
      </c>
      <c r="I1514" s="2">
        <v>1</v>
      </c>
      <c r="J1514" s="10">
        <v>2009</v>
      </c>
      <c r="K1514" s="8" t="s">
        <v>1191</v>
      </c>
      <c r="L1514" s="8" t="s">
        <v>13</v>
      </c>
      <c r="M1514" s="2">
        <f>RANK(Table1[[#This Row],[powerPerf]],Table1[powerPerf])</f>
        <v>1575</v>
      </c>
      <c r="N1514" s="2">
        <f>RANK(Table1[[#This Row],[cpuValue]],Table1[cpuValue])</f>
        <v>434</v>
      </c>
      <c r="O1514" s="8" t="str">
        <f>LOOKUP(Table1[[#This Row],[Rank based on power]],$S$5:$S$9,$T$5:$T$9)</f>
        <v>Low performance</v>
      </c>
      <c r="P1514" s="2">
        <f ca="1">YEAR($T$2)-Table1[[#This Row],[testDate]]</f>
        <v>13</v>
      </c>
      <c r="Q1514" s="8" t="str">
        <f>CONCATENATE(PROPER(Table1[[#This Row],[Performace remark based on performance]])," ",UPPER(TRIM(Table1[[#This Row],[category]])))</f>
        <v>Low Performance DESKTOP</v>
      </c>
      <c r="R1514" s="8"/>
      <c r="S1514" s="2"/>
      <c r="T1514" s="2"/>
      <c r="U1514" s="2"/>
      <c r="V1514" s="2"/>
      <c r="W1514" s="2"/>
      <c r="X1514" s="2"/>
      <c r="Y1514" s="2"/>
      <c r="Z1514" s="2"/>
    </row>
    <row r="1515" spans="1:26" x14ac:dyDescent="0.2">
      <c r="A1515" t="s">
        <v>1641</v>
      </c>
      <c r="B1515" s="9">
        <v>23.98</v>
      </c>
      <c r="C1515" s="2">
        <v>1426</v>
      </c>
      <c r="D1515" s="2">
        <v>59.48</v>
      </c>
      <c r="E1515" s="2">
        <v>1450</v>
      </c>
      <c r="F1515" s="2">
        <v>60.49</v>
      </c>
      <c r="G1515" s="2">
        <v>80</v>
      </c>
      <c r="H1515" s="2">
        <v>17.829999999999998</v>
      </c>
      <c r="I1515" s="2">
        <v>2</v>
      </c>
      <c r="J1515" s="10">
        <v>2013</v>
      </c>
      <c r="K1515" s="8" t="s">
        <v>1306</v>
      </c>
      <c r="L1515" s="8" t="s">
        <v>77</v>
      </c>
      <c r="M1515" s="2">
        <f>RANK(Table1[[#This Row],[powerPerf]],Table1[powerPerf])</f>
        <v>1705</v>
      </c>
      <c r="N1515" s="2">
        <f>RANK(Table1[[#This Row],[cpuValue]],Table1[cpuValue])</f>
        <v>332</v>
      </c>
      <c r="O1515" s="8" t="str">
        <f>LOOKUP(Table1[[#This Row],[Rank based on power]],$S$5:$S$9,$T$5:$T$9)</f>
        <v>Low performance</v>
      </c>
      <c r="P1515" s="2">
        <f ca="1">YEAR($T$2)-Table1[[#This Row],[testDate]]</f>
        <v>9</v>
      </c>
      <c r="Q1515" s="8" t="str">
        <f>CONCATENATE(PROPER(Table1[[#This Row],[Performace remark based on performance]])," ",UPPER(TRIM(Table1[[#This Row],[category]])))</f>
        <v>Low Performance UNKNOWN</v>
      </c>
      <c r="R1515" s="8"/>
      <c r="S1515" s="2"/>
      <c r="T1515" s="2"/>
      <c r="U1515" s="2"/>
      <c r="V1515" s="2"/>
      <c r="W1515" s="2"/>
      <c r="X1515" s="2"/>
      <c r="Y1515" s="2"/>
      <c r="Z1515" s="2"/>
    </row>
    <row r="1516" spans="1:26" x14ac:dyDescent="0.2">
      <c r="A1516" t="s">
        <v>1642</v>
      </c>
      <c r="B1516" s="9">
        <v>88.99</v>
      </c>
      <c r="C1516" s="2">
        <v>1424</v>
      </c>
      <c r="D1516" s="2">
        <v>16</v>
      </c>
      <c r="E1516" s="2">
        <v>982</v>
      </c>
      <c r="F1516" s="2">
        <v>11.03</v>
      </c>
      <c r="G1516" s="2">
        <v>95</v>
      </c>
      <c r="H1516" s="2">
        <v>14.99</v>
      </c>
      <c r="I1516" s="2">
        <v>3</v>
      </c>
      <c r="J1516" s="10">
        <v>2010</v>
      </c>
      <c r="K1516" s="8" t="s">
        <v>17</v>
      </c>
      <c r="L1516" s="8" t="s">
        <v>77</v>
      </c>
      <c r="M1516" s="2">
        <f>RANK(Table1[[#This Row],[powerPerf]],Table1[powerPerf])</f>
        <v>1770</v>
      </c>
      <c r="N1516" s="2">
        <f>RANK(Table1[[#This Row],[cpuValue]],Table1[cpuValue])</f>
        <v>1314</v>
      </c>
      <c r="O1516" s="8" t="str">
        <f>LOOKUP(Table1[[#This Row],[Rank based on power]],$S$5:$S$9,$T$5:$T$9)</f>
        <v>Low performance</v>
      </c>
      <c r="P1516" s="2">
        <f ca="1">YEAR($T$2)-Table1[[#This Row],[testDate]]</f>
        <v>12</v>
      </c>
      <c r="Q1516" s="8" t="str">
        <f>CONCATENATE(PROPER(Table1[[#This Row],[Performace remark based on performance]])," ",UPPER(TRIM(Table1[[#This Row],[category]])))</f>
        <v>Low Performance UNKNOWN</v>
      </c>
      <c r="R1516" s="8"/>
      <c r="S1516" s="2"/>
      <c r="T1516" s="2"/>
      <c r="U1516" s="2"/>
      <c r="V1516" s="2"/>
      <c r="W1516" s="2"/>
      <c r="X1516" s="2"/>
      <c r="Y1516" s="2"/>
      <c r="Z1516" s="2"/>
    </row>
    <row r="1517" spans="1:26" x14ac:dyDescent="0.2">
      <c r="A1517" t="s">
        <v>1643</v>
      </c>
      <c r="B1517" s="9">
        <v>247.5</v>
      </c>
      <c r="C1517" s="2">
        <v>1414</v>
      </c>
      <c r="D1517" s="2">
        <v>5.71</v>
      </c>
      <c r="E1517" s="2">
        <v>721</v>
      </c>
      <c r="F1517" s="2">
        <v>2.91</v>
      </c>
      <c r="G1517" s="2">
        <v>65</v>
      </c>
      <c r="H1517" s="2">
        <v>21.75</v>
      </c>
      <c r="I1517" s="2">
        <v>4</v>
      </c>
      <c r="J1517" s="10">
        <v>2014</v>
      </c>
      <c r="K1517" s="8" t="s">
        <v>1391</v>
      </c>
      <c r="L1517" s="8" t="s">
        <v>13</v>
      </c>
      <c r="M1517" s="2">
        <f>RANK(Table1[[#This Row],[powerPerf]],Table1[powerPerf])</f>
        <v>1581</v>
      </c>
      <c r="N1517" s="2">
        <f>RANK(Table1[[#This Row],[cpuValue]],Table1[cpuValue])</f>
        <v>1785</v>
      </c>
      <c r="O1517" s="8" t="str">
        <f>LOOKUP(Table1[[#This Row],[Rank based on power]],$S$5:$S$9,$T$5:$T$9)</f>
        <v>Low performance</v>
      </c>
      <c r="P1517" s="2">
        <f ca="1">YEAR($T$2)-Table1[[#This Row],[testDate]]</f>
        <v>8</v>
      </c>
      <c r="Q1517" s="8" t="str">
        <f>CONCATENATE(PROPER(Table1[[#This Row],[Performace remark based on performance]])," ",UPPER(TRIM(Table1[[#This Row],[category]])))</f>
        <v>Low Performance DESKTOP</v>
      </c>
      <c r="R1517" s="8"/>
      <c r="S1517" s="2"/>
      <c r="T1517" s="2"/>
      <c r="U1517" s="2"/>
      <c r="V1517" s="2"/>
      <c r="W1517" s="2"/>
      <c r="X1517" s="2"/>
      <c r="Y1517" s="2"/>
      <c r="Z1517" s="2"/>
    </row>
    <row r="1518" spans="1:26" x14ac:dyDescent="0.2">
      <c r="A1518" t="s">
        <v>1644</v>
      </c>
      <c r="B1518" s="9">
        <v>107</v>
      </c>
      <c r="C1518" s="2">
        <v>1414</v>
      </c>
      <c r="D1518" s="2">
        <v>13.21</v>
      </c>
      <c r="E1518" s="2">
        <v>1094</v>
      </c>
      <c r="F1518" s="2">
        <v>10.220000000000001</v>
      </c>
      <c r="G1518" s="2">
        <v>15</v>
      </c>
      <c r="H1518" s="2">
        <v>94.25</v>
      </c>
      <c r="I1518" s="2">
        <v>2</v>
      </c>
      <c r="J1518" s="10">
        <v>2014</v>
      </c>
      <c r="K1518" s="8" t="s">
        <v>532</v>
      </c>
      <c r="L1518" s="8" t="s">
        <v>118</v>
      </c>
      <c r="M1518" s="2">
        <f>RANK(Table1[[#This Row],[powerPerf]],Table1[powerPerf])</f>
        <v>786</v>
      </c>
      <c r="N1518" s="2">
        <f>RANK(Table1[[#This Row],[cpuValue]],Table1[cpuValue])</f>
        <v>1436</v>
      </c>
      <c r="O1518" s="8" t="str">
        <f>LOOKUP(Table1[[#This Row],[Rank based on power]],$S$5:$S$9,$T$5:$T$9)</f>
        <v>Average performance</v>
      </c>
      <c r="P1518" s="2">
        <f ca="1">YEAR($T$2)-Table1[[#This Row],[testDate]]</f>
        <v>8</v>
      </c>
      <c r="Q1518" s="8" t="str">
        <f>CONCATENATE(PROPER(Table1[[#This Row],[Performace remark based on performance]])," ",UPPER(TRIM(Table1[[#This Row],[category]])))</f>
        <v>Average Performance LAPTOP</v>
      </c>
      <c r="R1518" s="8"/>
      <c r="S1518" s="2"/>
      <c r="T1518" s="2"/>
      <c r="U1518" s="2"/>
      <c r="V1518" s="2"/>
      <c r="W1518" s="2"/>
      <c r="X1518" s="2"/>
      <c r="Y1518" s="2"/>
      <c r="Z1518" s="2"/>
    </row>
    <row r="1519" spans="1:26" x14ac:dyDescent="0.2">
      <c r="A1519" t="s">
        <v>1645</v>
      </c>
      <c r="B1519" s="9">
        <v>39.119999999999997</v>
      </c>
      <c r="C1519" s="2">
        <v>1412</v>
      </c>
      <c r="D1519" s="2">
        <v>36.1</v>
      </c>
      <c r="E1519" s="2">
        <v>740</v>
      </c>
      <c r="F1519" s="2">
        <v>18.920000000000002</v>
      </c>
      <c r="G1519" s="2">
        <v>35</v>
      </c>
      <c r="H1519" s="2">
        <v>40.35</v>
      </c>
      <c r="I1519" s="2">
        <v>4</v>
      </c>
      <c r="J1519" s="10">
        <v>2009</v>
      </c>
      <c r="K1519" s="8" t="s">
        <v>1542</v>
      </c>
      <c r="L1519" s="8" t="s">
        <v>118</v>
      </c>
      <c r="M1519" s="2">
        <f>RANK(Table1[[#This Row],[powerPerf]],Table1[powerPerf])</f>
        <v>1243</v>
      </c>
      <c r="N1519" s="2">
        <f>RANK(Table1[[#This Row],[cpuValue]],Table1[cpuValue])</f>
        <v>675</v>
      </c>
      <c r="O1519" s="8" t="str">
        <f>LOOKUP(Table1[[#This Row],[Rank based on power]],$S$5:$S$9,$T$5:$T$9)</f>
        <v>Average performance</v>
      </c>
      <c r="P1519" s="2">
        <f ca="1">YEAR($T$2)-Table1[[#This Row],[testDate]]</f>
        <v>13</v>
      </c>
      <c r="Q1519" s="8" t="str">
        <f>CONCATENATE(PROPER(Table1[[#This Row],[Performace remark based on performance]])," ",UPPER(TRIM(Table1[[#This Row],[category]])))</f>
        <v>Average Performance LAPTOP</v>
      </c>
      <c r="R1519" s="8"/>
      <c r="S1519" s="2"/>
      <c r="T1519" s="2"/>
      <c r="U1519" s="2"/>
      <c r="V1519" s="2"/>
      <c r="W1519" s="2"/>
      <c r="X1519" s="2"/>
      <c r="Y1519" s="2"/>
      <c r="Z1519" s="2"/>
    </row>
    <row r="1520" spans="1:26" x14ac:dyDescent="0.2">
      <c r="A1520" t="s">
        <v>1646</v>
      </c>
      <c r="B1520" s="9">
        <v>136</v>
      </c>
      <c r="C1520" s="2">
        <v>1410</v>
      </c>
      <c r="D1520" s="2">
        <v>10.37</v>
      </c>
      <c r="E1520" s="2">
        <v>358</v>
      </c>
      <c r="F1520" s="2">
        <v>2.63</v>
      </c>
      <c r="G1520" s="2">
        <v>15</v>
      </c>
      <c r="H1520" s="2">
        <v>94</v>
      </c>
      <c r="I1520" s="2">
        <v>4</v>
      </c>
      <c r="J1520" s="10">
        <v>2010</v>
      </c>
      <c r="K1520" s="8" t="s">
        <v>1408</v>
      </c>
      <c r="L1520" s="8" t="s">
        <v>321</v>
      </c>
      <c r="M1520" s="2">
        <f>RANK(Table1[[#This Row],[powerPerf]],Table1[powerPerf])</f>
        <v>789</v>
      </c>
      <c r="N1520" s="2">
        <f>RANK(Table1[[#This Row],[cpuValue]],Table1[cpuValue])</f>
        <v>1559</v>
      </c>
      <c r="O1520" s="8" t="str">
        <f>LOOKUP(Table1[[#This Row],[Rank based on power]],$S$5:$S$9,$T$5:$T$9)</f>
        <v>Average performance</v>
      </c>
      <c r="P1520" s="2">
        <f ca="1">YEAR($T$2)-Table1[[#This Row],[testDate]]</f>
        <v>12</v>
      </c>
      <c r="Q1520" s="8" t="str">
        <f>CONCATENATE(PROPER(Table1[[#This Row],[Performace remark based on performance]])," ",UPPER(TRIM(Table1[[#This Row],[category]])))</f>
        <v>Average Performance LAPTOP, MOBILE/EMBEDDED</v>
      </c>
      <c r="R1520" s="8"/>
      <c r="S1520" s="2"/>
      <c r="T1520" s="2"/>
      <c r="U1520" s="2"/>
      <c r="V1520" s="2"/>
      <c r="W1520" s="2"/>
      <c r="X1520" s="2"/>
      <c r="Y1520" s="2"/>
      <c r="Z1520" s="2"/>
    </row>
    <row r="1521" spans="1:26" x14ac:dyDescent="0.2">
      <c r="A1521" t="s">
        <v>1647</v>
      </c>
      <c r="B1521" s="9">
        <v>168.87</v>
      </c>
      <c r="C1521" s="2">
        <v>1405</v>
      </c>
      <c r="D1521" s="2">
        <v>8.32</v>
      </c>
      <c r="E1521" s="2">
        <v>1413</v>
      </c>
      <c r="F1521" s="2">
        <v>8.3699999999999992</v>
      </c>
      <c r="G1521" s="2">
        <v>80</v>
      </c>
      <c r="H1521" s="2">
        <v>17.57</v>
      </c>
      <c r="I1521" s="2">
        <v>2</v>
      </c>
      <c r="J1521" s="10">
        <v>2008</v>
      </c>
      <c r="K1521" s="8" t="s">
        <v>1306</v>
      </c>
      <c r="L1521" s="8" t="s">
        <v>13</v>
      </c>
      <c r="M1521" s="2">
        <f>RANK(Table1[[#This Row],[powerPerf]],Table1[powerPerf])</f>
        <v>1712</v>
      </c>
      <c r="N1521" s="2">
        <f>RANK(Table1[[#This Row],[cpuValue]],Table1[cpuValue])</f>
        <v>1674</v>
      </c>
      <c r="O1521" s="8" t="str">
        <f>LOOKUP(Table1[[#This Row],[Rank based on power]],$S$5:$S$9,$T$5:$T$9)</f>
        <v>Low performance</v>
      </c>
      <c r="P1521" s="2">
        <f ca="1">YEAR($T$2)-Table1[[#This Row],[testDate]]</f>
        <v>14</v>
      </c>
      <c r="Q1521" s="8" t="str">
        <f>CONCATENATE(PROPER(Table1[[#This Row],[Performace remark based on performance]])," ",UPPER(TRIM(Table1[[#This Row],[category]])))</f>
        <v>Low Performance DESKTOP</v>
      </c>
      <c r="R1521" s="8"/>
      <c r="S1521" s="2"/>
      <c r="T1521" s="2"/>
      <c r="U1521" s="2"/>
      <c r="V1521" s="2"/>
      <c r="W1521" s="2"/>
      <c r="X1521" s="2"/>
      <c r="Y1521" s="2"/>
      <c r="Z1521" s="2"/>
    </row>
    <row r="1522" spans="1:26" x14ac:dyDescent="0.2">
      <c r="A1522" t="s">
        <v>1648</v>
      </c>
      <c r="B1522" s="9">
        <v>75</v>
      </c>
      <c r="C1522" s="2">
        <v>1401</v>
      </c>
      <c r="D1522" s="2">
        <v>18.68</v>
      </c>
      <c r="E1522" s="2">
        <v>1137</v>
      </c>
      <c r="F1522" s="2">
        <v>15.16</v>
      </c>
      <c r="G1522" s="2">
        <v>73</v>
      </c>
      <c r="H1522" s="2">
        <v>19.190000000000001</v>
      </c>
      <c r="I1522" s="2">
        <v>2</v>
      </c>
      <c r="J1522" s="10">
        <v>2013</v>
      </c>
      <c r="K1522" s="8" t="s">
        <v>1172</v>
      </c>
      <c r="L1522" s="8" t="s">
        <v>13</v>
      </c>
      <c r="M1522" s="2">
        <f>RANK(Table1[[#This Row],[powerPerf]],Table1[powerPerf])</f>
        <v>1651</v>
      </c>
      <c r="N1522" s="2">
        <f>RANK(Table1[[#This Row],[cpuValue]],Table1[cpuValue])</f>
        <v>1212</v>
      </c>
      <c r="O1522" s="8" t="str">
        <f>LOOKUP(Table1[[#This Row],[Rank based on power]],$S$5:$S$9,$T$5:$T$9)</f>
        <v>Low performance</v>
      </c>
      <c r="P1522" s="2">
        <f ca="1">YEAR($T$2)-Table1[[#This Row],[testDate]]</f>
        <v>9</v>
      </c>
      <c r="Q1522" s="8" t="str">
        <f>CONCATENATE(PROPER(Table1[[#This Row],[Performace remark based on performance]])," ",UPPER(TRIM(Table1[[#This Row],[category]])))</f>
        <v>Low Performance DESKTOP</v>
      </c>
      <c r="R1522" s="8"/>
      <c r="S1522" s="2"/>
      <c r="T1522" s="2"/>
      <c r="U1522" s="2"/>
      <c r="V1522" s="2"/>
      <c r="W1522" s="2"/>
      <c r="X1522" s="2"/>
      <c r="Y1522" s="2"/>
      <c r="Z1522" s="2"/>
    </row>
    <row r="1523" spans="1:26" x14ac:dyDescent="0.2">
      <c r="A1523" t="s">
        <v>1649</v>
      </c>
      <c r="B1523" s="9">
        <v>107</v>
      </c>
      <c r="C1523" s="2">
        <v>1399</v>
      </c>
      <c r="D1523" s="2">
        <v>13.08</v>
      </c>
      <c r="E1523" s="2">
        <v>1022</v>
      </c>
      <c r="F1523" s="2">
        <v>9.5500000000000007</v>
      </c>
      <c r="G1523" s="2">
        <v>6</v>
      </c>
      <c r="H1523" s="2">
        <v>233.23</v>
      </c>
      <c r="I1523" s="2">
        <v>2</v>
      </c>
      <c r="J1523" s="10">
        <v>2014</v>
      </c>
      <c r="K1523" s="8" t="s">
        <v>1120</v>
      </c>
      <c r="L1523" s="8" t="s">
        <v>118</v>
      </c>
      <c r="M1523" s="2">
        <f>RANK(Table1[[#This Row],[powerPerf]],Table1[powerPerf])</f>
        <v>244</v>
      </c>
      <c r="N1523" s="2">
        <f>RANK(Table1[[#This Row],[cpuValue]],Table1[cpuValue])</f>
        <v>1442</v>
      </c>
      <c r="O1523" s="8" t="str">
        <f>LOOKUP(Table1[[#This Row],[Rank based on power]],$S$5:$S$9,$T$5:$T$9)</f>
        <v>Best performance</v>
      </c>
      <c r="P1523" s="2">
        <f ca="1">YEAR($T$2)-Table1[[#This Row],[testDate]]</f>
        <v>8</v>
      </c>
      <c r="Q1523" s="8" t="str">
        <f>CONCATENATE(PROPER(Table1[[#This Row],[Performace remark based on performance]])," ",UPPER(TRIM(Table1[[#This Row],[category]])))</f>
        <v>Best Performance LAPTOP</v>
      </c>
      <c r="R1523" s="8"/>
      <c r="S1523" s="2"/>
      <c r="T1523" s="2"/>
      <c r="U1523" s="2"/>
      <c r="V1523" s="2"/>
      <c r="W1523" s="2"/>
      <c r="X1523" s="2"/>
      <c r="Y1523" s="2"/>
      <c r="Z1523" s="2"/>
    </row>
    <row r="1524" spans="1:26" x14ac:dyDescent="0.2">
      <c r="A1524" t="s">
        <v>1650</v>
      </c>
      <c r="B1524" s="9">
        <v>55</v>
      </c>
      <c r="C1524" s="2">
        <v>1398</v>
      </c>
      <c r="D1524" s="2">
        <v>25.42</v>
      </c>
      <c r="E1524" s="2">
        <v>831</v>
      </c>
      <c r="F1524" s="2">
        <v>15.11</v>
      </c>
      <c r="G1524" s="2">
        <v>35</v>
      </c>
      <c r="H1524" s="2">
        <v>39.94</v>
      </c>
      <c r="I1524" s="2">
        <v>4</v>
      </c>
      <c r="J1524" s="10">
        <v>2009</v>
      </c>
      <c r="K1524" s="8" t="s">
        <v>1596</v>
      </c>
      <c r="L1524" s="8" t="s">
        <v>118</v>
      </c>
      <c r="M1524" s="2">
        <f>RANK(Table1[[#This Row],[powerPerf]],Table1[powerPerf])</f>
        <v>1249</v>
      </c>
      <c r="N1524" s="2">
        <f>RANK(Table1[[#This Row],[cpuValue]],Table1[cpuValue])</f>
        <v>987</v>
      </c>
      <c r="O1524" s="8" t="str">
        <f>LOOKUP(Table1[[#This Row],[Rank based on power]],$S$5:$S$9,$T$5:$T$9)</f>
        <v>Average performance</v>
      </c>
      <c r="P1524" s="2">
        <f ca="1">YEAR($T$2)-Table1[[#This Row],[testDate]]</f>
        <v>13</v>
      </c>
      <c r="Q1524" s="8" t="str">
        <f>CONCATENATE(PROPER(Table1[[#This Row],[Performace remark based on performance]])," ",UPPER(TRIM(Table1[[#This Row],[category]])))</f>
        <v>Average Performance LAPTOP</v>
      </c>
      <c r="R1524" s="8"/>
      <c r="S1524" s="2"/>
      <c r="T1524" s="2"/>
      <c r="U1524" s="2"/>
      <c r="V1524" s="2"/>
      <c r="W1524" s="2"/>
      <c r="X1524" s="2"/>
      <c r="Y1524" s="2"/>
      <c r="Z1524" s="2"/>
    </row>
    <row r="1525" spans="1:26" x14ac:dyDescent="0.2">
      <c r="A1525" t="s">
        <v>1651</v>
      </c>
      <c r="B1525" s="9">
        <v>48.02</v>
      </c>
      <c r="C1525" s="2">
        <v>1392</v>
      </c>
      <c r="D1525" s="2">
        <v>28.98</v>
      </c>
      <c r="E1525" s="2">
        <v>1384</v>
      </c>
      <c r="F1525" s="2">
        <v>28.82</v>
      </c>
      <c r="G1525" s="2">
        <v>80</v>
      </c>
      <c r="H1525" s="2">
        <v>17.399999999999999</v>
      </c>
      <c r="I1525" s="2">
        <v>2</v>
      </c>
      <c r="J1525" s="10">
        <v>2012</v>
      </c>
      <c r="K1525" s="8" t="s">
        <v>1306</v>
      </c>
      <c r="L1525" s="8" t="s">
        <v>77</v>
      </c>
      <c r="M1525" s="2">
        <f>RANK(Table1[[#This Row],[powerPerf]],Table1[powerPerf])</f>
        <v>1717</v>
      </c>
      <c r="N1525" s="2">
        <f>RANK(Table1[[#This Row],[cpuValue]],Table1[cpuValue])</f>
        <v>869</v>
      </c>
      <c r="O1525" s="8" t="str">
        <f>LOOKUP(Table1[[#This Row],[Rank based on power]],$S$5:$S$9,$T$5:$T$9)</f>
        <v>Low performance</v>
      </c>
      <c r="P1525" s="2">
        <f ca="1">YEAR($T$2)-Table1[[#This Row],[testDate]]</f>
        <v>10</v>
      </c>
      <c r="Q1525" s="8" t="str">
        <f>CONCATENATE(PROPER(Table1[[#This Row],[Performace remark based on performance]])," ",UPPER(TRIM(Table1[[#This Row],[category]])))</f>
        <v>Low Performance UNKNOWN</v>
      </c>
      <c r="R1525" s="8"/>
      <c r="S1525" s="2"/>
      <c r="T1525" s="2"/>
      <c r="U1525" s="2"/>
      <c r="V1525" s="2"/>
      <c r="W1525" s="2"/>
      <c r="X1525" s="2"/>
      <c r="Y1525" s="2"/>
      <c r="Z1525" s="2"/>
    </row>
    <row r="1526" spans="1:26" x14ac:dyDescent="0.2">
      <c r="A1526" t="s">
        <v>1652</v>
      </c>
      <c r="B1526" s="9">
        <v>14.95</v>
      </c>
      <c r="C1526" s="2">
        <v>1390</v>
      </c>
      <c r="D1526" s="2">
        <v>92.96</v>
      </c>
      <c r="E1526" s="2">
        <v>957</v>
      </c>
      <c r="F1526" s="2">
        <v>64.03</v>
      </c>
      <c r="G1526" s="2">
        <v>95</v>
      </c>
      <c r="H1526" s="2">
        <v>14.63</v>
      </c>
      <c r="I1526" s="2">
        <v>3</v>
      </c>
      <c r="J1526" s="10">
        <v>2014</v>
      </c>
      <c r="K1526" s="8" t="s">
        <v>1391</v>
      </c>
      <c r="L1526" s="8" t="s">
        <v>13</v>
      </c>
      <c r="M1526" s="2">
        <f>RANK(Table1[[#This Row],[powerPerf]],Table1[powerPerf])</f>
        <v>1780</v>
      </c>
      <c r="N1526" s="2">
        <f>RANK(Table1[[#This Row],[cpuValue]],Table1[cpuValue])</f>
        <v>123</v>
      </c>
      <c r="O1526" s="8" t="str">
        <f>LOOKUP(Table1[[#This Row],[Rank based on power]],$S$5:$S$9,$T$5:$T$9)</f>
        <v>Low performance</v>
      </c>
      <c r="P1526" s="2">
        <f ca="1">YEAR($T$2)-Table1[[#This Row],[testDate]]</f>
        <v>8</v>
      </c>
      <c r="Q1526" s="8" t="str">
        <f>CONCATENATE(PROPER(Table1[[#This Row],[Performace remark based on performance]])," ",UPPER(TRIM(Table1[[#This Row],[category]])))</f>
        <v>Low Performance DESKTOP</v>
      </c>
      <c r="R1526" s="8"/>
      <c r="S1526" s="2"/>
      <c r="T1526" s="2"/>
      <c r="U1526" s="2"/>
      <c r="V1526" s="2"/>
      <c r="W1526" s="2"/>
      <c r="X1526" s="2"/>
      <c r="Y1526" s="2"/>
      <c r="Z1526" s="2"/>
    </row>
    <row r="1527" spans="1:26" x14ac:dyDescent="0.2">
      <c r="A1527" t="s">
        <v>1653</v>
      </c>
      <c r="B1527" s="9">
        <v>98.86</v>
      </c>
      <c r="C1527" s="2">
        <v>1389</v>
      </c>
      <c r="D1527" s="2">
        <v>14.05</v>
      </c>
      <c r="E1527" s="2">
        <v>550</v>
      </c>
      <c r="F1527" s="2">
        <v>5.56</v>
      </c>
      <c r="G1527" s="2">
        <v>25</v>
      </c>
      <c r="H1527" s="2">
        <v>55.57</v>
      </c>
      <c r="I1527" s="2">
        <v>4</v>
      </c>
      <c r="J1527" s="10">
        <v>2019</v>
      </c>
      <c r="K1527" s="8" t="s">
        <v>1654</v>
      </c>
      <c r="L1527" s="8" t="s">
        <v>13</v>
      </c>
      <c r="M1527" s="2">
        <f>RANK(Table1[[#This Row],[powerPerf]],Table1[powerPerf])</f>
        <v>1085</v>
      </c>
      <c r="N1527" s="2">
        <f>RANK(Table1[[#This Row],[cpuValue]],Table1[cpuValue])</f>
        <v>1394</v>
      </c>
      <c r="O1527" s="8" t="str">
        <f>LOOKUP(Table1[[#This Row],[Rank based on power]],$S$5:$S$9,$T$5:$T$9)</f>
        <v>Average performance</v>
      </c>
      <c r="P1527" s="2">
        <f ca="1">YEAR($T$2)-Table1[[#This Row],[testDate]]</f>
        <v>3</v>
      </c>
      <c r="Q1527" s="8" t="str">
        <f>CONCATENATE(PROPER(Table1[[#This Row],[Performace remark based on performance]])," ",UPPER(TRIM(Table1[[#This Row],[category]])))</f>
        <v>Average Performance DESKTOP</v>
      </c>
      <c r="R1527" s="8"/>
      <c r="S1527" s="2"/>
      <c r="T1527" s="2"/>
      <c r="U1527" s="2"/>
      <c r="V1527" s="2"/>
      <c r="W1527" s="2"/>
      <c r="X1527" s="2"/>
      <c r="Y1527" s="2"/>
      <c r="Z1527" s="2"/>
    </row>
    <row r="1528" spans="1:26" x14ac:dyDescent="0.2">
      <c r="A1528" t="s">
        <v>1655</v>
      </c>
      <c r="B1528" s="9">
        <v>112.5</v>
      </c>
      <c r="C1528" s="2">
        <v>1385</v>
      </c>
      <c r="D1528" s="2">
        <v>12.31</v>
      </c>
      <c r="E1528" s="2">
        <v>662</v>
      </c>
      <c r="F1528" s="2">
        <v>5.88</v>
      </c>
      <c r="G1528" s="2">
        <v>50</v>
      </c>
      <c r="H1528" s="2">
        <v>27.7</v>
      </c>
      <c r="I1528" s="2">
        <v>4</v>
      </c>
      <c r="J1528" s="10">
        <v>2011</v>
      </c>
      <c r="K1528" s="8" t="s">
        <v>1267</v>
      </c>
      <c r="L1528" s="8" t="s">
        <v>16</v>
      </c>
      <c r="M1528" s="2">
        <f>RANK(Table1[[#This Row],[powerPerf]],Table1[powerPerf])</f>
        <v>1443</v>
      </c>
      <c r="N1528" s="2">
        <f>RANK(Table1[[#This Row],[cpuValue]],Table1[cpuValue])</f>
        <v>1471</v>
      </c>
      <c r="O1528" s="8" t="str">
        <f>LOOKUP(Table1[[#This Row],[Rank based on power]],$S$5:$S$9,$T$5:$T$9)</f>
        <v>Average performance</v>
      </c>
      <c r="P1528" s="2">
        <f ca="1">YEAR($T$2)-Table1[[#This Row],[testDate]]</f>
        <v>11</v>
      </c>
      <c r="Q1528" s="8" t="str">
        <f>CONCATENATE(PROPER(Table1[[#This Row],[Performace remark based on performance]])," ",UPPER(TRIM(Table1[[#This Row],[category]])))</f>
        <v>Average Performance SERVER</v>
      </c>
      <c r="R1528" s="8"/>
      <c r="S1528" s="2"/>
      <c r="T1528" s="2"/>
      <c r="U1528" s="2"/>
      <c r="V1528" s="2"/>
      <c r="W1528" s="2"/>
      <c r="X1528" s="2"/>
      <c r="Y1528" s="2"/>
      <c r="Z1528" s="2"/>
    </row>
    <row r="1529" spans="1:26" x14ac:dyDescent="0.2">
      <c r="A1529" t="s">
        <v>1656</v>
      </c>
      <c r="B1529" s="9">
        <v>74.930000000000007</v>
      </c>
      <c r="C1529" s="2">
        <v>1382</v>
      </c>
      <c r="D1529" s="2">
        <v>18.440000000000001</v>
      </c>
      <c r="E1529" s="2">
        <v>958</v>
      </c>
      <c r="F1529" s="2">
        <v>12.79</v>
      </c>
      <c r="G1529" s="2">
        <v>65</v>
      </c>
      <c r="H1529" s="2">
        <v>21.25</v>
      </c>
      <c r="I1529" s="2">
        <v>3</v>
      </c>
      <c r="J1529" s="10">
        <v>2009</v>
      </c>
      <c r="K1529" s="8" t="s">
        <v>1360</v>
      </c>
      <c r="L1529" s="8" t="s">
        <v>13</v>
      </c>
      <c r="M1529" s="2">
        <f>RANK(Table1[[#This Row],[powerPerf]],Table1[powerPerf])</f>
        <v>1593</v>
      </c>
      <c r="N1529" s="2">
        <f>RANK(Table1[[#This Row],[cpuValue]],Table1[cpuValue])</f>
        <v>1223</v>
      </c>
      <c r="O1529" s="8" t="str">
        <f>LOOKUP(Table1[[#This Row],[Rank based on power]],$S$5:$S$9,$T$5:$T$9)</f>
        <v>Low performance</v>
      </c>
      <c r="P1529" s="2">
        <f ca="1">YEAR($T$2)-Table1[[#This Row],[testDate]]</f>
        <v>13</v>
      </c>
      <c r="Q1529" s="8" t="str">
        <f>CONCATENATE(PROPER(Table1[[#This Row],[Performace remark based on performance]])," ",UPPER(TRIM(Table1[[#This Row],[category]])))</f>
        <v>Low Performance DESKTOP</v>
      </c>
      <c r="R1529" s="8"/>
      <c r="S1529" s="2"/>
      <c r="T1529" s="2"/>
      <c r="U1529" s="2"/>
      <c r="V1529" s="2"/>
      <c r="W1529" s="2"/>
      <c r="X1529" s="2"/>
      <c r="Y1529" s="2"/>
      <c r="Z1529" s="2"/>
    </row>
    <row r="1530" spans="1:26" x14ac:dyDescent="0.2">
      <c r="A1530" t="s">
        <v>1657</v>
      </c>
      <c r="B1530" s="9">
        <v>101.97</v>
      </c>
      <c r="C1530" s="2">
        <v>1373</v>
      </c>
      <c r="D1530" s="2">
        <v>13.47</v>
      </c>
      <c r="E1530" s="2">
        <v>1339</v>
      </c>
      <c r="F1530" s="2">
        <v>13.13</v>
      </c>
      <c r="G1530" s="2">
        <v>65</v>
      </c>
      <c r="H1530" s="2">
        <v>21.13</v>
      </c>
      <c r="I1530" s="2">
        <v>2</v>
      </c>
      <c r="J1530" s="10">
        <v>2012</v>
      </c>
      <c r="K1530" s="8" t="s">
        <v>1287</v>
      </c>
      <c r="L1530" s="8" t="s">
        <v>13</v>
      </c>
      <c r="M1530" s="2">
        <f>RANK(Table1[[#This Row],[powerPerf]],Table1[powerPerf])</f>
        <v>1595</v>
      </c>
      <c r="N1530" s="2">
        <f>RANK(Table1[[#This Row],[cpuValue]],Table1[cpuValue])</f>
        <v>1425</v>
      </c>
      <c r="O1530" s="8" t="str">
        <f>LOOKUP(Table1[[#This Row],[Rank based on power]],$S$5:$S$9,$T$5:$T$9)</f>
        <v>Low performance</v>
      </c>
      <c r="P1530" s="2">
        <f ca="1">YEAR($T$2)-Table1[[#This Row],[testDate]]</f>
        <v>10</v>
      </c>
      <c r="Q1530" s="8" t="str">
        <f>CONCATENATE(PROPER(Table1[[#This Row],[Performace remark based on performance]])," ",UPPER(TRIM(Table1[[#This Row],[category]])))</f>
        <v>Low Performance DESKTOP</v>
      </c>
      <c r="R1530" s="8"/>
      <c r="S1530" s="2"/>
      <c r="T1530" s="2"/>
      <c r="U1530" s="2"/>
      <c r="V1530" s="2"/>
      <c r="W1530" s="2"/>
      <c r="X1530" s="2"/>
      <c r="Y1530" s="2"/>
      <c r="Z1530" s="2"/>
    </row>
    <row r="1531" spans="1:26" x14ac:dyDescent="0.2">
      <c r="A1531" t="s">
        <v>1658</v>
      </c>
      <c r="B1531" s="9">
        <v>134</v>
      </c>
      <c r="C1531" s="2">
        <v>1367</v>
      </c>
      <c r="D1531" s="2">
        <v>10.199999999999999</v>
      </c>
      <c r="E1531" s="2">
        <v>1268</v>
      </c>
      <c r="F1531" s="2">
        <v>9.4600000000000009</v>
      </c>
      <c r="G1531" s="2">
        <v>35</v>
      </c>
      <c r="H1531" s="2">
        <v>39.06</v>
      </c>
      <c r="I1531" s="2">
        <v>2</v>
      </c>
      <c r="J1531" s="10">
        <v>2009</v>
      </c>
      <c r="K1531" s="8" t="s">
        <v>875</v>
      </c>
      <c r="L1531" s="8" t="s">
        <v>118</v>
      </c>
      <c r="M1531" s="2">
        <f>RANK(Table1[[#This Row],[powerPerf]],Table1[powerPerf])</f>
        <v>1260</v>
      </c>
      <c r="N1531" s="2">
        <f>RANK(Table1[[#This Row],[cpuValue]],Table1[cpuValue])</f>
        <v>1569</v>
      </c>
      <c r="O1531" s="8" t="str">
        <f>LOOKUP(Table1[[#This Row],[Rank based on power]],$S$5:$S$9,$T$5:$T$9)</f>
        <v>Average performance</v>
      </c>
      <c r="P1531" s="2">
        <f ca="1">YEAR($T$2)-Table1[[#This Row],[testDate]]</f>
        <v>13</v>
      </c>
      <c r="Q1531" s="8" t="str">
        <f>CONCATENATE(PROPER(Table1[[#This Row],[Performace remark based on performance]])," ",UPPER(TRIM(Table1[[#This Row],[category]])))</f>
        <v>Average Performance LAPTOP</v>
      </c>
      <c r="R1531" s="8"/>
      <c r="S1531" s="2"/>
      <c r="T1531" s="2"/>
      <c r="U1531" s="2"/>
      <c r="V1531" s="2"/>
      <c r="W1531" s="2"/>
      <c r="X1531" s="2"/>
      <c r="Y1531" s="2"/>
      <c r="Z1531" s="2"/>
    </row>
    <row r="1532" spans="1:26" x14ac:dyDescent="0.2">
      <c r="A1532" t="s">
        <v>1660</v>
      </c>
      <c r="B1532" s="9">
        <v>149.94999999999999</v>
      </c>
      <c r="C1532" s="2">
        <v>1362</v>
      </c>
      <c r="D1532" s="2">
        <v>9.09</v>
      </c>
      <c r="E1532" s="2">
        <v>1413</v>
      </c>
      <c r="F1532" s="2">
        <v>9.42</v>
      </c>
      <c r="G1532" s="2">
        <v>65</v>
      </c>
      <c r="H1532" s="2">
        <v>20.96</v>
      </c>
      <c r="I1532" s="2">
        <v>2</v>
      </c>
      <c r="J1532" s="10">
        <v>2013</v>
      </c>
      <c r="K1532" s="8" t="s">
        <v>1295</v>
      </c>
      <c r="L1532" s="8" t="s">
        <v>13</v>
      </c>
      <c r="M1532" s="2">
        <f>RANK(Table1[[#This Row],[powerPerf]],Table1[powerPerf])</f>
        <v>1599</v>
      </c>
      <c r="N1532" s="2">
        <f>RANK(Table1[[#This Row],[cpuValue]],Table1[cpuValue])</f>
        <v>1628</v>
      </c>
      <c r="O1532" s="8" t="str">
        <f>LOOKUP(Table1[[#This Row],[Rank based on power]],$S$5:$S$9,$T$5:$T$9)</f>
        <v>Low performance</v>
      </c>
      <c r="P1532" s="2">
        <f ca="1">YEAR($T$2)-Table1[[#This Row],[testDate]]</f>
        <v>9</v>
      </c>
      <c r="Q1532" s="8" t="str">
        <f>CONCATENATE(PROPER(Table1[[#This Row],[Performace remark based on performance]])," ",UPPER(TRIM(Table1[[#This Row],[category]])))</f>
        <v>Low Performance DESKTOP</v>
      </c>
      <c r="R1532" s="8"/>
      <c r="S1532" s="2"/>
      <c r="T1532" s="2"/>
      <c r="U1532" s="2"/>
      <c r="V1532" s="2"/>
      <c r="W1532" s="2"/>
      <c r="X1532" s="2"/>
      <c r="Y1532" s="2"/>
      <c r="Z1532" s="2"/>
    </row>
    <row r="1533" spans="1:26" x14ac:dyDescent="0.2">
      <c r="A1533" t="s">
        <v>1661</v>
      </c>
      <c r="B1533" s="9">
        <v>76.89</v>
      </c>
      <c r="C1533" s="2">
        <v>1355</v>
      </c>
      <c r="D1533" s="2">
        <v>17.62</v>
      </c>
      <c r="E1533" s="2">
        <v>1462</v>
      </c>
      <c r="F1533" s="2">
        <v>19.02</v>
      </c>
      <c r="G1533" s="2">
        <v>65</v>
      </c>
      <c r="H1533" s="2">
        <v>20.84</v>
      </c>
      <c r="I1533" s="2">
        <v>2</v>
      </c>
      <c r="J1533" s="10">
        <v>2009</v>
      </c>
      <c r="K1533" s="8" t="s">
        <v>1092</v>
      </c>
      <c r="L1533" s="8" t="s">
        <v>77</v>
      </c>
      <c r="M1533" s="2">
        <f>RANK(Table1[[#This Row],[powerPerf]],Table1[powerPerf])</f>
        <v>1603</v>
      </c>
      <c r="N1533" s="2">
        <f>RANK(Table1[[#This Row],[cpuValue]],Table1[cpuValue])</f>
        <v>1253</v>
      </c>
      <c r="O1533" s="8" t="str">
        <f>LOOKUP(Table1[[#This Row],[Rank based on power]],$S$5:$S$9,$T$5:$T$9)</f>
        <v>Low performance</v>
      </c>
      <c r="P1533" s="2">
        <f ca="1">YEAR($T$2)-Table1[[#This Row],[testDate]]</f>
        <v>13</v>
      </c>
      <c r="Q1533" s="8" t="str">
        <f>CONCATENATE(PROPER(Table1[[#This Row],[Performace remark based on performance]])," ",UPPER(TRIM(Table1[[#This Row],[category]])))</f>
        <v>Low Performance UNKNOWN</v>
      </c>
      <c r="R1533" s="8"/>
      <c r="S1533" s="2"/>
      <c r="T1533" s="2"/>
      <c r="U1533" s="2"/>
      <c r="V1533" s="2"/>
      <c r="W1533" s="2"/>
      <c r="X1533" s="2"/>
      <c r="Y1533" s="2"/>
      <c r="Z1533" s="2"/>
    </row>
    <row r="1534" spans="1:26" x14ac:dyDescent="0.2">
      <c r="A1534" t="s">
        <v>1662</v>
      </c>
      <c r="B1534" s="9">
        <v>134</v>
      </c>
      <c r="C1534" s="2">
        <v>1353</v>
      </c>
      <c r="D1534" s="2">
        <v>10.1</v>
      </c>
      <c r="E1534" s="2">
        <v>1157</v>
      </c>
      <c r="F1534" s="2">
        <v>8.6300000000000008</v>
      </c>
      <c r="G1534" s="2">
        <v>35</v>
      </c>
      <c r="H1534" s="2">
        <v>38.659999999999997</v>
      </c>
      <c r="I1534" s="2">
        <v>2</v>
      </c>
      <c r="J1534" s="10">
        <v>2010</v>
      </c>
      <c r="K1534" s="8" t="s">
        <v>875</v>
      </c>
      <c r="L1534" s="8" t="s">
        <v>118</v>
      </c>
      <c r="M1534" s="2">
        <f>RANK(Table1[[#This Row],[powerPerf]],Table1[powerPerf])</f>
        <v>1263</v>
      </c>
      <c r="N1534" s="2">
        <f>RANK(Table1[[#This Row],[cpuValue]],Table1[cpuValue])</f>
        <v>1574</v>
      </c>
      <c r="O1534" s="8" t="str">
        <f>LOOKUP(Table1[[#This Row],[Rank based on power]],$S$5:$S$9,$T$5:$T$9)</f>
        <v>Average performance</v>
      </c>
      <c r="P1534" s="2">
        <f ca="1">YEAR($T$2)-Table1[[#This Row],[testDate]]</f>
        <v>12</v>
      </c>
      <c r="Q1534" s="8" t="str">
        <f>CONCATENATE(PROPER(Table1[[#This Row],[Performace remark based on performance]])," ",UPPER(TRIM(Table1[[#This Row],[category]])))</f>
        <v>Average Performance LAPTOP</v>
      </c>
      <c r="R1534" s="8"/>
      <c r="S1534" s="2"/>
      <c r="T1534" s="2"/>
      <c r="U1534" s="2"/>
      <c r="V1534" s="2"/>
      <c r="W1534" s="2"/>
      <c r="X1534" s="2"/>
      <c r="Y1534" s="2"/>
      <c r="Z1534" s="2"/>
    </row>
    <row r="1535" spans="1:26" x14ac:dyDescent="0.2">
      <c r="A1535" t="s">
        <v>1663</v>
      </c>
      <c r="B1535" s="9">
        <v>93.35</v>
      </c>
      <c r="C1535" s="2">
        <v>1353</v>
      </c>
      <c r="D1535" s="2">
        <v>14.5</v>
      </c>
      <c r="E1535" s="2">
        <v>1303</v>
      </c>
      <c r="F1535" s="2">
        <v>13.96</v>
      </c>
      <c r="G1535" s="2">
        <v>65</v>
      </c>
      <c r="H1535" s="2">
        <v>20.82</v>
      </c>
      <c r="I1535" s="2">
        <v>2</v>
      </c>
      <c r="J1535" s="10">
        <v>2011</v>
      </c>
      <c r="K1535" s="8" t="s">
        <v>776</v>
      </c>
      <c r="L1535" s="8" t="s">
        <v>13</v>
      </c>
      <c r="M1535" s="2">
        <f>RANK(Table1[[#This Row],[powerPerf]],Table1[powerPerf])</f>
        <v>1604</v>
      </c>
      <c r="N1535" s="2">
        <f>RANK(Table1[[#This Row],[cpuValue]],Table1[cpuValue])</f>
        <v>1370</v>
      </c>
      <c r="O1535" s="8" t="str">
        <f>LOOKUP(Table1[[#This Row],[Rank based on power]],$S$5:$S$9,$T$5:$T$9)</f>
        <v>Low performance</v>
      </c>
      <c r="P1535" s="2">
        <f ca="1">YEAR($T$2)-Table1[[#This Row],[testDate]]</f>
        <v>11</v>
      </c>
      <c r="Q1535" s="8" t="str">
        <f>CONCATENATE(PROPER(Table1[[#This Row],[Performace remark based on performance]])," ",UPPER(TRIM(Table1[[#This Row],[category]])))</f>
        <v>Low Performance DESKTOP</v>
      </c>
      <c r="R1535" s="8"/>
      <c r="S1535" s="2"/>
      <c r="T1535" s="2"/>
      <c r="U1535" s="2"/>
      <c r="V1535" s="2"/>
      <c r="W1535" s="2"/>
      <c r="X1535" s="2"/>
      <c r="Y1535" s="2"/>
      <c r="Z1535" s="2"/>
    </row>
    <row r="1536" spans="1:26" x14ac:dyDescent="0.2">
      <c r="A1536" t="s">
        <v>1664</v>
      </c>
      <c r="B1536" s="9">
        <v>26.95</v>
      </c>
      <c r="C1536" s="2">
        <v>1349</v>
      </c>
      <c r="D1536" s="2">
        <v>50.06</v>
      </c>
      <c r="E1536" s="2">
        <v>1348</v>
      </c>
      <c r="F1536" s="2">
        <v>50.02</v>
      </c>
      <c r="G1536" s="2">
        <v>65</v>
      </c>
      <c r="H1536" s="2">
        <v>20.76</v>
      </c>
      <c r="I1536" s="2">
        <v>2</v>
      </c>
      <c r="J1536" s="10">
        <v>2010</v>
      </c>
      <c r="K1536" s="8" t="s">
        <v>1191</v>
      </c>
      <c r="L1536" s="8" t="s">
        <v>13</v>
      </c>
      <c r="M1536" s="2">
        <f>RANK(Table1[[#This Row],[powerPerf]],Table1[powerPerf])</f>
        <v>1607</v>
      </c>
      <c r="N1536" s="2">
        <f>RANK(Table1[[#This Row],[cpuValue]],Table1[cpuValue])</f>
        <v>427</v>
      </c>
      <c r="O1536" s="8" t="str">
        <f>LOOKUP(Table1[[#This Row],[Rank based on power]],$S$5:$S$9,$T$5:$T$9)</f>
        <v>Low performance</v>
      </c>
      <c r="P1536" s="2">
        <f ca="1">YEAR($T$2)-Table1[[#This Row],[testDate]]</f>
        <v>12</v>
      </c>
      <c r="Q1536" s="8" t="str">
        <f>CONCATENATE(PROPER(Table1[[#This Row],[Performace remark based on performance]])," ",UPPER(TRIM(Table1[[#This Row],[category]])))</f>
        <v>Low Performance DESKTOP</v>
      </c>
      <c r="R1536" s="8"/>
      <c r="S1536" s="2"/>
      <c r="T1536" s="2"/>
      <c r="U1536" s="2"/>
      <c r="V1536" s="2"/>
      <c r="W1536" s="2"/>
      <c r="X1536" s="2"/>
      <c r="Y1536" s="2"/>
      <c r="Z1536" s="2"/>
    </row>
    <row r="1537" spans="1:26" x14ac:dyDescent="0.2">
      <c r="A1537" t="s">
        <v>1666</v>
      </c>
      <c r="B1537" s="9">
        <v>107</v>
      </c>
      <c r="C1537" s="2">
        <v>1341</v>
      </c>
      <c r="D1537" s="2">
        <v>12.53</v>
      </c>
      <c r="E1537" s="2">
        <v>1057</v>
      </c>
      <c r="F1537" s="2">
        <v>9.8699999999999992</v>
      </c>
      <c r="G1537" s="2">
        <v>15</v>
      </c>
      <c r="H1537" s="2">
        <v>89.41</v>
      </c>
      <c r="I1537" s="2">
        <v>2</v>
      </c>
      <c r="J1537" s="10">
        <v>2013</v>
      </c>
      <c r="K1537" s="8" t="s">
        <v>532</v>
      </c>
      <c r="L1537" s="8" t="s">
        <v>118</v>
      </c>
      <c r="M1537" s="2">
        <f>RANK(Table1[[#This Row],[powerPerf]],Table1[powerPerf])</f>
        <v>819</v>
      </c>
      <c r="N1537" s="2">
        <f>RANK(Table1[[#This Row],[cpuValue]],Table1[cpuValue])</f>
        <v>1463</v>
      </c>
      <c r="O1537" s="8" t="str">
        <f>LOOKUP(Table1[[#This Row],[Rank based on power]],$S$5:$S$9,$T$5:$T$9)</f>
        <v>Average performance</v>
      </c>
      <c r="P1537" s="2">
        <f ca="1">YEAR($T$2)-Table1[[#This Row],[testDate]]</f>
        <v>9</v>
      </c>
      <c r="Q1537" s="8" t="str">
        <f>CONCATENATE(PROPER(Table1[[#This Row],[Performace remark based on performance]])," ",UPPER(TRIM(Table1[[#This Row],[category]])))</f>
        <v>Average Performance LAPTOP</v>
      </c>
      <c r="R1537" s="8"/>
      <c r="S1537" s="2"/>
      <c r="T1537" s="2"/>
      <c r="U1537" s="2"/>
      <c r="V1537" s="2"/>
      <c r="W1537" s="2"/>
      <c r="X1537" s="2"/>
      <c r="Y1537" s="2"/>
      <c r="Z1537" s="2"/>
    </row>
    <row r="1538" spans="1:26" x14ac:dyDescent="0.2">
      <c r="A1538" t="s">
        <v>1667</v>
      </c>
      <c r="B1538" s="9">
        <v>47.6</v>
      </c>
      <c r="C1538" s="2">
        <v>1337</v>
      </c>
      <c r="D1538" s="2">
        <v>28.08</v>
      </c>
      <c r="E1538" s="2">
        <v>1252</v>
      </c>
      <c r="F1538" s="2">
        <v>26.3</v>
      </c>
      <c r="G1538" s="2">
        <v>35</v>
      </c>
      <c r="H1538" s="2">
        <v>38.19</v>
      </c>
      <c r="I1538" s="2">
        <v>2</v>
      </c>
      <c r="J1538" s="10">
        <v>2009</v>
      </c>
      <c r="K1538" s="8" t="s">
        <v>1287</v>
      </c>
      <c r="L1538" s="8" t="s">
        <v>13</v>
      </c>
      <c r="M1538" s="2">
        <f>RANK(Table1[[#This Row],[powerPerf]],Table1[powerPerf])</f>
        <v>1270</v>
      </c>
      <c r="N1538" s="2">
        <f>RANK(Table1[[#This Row],[cpuValue]],Table1[cpuValue])</f>
        <v>898</v>
      </c>
      <c r="O1538" s="8" t="str">
        <f>LOOKUP(Table1[[#This Row],[Rank based on power]],$S$5:$S$9,$T$5:$T$9)</f>
        <v>Average performance</v>
      </c>
      <c r="P1538" s="2">
        <f ca="1">YEAR($T$2)-Table1[[#This Row],[testDate]]</f>
        <v>13</v>
      </c>
      <c r="Q1538" s="8" t="str">
        <f>CONCATENATE(PROPER(Table1[[#This Row],[Performace remark based on performance]])," ",UPPER(TRIM(Table1[[#This Row],[category]])))</f>
        <v>Average Performance DESKTOP</v>
      </c>
      <c r="R1538" s="8"/>
      <c r="S1538" s="2"/>
      <c r="T1538" s="2"/>
      <c r="U1538" s="2"/>
      <c r="V1538" s="2"/>
      <c r="W1538" s="2"/>
      <c r="X1538" s="2"/>
      <c r="Y1538" s="2"/>
      <c r="Z1538" s="2"/>
    </row>
    <row r="1539" spans="1:26" x14ac:dyDescent="0.2">
      <c r="A1539" t="s">
        <v>1668</v>
      </c>
      <c r="B1539" s="9">
        <v>31.4</v>
      </c>
      <c r="C1539" s="2">
        <v>1337</v>
      </c>
      <c r="D1539" s="2">
        <v>42.57</v>
      </c>
      <c r="E1539" s="2">
        <v>1299</v>
      </c>
      <c r="F1539" s="2">
        <v>41.36</v>
      </c>
      <c r="G1539" s="2">
        <v>40</v>
      </c>
      <c r="H1539" s="2">
        <v>33.42</v>
      </c>
      <c r="I1539" s="2">
        <v>2</v>
      </c>
      <c r="J1539" s="10">
        <v>2009</v>
      </c>
      <c r="K1539" s="8" t="s">
        <v>1267</v>
      </c>
      <c r="L1539" s="8" t="s">
        <v>16</v>
      </c>
      <c r="M1539" s="2">
        <f>RANK(Table1[[#This Row],[powerPerf]],Table1[powerPerf])</f>
        <v>1339</v>
      </c>
      <c r="N1539" s="2">
        <f>RANK(Table1[[#This Row],[cpuValue]],Table1[cpuValue])</f>
        <v>551</v>
      </c>
      <c r="O1539" s="8" t="str">
        <f>LOOKUP(Table1[[#This Row],[Rank based on power]],$S$5:$S$9,$T$5:$T$9)</f>
        <v>Average performance</v>
      </c>
      <c r="P1539" s="2">
        <f ca="1">YEAR($T$2)-Table1[[#This Row],[testDate]]</f>
        <v>13</v>
      </c>
      <c r="Q1539" s="8" t="str">
        <f>CONCATENATE(PROPER(Table1[[#This Row],[Performace remark based on performance]])," ",UPPER(TRIM(Table1[[#This Row],[category]])))</f>
        <v>Average Performance SERVER</v>
      </c>
      <c r="R1539" s="8"/>
      <c r="S1539" s="2"/>
      <c r="T1539" s="2"/>
      <c r="U1539" s="2"/>
      <c r="V1539" s="2"/>
      <c r="W1539" s="2"/>
      <c r="X1539" s="2"/>
      <c r="Y1539" s="2"/>
      <c r="Z1539" s="2"/>
    </row>
    <row r="1540" spans="1:26" x14ac:dyDescent="0.2">
      <c r="A1540" t="s">
        <v>1669</v>
      </c>
      <c r="B1540" s="9">
        <v>36.99</v>
      </c>
      <c r="C1540" s="2">
        <v>1336</v>
      </c>
      <c r="D1540" s="2">
        <v>36.119999999999997</v>
      </c>
      <c r="E1540" s="2">
        <v>1059</v>
      </c>
      <c r="F1540" s="2">
        <v>28.63</v>
      </c>
      <c r="G1540" s="2">
        <v>35</v>
      </c>
      <c r="H1540" s="2">
        <v>38.17</v>
      </c>
      <c r="I1540" s="2">
        <v>2</v>
      </c>
      <c r="J1540" s="10">
        <v>2010</v>
      </c>
      <c r="K1540" s="8" t="s">
        <v>937</v>
      </c>
      <c r="L1540" s="8" t="s">
        <v>118</v>
      </c>
      <c r="M1540" s="2">
        <f>RANK(Table1[[#This Row],[powerPerf]],Table1[powerPerf])</f>
        <v>1271</v>
      </c>
      <c r="N1540" s="2">
        <f>RANK(Table1[[#This Row],[cpuValue]],Table1[cpuValue])</f>
        <v>674</v>
      </c>
      <c r="O1540" s="8" t="str">
        <f>LOOKUP(Table1[[#This Row],[Rank based on power]],$S$5:$S$9,$T$5:$T$9)</f>
        <v>Average performance</v>
      </c>
      <c r="P1540" s="2">
        <f ca="1">YEAR($T$2)-Table1[[#This Row],[testDate]]</f>
        <v>12</v>
      </c>
      <c r="Q1540" s="8" t="str">
        <f>CONCATENATE(PROPER(Table1[[#This Row],[Performace remark based on performance]])," ",UPPER(TRIM(Table1[[#This Row],[category]])))</f>
        <v>Average Performance LAPTOP</v>
      </c>
      <c r="R1540" s="8"/>
      <c r="S1540" s="2"/>
      <c r="T1540" s="2"/>
      <c r="U1540" s="2"/>
      <c r="V1540" s="2"/>
      <c r="W1540" s="2"/>
      <c r="X1540" s="2"/>
      <c r="Y1540" s="2"/>
      <c r="Z1540" s="2"/>
    </row>
    <row r="1541" spans="1:26" x14ac:dyDescent="0.2">
      <c r="A1541" t="s">
        <v>1670</v>
      </c>
      <c r="B1541" s="9">
        <v>14.98</v>
      </c>
      <c r="C1541" s="2">
        <v>1334</v>
      </c>
      <c r="D1541" s="2">
        <v>89.04</v>
      </c>
      <c r="E1541" s="2">
        <v>1211</v>
      </c>
      <c r="F1541" s="2">
        <v>80.819999999999993</v>
      </c>
      <c r="G1541" s="2">
        <v>35</v>
      </c>
      <c r="H1541" s="2">
        <v>38.11</v>
      </c>
      <c r="I1541" s="2">
        <v>2</v>
      </c>
      <c r="J1541" s="10">
        <v>2009</v>
      </c>
      <c r="K1541" s="8" t="s">
        <v>776</v>
      </c>
      <c r="L1541" s="8" t="s">
        <v>13</v>
      </c>
      <c r="M1541" s="2">
        <f>RANK(Table1[[#This Row],[powerPerf]],Table1[powerPerf])</f>
        <v>1272</v>
      </c>
      <c r="N1541" s="2">
        <f>RANK(Table1[[#This Row],[cpuValue]],Table1[cpuValue])</f>
        <v>139</v>
      </c>
      <c r="O1541" s="8" t="str">
        <f>LOOKUP(Table1[[#This Row],[Rank based on power]],$S$5:$S$9,$T$5:$T$9)</f>
        <v>Average performance</v>
      </c>
      <c r="P1541" s="2">
        <f ca="1">YEAR($T$2)-Table1[[#This Row],[testDate]]</f>
        <v>13</v>
      </c>
      <c r="Q1541" s="8" t="str">
        <f>CONCATENATE(PROPER(Table1[[#This Row],[Performace remark based on performance]])," ",UPPER(TRIM(Table1[[#This Row],[category]])))</f>
        <v>Average Performance DESKTOP</v>
      </c>
      <c r="R1541" s="8"/>
      <c r="S1541" s="2"/>
      <c r="T1541" s="2"/>
      <c r="U1541" s="2"/>
      <c r="V1541" s="2"/>
      <c r="W1541" s="2"/>
      <c r="X1541" s="2"/>
      <c r="Y1541" s="2"/>
      <c r="Z1541" s="2"/>
    </row>
    <row r="1542" spans="1:26" x14ac:dyDescent="0.2">
      <c r="A1542" t="s">
        <v>1671</v>
      </c>
      <c r="B1542" s="9">
        <v>112.9</v>
      </c>
      <c r="C1542" s="2">
        <v>1331</v>
      </c>
      <c r="D1542" s="2">
        <v>11.79</v>
      </c>
      <c r="E1542" s="2">
        <v>973</v>
      </c>
      <c r="F1542" s="2">
        <v>8.6199999999999992</v>
      </c>
      <c r="G1542" s="2">
        <v>45</v>
      </c>
      <c r="H1542" s="2">
        <v>29.58</v>
      </c>
      <c r="I1542" s="2">
        <v>3</v>
      </c>
      <c r="J1542" s="10">
        <v>2011</v>
      </c>
      <c r="K1542" s="8" t="s">
        <v>1092</v>
      </c>
      <c r="L1542" s="8" t="s">
        <v>13</v>
      </c>
      <c r="M1542" s="2">
        <f>RANK(Table1[[#This Row],[powerPerf]],Table1[powerPerf])</f>
        <v>1405</v>
      </c>
      <c r="N1542" s="2">
        <f>RANK(Table1[[#This Row],[cpuValue]],Table1[cpuValue])</f>
        <v>1495</v>
      </c>
      <c r="O1542" s="8" t="str">
        <f>LOOKUP(Table1[[#This Row],[Rank based on power]],$S$5:$S$9,$T$5:$T$9)</f>
        <v>Average performance</v>
      </c>
      <c r="P1542" s="2">
        <f ca="1">YEAR($T$2)-Table1[[#This Row],[testDate]]</f>
        <v>11</v>
      </c>
      <c r="Q1542" s="8" t="str">
        <f>CONCATENATE(PROPER(Table1[[#This Row],[Performace remark based on performance]])," ",UPPER(TRIM(Table1[[#This Row],[category]])))</f>
        <v>Average Performance DESKTOP</v>
      </c>
      <c r="R1542" s="8"/>
      <c r="S1542" s="2"/>
      <c r="T1542" s="2"/>
      <c r="U1542" s="2"/>
      <c r="V1542" s="2"/>
      <c r="W1542" s="2"/>
      <c r="X1542" s="2"/>
      <c r="Y1542" s="2"/>
      <c r="Z1542" s="2"/>
    </row>
    <row r="1543" spans="1:26" x14ac:dyDescent="0.2">
      <c r="A1543" t="s">
        <v>1672</v>
      </c>
      <c r="B1543" s="9">
        <v>27.95</v>
      </c>
      <c r="C1543" s="2">
        <v>1328</v>
      </c>
      <c r="D1543" s="2">
        <v>47.51</v>
      </c>
      <c r="E1543" s="2">
        <v>1373</v>
      </c>
      <c r="F1543" s="2">
        <v>49.12</v>
      </c>
      <c r="G1543" s="2">
        <v>65</v>
      </c>
      <c r="H1543" s="2">
        <v>20.43</v>
      </c>
      <c r="I1543" s="2">
        <v>1</v>
      </c>
      <c r="J1543" s="10">
        <v>2017</v>
      </c>
      <c r="K1543" s="8" t="s">
        <v>17</v>
      </c>
      <c r="L1543" s="8" t="s">
        <v>13</v>
      </c>
      <c r="M1543" s="2">
        <f>RANK(Table1[[#This Row],[powerPerf]],Table1[powerPerf])</f>
        <v>1613</v>
      </c>
      <c r="N1543" s="2">
        <f>RANK(Table1[[#This Row],[cpuValue]],Table1[cpuValue])</f>
        <v>458</v>
      </c>
      <c r="O1543" s="8" t="str">
        <f>LOOKUP(Table1[[#This Row],[Rank based on power]],$S$5:$S$9,$T$5:$T$9)</f>
        <v>Low performance</v>
      </c>
      <c r="P1543" s="2">
        <f ca="1">YEAR($T$2)-Table1[[#This Row],[testDate]]</f>
        <v>5</v>
      </c>
      <c r="Q1543" s="8" t="str">
        <f>CONCATENATE(PROPER(Table1[[#This Row],[Performace remark based on performance]])," ",UPPER(TRIM(Table1[[#This Row],[category]])))</f>
        <v>Low Performance DESKTOP</v>
      </c>
      <c r="R1543" s="8"/>
      <c r="S1543" s="2"/>
      <c r="T1543" s="2"/>
      <c r="U1543" s="2"/>
      <c r="V1543" s="2"/>
      <c r="W1543" s="2"/>
      <c r="X1543" s="2"/>
      <c r="Y1543" s="2"/>
      <c r="Z1543" s="2"/>
    </row>
    <row r="1544" spans="1:26" x14ac:dyDescent="0.2">
      <c r="A1544" t="s">
        <v>1673</v>
      </c>
      <c r="B1544" s="9">
        <v>33.49</v>
      </c>
      <c r="C1544" s="2">
        <v>1327</v>
      </c>
      <c r="D1544" s="2">
        <v>39.630000000000003</v>
      </c>
      <c r="E1544" s="2">
        <v>1258</v>
      </c>
      <c r="F1544" s="2">
        <v>37.549999999999997</v>
      </c>
      <c r="G1544" s="2">
        <v>65</v>
      </c>
      <c r="H1544" s="2">
        <v>20.420000000000002</v>
      </c>
      <c r="I1544" s="2">
        <v>2</v>
      </c>
      <c r="J1544" s="10">
        <v>2010</v>
      </c>
      <c r="K1544" s="8" t="s">
        <v>1092</v>
      </c>
      <c r="L1544" s="8" t="s">
        <v>77</v>
      </c>
      <c r="M1544" s="2">
        <f>RANK(Table1[[#This Row],[powerPerf]],Table1[powerPerf])</f>
        <v>1615</v>
      </c>
      <c r="N1544" s="2">
        <f>RANK(Table1[[#This Row],[cpuValue]],Table1[cpuValue])</f>
        <v>594</v>
      </c>
      <c r="O1544" s="8" t="str">
        <f>LOOKUP(Table1[[#This Row],[Rank based on power]],$S$5:$S$9,$T$5:$T$9)</f>
        <v>Low performance</v>
      </c>
      <c r="P1544" s="2">
        <f ca="1">YEAR($T$2)-Table1[[#This Row],[testDate]]</f>
        <v>12</v>
      </c>
      <c r="Q1544" s="8" t="str">
        <f>CONCATENATE(PROPER(Table1[[#This Row],[Performace remark based on performance]])," ",UPPER(TRIM(Table1[[#This Row],[category]])))</f>
        <v>Low Performance UNKNOWN</v>
      </c>
      <c r="R1544" s="8"/>
      <c r="S1544" s="2"/>
      <c r="T1544" s="2"/>
      <c r="U1544" s="2"/>
      <c r="V1544" s="2"/>
      <c r="W1544" s="2"/>
      <c r="X1544" s="2"/>
      <c r="Y1544" s="2"/>
      <c r="Z1544" s="2"/>
    </row>
    <row r="1545" spans="1:26" x14ac:dyDescent="0.2">
      <c r="A1545" t="s">
        <v>1674</v>
      </c>
      <c r="B1545" s="9">
        <v>210.19</v>
      </c>
      <c r="C1545" s="2">
        <v>1326</v>
      </c>
      <c r="D1545" s="2">
        <v>6.31</v>
      </c>
      <c r="E1545" s="2">
        <v>1039</v>
      </c>
      <c r="F1545" s="2">
        <v>4.9400000000000004</v>
      </c>
      <c r="G1545" s="2">
        <v>82</v>
      </c>
      <c r="H1545" s="2">
        <v>16.170000000000002</v>
      </c>
      <c r="I1545" s="2">
        <v>4</v>
      </c>
      <c r="J1545" s="10">
        <v>2010</v>
      </c>
      <c r="K1545" s="8" t="s">
        <v>1172</v>
      </c>
      <c r="L1545" s="8" t="s">
        <v>13</v>
      </c>
      <c r="M1545" s="2">
        <f>RANK(Table1[[#This Row],[powerPerf]],Table1[powerPerf])</f>
        <v>1745</v>
      </c>
      <c r="N1545" s="2">
        <f>RANK(Table1[[#This Row],[cpuValue]],Table1[cpuValue])</f>
        <v>1760</v>
      </c>
      <c r="O1545" s="8" t="str">
        <f>LOOKUP(Table1[[#This Row],[Rank based on power]],$S$5:$S$9,$T$5:$T$9)</f>
        <v>Low performance</v>
      </c>
      <c r="P1545" s="2">
        <f ca="1">YEAR($T$2)-Table1[[#This Row],[testDate]]</f>
        <v>12</v>
      </c>
      <c r="Q1545" s="8" t="str">
        <f>CONCATENATE(PROPER(Table1[[#This Row],[Performace remark based on performance]])," ",UPPER(TRIM(Table1[[#This Row],[category]])))</f>
        <v>Low Performance DESKTOP</v>
      </c>
      <c r="R1545" s="8"/>
      <c r="S1545" s="2"/>
      <c r="T1545" s="2"/>
      <c r="U1545" s="2"/>
      <c r="V1545" s="2"/>
      <c r="W1545" s="2"/>
      <c r="X1545" s="2"/>
      <c r="Y1545" s="2"/>
      <c r="Z1545" s="2"/>
    </row>
    <row r="1546" spans="1:26" x14ac:dyDescent="0.2">
      <c r="A1546" t="s">
        <v>1675</v>
      </c>
      <c r="B1546" s="9">
        <v>25.49</v>
      </c>
      <c r="C1546" s="2">
        <v>1320</v>
      </c>
      <c r="D1546" s="2">
        <v>51.8</v>
      </c>
      <c r="E1546" s="2">
        <v>908</v>
      </c>
      <c r="F1546" s="2">
        <v>35.619999999999997</v>
      </c>
      <c r="G1546" s="2">
        <v>45</v>
      </c>
      <c r="H1546" s="2">
        <v>29.34</v>
      </c>
      <c r="I1546" s="2">
        <v>3</v>
      </c>
      <c r="J1546" s="10">
        <v>2011</v>
      </c>
      <c r="K1546" s="8" t="s">
        <v>1092</v>
      </c>
      <c r="L1546" s="8" t="s">
        <v>13</v>
      </c>
      <c r="M1546" s="2">
        <f>RANK(Table1[[#This Row],[powerPerf]],Table1[powerPerf])</f>
        <v>1414</v>
      </c>
      <c r="N1546" s="2">
        <f>RANK(Table1[[#This Row],[cpuValue]],Table1[cpuValue])</f>
        <v>407</v>
      </c>
      <c r="O1546" s="8" t="str">
        <f>LOOKUP(Table1[[#This Row],[Rank based on power]],$S$5:$S$9,$T$5:$T$9)</f>
        <v>Average performance</v>
      </c>
      <c r="P1546" s="2">
        <f ca="1">YEAR($T$2)-Table1[[#This Row],[testDate]]</f>
        <v>11</v>
      </c>
      <c r="Q1546" s="8" t="str">
        <f>CONCATENATE(PROPER(Table1[[#This Row],[Performace remark based on performance]])," ",UPPER(TRIM(Table1[[#This Row],[category]])))</f>
        <v>Average Performance DESKTOP</v>
      </c>
      <c r="R1546" s="8"/>
      <c r="S1546" s="2"/>
      <c r="T1546" s="2"/>
      <c r="U1546" s="2"/>
      <c r="V1546" s="2"/>
      <c r="W1546" s="2"/>
      <c r="X1546" s="2"/>
      <c r="Y1546" s="2"/>
      <c r="Z1546" s="2"/>
    </row>
    <row r="1547" spans="1:26" x14ac:dyDescent="0.2">
      <c r="A1547" t="s">
        <v>1676</v>
      </c>
      <c r="B1547" s="9">
        <v>73.63</v>
      </c>
      <c r="C1547" s="2">
        <v>1318</v>
      </c>
      <c r="D1547" s="2">
        <v>17.899999999999999</v>
      </c>
      <c r="E1547" s="2">
        <v>646</v>
      </c>
      <c r="F1547" s="2">
        <v>8.7799999999999994</v>
      </c>
      <c r="G1547" s="2">
        <v>4</v>
      </c>
      <c r="H1547" s="2">
        <v>329.52</v>
      </c>
      <c r="I1547" s="2">
        <v>4</v>
      </c>
      <c r="J1547" s="10">
        <v>2013</v>
      </c>
      <c r="K1547" s="8" t="s">
        <v>1677</v>
      </c>
      <c r="L1547" s="8" t="s">
        <v>118</v>
      </c>
      <c r="M1547" s="2">
        <f>RANK(Table1[[#This Row],[powerPerf]],Table1[powerPerf])</f>
        <v>118</v>
      </c>
      <c r="N1547" s="2">
        <f>RANK(Table1[[#This Row],[cpuValue]],Table1[cpuValue])</f>
        <v>1240</v>
      </c>
      <c r="O1547" s="8" t="str">
        <f>LOOKUP(Table1[[#This Row],[Rank based on power]],$S$5:$S$9,$T$5:$T$9)</f>
        <v>Best performance</v>
      </c>
      <c r="P1547" s="2">
        <f ca="1">YEAR($T$2)-Table1[[#This Row],[testDate]]</f>
        <v>9</v>
      </c>
      <c r="Q1547" s="8" t="str">
        <f>CONCATENATE(PROPER(Table1[[#This Row],[Performace remark based on performance]])," ",UPPER(TRIM(Table1[[#This Row],[category]])))</f>
        <v>Best Performance LAPTOP</v>
      </c>
      <c r="R1547" s="8"/>
      <c r="S1547" s="2"/>
      <c r="T1547" s="2"/>
      <c r="U1547" s="2"/>
      <c r="V1547" s="2"/>
      <c r="W1547" s="2"/>
      <c r="X1547" s="2"/>
      <c r="Y1547" s="2"/>
      <c r="Z1547" s="2"/>
    </row>
    <row r="1548" spans="1:26" x14ac:dyDescent="0.2">
      <c r="A1548" t="s">
        <v>1678</v>
      </c>
      <c r="B1548" s="9">
        <v>94.99</v>
      </c>
      <c r="C1548" s="2">
        <v>1315</v>
      </c>
      <c r="D1548" s="2">
        <v>13.85</v>
      </c>
      <c r="E1548" s="2">
        <v>1301</v>
      </c>
      <c r="F1548" s="2">
        <v>13.7</v>
      </c>
      <c r="G1548" s="2">
        <v>65</v>
      </c>
      <c r="H1548" s="2">
        <v>20.239999999999998</v>
      </c>
      <c r="I1548" s="2">
        <v>2</v>
      </c>
      <c r="J1548" s="10">
        <v>2014</v>
      </c>
      <c r="K1548" s="8" t="s">
        <v>17</v>
      </c>
      <c r="L1548" s="8" t="s">
        <v>77</v>
      </c>
      <c r="M1548" s="2">
        <f>RANK(Table1[[#This Row],[powerPerf]],Table1[powerPerf])</f>
        <v>1622</v>
      </c>
      <c r="N1548" s="2">
        <f>RANK(Table1[[#This Row],[cpuValue]],Table1[cpuValue])</f>
        <v>1408</v>
      </c>
      <c r="O1548" s="8" t="str">
        <f>LOOKUP(Table1[[#This Row],[Rank based on power]],$S$5:$S$9,$T$5:$T$9)</f>
        <v>Low performance</v>
      </c>
      <c r="P1548" s="2">
        <f ca="1">YEAR($T$2)-Table1[[#This Row],[testDate]]</f>
        <v>8</v>
      </c>
      <c r="Q1548" s="8" t="str">
        <f>CONCATENATE(PROPER(Table1[[#This Row],[Performace remark based on performance]])," ",UPPER(TRIM(Table1[[#This Row],[category]])))</f>
        <v>Low Performance UNKNOWN</v>
      </c>
      <c r="R1548" s="8"/>
      <c r="S1548" s="2"/>
      <c r="T1548" s="2"/>
      <c r="U1548" s="2"/>
      <c r="V1548" s="2"/>
      <c r="W1548" s="2"/>
      <c r="X1548" s="2"/>
      <c r="Y1548" s="2"/>
      <c r="Z1548" s="2"/>
    </row>
    <row r="1549" spans="1:26" x14ac:dyDescent="0.2">
      <c r="A1549" t="s">
        <v>1679</v>
      </c>
      <c r="B1549" s="9">
        <v>80.599999999999994</v>
      </c>
      <c r="C1549" s="2">
        <v>1312</v>
      </c>
      <c r="D1549" s="2">
        <v>16.27</v>
      </c>
      <c r="E1549" s="2">
        <v>1167</v>
      </c>
      <c r="F1549" s="2">
        <v>14.48</v>
      </c>
      <c r="G1549" s="2">
        <v>35</v>
      </c>
      <c r="H1549" s="2">
        <v>37.479999999999997</v>
      </c>
      <c r="I1549" s="2">
        <v>2</v>
      </c>
      <c r="J1549" s="10">
        <v>2013</v>
      </c>
      <c r="K1549" s="8" t="s">
        <v>1450</v>
      </c>
      <c r="L1549" s="8" t="s">
        <v>118</v>
      </c>
      <c r="M1549" s="2">
        <f>RANK(Table1[[#This Row],[powerPerf]],Table1[powerPerf])</f>
        <v>1278</v>
      </c>
      <c r="N1549" s="2">
        <f>RANK(Table1[[#This Row],[cpuValue]],Table1[cpuValue])</f>
        <v>1305</v>
      </c>
      <c r="O1549" s="8" t="str">
        <f>LOOKUP(Table1[[#This Row],[Rank based on power]],$S$5:$S$9,$T$5:$T$9)</f>
        <v>Average performance</v>
      </c>
      <c r="P1549" s="2">
        <f ca="1">YEAR($T$2)-Table1[[#This Row],[testDate]]</f>
        <v>9</v>
      </c>
      <c r="Q1549" s="8" t="str">
        <f>CONCATENATE(PROPER(Table1[[#This Row],[Performace remark based on performance]])," ",UPPER(TRIM(Table1[[#This Row],[category]])))</f>
        <v>Average Performance LAPTOP</v>
      </c>
      <c r="R1549" s="8"/>
      <c r="S1549" s="2"/>
      <c r="T1549" s="2"/>
      <c r="U1549" s="2"/>
      <c r="V1549" s="2"/>
      <c r="W1549" s="2"/>
      <c r="X1549" s="2"/>
      <c r="Y1549" s="2"/>
      <c r="Z1549" s="2"/>
    </row>
    <row r="1550" spans="1:26" x14ac:dyDescent="0.2">
      <c r="A1550" t="s">
        <v>1680</v>
      </c>
      <c r="B1550" s="9">
        <v>215.92</v>
      </c>
      <c r="C1550" s="2">
        <v>1309</v>
      </c>
      <c r="D1550" s="2">
        <v>6.06</v>
      </c>
      <c r="E1550" s="2">
        <v>1183</v>
      </c>
      <c r="F1550" s="2">
        <v>5.48</v>
      </c>
      <c r="G1550" s="2">
        <v>37</v>
      </c>
      <c r="H1550" s="2">
        <v>35.380000000000003</v>
      </c>
      <c r="I1550" s="2">
        <v>2</v>
      </c>
      <c r="J1550" s="10">
        <v>2010</v>
      </c>
      <c r="K1550" s="8" t="s">
        <v>770</v>
      </c>
      <c r="L1550" s="8" t="s">
        <v>118</v>
      </c>
      <c r="M1550" s="2">
        <f>RANK(Table1[[#This Row],[powerPerf]],Table1[powerPerf])</f>
        <v>1309</v>
      </c>
      <c r="N1550" s="2">
        <f>RANK(Table1[[#This Row],[cpuValue]],Table1[cpuValue])</f>
        <v>1771</v>
      </c>
      <c r="O1550" s="8" t="str">
        <f>LOOKUP(Table1[[#This Row],[Rank based on power]],$S$5:$S$9,$T$5:$T$9)</f>
        <v>Average performance</v>
      </c>
      <c r="P1550" s="2">
        <f ca="1">YEAR($T$2)-Table1[[#This Row],[testDate]]</f>
        <v>12</v>
      </c>
      <c r="Q1550" s="8" t="str">
        <f>CONCATENATE(PROPER(Table1[[#This Row],[Performace remark based on performance]])," ",UPPER(TRIM(Table1[[#This Row],[category]])))</f>
        <v>Average Performance LAPTOP</v>
      </c>
      <c r="R1550" s="8"/>
      <c r="S1550" s="2"/>
      <c r="T1550" s="2"/>
      <c r="U1550" s="2"/>
      <c r="V1550" s="2"/>
      <c r="W1550" s="2"/>
      <c r="X1550" s="2"/>
      <c r="Y1550" s="2"/>
      <c r="Z1550" s="2"/>
    </row>
    <row r="1551" spans="1:26" x14ac:dyDescent="0.2">
      <c r="A1551" t="s">
        <v>1681</v>
      </c>
      <c r="B1551" s="9">
        <v>36.96</v>
      </c>
      <c r="C1551" s="2">
        <v>1308</v>
      </c>
      <c r="D1551" s="2">
        <v>35.4</v>
      </c>
      <c r="E1551" s="2">
        <v>1315</v>
      </c>
      <c r="F1551" s="2">
        <v>35.58</v>
      </c>
      <c r="G1551" s="2">
        <v>80</v>
      </c>
      <c r="H1551" s="2">
        <v>16.350000000000001</v>
      </c>
      <c r="I1551" s="2">
        <v>2</v>
      </c>
      <c r="J1551" s="10">
        <v>2010</v>
      </c>
      <c r="K1551" s="8" t="s">
        <v>1306</v>
      </c>
      <c r="L1551" s="8" t="s">
        <v>13</v>
      </c>
      <c r="M1551" s="2">
        <f>RANK(Table1[[#This Row],[powerPerf]],Table1[powerPerf])</f>
        <v>1740</v>
      </c>
      <c r="N1551" s="2">
        <f>RANK(Table1[[#This Row],[cpuValue]],Table1[cpuValue])</f>
        <v>697</v>
      </c>
      <c r="O1551" s="8" t="str">
        <f>LOOKUP(Table1[[#This Row],[Rank based on power]],$S$5:$S$9,$T$5:$T$9)</f>
        <v>Low performance</v>
      </c>
      <c r="P1551" s="2">
        <f ca="1">YEAR($T$2)-Table1[[#This Row],[testDate]]</f>
        <v>12</v>
      </c>
      <c r="Q1551" s="8" t="str">
        <f>CONCATENATE(PROPER(Table1[[#This Row],[Performace remark based on performance]])," ",UPPER(TRIM(Table1[[#This Row],[category]])))</f>
        <v>Low Performance DESKTOP</v>
      </c>
      <c r="R1551" s="8"/>
      <c r="S1551" s="2"/>
      <c r="T1551" s="2"/>
      <c r="U1551" s="2"/>
      <c r="V1551" s="2"/>
      <c r="W1551" s="2"/>
      <c r="X1551" s="2"/>
      <c r="Y1551" s="2"/>
      <c r="Z1551" s="2"/>
    </row>
    <row r="1552" spans="1:26" x14ac:dyDescent="0.2">
      <c r="A1552" t="s">
        <v>1682</v>
      </c>
      <c r="B1552" s="9">
        <v>59.95</v>
      </c>
      <c r="C1552" s="2">
        <v>1308</v>
      </c>
      <c r="D1552" s="2">
        <v>21.81</v>
      </c>
      <c r="E1552" s="2">
        <v>781</v>
      </c>
      <c r="F1552" s="2">
        <v>13.03</v>
      </c>
      <c r="G1552" s="2">
        <v>35</v>
      </c>
      <c r="H1552" s="2">
        <v>37.36</v>
      </c>
      <c r="I1552" s="2">
        <v>4</v>
      </c>
      <c r="J1552" s="10">
        <v>2009</v>
      </c>
      <c r="K1552" s="8" t="s">
        <v>1596</v>
      </c>
      <c r="L1552" s="8" t="s">
        <v>118</v>
      </c>
      <c r="M1552" s="2">
        <f>RANK(Table1[[#This Row],[powerPerf]],Table1[powerPerf])</f>
        <v>1280</v>
      </c>
      <c r="N1552" s="2">
        <f>RANK(Table1[[#This Row],[cpuValue]],Table1[cpuValue])</f>
        <v>1105</v>
      </c>
      <c r="O1552" s="8" t="str">
        <f>LOOKUP(Table1[[#This Row],[Rank based on power]],$S$5:$S$9,$T$5:$T$9)</f>
        <v>Average performance</v>
      </c>
      <c r="P1552" s="2">
        <f ca="1">YEAR($T$2)-Table1[[#This Row],[testDate]]</f>
        <v>13</v>
      </c>
      <c r="Q1552" s="8" t="str">
        <f>CONCATENATE(PROPER(Table1[[#This Row],[Performace remark based on performance]])," ",UPPER(TRIM(Table1[[#This Row],[category]])))</f>
        <v>Average Performance LAPTOP</v>
      </c>
      <c r="R1552" s="8"/>
      <c r="S1552" s="2"/>
      <c r="T1552" s="2"/>
      <c r="U1552" s="2"/>
      <c r="V1552" s="2"/>
      <c r="W1552" s="2"/>
      <c r="X1552" s="2"/>
      <c r="Y1552" s="2"/>
      <c r="Z1552" s="2"/>
    </row>
    <row r="1553" spans="1:26" x14ac:dyDescent="0.2">
      <c r="A1553" t="s">
        <v>1683</v>
      </c>
      <c r="B1553" s="9">
        <v>49</v>
      </c>
      <c r="C1553" s="2">
        <v>1306</v>
      </c>
      <c r="D1553" s="2">
        <v>26.65</v>
      </c>
      <c r="E1553" s="2">
        <v>640</v>
      </c>
      <c r="F1553" s="2">
        <v>13.05</v>
      </c>
      <c r="G1553" s="2">
        <v>80</v>
      </c>
      <c r="H1553" s="2">
        <v>16.329999999999998</v>
      </c>
      <c r="I1553" s="2">
        <v>4</v>
      </c>
      <c r="J1553" s="10">
        <v>2020</v>
      </c>
      <c r="K1553" s="8" t="s">
        <v>1267</v>
      </c>
      <c r="L1553" s="8" t="s">
        <v>16</v>
      </c>
      <c r="M1553" s="2">
        <f>RANK(Table1[[#This Row],[powerPerf]],Table1[powerPerf])</f>
        <v>1741</v>
      </c>
      <c r="N1553" s="2">
        <f>RANK(Table1[[#This Row],[cpuValue]],Table1[cpuValue])</f>
        <v>945</v>
      </c>
      <c r="O1553" s="8" t="str">
        <f>LOOKUP(Table1[[#This Row],[Rank based on power]],$S$5:$S$9,$T$5:$T$9)</f>
        <v>Low performance</v>
      </c>
      <c r="P1553" s="2">
        <f ca="1">YEAR($T$2)-Table1[[#This Row],[testDate]]</f>
        <v>2</v>
      </c>
      <c r="Q1553" s="8" t="str">
        <f>CONCATENATE(PROPER(Table1[[#This Row],[Performace remark based on performance]])," ",UPPER(TRIM(Table1[[#This Row],[category]])))</f>
        <v>Low Performance SERVER</v>
      </c>
      <c r="R1553" s="8"/>
      <c r="S1553" s="2"/>
      <c r="T1553" s="2"/>
      <c r="U1553" s="2"/>
      <c r="V1553" s="2"/>
      <c r="W1553" s="2"/>
      <c r="X1553" s="2"/>
      <c r="Y1553" s="2"/>
      <c r="Z1553" s="2"/>
    </row>
    <row r="1554" spans="1:26" x14ac:dyDescent="0.2">
      <c r="A1554" t="s">
        <v>1684</v>
      </c>
      <c r="B1554" s="9">
        <v>444.78</v>
      </c>
      <c r="C1554" s="2">
        <v>1288</v>
      </c>
      <c r="D1554" s="2">
        <v>2.9</v>
      </c>
      <c r="E1554" s="2">
        <v>636</v>
      </c>
      <c r="F1554" s="2">
        <v>1.43</v>
      </c>
      <c r="G1554" s="2">
        <v>6</v>
      </c>
      <c r="H1554" s="2">
        <v>214.74</v>
      </c>
      <c r="I1554" s="2">
        <v>4</v>
      </c>
      <c r="J1554" s="10">
        <v>2011</v>
      </c>
      <c r="K1554" s="8" t="s">
        <v>1659</v>
      </c>
      <c r="L1554" s="8" t="s">
        <v>118</v>
      </c>
      <c r="M1554" s="2">
        <f>RANK(Table1[[#This Row],[powerPerf]],Table1[powerPerf])</f>
        <v>278</v>
      </c>
      <c r="N1554" s="2">
        <f>RANK(Table1[[#This Row],[cpuValue]],Table1[cpuValue])</f>
        <v>1886</v>
      </c>
      <c r="O1554" s="8" t="str">
        <f>LOOKUP(Table1[[#This Row],[Rank based on power]],$S$5:$S$9,$T$5:$T$9)</f>
        <v>Best performance</v>
      </c>
      <c r="P1554" s="2">
        <f ca="1">YEAR($T$2)-Table1[[#This Row],[testDate]]</f>
        <v>11</v>
      </c>
      <c r="Q1554" s="8" t="str">
        <f>CONCATENATE(PROPER(Table1[[#This Row],[Performace remark based on performance]])," ",UPPER(TRIM(Table1[[#This Row],[category]])))</f>
        <v>Best Performance LAPTOP</v>
      </c>
      <c r="R1554" s="8"/>
      <c r="S1554" s="2"/>
      <c r="T1554" s="2"/>
      <c r="U1554" s="2"/>
      <c r="V1554" s="2"/>
      <c r="W1554" s="2"/>
      <c r="X1554" s="2"/>
      <c r="Y1554" s="2"/>
      <c r="Z1554" s="2"/>
    </row>
    <row r="1555" spans="1:26" x14ac:dyDescent="0.2">
      <c r="A1555" t="s">
        <v>1685</v>
      </c>
      <c r="B1555" s="9">
        <v>34.950000000000003</v>
      </c>
      <c r="C1555" s="2">
        <v>1279</v>
      </c>
      <c r="D1555" s="2">
        <v>36.58</v>
      </c>
      <c r="E1555" s="2">
        <v>734</v>
      </c>
      <c r="F1555" s="2">
        <v>20.99</v>
      </c>
      <c r="G1555" s="2">
        <v>65</v>
      </c>
      <c r="H1555" s="2">
        <v>19.670000000000002</v>
      </c>
      <c r="I1555" s="2">
        <v>4</v>
      </c>
      <c r="J1555" s="10">
        <v>2015</v>
      </c>
      <c r="K1555" s="8" t="s">
        <v>1391</v>
      </c>
      <c r="L1555" s="8" t="s">
        <v>13</v>
      </c>
      <c r="M1555" s="2">
        <f>RANK(Table1[[#This Row],[powerPerf]],Table1[powerPerf])</f>
        <v>1633</v>
      </c>
      <c r="N1555" s="2">
        <f>RANK(Table1[[#This Row],[cpuValue]],Table1[cpuValue])</f>
        <v>657</v>
      </c>
      <c r="O1555" s="8" t="str">
        <f>LOOKUP(Table1[[#This Row],[Rank based on power]],$S$5:$S$9,$T$5:$T$9)</f>
        <v>Low performance</v>
      </c>
      <c r="P1555" s="2">
        <f ca="1">YEAR($T$2)-Table1[[#This Row],[testDate]]</f>
        <v>7</v>
      </c>
      <c r="Q1555" s="8" t="str">
        <f>CONCATENATE(PROPER(Table1[[#This Row],[Performace remark based on performance]])," ",UPPER(TRIM(Table1[[#This Row],[category]])))</f>
        <v>Low Performance DESKTOP</v>
      </c>
      <c r="R1555" s="8"/>
      <c r="S1555" s="2"/>
      <c r="T1555" s="2"/>
      <c r="U1555" s="2"/>
      <c r="V1555" s="2"/>
      <c r="W1555" s="2"/>
      <c r="X1555" s="2"/>
      <c r="Y1555" s="2"/>
      <c r="Z1555" s="2"/>
    </row>
    <row r="1556" spans="1:26" x14ac:dyDescent="0.2">
      <c r="A1556" t="s">
        <v>1686</v>
      </c>
      <c r="B1556" s="9">
        <v>64.95</v>
      </c>
      <c r="C1556" s="2">
        <v>1279</v>
      </c>
      <c r="D1556" s="2">
        <v>19.690000000000001</v>
      </c>
      <c r="E1556" s="2">
        <v>1137</v>
      </c>
      <c r="F1556" s="2">
        <v>17.5</v>
      </c>
      <c r="G1556" s="2">
        <v>35</v>
      </c>
      <c r="H1556" s="2">
        <v>36.54</v>
      </c>
      <c r="I1556" s="2">
        <v>2</v>
      </c>
      <c r="J1556" s="10">
        <v>2011</v>
      </c>
      <c r="K1556" s="8" t="s">
        <v>1450</v>
      </c>
      <c r="L1556" s="8" t="s">
        <v>118</v>
      </c>
      <c r="M1556" s="2">
        <f>RANK(Table1[[#This Row],[powerPerf]],Table1[powerPerf])</f>
        <v>1290</v>
      </c>
      <c r="N1556" s="2">
        <f>RANK(Table1[[#This Row],[cpuValue]],Table1[cpuValue])</f>
        <v>1167</v>
      </c>
      <c r="O1556" s="8" t="str">
        <f>LOOKUP(Table1[[#This Row],[Rank based on power]],$S$5:$S$9,$T$5:$T$9)</f>
        <v>Average performance</v>
      </c>
      <c r="P1556" s="2">
        <f ca="1">YEAR($T$2)-Table1[[#This Row],[testDate]]</f>
        <v>11</v>
      </c>
      <c r="Q1556" s="8" t="str">
        <f>CONCATENATE(PROPER(Table1[[#This Row],[Performace remark based on performance]])," ",UPPER(TRIM(Table1[[#This Row],[category]])))</f>
        <v>Average Performance LAPTOP</v>
      </c>
      <c r="R1556" s="8"/>
      <c r="S1556" s="2"/>
      <c r="T1556" s="2"/>
      <c r="U1556" s="2"/>
      <c r="V1556" s="2"/>
      <c r="W1556" s="2"/>
      <c r="X1556" s="2"/>
      <c r="Y1556" s="2"/>
      <c r="Z1556" s="2"/>
    </row>
    <row r="1557" spans="1:26" x14ac:dyDescent="0.2">
      <c r="A1557" t="s">
        <v>1687</v>
      </c>
      <c r="B1557" s="9">
        <v>52.02</v>
      </c>
      <c r="C1557" s="2">
        <v>1279</v>
      </c>
      <c r="D1557" s="2">
        <v>24.59</v>
      </c>
      <c r="E1557" s="2">
        <v>1271</v>
      </c>
      <c r="F1557" s="2">
        <v>24.43</v>
      </c>
      <c r="G1557" s="2">
        <v>65</v>
      </c>
      <c r="H1557" s="2">
        <v>19.68</v>
      </c>
      <c r="I1557" s="2">
        <v>1</v>
      </c>
      <c r="J1557" s="10">
        <v>2011</v>
      </c>
      <c r="K1557" s="8" t="s">
        <v>1191</v>
      </c>
      <c r="L1557" s="8" t="s">
        <v>13</v>
      </c>
      <c r="M1557" s="2">
        <f>RANK(Table1[[#This Row],[powerPerf]],Table1[powerPerf])</f>
        <v>1632</v>
      </c>
      <c r="N1557" s="2">
        <f>RANK(Table1[[#This Row],[cpuValue]],Table1[cpuValue])</f>
        <v>1010</v>
      </c>
      <c r="O1557" s="8" t="str">
        <f>LOOKUP(Table1[[#This Row],[Rank based on power]],$S$5:$S$9,$T$5:$T$9)</f>
        <v>Low performance</v>
      </c>
      <c r="P1557" s="2">
        <f ca="1">YEAR($T$2)-Table1[[#This Row],[testDate]]</f>
        <v>11</v>
      </c>
      <c r="Q1557" s="8" t="str">
        <f>CONCATENATE(PROPER(Table1[[#This Row],[Performace remark based on performance]])," ",UPPER(TRIM(Table1[[#This Row],[category]])))</f>
        <v>Low Performance DESKTOP</v>
      </c>
      <c r="R1557" s="8"/>
      <c r="S1557" s="2"/>
      <c r="T1557" s="2"/>
      <c r="U1557" s="2"/>
      <c r="V1557" s="2"/>
      <c r="W1557" s="2"/>
      <c r="X1557" s="2"/>
      <c r="Y1557" s="2"/>
      <c r="Z1557" s="2"/>
    </row>
    <row r="1558" spans="1:26" x14ac:dyDescent="0.2">
      <c r="A1558" t="s">
        <v>1688</v>
      </c>
      <c r="B1558" s="9">
        <v>36.1</v>
      </c>
      <c r="C1558" s="2">
        <v>1278</v>
      </c>
      <c r="D1558" s="2">
        <v>35.39</v>
      </c>
      <c r="E1558" s="2">
        <v>1300</v>
      </c>
      <c r="F1558" s="2">
        <v>36.020000000000003</v>
      </c>
      <c r="G1558" s="2">
        <v>65</v>
      </c>
      <c r="H1558" s="2">
        <v>19.66</v>
      </c>
      <c r="I1558" s="2">
        <v>2</v>
      </c>
      <c r="J1558" s="10">
        <v>2018</v>
      </c>
      <c r="K1558" s="8" t="s">
        <v>1191</v>
      </c>
      <c r="L1558" s="8" t="s">
        <v>13</v>
      </c>
      <c r="M1558" s="2">
        <f>RANK(Table1[[#This Row],[powerPerf]],Table1[powerPerf])</f>
        <v>1634</v>
      </c>
      <c r="N1558" s="2">
        <f>RANK(Table1[[#This Row],[cpuValue]],Table1[cpuValue])</f>
        <v>698</v>
      </c>
      <c r="O1558" s="8" t="str">
        <f>LOOKUP(Table1[[#This Row],[Rank based on power]],$S$5:$S$9,$T$5:$T$9)</f>
        <v>Low performance</v>
      </c>
      <c r="P1558" s="2">
        <f ca="1">YEAR($T$2)-Table1[[#This Row],[testDate]]</f>
        <v>4</v>
      </c>
      <c r="Q1558" s="8" t="str">
        <f>CONCATENATE(PROPER(Table1[[#This Row],[Performace remark based on performance]])," ",UPPER(TRIM(Table1[[#This Row],[category]])))</f>
        <v>Low Performance DESKTOP</v>
      </c>
      <c r="R1558" s="8"/>
      <c r="S1558" s="2"/>
      <c r="T1558" s="2"/>
      <c r="U1558" s="2"/>
      <c r="V1558" s="2"/>
      <c r="W1558" s="2"/>
      <c r="X1558" s="2"/>
      <c r="Y1558" s="2"/>
      <c r="Z1558" s="2"/>
    </row>
    <row r="1559" spans="1:26" x14ac:dyDescent="0.2">
      <c r="A1559" t="s">
        <v>1689</v>
      </c>
      <c r="B1559" s="9">
        <v>14.99</v>
      </c>
      <c r="C1559" s="2">
        <v>1277</v>
      </c>
      <c r="D1559" s="2">
        <v>85.21</v>
      </c>
      <c r="E1559" s="2">
        <v>1225</v>
      </c>
      <c r="F1559" s="2">
        <v>81.69</v>
      </c>
      <c r="G1559" s="2">
        <v>65</v>
      </c>
      <c r="H1559" s="2">
        <v>19.649999999999999</v>
      </c>
      <c r="I1559" s="2">
        <v>2</v>
      </c>
      <c r="J1559" s="10">
        <v>2012</v>
      </c>
      <c r="K1559" s="8" t="s">
        <v>776</v>
      </c>
      <c r="L1559" s="8" t="s">
        <v>13</v>
      </c>
      <c r="M1559" s="2">
        <f>RANK(Table1[[#This Row],[powerPerf]],Table1[powerPerf])</f>
        <v>1635</v>
      </c>
      <c r="N1559" s="2">
        <f>RANK(Table1[[#This Row],[cpuValue]],Table1[cpuValue])</f>
        <v>153</v>
      </c>
      <c r="O1559" s="8" t="str">
        <f>LOOKUP(Table1[[#This Row],[Rank based on power]],$S$5:$S$9,$T$5:$T$9)</f>
        <v>Low performance</v>
      </c>
      <c r="P1559" s="2">
        <f ca="1">YEAR($T$2)-Table1[[#This Row],[testDate]]</f>
        <v>10</v>
      </c>
      <c r="Q1559" s="8" t="str">
        <f>CONCATENATE(PROPER(Table1[[#This Row],[Performace remark based on performance]])," ",UPPER(TRIM(Table1[[#This Row],[category]])))</f>
        <v>Low Performance DESKTOP</v>
      </c>
      <c r="R1559" s="8"/>
      <c r="S1559" s="2"/>
      <c r="T1559" s="2"/>
      <c r="U1559" s="2"/>
      <c r="V1559" s="2"/>
      <c r="W1559" s="2"/>
      <c r="X1559" s="2"/>
      <c r="Y1559" s="2"/>
      <c r="Z1559" s="2"/>
    </row>
    <row r="1560" spans="1:26" x14ac:dyDescent="0.2">
      <c r="A1560" t="s">
        <v>1690</v>
      </c>
      <c r="B1560" s="9">
        <v>30</v>
      </c>
      <c r="C1560" s="2">
        <v>1270</v>
      </c>
      <c r="D1560" s="2">
        <v>42.34</v>
      </c>
      <c r="E1560" s="2">
        <v>1290</v>
      </c>
      <c r="F1560" s="2">
        <v>43</v>
      </c>
      <c r="G1560" s="2">
        <v>65</v>
      </c>
      <c r="H1560" s="2">
        <v>19.54</v>
      </c>
      <c r="I1560" s="2">
        <v>2</v>
      </c>
      <c r="J1560" s="10">
        <v>2012</v>
      </c>
      <c r="K1560" s="8" t="s">
        <v>776</v>
      </c>
      <c r="L1560" s="8" t="s">
        <v>13</v>
      </c>
      <c r="M1560" s="2">
        <f>RANK(Table1[[#This Row],[powerPerf]],Table1[powerPerf])</f>
        <v>1638</v>
      </c>
      <c r="N1560" s="2">
        <f>RANK(Table1[[#This Row],[cpuValue]],Table1[cpuValue])</f>
        <v>554</v>
      </c>
      <c r="O1560" s="8" t="str">
        <f>LOOKUP(Table1[[#This Row],[Rank based on power]],$S$5:$S$9,$T$5:$T$9)</f>
        <v>Low performance</v>
      </c>
      <c r="P1560" s="2">
        <f ca="1">YEAR($T$2)-Table1[[#This Row],[testDate]]</f>
        <v>10</v>
      </c>
      <c r="Q1560" s="8" t="str">
        <f>CONCATENATE(PROPER(Table1[[#This Row],[Performace remark based on performance]])," ",UPPER(TRIM(Table1[[#This Row],[category]])))</f>
        <v>Low Performance DESKTOP</v>
      </c>
      <c r="R1560" s="8"/>
      <c r="S1560" s="2"/>
      <c r="T1560" s="2"/>
      <c r="U1560" s="2"/>
      <c r="V1560" s="2"/>
      <c r="W1560" s="2"/>
      <c r="X1560" s="2"/>
      <c r="Y1560" s="2"/>
      <c r="Z1560" s="2"/>
    </row>
    <row r="1561" spans="1:26" x14ac:dyDescent="0.2">
      <c r="A1561" t="s">
        <v>1691</v>
      </c>
      <c r="B1561" s="9">
        <v>39.99</v>
      </c>
      <c r="C1561" s="2">
        <v>1268</v>
      </c>
      <c r="D1561" s="2">
        <v>31.71</v>
      </c>
      <c r="E1561" s="2">
        <v>1275</v>
      </c>
      <c r="F1561" s="2">
        <v>31.87</v>
      </c>
      <c r="G1561" s="2">
        <v>65</v>
      </c>
      <c r="H1561" s="2">
        <v>19.510000000000002</v>
      </c>
      <c r="I1561" s="2">
        <v>2</v>
      </c>
      <c r="J1561" s="10">
        <v>2009</v>
      </c>
      <c r="K1561" s="8" t="s">
        <v>776</v>
      </c>
      <c r="L1561" s="8" t="s">
        <v>13</v>
      </c>
      <c r="M1561" s="2">
        <f>RANK(Table1[[#This Row],[powerPerf]],Table1[powerPerf])</f>
        <v>1641</v>
      </c>
      <c r="N1561" s="2">
        <f>RANK(Table1[[#This Row],[cpuValue]],Table1[cpuValue])</f>
        <v>794</v>
      </c>
      <c r="O1561" s="8" t="str">
        <f>LOOKUP(Table1[[#This Row],[Rank based on power]],$S$5:$S$9,$T$5:$T$9)</f>
        <v>Low performance</v>
      </c>
      <c r="P1561" s="2">
        <f ca="1">YEAR($T$2)-Table1[[#This Row],[testDate]]</f>
        <v>13</v>
      </c>
      <c r="Q1561" s="8" t="str">
        <f>CONCATENATE(PROPER(Table1[[#This Row],[Performace remark based on performance]])," ",UPPER(TRIM(Table1[[#This Row],[category]])))</f>
        <v>Low Performance DESKTOP</v>
      </c>
      <c r="R1561" s="8"/>
      <c r="S1561" s="2"/>
      <c r="T1561" s="2"/>
      <c r="U1561" s="2"/>
      <c r="V1561" s="2"/>
      <c r="W1561" s="2"/>
      <c r="X1561" s="2"/>
      <c r="Y1561" s="2"/>
      <c r="Z1561" s="2"/>
    </row>
    <row r="1562" spans="1:26" x14ac:dyDescent="0.2">
      <c r="A1562" t="s">
        <v>1692</v>
      </c>
      <c r="B1562" s="9">
        <v>36.03</v>
      </c>
      <c r="C1562" s="2">
        <v>1263</v>
      </c>
      <c r="D1562" s="2">
        <v>35.04</v>
      </c>
      <c r="E1562" s="2">
        <v>1004</v>
      </c>
      <c r="F1562" s="2">
        <v>27.86</v>
      </c>
      <c r="G1562" s="2">
        <v>35</v>
      </c>
      <c r="H1562" s="2">
        <v>36.07</v>
      </c>
      <c r="I1562" s="2">
        <v>2</v>
      </c>
      <c r="J1562" s="10">
        <v>2014</v>
      </c>
      <c r="K1562" s="8" t="s">
        <v>937</v>
      </c>
      <c r="L1562" s="8" t="s">
        <v>118</v>
      </c>
      <c r="M1562" s="2">
        <f>RANK(Table1[[#This Row],[powerPerf]],Table1[powerPerf])</f>
        <v>1295</v>
      </c>
      <c r="N1562" s="2">
        <f>RANK(Table1[[#This Row],[cpuValue]],Table1[cpuValue])</f>
        <v>703</v>
      </c>
      <c r="O1562" s="8" t="str">
        <f>LOOKUP(Table1[[#This Row],[Rank based on power]],$S$5:$S$9,$T$5:$T$9)</f>
        <v>Average performance</v>
      </c>
      <c r="P1562" s="2">
        <f ca="1">YEAR($T$2)-Table1[[#This Row],[testDate]]</f>
        <v>8</v>
      </c>
      <c r="Q1562" s="8" t="str">
        <f>CONCATENATE(PROPER(Table1[[#This Row],[Performace remark based on performance]])," ",UPPER(TRIM(Table1[[#This Row],[category]])))</f>
        <v>Average Performance LAPTOP</v>
      </c>
      <c r="R1562" s="8"/>
      <c r="S1562" s="2"/>
      <c r="T1562" s="2"/>
      <c r="U1562" s="2"/>
      <c r="V1562" s="2"/>
      <c r="W1562" s="2"/>
      <c r="X1562" s="2"/>
      <c r="Y1562" s="2"/>
      <c r="Z1562" s="2"/>
    </row>
    <row r="1563" spans="1:26" x14ac:dyDescent="0.2">
      <c r="A1563" t="s">
        <v>1693</v>
      </c>
      <c r="B1563" s="9">
        <v>25</v>
      </c>
      <c r="C1563" s="2">
        <v>1253</v>
      </c>
      <c r="D1563" s="2">
        <v>50.13</v>
      </c>
      <c r="E1563" s="2">
        <v>882</v>
      </c>
      <c r="F1563" s="2">
        <v>35.28</v>
      </c>
      <c r="G1563" s="2">
        <v>35</v>
      </c>
      <c r="H1563" s="2">
        <v>35.81</v>
      </c>
      <c r="I1563" s="2">
        <v>3</v>
      </c>
      <c r="J1563" s="10">
        <v>2016</v>
      </c>
      <c r="K1563" s="8" t="s">
        <v>1542</v>
      </c>
      <c r="L1563" s="8" t="s">
        <v>118</v>
      </c>
      <c r="M1563" s="2">
        <f>RANK(Table1[[#This Row],[powerPerf]],Table1[powerPerf])</f>
        <v>1298</v>
      </c>
      <c r="N1563" s="2">
        <f>RANK(Table1[[#This Row],[cpuValue]],Table1[cpuValue])</f>
        <v>426</v>
      </c>
      <c r="O1563" s="8" t="str">
        <f>LOOKUP(Table1[[#This Row],[Rank based on power]],$S$5:$S$9,$T$5:$T$9)</f>
        <v>Average performance</v>
      </c>
      <c r="P1563" s="2">
        <f ca="1">YEAR($T$2)-Table1[[#This Row],[testDate]]</f>
        <v>6</v>
      </c>
      <c r="Q1563" s="8" t="str">
        <f>CONCATENATE(PROPER(Table1[[#This Row],[Performace remark based on performance]])," ",UPPER(TRIM(Table1[[#This Row],[category]])))</f>
        <v>Average Performance LAPTOP</v>
      </c>
      <c r="R1563" s="8"/>
      <c r="S1563" s="2"/>
      <c r="T1563" s="2"/>
      <c r="U1563" s="2"/>
      <c r="V1563" s="2"/>
      <c r="W1563" s="2"/>
      <c r="X1563" s="2"/>
      <c r="Y1563" s="2"/>
      <c r="Z1563" s="2"/>
    </row>
    <row r="1564" spans="1:26" x14ac:dyDescent="0.2">
      <c r="A1564" t="s">
        <v>1694</v>
      </c>
      <c r="B1564" s="9">
        <v>199.95</v>
      </c>
      <c r="C1564" s="2">
        <v>1242</v>
      </c>
      <c r="D1564" s="2">
        <v>6.21</v>
      </c>
      <c r="E1564" s="2">
        <v>1331</v>
      </c>
      <c r="F1564" s="2">
        <v>6.66</v>
      </c>
      <c r="G1564" s="2">
        <v>65</v>
      </c>
      <c r="H1564" s="2">
        <v>19.11</v>
      </c>
      <c r="I1564" s="2">
        <v>2</v>
      </c>
      <c r="J1564" s="10">
        <v>2011</v>
      </c>
      <c r="K1564" s="8" t="s">
        <v>1295</v>
      </c>
      <c r="L1564" s="8" t="s">
        <v>16</v>
      </c>
      <c r="M1564" s="2">
        <f>RANK(Table1[[#This Row],[powerPerf]],Table1[powerPerf])</f>
        <v>1652</v>
      </c>
      <c r="N1564" s="2">
        <f>RANK(Table1[[#This Row],[cpuValue]],Table1[cpuValue])</f>
        <v>1765</v>
      </c>
      <c r="O1564" s="8" t="str">
        <f>LOOKUP(Table1[[#This Row],[Rank based on power]],$S$5:$S$9,$T$5:$T$9)</f>
        <v>Low performance</v>
      </c>
      <c r="P1564" s="2">
        <f ca="1">YEAR($T$2)-Table1[[#This Row],[testDate]]</f>
        <v>11</v>
      </c>
      <c r="Q1564" s="8" t="str">
        <f>CONCATENATE(PROPER(Table1[[#This Row],[Performace remark based on performance]])," ",UPPER(TRIM(Table1[[#This Row],[category]])))</f>
        <v>Low Performance SERVER</v>
      </c>
      <c r="R1564" s="8"/>
      <c r="S1564" s="2"/>
      <c r="T1564" s="2"/>
      <c r="U1564" s="2"/>
      <c r="V1564" s="2"/>
      <c r="W1564" s="2"/>
      <c r="X1564" s="2"/>
      <c r="Y1564" s="2"/>
      <c r="Z1564" s="2"/>
    </row>
    <row r="1565" spans="1:26" x14ac:dyDescent="0.2">
      <c r="A1565" t="s">
        <v>1696</v>
      </c>
      <c r="B1565" s="9">
        <v>13</v>
      </c>
      <c r="C1565" s="2">
        <v>1238</v>
      </c>
      <c r="D1565" s="2">
        <v>95.2</v>
      </c>
      <c r="E1565" s="2">
        <v>1406</v>
      </c>
      <c r="F1565" s="2">
        <v>108.17</v>
      </c>
      <c r="G1565" s="2">
        <v>80</v>
      </c>
      <c r="H1565" s="2">
        <v>15.47</v>
      </c>
      <c r="I1565" s="2">
        <v>2</v>
      </c>
      <c r="J1565" s="10">
        <v>2011</v>
      </c>
      <c r="K1565" s="8" t="s">
        <v>1267</v>
      </c>
      <c r="L1565" s="8" t="s">
        <v>16</v>
      </c>
      <c r="M1565" s="2">
        <f>RANK(Table1[[#This Row],[powerPerf]],Table1[powerPerf])</f>
        <v>1759</v>
      </c>
      <c r="N1565" s="2">
        <f>RANK(Table1[[#This Row],[cpuValue]],Table1[cpuValue])</f>
        <v>116</v>
      </c>
      <c r="O1565" s="8" t="str">
        <f>LOOKUP(Table1[[#This Row],[Rank based on power]],$S$5:$S$9,$T$5:$T$9)</f>
        <v>Low performance</v>
      </c>
      <c r="P1565" s="2">
        <f ca="1">YEAR($T$2)-Table1[[#This Row],[testDate]]</f>
        <v>11</v>
      </c>
      <c r="Q1565" s="8" t="str">
        <f>CONCATENATE(PROPER(Table1[[#This Row],[Performace remark based on performance]])," ",UPPER(TRIM(Table1[[#This Row],[category]])))</f>
        <v>Low Performance SERVER</v>
      </c>
      <c r="R1565" s="8"/>
      <c r="S1565" s="2"/>
      <c r="T1565" s="2"/>
      <c r="U1565" s="2"/>
      <c r="V1565" s="2"/>
      <c r="W1565" s="2"/>
      <c r="X1565" s="2"/>
      <c r="Y1565" s="2"/>
      <c r="Z1565" s="2"/>
    </row>
    <row r="1566" spans="1:26" x14ac:dyDescent="0.2">
      <c r="A1566" t="s">
        <v>1697</v>
      </c>
      <c r="B1566" s="9">
        <v>129.94999999999999</v>
      </c>
      <c r="C1566" s="2">
        <v>1238</v>
      </c>
      <c r="D1566" s="2">
        <v>9.5299999999999994</v>
      </c>
      <c r="E1566" s="2">
        <v>1324</v>
      </c>
      <c r="F1566" s="2">
        <v>10.19</v>
      </c>
      <c r="G1566" s="2">
        <v>65</v>
      </c>
      <c r="H1566" s="2">
        <v>19.05</v>
      </c>
      <c r="I1566" s="2">
        <v>2</v>
      </c>
      <c r="J1566" s="10">
        <v>2013</v>
      </c>
      <c r="K1566" s="8" t="s">
        <v>1295</v>
      </c>
      <c r="L1566" s="8" t="s">
        <v>13</v>
      </c>
      <c r="M1566" s="2">
        <f>RANK(Table1[[#This Row],[powerPerf]],Table1[powerPerf])</f>
        <v>1658</v>
      </c>
      <c r="N1566" s="2">
        <f>RANK(Table1[[#This Row],[cpuValue]],Table1[cpuValue])</f>
        <v>1601</v>
      </c>
      <c r="O1566" s="8" t="str">
        <f>LOOKUP(Table1[[#This Row],[Rank based on power]],$S$5:$S$9,$T$5:$T$9)</f>
        <v>Low performance</v>
      </c>
      <c r="P1566" s="2">
        <f ca="1">YEAR($T$2)-Table1[[#This Row],[testDate]]</f>
        <v>9</v>
      </c>
      <c r="Q1566" s="8" t="str">
        <f>CONCATENATE(PROPER(Table1[[#This Row],[Performace remark based on performance]])," ",UPPER(TRIM(Table1[[#This Row],[category]])))</f>
        <v>Low Performance DESKTOP</v>
      </c>
      <c r="R1566" s="8"/>
      <c r="S1566" s="2"/>
      <c r="T1566" s="2"/>
      <c r="U1566" s="2"/>
      <c r="V1566" s="2"/>
      <c r="W1566" s="2"/>
      <c r="X1566" s="2"/>
      <c r="Y1566" s="2"/>
      <c r="Z1566" s="2"/>
    </row>
    <row r="1567" spans="1:26" x14ac:dyDescent="0.2">
      <c r="A1567" t="s">
        <v>1698</v>
      </c>
      <c r="B1567" s="9">
        <v>62.57</v>
      </c>
      <c r="C1567" s="2">
        <v>1238</v>
      </c>
      <c r="D1567" s="2">
        <v>19.78</v>
      </c>
      <c r="E1567" s="2">
        <v>628</v>
      </c>
      <c r="F1567" s="2">
        <v>10.039999999999999</v>
      </c>
      <c r="G1567" s="2">
        <v>4</v>
      </c>
      <c r="H1567" s="2">
        <v>309.45</v>
      </c>
      <c r="I1567" s="2">
        <v>4</v>
      </c>
      <c r="J1567" s="10">
        <v>2008</v>
      </c>
      <c r="K1567" s="8" t="s">
        <v>1665</v>
      </c>
      <c r="L1567" s="8" t="s">
        <v>118</v>
      </c>
      <c r="M1567" s="2">
        <f>RANK(Table1[[#This Row],[powerPerf]],Table1[powerPerf])</f>
        <v>139</v>
      </c>
      <c r="N1567" s="2">
        <f>RANK(Table1[[#This Row],[cpuValue]],Table1[cpuValue])</f>
        <v>1163</v>
      </c>
      <c r="O1567" s="8" t="str">
        <f>LOOKUP(Table1[[#This Row],[Rank based on power]],$S$5:$S$9,$T$5:$T$9)</f>
        <v>Best performance</v>
      </c>
      <c r="P1567" s="2">
        <f ca="1">YEAR($T$2)-Table1[[#This Row],[testDate]]</f>
        <v>14</v>
      </c>
      <c r="Q1567" s="8" t="str">
        <f>CONCATENATE(PROPER(Table1[[#This Row],[Performace remark based on performance]])," ",UPPER(TRIM(Table1[[#This Row],[category]])))</f>
        <v>Best Performance LAPTOP</v>
      </c>
      <c r="R1567" s="8"/>
      <c r="S1567" s="2"/>
      <c r="T1567" s="2"/>
      <c r="U1567" s="2"/>
      <c r="V1567" s="2"/>
      <c r="W1567" s="2"/>
      <c r="X1567" s="2"/>
      <c r="Y1567" s="2"/>
      <c r="Z1567" s="2"/>
    </row>
    <row r="1568" spans="1:26" x14ac:dyDescent="0.2">
      <c r="A1568" t="s">
        <v>1699</v>
      </c>
      <c r="B1568" s="9">
        <v>39.950000000000003</v>
      </c>
      <c r="C1568" s="2">
        <v>1235</v>
      </c>
      <c r="D1568" s="2">
        <v>30.9</v>
      </c>
      <c r="E1568" s="2">
        <v>984</v>
      </c>
      <c r="F1568" s="2">
        <v>24.62</v>
      </c>
      <c r="G1568" s="2">
        <v>35</v>
      </c>
      <c r="H1568" s="2">
        <v>35.270000000000003</v>
      </c>
      <c r="I1568" s="2">
        <v>2</v>
      </c>
      <c r="J1568" s="10">
        <v>2013</v>
      </c>
      <c r="K1568" s="8" t="s">
        <v>1177</v>
      </c>
      <c r="L1568" s="8" t="s">
        <v>118</v>
      </c>
      <c r="M1568" s="2">
        <f>RANK(Table1[[#This Row],[powerPerf]],Table1[powerPerf])</f>
        <v>1310</v>
      </c>
      <c r="N1568" s="2">
        <f>RANK(Table1[[#This Row],[cpuValue]],Table1[cpuValue])</f>
        <v>817</v>
      </c>
      <c r="O1568" s="8" t="str">
        <f>LOOKUP(Table1[[#This Row],[Rank based on power]],$S$5:$S$9,$T$5:$T$9)</f>
        <v>Average performance</v>
      </c>
      <c r="P1568" s="2">
        <f ca="1">YEAR($T$2)-Table1[[#This Row],[testDate]]</f>
        <v>9</v>
      </c>
      <c r="Q1568" s="8" t="str">
        <f>CONCATENATE(PROPER(Table1[[#This Row],[Performace remark based on performance]])," ",UPPER(TRIM(Table1[[#This Row],[category]])))</f>
        <v>Average Performance LAPTOP</v>
      </c>
      <c r="R1568" s="8"/>
      <c r="S1568" s="2"/>
      <c r="T1568" s="2"/>
      <c r="U1568" s="2"/>
      <c r="V1568" s="2"/>
      <c r="W1568" s="2"/>
      <c r="X1568" s="2"/>
      <c r="Y1568" s="2"/>
      <c r="Z1568" s="2"/>
    </row>
    <row r="1569" spans="1:26" x14ac:dyDescent="0.2">
      <c r="A1569" t="s">
        <v>1700</v>
      </c>
      <c r="B1569" s="9">
        <v>19.989999999999998</v>
      </c>
      <c r="C1569" s="2">
        <v>1234</v>
      </c>
      <c r="D1569" s="2">
        <v>61.75</v>
      </c>
      <c r="E1569" s="2">
        <v>1353</v>
      </c>
      <c r="F1569" s="2">
        <v>67.67</v>
      </c>
      <c r="G1569" s="2">
        <v>65</v>
      </c>
      <c r="H1569" s="2">
        <v>18.989999999999998</v>
      </c>
      <c r="I1569" s="2">
        <v>2</v>
      </c>
      <c r="J1569" s="10">
        <v>2013</v>
      </c>
      <c r="K1569" s="8" t="s">
        <v>1092</v>
      </c>
      <c r="L1569" s="8" t="s">
        <v>13</v>
      </c>
      <c r="M1569" s="2">
        <f>RANK(Table1[[#This Row],[powerPerf]],Table1[powerPerf])</f>
        <v>1662</v>
      </c>
      <c r="N1569" s="2">
        <f>RANK(Table1[[#This Row],[cpuValue]],Table1[cpuValue])</f>
        <v>305</v>
      </c>
      <c r="O1569" s="8" t="str">
        <f>LOOKUP(Table1[[#This Row],[Rank based on power]],$S$5:$S$9,$T$5:$T$9)</f>
        <v>Low performance</v>
      </c>
      <c r="P1569" s="2">
        <f ca="1">YEAR($T$2)-Table1[[#This Row],[testDate]]</f>
        <v>9</v>
      </c>
      <c r="Q1569" s="8" t="str">
        <f>CONCATENATE(PROPER(Table1[[#This Row],[Performace remark based on performance]])," ",UPPER(TRIM(Table1[[#This Row],[category]])))</f>
        <v>Low Performance DESKTOP</v>
      </c>
      <c r="R1569" s="8"/>
      <c r="S1569" s="2"/>
      <c r="T1569" s="2"/>
      <c r="U1569" s="2"/>
      <c r="V1569" s="2"/>
      <c r="W1569" s="2"/>
      <c r="X1569" s="2"/>
      <c r="Y1569" s="2"/>
      <c r="Z1569" s="2"/>
    </row>
    <row r="1570" spans="1:26" x14ac:dyDescent="0.2">
      <c r="A1570" t="s">
        <v>1701</v>
      </c>
      <c r="B1570" s="9">
        <v>15.5</v>
      </c>
      <c r="C1570" s="2">
        <v>1233</v>
      </c>
      <c r="D1570" s="2">
        <v>79.56</v>
      </c>
      <c r="E1570" s="2">
        <v>1344</v>
      </c>
      <c r="F1570" s="2">
        <v>86.7</v>
      </c>
      <c r="G1570" s="2">
        <v>65</v>
      </c>
      <c r="H1570" s="2">
        <v>18.97</v>
      </c>
      <c r="I1570" s="2">
        <v>2</v>
      </c>
      <c r="J1570" s="10">
        <v>2012</v>
      </c>
      <c r="K1570" s="8" t="s">
        <v>1092</v>
      </c>
      <c r="L1570" s="8" t="s">
        <v>13</v>
      </c>
      <c r="M1570" s="2">
        <f>RANK(Table1[[#This Row],[powerPerf]],Table1[powerPerf])</f>
        <v>1663</v>
      </c>
      <c r="N1570" s="2">
        <f>RANK(Table1[[#This Row],[cpuValue]],Table1[cpuValue])</f>
        <v>179</v>
      </c>
      <c r="O1570" s="8" t="str">
        <f>LOOKUP(Table1[[#This Row],[Rank based on power]],$S$5:$S$9,$T$5:$T$9)</f>
        <v>Low performance</v>
      </c>
      <c r="P1570" s="2">
        <f ca="1">YEAR($T$2)-Table1[[#This Row],[testDate]]</f>
        <v>10</v>
      </c>
      <c r="Q1570" s="8" t="str">
        <f>CONCATENATE(PROPER(Table1[[#This Row],[Performace remark based on performance]])," ",UPPER(TRIM(Table1[[#This Row],[category]])))</f>
        <v>Low Performance DESKTOP</v>
      </c>
      <c r="R1570" s="8"/>
      <c r="S1570" s="2"/>
      <c r="T1570" s="2"/>
      <c r="U1570" s="2"/>
      <c r="V1570" s="2"/>
      <c r="W1570" s="2"/>
      <c r="X1570" s="2"/>
      <c r="Y1570" s="2"/>
      <c r="Z1570" s="2"/>
    </row>
    <row r="1571" spans="1:26" x14ac:dyDescent="0.2">
      <c r="A1571" t="s">
        <v>1702</v>
      </c>
      <c r="B1571" s="9">
        <v>398.95</v>
      </c>
      <c r="C1571" s="2">
        <v>1232</v>
      </c>
      <c r="D1571" s="2">
        <v>3.09</v>
      </c>
      <c r="E1571" s="2">
        <v>1210</v>
      </c>
      <c r="F1571" s="2">
        <v>3.03</v>
      </c>
      <c r="G1571" s="2">
        <v>35</v>
      </c>
      <c r="H1571" s="2">
        <v>35.21</v>
      </c>
      <c r="I1571" s="2">
        <v>2</v>
      </c>
      <c r="J1571" s="10">
        <v>2012</v>
      </c>
      <c r="K1571" s="8" t="s">
        <v>1703</v>
      </c>
      <c r="L1571" s="8" t="s">
        <v>118</v>
      </c>
      <c r="M1571" s="2">
        <f>RANK(Table1[[#This Row],[powerPerf]],Table1[powerPerf])</f>
        <v>1311</v>
      </c>
      <c r="N1571" s="2">
        <f>RANK(Table1[[#This Row],[cpuValue]],Table1[cpuValue])</f>
        <v>1875</v>
      </c>
      <c r="O1571" s="8" t="str">
        <f>LOOKUP(Table1[[#This Row],[Rank based on power]],$S$5:$S$9,$T$5:$T$9)</f>
        <v>Average performance</v>
      </c>
      <c r="P1571" s="2">
        <f ca="1">YEAR($T$2)-Table1[[#This Row],[testDate]]</f>
        <v>10</v>
      </c>
      <c r="Q1571" s="8" t="str">
        <f>CONCATENATE(PROPER(Table1[[#This Row],[Performace remark based on performance]])," ",UPPER(TRIM(Table1[[#This Row],[category]])))</f>
        <v>Average Performance LAPTOP</v>
      </c>
      <c r="R1571" s="8"/>
      <c r="S1571" s="2"/>
      <c r="T1571" s="2"/>
      <c r="U1571" s="2"/>
      <c r="V1571" s="2"/>
      <c r="W1571" s="2"/>
      <c r="X1571" s="2"/>
      <c r="Y1571" s="2"/>
      <c r="Z1571" s="2"/>
    </row>
    <row r="1572" spans="1:26" x14ac:dyDescent="0.2">
      <c r="A1572" t="s">
        <v>1704</v>
      </c>
      <c r="B1572" s="9">
        <v>28.99</v>
      </c>
      <c r="C1572" s="2">
        <v>1226</v>
      </c>
      <c r="D1572" s="2">
        <v>42.3</v>
      </c>
      <c r="E1572" s="2">
        <v>717</v>
      </c>
      <c r="F1572" s="2">
        <v>24.72</v>
      </c>
      <c r="G1572" s="2">
        <v>35</v>
      </c>
      <c r="H1572" s="2">
        <v>35.04</v>
      </c>
      <c r="I1572" s="2">
        <v>4</v>
      </c>
      <c r="J1572" s="10">
        <v>2009</v>
      </c>
      <c r="K1572" s="8" t="s">
        <v>1596</v>
      </c>
      <c r="L1572" s="8" t="s">
        <v>118</v>
      </c>
      <c r="M1572" s="2">
        <f>RANK(Table1[[#This Row],[powerPerf]],Table1[powerPerf])</f>
        <v>1312</v>
      </c>
      <c r="N1572" s="2">
        <f>RANK(Table1[[#This Row],[cpuValue]],Table1[cpuValue])</f>
        <v>555</v>
      </c>
      <c r="O1572" s="8" t="str">
        <f>LOOKUP(Table1[[#This Row],[Rank based on power]],$S$5:$S$9,$T$5:$T$9)</f>
        <v>Average performance</v>
      </c>
      <c r="P1572" s="2">
        <f ca="1">YEAR($T$2)-Table1[[#This Row],[testDate]]</f>
        <v>13</v>
      </c>
      <c r="Q1572" s="8" t="str">
        <f>CONCATENATE(PROPER(Table1[[#This Row],[Performace remark based on performance]])," ",UPPER(TRIM(Table1[[#This Row],[category]])))</f>
        <v>Average Performance LAPTOP</v>
      </c>
      <c r="R1572" s="8"/>
      <c r="S1572" s="2"/>
      <c r="T1572" s="2"/>
      <c r="U1572" s="2"/>
      <c r="V1572" s="2"/>
      <c r="W1572" s="2"/>
      <c r="X1572" s="2"/>
      <c r="Y1572" s="2"/>
      <c r="Z1572" s="2"/>
    </row>
    <row r="1573" spans="1:26" x14ac:dyDescent="0.2">
      <c r="A1573" t="s">
        <v>1705</v>
      </c>
      <c r="B1573" s="9">
        <v>91</v>
      </c>
      <c r="C1573" s="2">
        <v>1225</v>
      </c>
      <c r="D1573" s="2">
        <v>13.47</v>
      </c>
      <c r="E1573" s="2">
        <v>1238</v>
      </c>
      <c r="F1573" s="2">
        <v>13.61</v>
      </c>
      <c r="G1573" s="2">
        <v>65</v>
      </c>
      <c r="H1573" s="2">
        <v>18.850000000000001</v>
      </c>
      <c r="I1573" s="2">
        <v>2</v>
      </c>
      <c r="J1573" s="10">
        <v>2019</v>
      </c>
      <c r="K1573" s="8" t="s">
        <v>1191</v>
      </c>
      <c r="L1573" s="8" t="s">
        <v>13</v>
      </c>
      <c r="M1573" s="2">
        <f>RANK(Table1[[#This Row],[powerPerf]],Table1[powerPerf])</f>
        <v>1666</v>
      </c>
      <c r="N1573" s="2">
        <f>RANK(Table1[[#This Row],[cpuValue]],Table1[cpuValue])</f>
        <v>1425</v>
      </c>
      <c r="O1573" s="8" t="str">
        <f>LOOKUP(Table1[[#This Row],[Rank based on power]],$S$5:$S$9,$T$5:$T$9)</f>
        <v>Low performance</v>
      </c>
      <c r="P1573" s="2">
        <f ca="1">YEAR($T$2)-Table1[[#This Row],[testDate]]</f>
        <v>3</v>
      </c>
      <c r="Q1573" s="8" t="str">
        <f>CONCATENATE(PROPER(Table1[[#This Row],[Performace remark based on performance]])," ",UPPER(TRIM(Table1[[#This Row],[category]])))</f>
        <v>Low Performance DESKTOP</v>
      </c>
      <c r="R1573" s="8"/>
      <c r="S1573" s="2"/>
      <c r="T1573" s="2"/>
      <c r="U1573" s="2"/>
      <c r="V1573" s="2"/>
      <c r="W1573" s="2"/>
      <c r="X1573" s="2"/>
      <c r="Y1573" s="2"/>
      <c r="Z1573" s="2"/>
    </row>
    <row r="1574" spans="1:26" x14ac:dyDescent="0.2">
      <c r="A1574" t="s">
        <v>1706</v>
      </c>
      <c r="B1574" s="9">
        <v>24.95</v>
      </c>
      <c r="C1574" s="2">
        <v>1224</v>
      </c>
      <c r="D1574" s="2">
        <v>49.06</v>
      </c>
      <c r="E1574" s="2">
        <v>1291</v>
      </c>
      <c r="F1574" s="2">
        <v>51.73</v>
      </c>
      <c r="G1574" s="2">
        <v>65</v>
      </c>
      <c r="H1574" s="2">
        <v>18.829999999999998</v>
      </c>
      <c r="I1574" s="2">
        <v>2</v>
      </c>
      <c r="J1574" s="10">
        <v>2009</v>
      </c>
      <c r="K1574" s="8" t="s">
        <v>17</v>
      </c>
      <c r="L1574" s="8" t="s">
        <v>77</v>
      </c>
      <c r="M1574" s="2">
        <f>RANK(Table1[[#This Row],[powerPerf]],Table1[powerPerf])</f>
        <v>1667</v>
      </c>
      <c r="N1574" s="2">
        <f>RANK(Table1[[#This Row],[cpuValue]],Table1[cpuValue])</f>
        <v>438</v>
      </c>
      <c r="O1574" s="8" t="str">
        <f>LOOKUP(Table1[[#This Row],[Rank based on power]],$S$5:$S$9,$T$5:$T$9)</f>
        <v>Low performance</v>
      </c>
      <c r="P1574" s="2">
        <f ca="1">YEAR($T$2)-Table1[[#This Row],[testDate]]</f>
        <v>13</v>
      </c>
      <c r="Q1574" s="8" t="str">
        <f>CONCATENATE(PROPER(Table1[[#This Row],[Performace remark based on performance]])," ",UPPER(TRIM(Table1[[#This Row],[category]])))</f>
        <v>Low Performance UNKNOWN</v>
      </c>
      <c r="R1574" s="8"/>
      <c r="S1574" s="2"/>
      <c r="T1574" s="2"/>
      <c r="U1574" s="2"/>
      <c r="V1574" s="2"/>
      <c r="W1574" s="2"/>
      <c r="X1574" s="2"/>
      <c r="Y1574" s="2"/>
      <c r="Z1574" s="2"/>
    </row>
    <row r="1575" spans="1:26" x14ac:dyDescent="0.2">
      <c r="A1575" t="s">
        <v>1707</v>
      </c>
      <c r="B1575" s="9">
        <v>152.34</v>
      </c>
      <c r="C1575" s="2">
        <v>1222</v>
      </c>
      <c r="D1575" s="2">
        <v>8.02</v>
      </c>
      <c r="E1575" s="2">
        <v>962</v>
      </c>
      <c r="F1575" s="2">
        <v>6.31</v>
      </c>
      <c r="G1575" s="2">
        <v>65</v>
      </c>
      <c r="H1575" s="2">
        <v>18.809999999999999</v>
      </c>
      <c r="I1575" s="2">
        <v>3</v>
      </c>
      <c r="J1575" s="10">
        <v>2013</v>
      </c>
      <c r="K1575" s="8" t="s">
        <v>1092</v>
      </c>
      <c r="L1575" s="8" t="s">
        <v>13</v>
      </c>
      <c r="M1575" s="2">
        <f>RANK(Table1[[#This Row],[powerPerf]],Table1[powerPerf])</f>
        <v>1669</v>
      </c>
      <c r="N1575" s="2">
        <f>RANK(Table1[[#This Row],[cpuValue]],Table1[cpuValue])</f>
        <v>1694</v>
      </c>
      <c r="O1575" s="8" t="str">
        <f>LOOKUP(Table1[[#This Row],[Rank based on power]],$S$5:$S$9,$T$5:$T$9)</f>
        <v>Low performance</v>
      </c>
      <c r="P1575" s="2">
        <f ca="1">YEAR($T$2)-Table1[[#This Row],[testDate]]</f>
        <v>9</v>
      </c>
      <c r="Q1575" s="8" t="str">
        <f>CONCATENATE(PROPER(Table1[[#This Row],[Performace remark based on performance]])," ",UPPER(TRIM(Table1[[#This Row],[category]])))</f>
        <v>Low Performance DESKTOP</v>
      </c>
      <c r="R1575" s="8"/>
      <c r="S1575" s="2"/>
      <c r="T1575" s="2"/>
      <c r="U1575" s="2"/>
      <c r="V1575" s="2"/>
      <c r="W1575" s="2"/>
      <c r="X1575" s="2"/>
      <c r="Y1575" s="2"/>
      <c r="Z1575" s="2"/>
    </row>
    <row r="1576" spans="1:26" x14ac:dyDescent="0.2">
      <c r="A1576" t="s">
        <v>1708</v>
      </c>
      <c r="B1576" s="9">
        <v>150.11000000000001</v>
      </c>
      <c r="C1576" s="2">
        <v>1221</v>
      </c>
      <c r="D1576" s="2">
        <v>8.1300000000000008</v>
      </c>
      <c r="E1576" s="2">
        <v>986</v>
      </c>
      <c r="F1576" s="2">
        <v>6.57</v>
      </c>
      <c r="G1576" s="2">
        <v>35</v>
      </c>
      <c r="H1576" s="2">
        <v>34.880000000000003</v>
      </c>
      <c r="I1576" s="2">
        <v>2</v>
      </c>
      <c r="J1576" s="10">
        <v>2009</v>
      </c>
      <c r="K1576" s="8" t="s">
        <v>1315</v>
      </c>
      <c r="L1576" s="8" t="s">
        <v>118</v>
      </c>
      <c r="M1576" s="2">
        <f>RANK(Table1[[#This Row],[powerPerf]],Table1[powerPerf])</f>
        <v>1315</v>
      </c>
      <c r="N1576" s="2">
        <f>RANK(Table1[[#This Row],[cpuValue]],Table1[cpuValue])</f>
        <v>1686</v>
      </c>
      <c r="O1576" s="8" t="str">
        <f>LOOKUP(Table1[[#This Row],[Rank based on power]],$S$5:$S$9,$T$5:$T$9)</f>
        <v>Average performance</v>
      </c>
      <c r="P1576" s="2">
        <f ca="1">YEAR($T$2)-Table1[[#This Row],[testDate]]</f>
        <v>13</v>
      </c>
      <c r="Q1576" s="8" t="str">
        <f>CONCATENATE(PROPER(Table1[[#This Row],[Performace remark based on performance]])," ",UPPER(TRIM(Table1[[#This Row],[category]])))</f>
        <v>Average Performance LAPTOP</v>
      </c>
      <c r="R1576" s="8"/>
      <c r="S1576" s="2"/>
      <c r="T1576" s="2"/>
      <c r="U1576" s="2"/>
      <c r="V1576" s="2"/>
      <c r="W1576" s="2"/>
      <c r="X1576" s="2"/>
      <c r="Y1576" s="2"/>
      <c r="Z1576" s="2"/>
    </row>
    <row r="1577" spans="1:26" x14ac:dyDescent="0.2">
      <c r="A1577" t="s">
        <v>1709</v>
      </c>
      <c r="B1577" s="9">
        <v>25.95</v>
      </c>
      <c r="C1577" s="2">
        <v>1220</v>
      </c>
      <c r="D1577" s="2">
        <v>47.02</v>
      </c>
      <c r="E1577" s="2">
        <v>1254</v>
      </c>
      <c r="F1577" s="2">
        <v>48.34</v>
      </c>
      <c r="G1577" s="2">
        <v>65</v>
      </c>
      <c r="H1577" s="2">
        <v>18.77</v>
      </c>
      <c r="I1577" s="2">
        <v>2</v>
      </c>
      <c r="J1577" s="10">
        <v>2012</v>
      </c>
      <c r="K1577" s="8" t="s">
        <v>1191</v>
      </c>
      <c r="L1577" s="8" t="s">
        <v>13</v>
      </c>
      <c r="M1577" s="2">
        <f>RANK(Table1[[#This Row],[powerPerf]],Table1[powerPerf])</f>
        <v>1670</v>
      </c>
      <c r="N1577" s="2">
        <f>RANK(Table1[[#This Row],[cpuValue]],Table1[cpuValue])</f>
        <v>468</v>
      </c>
      <c r="O1577" s="8" t="str">
        <f>LOOKUP(Table1[[#This Row],[Rank based on power]],$S$5:$S$9,$T$5:$T$9)</f>
        <v>Low performance</v>
      </c>
      <c r="P1577" s="2">
        <f ca="1">YEAR($T$2)-Table1[[#This Row],[testDate]]</f>
        <v>10</v>
      </c>
      <c r="Q1577" s="8" t="str">
        <f>CONCATENATE(PROPER(Table1[[#This Row],[Performace remark based on performance]])," ",UPPER(TRIM(Table1[[#This Row],[category]])))</f>
        <v>Low Performance DESKTOP</v>
      </c>
      <c r="R1577" s="8"/>
      <c r="S1577" s="2"/>
      <c r="T1577" s="2"/>
      <c r="U1577" s="2"/>
      <c r="V1577" s="2"/>
      <c r="W1577" s="2"/>
      <c r="X1577" s="2"/>
      <c r="Y1577" s="2"/>
      <c r="Z1577" s="2"/>
    </row>
    <row r="1578" spans="1:26" x14ac:dyDescent="0.2">
      <c r="A1578" t="s">
        <v>1710</v>
      </c>
      <c r="B1578" s="9">
        <v>250.87</v>
      </c>
      <c r="C1578" s="2">
        <v>1216</v>
      </c>
      <c r="D1578" s="2">
        <v>4.8499999999999996</v>
      </c>
      <c r="E1578" s="2">
        <v>714</v>
      </c>
      <c r="F1578" s="2">
        <v>2.85</v>
      </c>
      <c r="G1578" s="2">
        <v>7.5</v>
      </c>
      <c r="H1578" s="2">
        <v>162.12</v>
      </c>
      <c r="I1578" s="2">
        <v>4</v>
      </c>
      <c r="J1578" s="10">
        <v>2013</v>
      </c>
      <c r="K1578" s="8" t="s">
        <v>1659</v>
      </c>
      <c r="L1578" s="8" t="s">
        <v>118</v>
      </c>
      <c r="M1578" s="2">
        <f>RANK(Table1[[#This Row],[powerPerf]],Table1[powerPerf])</f>
        <v>451</v>
      </c>
      <c r="N1578" s="2">
        <f>RANK(Table1[[#This Row],[cpuValue]],Table1[cpuValue])</f>
        <v>1812</v>
      </c>
      <c r="O1578" s="8" t="str">
        <f>LOOKUP(Table1[[#This Row],[Rank based on power]],$S$5:$S$9,$T$5:$T$9)</f>
        <v>High performance</v>
      </c>
      <c r="P1578" s="2">
        <f ca="1">YEAR($T$2)-Table1[[#This Row],[testDate]]</f>
        <v>9</v>
      </c>
      <c r="Q1578" s="8" t="str">
        <f>CONCATENATE(PROPER(Table1[[#This Row],[Performace remark based on performance]])," ",UPPER(TRIM(Table1[[#This Row],[category]])))</f>
        <v>High Performance LAPTOP</v>
      </c>
      <c r="R1578" s="8"/>
      <c r="S1578" s="2"/>
      <c r="T1578" s="2"/>
      <c r="U1578" s="2"/>
      <c r="V1578" s="2"/>
      <c r="W1578" s="2"/>
      <c r="X1578" s="2"/>
      <c r="Y1578" s="2"/>
      <c r="Z1578" s="2"/>
    </row>
    <row r="1579" spans="1:26" x14ac:dyDescent="0.2">
      <c r="A1579" t="s">
        <v>1711</v>
      </c>
      <c r="B1579" s="9">
        <v>16.989999999999998</v>
      </c>
      <c r="C1579" s="2">
        <v>1214</v>
      </c>
      <c r="D1579" s="2">
        <v>71.48</v>
      </c>
      <c r="E1579" s="2">
        <v>829</v>
      </c>
      <c r="F1579" s="2">
        <v>48.8</v>
      </c>
      <c r="G1579" s="2">
        <v>95</v>
      </c>
      <c r="H1579" s="2">
        <v>12.78</v>
      </c>
      <c r="I1579" s="2">
        <v>3</v>
      </c>
      <c r="J1579" s="10">
        <v>2010</v>
      </c>
      <c r="K1579" s="8" t="s">
        <v>1391</v>
      </c>
      <c r="L1579" s="8" t="s">
        <v>13</v>
      </c>
      <c r="M1579" s="2">
        <f>RANK(Table1[[#This Row],[powerPerf]],Table1[powerPerf])</f>
        <v>1814</v>
      </c>
      <c r="N1579" s="2">
        <f>RANK(Table1[[#This Row],[cpuValue]],Table1[cpuValue])</f>
        <v>219</v>
      </c>
      <c r="O1579" s="8" t="str">
        <f>LOOKUP(Table1[[#This Row],[Rank based on power]],$S$5:$S$9,$T$5:$T$9)</f>
        <v>Low performance</v>
      </c>
      <c r="P1579" s="2">
        <f ca="1">YEAR($T$2)-Table1[[#This Row],[testDate]]</f>
        <v>12</v>
      </c>
      <c r="Q1579" s="8" t="str">
        <f>CONCATENATE(PROPER(Table1[[#This Row],[Performace remark based on performance]])," ",UPPER(TRIM(Table1[[#This Row],[category]])))</f>
        <v>Low Performance DESKTOP</v>
      </c>
      <c r="R1579" s="8"/>
      <c r="S1579" s="2"/>
      <c r="T1579" s="2"/>
      <c r="U1579" s="2"/>
      <c r="V1579" s="2"/>
      <c r="W1579" s="2"/>
      <c r="X1579" s="2"/>
      <c r="Y1579" s="2"/>
      <c r="Z1579" s="2"/>
    </row>
    <row r="1580" spans="1:26" x14ac:dyDescent="0.2">
      <c r="A1580" t="s">
        <v>1712</v>
      </c>
      <c r="B1580" s="9">
        <v>129.94999999999999</v>
      </c>
      <c r="C1580" s="2">
        <v>1211</v>
      </c>
      <c r="D1580" s="2">
        <v>9.32</v>
      </c>
      <c r="E1580" s="2">
        <v>997</v>
      </c>
      <c r="F1580" s="2">
        <v>7.67</v>
      </c>
      <c r="G1580" s="2">
        <v>35</v>
      </c>
      <c r="H1580" s="2">
        <v>34.6</v>
      </c>
      <c r="I1580" s="2">
        <v>2</v>
      </c>
      <c r="J1580" s="10">
        <v>2013</v>
      </c>
      <c r="K1580" s="8" t="s">
        <v>1450</v>
      </c>
      <c r="L1580" s="8" t="s">
        <v>118</v>
      </c>
      <c r="M1580" s="2">
        <f>RANK(Table1[[#This Row],[powerPerf]],Table1[powerPerf])</f>
        <v>1318</v>
      </c>
      <c r="N1580" s="2">
        <f>RANK(Table1[[#This Row],[cpuValue]],Table1[cpuValue])</f>
        <v>1612</v>
      </c>
      <c r="O1580" s="8" t="str">
        <f>LOOKUP(Table1[[#This Row],[Rank based on power]],$S$5:$S$9,$T$5:$T$9)</f>
        <v>Average performance</v>
      </c>
      <c r="P1580" s="2">
        <f ca="1">YEAR($T$2)-Table1[[#This Row],[testDate]]</f>
        <v>9</v>
      </c>
      <c r="Q1580" s="8" t="str">
        <f>CONCATENATE(PROPER(Table1[[#This Row],[Performace remark based on performance]])," ",UPPER(TRIM(Table1[[#This Row],[category]])))</f>
        <v>Average Performance LAPTOP</v>
      </c>
      <c r="R1580" s="8"/>
      <c r="S1580" s="2"/>
      <c r="T1580" s="2"/>
      <c r="U1580" s="2"/>
      <c r="V1580" s="2"/>
      <c r="W1580" s="2"/>
      <c r="X1580" s="2"/>
      <c r="Y1580" s="2"/>
      <c r="Z1580" s="2"/>
    </row>
    <row r="1581" spans="1:26" x14ac:dyDescent="0.2">
      <c r="A1581" t="s">
        <v>1713</v>
      </c>
      <c r="B1581" s="9">
        <v>52.99</v>
      </c>
      <c r="C1581" s="2">
        <v>1210</v>
      </c>
      <c r="D1581" s="2">
        <v>22.84</v>
      </c>
      <c r="E1581" s="2">
        <v>898</v>
      </c>
      <c r="F1581" s="2">
        <v>16.95</v>
      </c>
      <c r="G1581" s="2">
        <v>95</v>
      </c>
      <c r="H1581" s="2">
        <v>12.74</v>
      </c>
      <c r="I1581" s="2">
        <v>3</v>
      </c>
      <c r="J1581" s="10">
        <v>2014</v>
      </c>
      <c r="K1581" s="8" t="s">
        <v>1391</v>
      </c>
      <c r="L1581" s="8" t="s">
        <v>13</v>
      </c>
      <c r="M1581" s="2">
        <f>RANK(Table1[[#This Row],[powerPerf]],Table1[powerPerf])</f>
        <v>1817</v>
      </c>
      <c r="N1581" s="2">
        <f>RANK(Table1[[#This Row],[cpuValue]],Table1[cpuValue])</f>
        <v>1070</v>
      </c>
      <c r="O1581" s="8" t="str">
        <f>LOOKUP(Table1[[#This Row],[Rank based on power]],$S$5:$S$9,$T$5:$T$9)</f>
        <v>Low performance</v>
      </c>
      <c r="P1581" s="2">
        <f ca="1">YEAR($T$2)-Table1[[#This Row],[testDate]]</f>
        <v>8</v>
      </c>
      <c r="Q1581" s="8" t="str">
        <f>CONCATENATE(PROPER(Table1[[#This Row],[Performace remark based on performance]])," ",UPPER(TRIM(Table1[[#This Row],[category]])))</f>
        <v>Low Performance DESKTOP</v>
      </c>
      <c r="R1581" s="8"/>
      <c r="S1581" s="2"/>
      <c r="T1581" s="2"/>
      <c r="U1581" s="2"/>
      <c r="V1581" s="2"/>
      <c r="W1581" s="2"/>
      <c r="X1581" s="2"/>
      <c r="Y1581" s="2"/>
      <c r="Z1581" s="2"/>
    </row>
    <row r="1582" spans="1:26" x14ac:dyDescent="0.2">
      <c r="A1582" t="s">
        <v>1714</v>
      </c>
      <c r="B1582" s="9">
        <v>31.95</v>
      </c>
      <c r="C1582" s="2">
        <v>1208</v>
      </c>
      <c r="D1582" s="2">
        <v>37.799999999999997</v>
      </c>
      <c r="E1582" s="2">
        <v>1035</v>
      </c>
      <c r="F1582" s="2">
        <v>32.39</v>
      </c>
      <c r="G1582" s="2">
        <v>35</v>
      </c>
      <c r="H1582" s="2">
        <v>34.51</v>
      </c>
      <c r="I1582" s="2">
        <v>2</v>
      </c>
      <c r="J1582" s="10">
        <v>2012</v>
      </c>
      <c r="K1582" s="8" t="s">
        <v>1491</v>
      </c>
      <c r="L1582" s="8" t="s">
        <v>118</v>
      </c>
      <c r="M1582" s="2">
        <f>RANK(Table1[[#This Row],[powerPerf]],Table1[powerPerf])</f>
        <v>1320</v>
      </c>
      <c r="N1582" s="2">
        <f>RANK(Table1[[#This Row],[cpuValue]],Table1[cpuValue])</f>
        <v>630</v>
      </c>
      <c r="O1582" s="8" t="str">
        <f>LOOKUP(Table1[[#This Row],[Rank based on power]],$S$5:$S$9,$T$5:$T$9)</f>
        <v>Average performance</v>
      </c>
      <c r="P1582" s="2">
        <f ca="1">YEAR($T$2)-Table1[[#This Row],[testDate]]</f>
        <v>10</v>
      </c>
      <c r="Q1582" s="8" t="str">
        <f>CONCATENATE(PROPER(Table1[[#This Row],[Performace remark based on performance]])," ",UPPER(TRIM(Table1[[#This Row],[category]])))</f>
        <v>Average Performance LAPTOP</v>
      </c>
      <c r="R1582" s="8"/>
      <c r="S1582" s="2"/>
      <c r="T1582" s="2"/>
      <c r="U1582" s="2"/>
      <c r="V1582" s="2"/>
      <c r="W1582" s="2"/>
      <c r="X1582" s="2"/>
      <c r="Y1582" s="2"/>
      <c r="Z1582" s="2"/>
    </row>
    <row r="1583" spans="1:26" x14ac:dyDescent="0.2">
      <c r="A1583" t="s">
        <v>1715</v>
      </c>
      <c r="B1583" s="9">
        <v>11.99</v>
      </c>
      <c r="C1583" s="2">
        <v>1207</v>
      </c>
      <c r="D1583" s="2">
        <v>100.66</v>
      </c>
      <c r="E1583" s="2">
        <v>1203</v>
      </c>
      <c r="F1583" s="2">
        <v>100.3</v>
      </c>
      <c r="G1583" s="2">
        <v>65</v>
      </c>
      <c r="H1583" s="2">
        <v>18.57</v>
      </c>
      <c r="I1583" s="2">
        <v>2</v>
      </c>
      <c r="J1583" s="10">
        <v>2009</v>
      </c>
      <c r="K1583" s="8" t="s">
        <v>776</v>
      </c>
      <c r="L1583" s="8" t="s">
        <v>13</v>
      </c>
      <c r="M1583" s="2">
        <f>RANK(Table1[[#This Row],[powerPerf]],Table1[powerPerf])</f>
        <v>1673</v>
      </c>
      <c r="N1583" s="2">
        <f>RANK(Table1[[#This Row],[cpuValue]],Table1[cpuValue])</f>
        <v>92</v>
      </c>
      <c r="O1583" s="8" t="str">
        <f>LOOKUP(Table1[[#This Row],[Rank based on power]],$S$5:$S$9,$T$5:$T$9)</f>
        <v>Low performance</v>
      </c>
      <c r="P1583" s="2">
        <f ca="1">YEAR($T$2)-Table1[[#This Row],[testDate]]</f>
        <v>13</v>
      </c>
      <c r="Q1583" s="8" t="str">
        <f>CONCATENATE(PROPER(Table1[[#This Row],[Performace remark based on performance]])," ",UPPER(TRIM(Table1[[#This Row],[category]])))</f>
        <v>Low Performance DESKTOP</v>
      </c>
      <c r="R1583" s="8"/>
      <c r="S1583" s="2"/>
      <c r="T1583" s="2"/>
      <c r="U1583" s="2"/>
      <c r="V1583" s="2"/>
      <c r="W1583" s="2"/>
      <c r="X1583" s="2"/>
      <c r="Y1583" s="2"/>
      <c r="Z1583" s="2"/>
    </row>
    <row r="1584" spans="1:26" x14ac:dyDescent="0.2">
      <c r="A1584" t="s">
        <v>1716</v>
      </c>
      <c r="B1584" s="9">
        <v>19</v>
      </c>
      <c r="C1584" s="2">
        <v>1205</v>
      </c>
      <c r="D1584" s="2">
        <v>63.42</v>
      </c>
      <c r="E1584" s="2">
        <v>854</v>
      </c>
      <c r="F1584" s="2">
        <v>44.94</v>
      </c>
      <c r="G1584" s="2">
        <v>95</v>
      </c>
      <c r="H1584" s="2">
        <v>12.68</v>
      </c>
      <c r="I1584" s="2">
        <v>3</v>
      </c>
      <c r="J1584" s="10">
        <v>2015</v>
      </c>
      <c r="K1584" s="8" t="s">
        <v>1391</v>
      </c>
      <c r="L1584" s="8" t="s">
        <v>13</v>
      </c>
      <c r="M1584" s="2">
        <f>RANK(Table1[[#This Row],[powerPerf]],Table1[powerPerf])</f>
        <v>1819</v>
      </c>
      <c r="N1584" s="2">
        <f>RANK(Table1[[#This Row],[cpuValue]],Table1[cpuValue])</f>
        <v>282</v>
      </c>
      <c r="O1584" s="8" t="str">
        <f>LOOKUP(Table1[[#This Row],[Rank based on power]],$S$5:$S$9,$T$5:$T$9)</f>
        <v>Low performance</v>
      </c>
      <c r="P1584" s="2">
        <f ca="1">YEAR($T$2)-Table1[[#This Row],[testDate]]</f>
        <v>7</v>
      </c>
      <c r="Q1584" s="8" t="str">
        <f>CONCATENATE(PROPER(Table1[[#This Row],[Performace remark based on performance]])," ",UPPER(TRIM(Table1[[#This Row],[category]])))</f>
        <v>Low Performance DESKTOP</v>
      </c>
      <c r="R1584" s="8"/>
      <c r="S1584" s="2"/>
      <c r="T1584" s="2"/>
      <c r="U1584" s="2"/>
      <c r="V1584" s="2"/>
      <c r="W1584" s="2"/>
      <c r="X1584" s="2"/>
      <c r="Y1584" s="2"/>
      <c r="Z1584" s="2"/>
    </row>
    <row r="1585" spans="1:26" x14ac:dyDescent="0.2">
      <c r="A1585" t="s">
        <v>1717</v>
      </c>
      <c r="B1585" s="9">
        <v>49</v>
      </c>
      <c r="C1585" s="2">
        <v>1200</v>
      </c>
      <c r="D1585" s="2">
        <v>24.49</v>
      </c>
      <c r="E1585" s="2">
        <v>1192</v>
      </c>
      <c r="F1585" s="2">
        <v>24.32</v>
      </c>
      <c r="G1585" s="2">
        <v>65</v>
      </c>
      <c r="H1585" s="2">
        <v>18.46</v>
      </c>
      <c r="I1585" s="2">
        <v>2</v>
      </c>
      <c r="J1585" s="10">
        <v>2013</v>
      </c>
      <c r="K1585" s="8" t="s">
        <v>776</v>
      </c>
      <c r="L1585" s="8" t="s">
        <v>13</v>
      </c>
      <c r="M1585" s="2">
        <f>RANK(Table1[[#This Row],[powerPerf]],Table1[powerPerf])</f>
        <v>1679</v>
      </c>
      <c r="N1585" s="2">
        <f>RANK(Table1[[#This Row],[cpuValue]],Table1[cpuValue])</f>
        <v>1013</v>
      </c>
      <c r="O1585" s="8" t="str">
        <f>LOOKUP(Table1[[#This Row],[Rank based on power]],$S$5:$S$9,$T$5:$T$9)</f>
        <v>Low performance</v>
      </c>
      <c r="P1585" s="2">
        <f ca="1">YEAR($T$2)-Table1[[#This Row],[testDate]]</f>
        <v>9</v>
      </c>
      <c r="Q1585" s="8" t="str">
        <f>CONCATENATE(PROPER(Table1[[#This Row],[Performace remark based on performance]])," ",UPPER(TRIM(Table1[[#This Row],[category]])))</f>
        <v>Low Performance DESKTOP</v>
      </c>
      <c r="R1585" s="8"/>
      <c r="S1585" s="2"/>
      <c r="T1585" s="2"/>
      <c r="U1585" s="2"/>
      <c r="V1585" s="2"/>
      <c r="W1585" s="2"/>
      <c r="X1585" s="2"/>
      <c r="Y1585" s="2"/>
      <c r="Z1585" s="2"/>
    </row>
    <row r="1586" spans="1:26" x14ac:dyDescent="0.2">
      <c r="A1586" t="s">
        <v>1718</v>
      </c>
      <c r="B1586" s="9">
        <v>3.99</v>
      </c>
      <c r="C1586" s="2">
        <v>1199</v>
      </c>
      <c r="D1586" s="2">
        <v>300.60000000000002</v>
      </c>
      <c r="E1586" s="2">
        <v>722</v>
      </c>
      <c r="F1586" s="2">
        <v>180.84</v>
      </c>
      <c r="G1586" s="2">
        <v>45</v>
      </c>
      <c r="H1586" s="2">
        <v>26.65</v>
      </c>
      <c r="I1586" s="2">
        <v>4</v>
      </c>
      <c r="J1586" s="10">
        <v>2010</v>
      </c>
      <c r="K1586" s="8" t="s">
        <v>1596</v>
      </c>
      <c r="L1586" s="8" t="s">
        <v>118</v>
      </c>
      <c r="M1586" s="2">
        <f>RANK(Table1[[#This Row],[powerPerf]],Table1[powerPerf])</f>
        <v>1462</v>
      </c>
      <c r="N1586" s="2">
        <f>RANK(Table1[[#This Row],[cpuValue]],Table1[cpuValue])</f>
        <v>7</v>
      </c>
      <c r="O1586" s="8" t="str">
        <f>LOOKUP(Table1[[#This Row],[Rank based on power]],$S$5:$S$9,$T$5:$T$9)</f>
        <v>Average performance</v>
      </c>
      <c r="P1586" s="2">
        <f ca="1">YEAR($T$2)-Table1[[#This Row],[testDate]]</f>
        <v>12</v>
      </c>
      <c r="Q1586" s="8" t="str">
        <f>CONCATENATE(PROPER(Table1[[#This Row],[Performace remark based on performance]])," ",UPPER(TRIM(Table1[[#This Row],[category]])))</f>
        <v>Average Performance LAPTOP</v>
      </c>
      <c r="R1586" s="8"/>
      <c r="S1586" s="2"/>
      <c r="T1586" s="2"/>
      <c r="U1586" s="2"/>
      <c r="V1586" s="2"/>
      <c r="W1586" s="2"/>
      <c r="X1586" s="2"/>
      <c r="Y1586" s="2"/>
      <c r="Z1586" s="2"/>
    </row>
    <row r="1587" spans="1:26" x14ac:dyDescent="0.2">
      <c r="A1587" t="s">
        <v>1719</v>
      </c>
      <c r="B1587" s="9">
        <v>19</v>
      </c>
      <c r="C1587" s="2">
        <v>1198</v>
      </c>
      <c r="D1587" s="2">
        <v>63.08</v>
      </c>
      <c r="E1587" s="2">
        <v>618</v>
      </c>
      <c r="F1587" s="2">
        <v>32.53</v>
      </c>
      <c r="G1587" s="2">
        <v>95</v>
      </c>
      <c r="H1587" s="2">
        <v>12.62</v>
      </c>
      <c r="I1587" s="2">
        <v>2</v>
      </c>
      <c r="J1587" s="10">
        <v>2014</v>
      </c>
      <c r="K1587" s="8" t="s">
        <v>1210</v>
      </c>
      <c r="L1587" s="8" t="s">
        <v>16</v>
      </c>
      <c r="M1587" s="2">
        <f>RANK(Table1[[#This Row],[powerPerf]],Table1[powerPerf])</f>
        <v>1821</v>
      </c>
      <c r="N1587" s="2">
        <f>RANK(Table1[[#This Row],[cpuValue]],Table1[cpuValue])</f>
        <v>290</v>
      </c>
      <c r="O1587" s="8" t="str">
        <f>LOOKUP(Table1[[#This Row],[Rank based on power]],$S$5:$S$9,$T$5:$T$9)</f>
        <v>Low performance</v>
      </c>
      <c r="P1587" s="2">
        <f ca="1">YEAR($T$2)-Table1[[#This Row],[testDate]]</f>
        <v>8</v>
      </c>
      <c r="Q1587" s="8" t="str">
        <f>CONCATENATE(PROPER(Table1[[#This Row],[Performace remark based on performance]])," ",UPPER(TRIM(Table1[[#This Row],[category]])))</f>
        <v>Low Performance SERVER</v>
      </c>
      <c r="R1587" s="8"/>
      <c r="S1587" s="2"/>
      <c r="T1587" s="2"/>
      <c r="U1587" s="2"/>
      <c r="V1587" s="2"/>
      <c r="W1587" s="2"/>
      <c r="X1587" s="2"/>
      <c r="Y1587" s="2"/>
      <c r="Z1587" s="2"/>
    </row>
    <row r="1588" spans="1:26" x14ac:dyDescent="0.2">
      <c r="A1588" t="s">
        <v>1720</v>
      </c>
      <c r="B1588" s="9">
        <v>39.950000000000003</v>
      </c>
      <c r="C1588" s="2">
        <v>1193</v>
      </c>
      <c r="D1588" s="2">
        <v>29.85</v>
      </c>
      <c r="E1588" s="2">
        <v>943</v>
      </c>
      <c r="F1588" s="2">
        <v>23.59</v>
      </c>
      <c r="G1588" s="2">
        <v>35</v>
      </c>
      <c r="H1588" s="2">
        <v>34.07</v>
      </c>
      <c r="I1588" s="2">
        <v>2</v>
      </c>
      <c r="J1588" s="10">
        <v>2010</v>
      </c>
      <c r="K1588" s="8" t="s">
        <v>1177</v>
      </c>
      <c r="L1588" s="8" t="s">
        <v>118</v>
      </c>
      <c r="M1588" s="2">
        <f>RANK(Table1[[#This Row],[powerPerf]],Table1[powerPerf])</f>
        <v>1330</v>
      </c>
      <c r="N1588" s="2">
        <f>RANK(Table1[[#This Row],[cpuValue]],Table1[cpuValue])</f>
        <v>850</v>
      </c>
      <c r="O1588" s="8" t="str">
        <f>LOOKUP(Table1[[#This Row],[Rank based on power]],$S$5:$S$9,$T$5:$T$9)</f>
        <v>Average performance</v>
      </c>
      <c r="P1588" s="2">
        <f ca="1">YEAR($T$2)-Table1[[#This Row],[testDate]]</f>
        <v>12</v>
      </c>
      <c r="Q1588" s="8" t="str">
        <f>CONCATENATE(PROPER(Table1[[#This Row],[Performace remark based on performance]])," ",UPPER(TRIM(Table1[[#This Row],[category]])))</f>
        <v>Average Performance LAPTOP</v>
      </c>
      <c r="R1588" s="8"/>
      <c r="S1588" s="2"/>
      <c r="T1588" s="2"/>
      <c r="U1588" s="2"/>
      <c r="V1588" s="2"/>
      <c r="W1588" s="2"/>
      <c r="X1588" s="2"/>
      <c r="Y1588" s="2"/>
      <c r="Z1588" s="2"/>
    </row>
    <row r="1589" spans="1:26" x14ac:dyDescent="0.2">
      <c r="A1589" t="s">
        <v>1721</v>
      </c>
      <c r="B1589" s="9">
        <v>19.97</v>
      </c>
      <c r="C1589" s="2">
        <v>1190</v>
      </c>
      <c r="D1589" s="2">
        <v>59.59</v>
      </c>
      <c r="E1589" s="2">
        <v>1195</v>
      </c>
      <c r="F1589" s="2">
        <v>59.82</v>
      </c>
      <c r="G1589" s="2">
        <v>65</v>
      </c>
      <c r="H1589" s="2">
        <v>18.309999999999999</v>
      </c>
      <c r="I1589" s="2">
        <v>1</v>
      </c>
      <c r="J1589" s="10">
        <v>2011</v>
      </c>
      <c r="K1589" s="8" t="s">
        <v>1191</v>
      </c>
      <c r="L1589" s="8" t="s">
        <v>13</v>
      </c>
      <c r="M1589" s="2">
        <f>RANK(Table1[[#This Row],[powerPerf]],Table1[powerPerf])</f>
        <v>1684</v>
      </c>
      <c r="N1589" s="2">
        <f>RANK(Table1[[#This Row],[cpuValue]],Table1[cpuValue])</f>
        <v>330</v>
      </c>
      <c r="O1589" s="8" t="str">
        <f>LOOKUP(Table1[[#This Row],[Rank based on power]],$S$5:$S$9,$T$5:$T$9)</f>
        <v>Low performance</v>
      </c>
      <c r="P1589" s="2">
        <f ca="1">YEAR($T$2)-Table1[[#This Row],[testDate]]</f>
        <v>11</v>
      </c>
      <c r="Q1589" s="8" t="str">
        <f>CONCATENATE(PROPER(Table1[[#This Row],[Performace remark based on performance]])," ",UPPER(TRIM(Table1[[#This Row],[category]])))</f>
        <v>Low Performance DESKTOP</v>
      </c>
      <c r="R1589" s="8"/>
      <c r="S1589" s="2"/>
      <c r="T1589" s="2"/>
      <c r="U1589" s="2"/>
      <c r="V1589" s="2"/>
      <c r="W1589" s="2"/>
      <c r="X1589" s="2"/>
      <c r="Y1589" s="2"/>
      <c r="Z1589" s="2"/>
    </row>
    <row r="1590" spans="1:26" x14ac:dyDescent="0.2">
      <c r="A1590" t="s">
        <v>1722</v>
      </c>
      <c r="B1590" s="9">
        <v>199</v>
      </c>
      <c r="C1590" s="2">
        <v>1188</v>
      </c>
      <c r="D1590" s="2">
        <v>5.97</v>
      </c>
      <c r="E1590" s="2">
        <v>907</v>
      </c>
      <c r="F1590" s="2">
        <v>4.5599999999999996</v>
      </c>
      <c r="G1590" s="2">
        <v>17</v>
      </c>
      <c r="H1590" s="2">
        <v>69.900000000000006</v>
      </c>
      <c r="I1590" s="2">
        <v>2</v>
      </c>
      <c r="J1590" s="10">
        <v>2009</v>
      </c>
      <c r="K1590" s="8" t="s">
        <v>1177</v>
      </c>
      <c r="L1590" s="8" t="s">
        <v>118</v>
      </c>
      <c r="M1590" s="2">
        <f>RANK(Table1[[#This Row],[powerPerf]],Table1[powerPerf])</f>
        <v>958</v>
      </c>
      <c r="N1590" s="2">
        <f>RANK(Table1[[#This Row],[cpuValue]],Table1[cpuValue])</f>
        <v>1774</v>
      </c>
      <c r="O1590" s="8" t="str">
        <f>LOOKUP(Table1[[#This Row],[Rank based on power]],$S$5:$S$9,$T$5:$T$9)</f>
        <v>Average performance</v>
      </c>
      <c r="P1590" s="2">
        <f ca="1">YEAR($T$2)-Table1[[#This Row],[testDate]]</f>
        <v>13</v>
      </c>
      <c r="Q1590" s="8" t="str">
        <f>CONCATENATE(PROPER(Table1[[#This Row],[Performace remark based on performance]])," ",UPPER(TRIM(Table1[[#This Row],[category]])))</f>
        <v>Average Performance LAPTOP</v>
      </c>
      <c r="R1590" s="8"/>
      <c r="S1590" s="2"/>
      <c r="T1590" s="2"/>
      <c r="U1590" s="2"/>
      <c r="V1590" s="2"/>
      <c r="W1590" s="2"/>
      <c r="X1590" s="2"/>
      <c r="Y1590" s="2"/>
      <c r="Z1590" s="2"/>
    </row>
    <row r="1591" spans="1:26" x14ac:dyDescent="0.2">
      <c r="A1591" t="s">
        <v>1723</v>
      </c>
      <c r="B1591" s="9">
        <v>107</v>
      </c>
      <c r="C1591" s="2">
        <v>1179</v>
      </c>
      <c r="D1591" s="2">
        <v>11.02</v>
      </c>
      <c r="E1591" s="2">
        <v>889</v>
      </c>
      <c r="F1591" s="2">
        <v>8.31</v>
      </c>
      <c r="G1591" s="2">
        <v>6</v>
      </c>
      <c r="H1591" s="2">
        <v>196.53</v>
      </c>
      <c r="I1591" s="2">
        <v>2</v>
      </c>
      <c r="J1591" s="10">
        <v>2013</v>
      </c>
      <c r="K1591" s="8" t="s">
        <v>1216</v>
      </c>
      <c r="L1591" s="8" t="s">
        <v>118</v>
      </c>
      <c r="M1591" s="2">
        <f>RANK(Table1[[#This Row],[powerPerf]],Table1[powerPerf])</f>
        <v>323</v>
      </c>
      <c r="N1591" s="2">
        <f>RANK(Table1[[#This Row],[cpuValue]],Table1[cpuValue])</f>
        <v>1528</v>
      </c>
      <c r="O1591" s="8" t="str">
        <f>LOOKUP(Table1[[#This Row],[Rank based on power]],$S$5:$S$9,$T$5:$T$9)</f>
        <v>Best performance</v>
      </c>
      <c r="P1591" s="2">
        <f ca="1">YEAR($T$2)-Table1[[#This Row],[testDate]]</f>
        <v>9</v>
      </c>
      <c r="Q1591" s="8" t="str">
        <f>CONCATENATE(PROPER(Table1[[#This Row],[Performace remark based on performance]])," ",UPPER(TRIM(Table1[[#This Row],[category]])))</f>
        <v>Best Performance LAPTOP</v>
      </c>
      <c r="R1591" s="8"/>
      <c r="S1591" s="2"/>
      <c r="T1591" s="2"/>
      <c r="U1591" s="2"/>
      <c r="V1591" s="2"/>
      <c r="W1591" s="2"/>
      <c r="X1591" s="2"/>
      <c r="Y1591" s="2"/>
      <c r="Z1591" s="2"/>
    </row>
    <row r="1592" spans="1:26" x14ac:dyDescent="0.2">
      <c r="A1592" t="s">
        <v>1724</v>
      </c>
      <c r="B1592" s="9">
        <v>38.950000000000003</v>
      </c>
      <c r="C1592" s="2">
        <v>1178</v>
      </c>
      <c r="D1592" s="2">
        <v>30.25</v>
      </c>
      <c r="E1592" s="2">
        <v>1096</v>
      </c>
      <c r="F1592" s="2">
        <v>28.15</v>
      </c>
      <c r="G1592" s="2">
        <v>35</v>
      </c>
      <c r="H1592" s="2">
        <v>33.659999999999997</v>
      </c>
      <c r="I1592" s="2">
        <v>2</v>
      </c>
      <c r="J1592" s="10">
        <v>2015</v>
      </c>
      <c r="K1592" s="8" t="s">
        <v>1450</v>
      </c>
      <c r="L1592" s="8" t="s">
        <v>118</v>
      </c>
      <c r="M1592" s="2">
        <f>RANK(Table1[[#This Row],[powerPerf]],Table1[powerPerf])</f>
        <v>1334</v>
      </c>
      <c r="N1592" s="2">
        <f>RANK(Table1[[#This Row],[cpuValue]],Table1[cpuValue])</f>
        <v>834</v>
      </c>
      <c r="O1592" s="8" t="str">
        <f>LOOKUP(Table1[[#This Row],[Rank based on power]],$S$5:$S$9,$T$5:$T$9)</f>
        <v>Average performance</v>
      </c>
      <c r="P1592" s="2">
        <f ca="1">YEAR($T$2)-Table1[[#This Row],[testDate]]</f>
        <v>7</v>
      </c>
      <c r="Q1592" s="8" t="str">
        <f>CONCATENATE(PROPER(Table1[[#This Row],[Performace remark based on performance]])," ",UPPER(TRIM(Table1[[#This Row],[category]])))</f>
        <v>Average Performance LAPTOP</v>
      </c>
      <c r="R1592" s="8"/>
      <c r="S1592" s="2"/>
      <c r="T1592" s="2"/>
      <c r="U1592" s="2"/>
      <c r="V1592" s="2"/>
      <c r="W1592" s="2"/>
      <c r="X1592" s="2"/>
      <c r="Y1592" s="2"/>
      <c r="Z1592" s="2"/>
    </row>
    <row r="1593" spans="1:26" x14ac:dyDescent="0.2">
      <c r="A1593" t="s">
        <v>1725</v>
      </c>
      <c r="B1593" s="9">
        <v>39.020000000000003</v>
      </c>
      <c r="C1593" s="2">
        <v>1177</v>
      </c>
      <c r="D1593" s="2">
        <v>30.18</v>
      </c>
      <c r="E1593" s="2">
        <v>1347</v>
      </c>
      <c r="F1593" s="2">
        <v>34.520000000000003</v>
      </c>
      <c r="G1593" s="2">
        <v>65</v>
      </c>
      <c r="H1593" s="2">
        <v>18.11</v>
      </c>
      <c r="I1593" s="2">
        <v>2</v>
      </c>
      <c r="J1593" s="10">
        <v>2009</v>
      </c>
      <c r="K1593" s="8" t="s">
        <v>1092</v>
      </c>
      <c r="L1593" s="8" t="s">
        <v>13</v>
      </c>
      <c r="M1593" s="2">
        <f>RANK(Table1[[#This Row],[powerPerf]],Table1[powerPerf])</f>
        <v>1690</v>
      </c>
      <c r="N1593" s="2">
        <f>RANK(Table1[[#This Row],[cpuValue]],Table1[cpuValue])</f>
        <v>836</v>
      </c>
      <c r="O1593" s="8" t="str">
        <f>LOOKUP(Table1[[#This Row],[Rank based on power]],$S$5:$S$9,$T$5:$T$9)</f>
        <v>Low performance</v>
      </c>
      <c r="P1593" s="2">
        <f ca="1">YEAR($T$2)-Table1[[#This Row],[testDate]]</f>
        <v>13</v>
      </c>
      <c r="Q1593" s="8" t="str">
        <f>CONCATENATE(PROPER(Table1[[#This Row],[Performace remark based on performance]])," ",UPPER(TRIM(Table1[[#This Row],[category]])))</f>
        <v>Low Performance DESKTOP</v>
      </c>
      <c r="R1593" s="8"/>
      <c r="S1593" s="2"/>
      <c r="T1593" s="2"/>
      <c r="U1593" s="2"/>
      <c r="V1593" s="2"/>
      <c r="W1593" s="2"/>
      <c r="X1593" s="2"/>
      <c r="Y1593" s="2"/>
      <c r="Z1593" s="2"/>
    </row>
    <row r="1594" spans="1:26" x14ac:dyDescent="0.2">
      <c r="A1594" t="s">
        <v>1726</v>
      </c>
      <c r="B1594" s="9">
        <v>84.53</v>
      </c>
      <c r="C1594" s="2">
        <v>1175</v>
      </c>
      <c r="D1594" s="2">
        <v>13.9</v>
      </c>
      <c r="E1594" s="2">
        <v>1252</v>
      </c>
      <c r="F1594" s="2">
        <v>14.81</v>
      </c>
      <c r="G1594" s="2">
        <v>65</v>
      </c>
      <c r="H1594" s="2">
        <v>18.079999999999998</v>
      </c>
      <c r="I1594" s="2">
        <v>2</v>
      </c>
      <c r="J1594" s="10">
        <v>2010</v>
      </c>
      <c r="K1594" s="8" t="s">
        <v>1287</v>
      </c>
      <c r="L1594" s="8" t="s">
        <v>13</v>
      </c>
      <c r="M1594" s="2">
        <f>RANK(Table1[[#This Row],[powerPerf]],Table1[powerPerf])</f>
        <v>1694</v>
      </c>
      <c r="N1594" s="2">
        <f>RANK(Table1[[#This Row],[cpuValue]],Table1[cpuValue])</f>
        <v>1403</v>
      </c>
      <c r="O1594" s="8" t="str">
        <f>LOOKUP(Table1[[#This Row],[Rank based on power]],$S$5:$S$9,$T$5:$T$9)</f>
        <v>Low performance</v>
      </c>
      <c r="P1594" s="2">
        <f ca="1">YEAR($T$2)-Table1[[#This Row],[testDate]]</f>
        <v>12</v>
      </c>
      <c r="Q1594" s="8" t="str">
        <f>CONCATENATE(PROPER(Table1[[#This Row],[Performace remark based on performance]])," ",UPPER(TRIM(Table1[[#This Row],[category]])))</f>
        <v>Low Performance DESKTOP</v>
      </c>
      <c r="R1594" s="8"/>
      <c r="S1594" s="2"/>
      <c r="T1594" s="2"/>
      <c r="U1594" s="2"/>
      <c r="V1594" s="2"/>
      <c r="W1594" s="2"/>
      <c r="X1594" s="2"/>
      <c r="Y1594" s="2"/>
      <c r="Z1594" s="2"/>
    </row>
    <row r="1595" spans="1:26" x14ac:dyDescent="0.2">
      <c r="A1595" t="s">
        <v>1727</v>
      </c>
      <c r="B1595" s="9">
        <v>41.91</v>
      </c>
      <c r="C1595" s="2">
        <v>1169</v>
      </c>
      <c r="D1595" s="2">
        <v>27.89</v>
      </c>
      <c r="E1595" s="2">
        <v>1240</v>
      </c>
      <c r="F1595" s="2">
        <v>29.58</v>
      </c>
      <c r="G1595" s="2">
        <v>80</v>
      </c>
      <c r="H1595" s="2">
        <v>14.61</v>
      </c>
      <c r="I1595" s="2">
        <v>2</v>
      </c>
      <c r="J1595" s="10">
        <v>2012</v>
      </c>
      <c r="K1595" s="8" t="s">
        <v>1306</v>
      </c>
      <c r="L1595" s="8" t="s">
        <v>13</v>
      </c>
      <c r="M1595" s="2">
        <f>RANK(Table1[[#This Row],[powerPerf]],Table1[powerPerf])</f>
        <v>1782</v>
      </c>
      <c r="N1595" s="2">
        <f>RANK(Table1[[#This Row],[cpuValue]],Table1[cpuValue])</f>
        <v>907</v>
      </c>
      <c r="O1595" s="8" t="str">
        <f>LOOKUP(Table1[[#This Row],[Rank based on power]],$S$5:$S$9,$T$5:$T$9)</f>
        <v>Low performance</v>
      </c>
      <c r="P1595" s="2">
        <f ca="1">YEAR($T$2)-Table1[[#This Row],[testDate]]</f>
        <v>10</v>
      </c>
      <c r="Q1595" s="8" t="str">
        <f>CONCATENATE(PROPER(Table1[[#This Row],[Performace remark based on performance]])," ",UPPER(TRIM(Table1[[#This Row],[category]])))</f>
        <v>Low Performance DESKTOP</v>
      </c>
      <c r="R1595" s="8"/>
      <c r="S1595" s="2"/>
      <c r="T1595" s="2"/>
      <c r="U1595" s="2"/>
      <c r="V1595" s="2"/>
      <c r="W1595" s="2"/>
      <c r="X1595" s="2"/>
      <c r="Y1595" s="2"/>
      <c r="Z1595" s="2"/>
    </row>
    <row r="1596" spans="1:26" x14ac:dyDescent="0.2">
      <c r="A1596" t="s">
        <v>1728</v>
      </c>
      <c r="B1596" s="9">
        <v>140</v>
      </c>
      <c r="C1596" s="2">
        <v>1169</v>
      </c>
      <c r="D1596" s="2">
        <v>8.35</v>
      </c>
      <c r="E1596" s="2">
        <v>1242</v>
      </c>
      <c r="F1596" s="2">
        <v>8.8699999999999992</v>
      </c>
      <c r="G1596" s="2">
        <v>65</v>
      </c>
      <c r="H1596" s="2">
        <v>17.98</v>
      </c>
      <c r="I1596" s="2">
        <v>2</v>
      </c>
      <c r="J1596" s="10">
        <v>2018</v>
      </c>
      <c r="K1596" s="8" t="s">
        <v>1295</v>
      </c>
      <c r="L1596" s="8" t="s">
        <v>13</v>
      </c>
      <c r="M1596" s="2">
        <f>RANK(Table1[[#This Row],[powerPerf]],Table1[powerPerf])</f>
        <v>1696</v>
      </c>
      <c r="N1596" s="2">
        <f>RANK(Table1[[#This Row],[cpuValue]],Table1[cpuValue])</f>
        <v>1670</v>
      </c>
      <c r="O1596" s="8" t="str">
        <f>LOOKUP(Table1[[#This Row],[Rank based on power]],$S$5:$S$9,$T$5:$T$9)</f>
        <v>Low performance</v>
      </c>
      <c r="P1596" s="2">
        <f ca="1">YEAR($T$2)-Table1[[#This Row],[testDate]]</f>
        <v>4</v>
      </c>
      <c r="Q1596" s="8" t="str">
        <f>CONCATENATE(PROPER(Table1[[#This Row],[Performace remark based on performance]])," ",UPPER(TRIM(Table1[[#This Row],[category]])))</f>
        <v>Low Performance DESKTOP</v>
      </c>
      <c r="R1596" s="8"/>
      <c r="S1596" s="2"/>
      <c r="T1596" s="2"/>
      <c r="U1596" s="2"/>
      <c r="V1596" s="2"/>
      <c r="W1596" s="2"/>
      <c r="X1596" s="2"/>
      <c r="Y1596" s="2"/>
      <c r="Z1596" s="2"/>
    </row>
    <row r="1597" spans="1:26" x14ac:dyDescent="0.2">
      <c r="A1597" t="s">
        <v>1729</v>
      </c>
      <c r="B1597" s="9">
        <v>24.95</v>
      </c>
      <c r="C1597" s="2">
        <v>1166</v>
      </c>
      <c r="D1597" s="2">
        <v>46.74</v>
      </c>
      <c r="E1597" s="2">
        <v>1358</v>
      </c>
      <c r="F1597" s="2">
        <v>54.45</v>
      </c>
      <c r="G1597" s="2">
        <v>65</v>
      </c>
      <c r="H1597" s="2">
        <v>17.940000000000001</v>
      </c>
      <c r="I1597" s="2">
        <v>2</v>
      </c>
      <c r="J1597" s="10">
        <v>2011</v>
      </c>
      <c r="K1597" s="8" t="s">
        <v>1295</v>
      </c>
      <c r="L1597" s="8" t="s">
        <v>13</v>
      </c>
      <c r="M1597" s="2">
        <f>RANK(Table1[[#This Row],[powerPerf]],Table1[powerPerf])</f>
        <v>1697</v>
      </c>
      <c r="N1597" s="2">
        <f>RANK(Table1[[#This Row],[cpuValue]],Table1[cpuValue])</f>
        <v>474</v>
      </c>
      <c r="O1597" s="8" t="str">
        <f>LOOKUP(Table1[[#This Row],[Rank based on power]],$S$5:$S$9,$T$5:$T$9)</f>
        <v>Low performance</v>
      </c>
      <c r="P1597" s="2">
        <f ca="1">YEAR($T$2)-Table1[[#This Row],[testDate]]</f>
        <v>11</v>
      </c>
      <c r="Q1597" s="8" t="str">
        <f>CONCATENATE(PROPER(Table1[[#This Row],[Performace remark based on performance]])," ",UPPER(TRIM(Table1[[#This Row],[category]])))</f>
        <v>Low Performance DESKTOP</v>
      </c>
      <c r="R1597" s="8"/>
      <c r="S1597" s="2"/>
      <c r="T1597" s="2"/>
      <c r="U1597" s="2"/>
      <c r="V1597" s="2"/>
      <c r="W1597" s="2"/>
      <c r="X1597" s="2"/>
      <c r="Y1597" s="2"/>
      <c r="Z1597" s="2"/>
    </row>
    <row r="1598" spans="1:26" x14ac:dyDescent="0.2">
      <c r="A1598" t="s">
        <v>1730</v>
      </c>
      <c r="B1598" s="9">
        <v>139.94999999999999</v>
      </c>
      <c r="C1598" s="2">
        <v>1165</v>
      </c>
      <c r="D1598" s="2">
        <v>8.33</v>
      </c>
      <c r="E1598" s="2">
        <v>1314</v>
      </c>
      <c r="F1598" s="2">
        <v>9.39</v>
      </c>
      <c r="G1598" s="2">
        <v>65</v>
      </c>
      <c r="H1598" s="2">
        <v>17.93</v>
      </c>
      <c r="I1598" s="2">
        <v>2</v>
      </c>
      <c r="J1598" s="10">
        <v>2012</v>
      </c>
      <c r="K1598" s="8" t="s">
        <v>1295</v>
      </c>
      <c r="L1598" s="8" t="s">
        <v>13</v>
      </c>
      <c r="M1598" s="2">
        <f>RANK(Table1[[#This Row],[powerPerf]],Table1[powerPerf])</f>
        <v>1698</v>
      </c>
      <c r="N1598" s="2">
        <f>RANK(Table1[[#This Row],[cpuValue]],Table1[cpuValue])</f>
        <v>1672</v>
      </c>
      <c r="O1598" s="8" t="str">
        <f>LOOKUP(Table1[[#This Row],[Rank based on power]],$S$5:$S$9,$T$5:$T$9)</f>
        <v>Low performance</v>
      </c>
      <c r="P1598" s="2">
        <f ca="1">YEAR($T$2)-Table1[[#This Row],[testDate]]</f>
        <v>10</v>
      </c>
      <c r="Q1598" s="8" t="str">
        <f>CONCATENATE(PROPER(Table1[[#This Row],[Performace remark based on performance]])," ",UPPER(TRIM(Table1[[#This Row],[category]])))</f>
        <v>Low Performance DESKTOP</v>
      </c>
      <c r="R1598" s="8"/>
      <c r="S1598" s="2"/>
      <c r="T1598" s="2"/>
      <c r="U1598" s="2"/>
      <c r="V1598" s="2"/>
      <c r="W1598" s="2"/>
      <c r="X1598" s="2"/>
      <c r="Y1598" s="2"/>
      <c r="Z1598" s="2"/>
    </row>
    <row r="1599" spans="1:26" x14ac:dyDescent="0.2">
      <c r="A1599" t="s">
        <v>1731</v>
      </c>
      <c r="B1599" s="9">
        <v>49.95</v>
      </c>
      <c r="C1599" s="2">
        <v>1165</v>
      </c>
      <c r="D1599" s="2">
        <v>23.32</v>
      </c>
      <c r="E1599" s="2">
        <v>1018</v>
      </c>
      <c r="F1599" s="2">
        <v>20.37</v>
      </c>
      <c r="G1599" s="2">
        <v>35</v>
      </c>
      <c r="H1599" s="2">
        <v>33.28</v>
      </c>
      <c r="I1599" s="2">
        <v>2</v>
      </c>
      <c r="J1599" s="10">
        <v>2012</v>
      </c>
      <c r="K1599" s="8" t="s">
        <v>1491</v>
      </c>
      <c r="L1599" s="8" t="s">
        <v>118</v>
      </c>
      <c r="M1599" s="2">
        <f>RANK(Table1[[#This Row],[powerPerf]],Table1[powerPerf])</f>
        <v>1341</v>
      </c>
      <c r="N1599" s="2">
        <f>RANK(Table1[[#This Row],[cpuValue]],Table1[cpuValue])</f>
        <v>1047</v>
      </c>
      <c r="O1599" s="8" t="str">
        <f>LOOKUP(Table1[[#This Row],[Rank based on power]],$S$5:$S$9,$T$5:$T$9)</f>
        <v>Average performance</v>
      </c>
      <c r="P1599" s="2">
        <f ca="1">YEAR($T$2)-Table1[[#This Row],[testDate]]</f>
        <v>10</v>
      </c>
      <c r="Q1599" s="8" t="str">
        <f>CONCATENATE(PROPER(Table1[[#This Row],[Performace remark based on performance]])," ",UPPER(TRIM(Table1[[#This Row],[category]])))</f>
        <v>Average Performance LAPTOP</v>
      </c>
      <c r="R1599" s="8"/>
      <c r="S1599" s="2"/>
      <c r="T1599" s="2"/>
      <c r="U1599" s="2"/>
      <c r="V1599" s="2"/>
      <c r="W1599" s="2"/>
      <c r="X1599" s="2"/>
      <c r="Y1599" s="2"/>
      <c r="Z1599" s="2"/>
    </row>
    <row r="1600" spans="1:26" x14ac:dyDescent="0.2">
      <c r="A1600" t="s">
        <v>1732</v>
      </c>
      <c r="B1600" s="9">
        <v>12.55</v>
      </c>
      <c r="C1600" s="2">
        <v>1163</v>
      </c>
      <c r="D1600" s="2">
        <v>92.67</v>
      </c>
      <c r="E1600" s="2">
        <v>1249</v>
      </c>
      <c r="F1600" s="2">
        <v>99.53</v>
      </c>
      <c r="G1600" s="2">
        <v>65</v>
      </c>
      <c r="H1600" s="2">
        <v>17.89</v>
      </c>
      <c r="I1600" s="2">
        <v>2</v>
      </c>
      <c r="J1600" s="10">
        <v>2011</v>
      </c>
      <c r="K1600" s="8" t="s">
        <v>1092</v>
      </c>
      <c r="L1600" s="8" t="s">
        <v>13</v>
      </c>
      <c r="M1600" s="2">
        <f>RANK(Table1[[#This Row],[powerPerf]],Table1[powerPerf])</f>
        <v>1701</v>
      </c>
      <c r="N1600" s="2">
        <f>RANK(Table1[[#This Row],[cpuValue]],Table1[cpuValue])</f>
        <v>124</v>
      </c>
      <c r="O1600" s="8" t="str">
        <f>LOOKUP(Table1[[#This Row],[Rank based on power]],$S$5:$S$9,$T$5:$T$9)</f>
        <v>Low performance</v>
      </c>
      <c r="P1600" s="2">
        <f ca="1">YEAR($T$2)-Table1[[#This Row],[testDate]]</f>
        <v>11</v>
      </c>
      <c r="Q1600" s="8" t="str">
        <f>CONCATENATE(PROPER(Table1[[#This Row],[Performace remark based on performance]])," ",UPPER(TRIM(Table1[[#This Row],[category]])))</f>
        <v>Low Performance DESKTOP</v>
      </c>
      <c r="R1600" s="8"/>
      <c r="S1600" s="2"/>
      <c r="T1600" s="2"/>
      <c r="U1600" s="2"/>
      <c r="V1600" s="2"/>
      <c r="W1600" s="2"/>
      <c r="X1600" s="2"/>
      <c r="Y1600" s="2"/>
      <c r="Z1600" s="2"/>
    </row>
    <row r="1601" spans="1:26" x14ac:dyDescent="0.2">
      <c r="A1601" t="s">
        <v>1733</v>
      </c>
      <c r="B1601" s="9">
        <v>423.89</v>
      </c>
      <c r="C1601" s="2">
        <v>1163</v>
      </c>
      <c r="D1601" s="2">
        <v>2.74</v>
      </c>
      <c r="E1601" s="2">
        <v>1220</v>
      </c>
      <c r="F1601" s="2">
        <v>2.88</v>
      </c>
      <c r="G1601" s="2">
        <v>35</v>
      </c>
      <c r="H1601" s="2">
        <v>33.22</v>
      </c>
      <c r="I1601" s="2">
        <v>2</v>
      </c>
      <c r="J1601" s="10">
        <v>2010</v>
      </c>
      <c r="K1601" s="8" t="s">
        <v>1734</v>
      </c>
      <c r="L1601" s="8" t="s">
        <v>118</v>
      </c>
      <c r="M1601" s="2">
        <f>RANK(Table1[[#This Row],[powerPerf]],Table1[powerPerf])</f>
        <v>1342</v>
      </c>
      <c r="N1601" s="2">
        <f>RANK(Table1[[#This Row],[cpuValue]],Table1[cpuValue])</f>
        <v>1892</v>
      </c>
      <c r="O1601" s="8" t="str">
        <f>LOOKUP(Table1[[#This Row],[Rank based on power]],$S$5:$S$9,$T$5:$T$9)</f>
        <v>Average performance</v>
      </c>
      <c r="P1601" s="2">
        <f ca="1">YEAR($T$2)-Table1[[#This Row],[testDate]]</f>
        <v>12</v>
      </c>
      <c r="Q1601" s="8" t="str">
        <f>CONCATENATE(PROPER(Table1[[#This Row],[Performace remark based on performance]])," ",UPPER(TRIM(Table1[[#This Row],[category]])))</f>
        <v>Average Performance LAPTOP</v>
      </c>
      <c r="R1601" s="8"/>
      <c r="S1601" s="2"/>
      <c r="T1601" s="2"/>
      <c r="U1601" s="2"/>
      <c r="V1601" s="2"/>
      <c r="W1601" s="2"/>
      <c r="X1601" s="2"/>
      <c r="Y1601" s="2"/>
      <c r="Z1601" s="2"/>
    </row>
    <row r="1602" spans="1:26" x14ac:dyDescent="0.2">
      <c r="A1602" t="s">
        <v>1735</v>
      </c>
      <c r="B1602" s="9">
        <v>119.95</v>
      </c>
      <c r="C1602" s="2">
        <v>1161</v>
      </c>
      <c r="D1602" s="2">
        <v>9.67</v>
      </c>
      <c r="E1602" s="2">
        <v>1275</v>
      </c>
      <c r="F1602" s="2">
        <v>10.63</v>
      </c>
      <c r="G1602" s="2">
        <v>65</v>
      </c>
      <c r="H1602" s="2">
        <v>17.850000000000001</v>
      </c>
      <c r="I1602" s="2">
        <v>2</v>
      </c>
      <c r="J1602" s="10">
        <v>2008</v>
      </c>
      <c r="K1602" s="8" t="s">
        <v>1295</v>
      </c>
      <c r="L1602" s="8" t="s">
        <v>13</v>
      </c>
      <c r="M1602" s="2">
        <f>RANK(Table1[[#This Row],[powerPerf]],Table1[powerPerf])</f>
        <v>1704</v>
      </c>
      <c r="N1602" s="2">
        <f>RANK(Table1[[#This Row],[cpuValue]],Table1[cpuValue])</f>
        <v>1597</v>
      </c>
      <c r="O1602" s="8" t="str">
        <f>LOOKUP(Table1[[#This Row],[Rank based on power]],$S$5:$S$9,$T$5:$T$9)</f>
        <v>Low performance</v>
      </c>
      <c r="P1602" s="2">
        <f ca="1">YEAR($T$2)-Table1[[#This Row],[testDate]]</f>
        <v>14</v>
      </c>
      <c r="Q1602" s="8" t="str">
        <f>CONCATENATE(PROPER(Table1[[#This Row],[Performace remark based on performance]])," ",UPPER(TRIM(Table1[[#This Row],[category]])))</f>
        <v>Low Performance DESKTOP</v>
      </c>
      <c r="R1602" s="8"/>
      <c r="S1602" s="2"/>
      <c r="T1602" s="2"/>
      <c r="U1602" s="2"/>
      <c r="V1602" s="2"/>
      <c r="W1602" s="2"/>
      <c r="X1602" s="2"/>
      <c r="Y1602" s="2"/>
      <c r="Z1602" s="2"/>
    </row>
    <row r="1603" spans="1:26" x14ac:dyDescent="0.2">
      <c r="A1603" t="s">
        <v>1736</v>
      </c>
      <c r="B1603" s="9">
        <v>33.119999999999997</v>
      </c>
      <c r="C1603" s="2">
        <v>1160</v>
      </c>
      <c r="D1603" s="2">
        <v>35.01</v>
      </c>
      <c r="E1603" s="2">
        <v>1213</v>
      </c>
      <c r="F1603" s="2">
        <v>36.630000000000003</v>
      </c>
      <c r="G1603" s="2">
        <v>35</v>
      </c>
      <c r="H1603" s="2">
        <v>33.130000000000003</v>
      </c>
      <c r="I1603" s="2">
        <v>2</v>
      </c>
      <c r="J1603" s="10">
        <v>2009</v>
      </c>
      <c r="K1603" s="8" t="s">
        <v>1504</v>
      </c>
      <c r="L1603" s="8" t="s">
        <v>118</v>
      </c>
      <c r="M1603" s="2">
        <f>RANK(Table1[[#This Row],[powerPerf]],Table1[powerPerf])</f>
        <v>1345</v>
      </c>
      <c r="N1603" s="2">
        <f>RANK(Table1[[#This Row],[cpuValue]],Table1[cpuValue])</f>
        <v>704</v>
      </c>
      <c r="O1603" s="8" t="str">
        <f>LOOKUP(Table1[[#This Row],[Rank based on power]],$S$5:$S$9,$T$5:$T$9)</f>
        <v>Average performance</v>
      </c>
      <c r="P1603" s="2">
        <f ca="1">YEAR($T$2)-Table1[[#This Row],[testDate]]</f>
        <v>13</v>
      </c>
      <c r="Q1603" s="8" t="str">
        <f>CONCATENATE(PROPER(Table1[[#This Row],[Performace remark based on performance]])," ",UPPER(TRIM(Table1[[#This Row],[category]])))</f>
        <v>Average Performance LAPTOP</v>
      </c>
      <c r="R1603" s="8"/>
      <c r="S1603" s="2"/>
      <c r="T1603" s="2"/>
      <c r="U1603" s="2"/>
      <c r="V1603" s="2"/>
      <c r="W1603" s="2"/>
      <c r="X1603" s="2"/>
      <c r="Y1603" s="2"/>
      <c r="Z1603" s="2"/>
    </row>
    <row r="1604" spans="1:26" x14ac:dyDescent="0.2">
      <c r="A1604" t="s">
        <v>1737</v>
      </c>
      <c r="B1604" s="9">
        <v>65</v>
      </c>
      <c r="C1604" s="2">
        <v>1160</v>
      </c>
      <c r="D1604" s="2">
        <v>17.850000000000001</v>
      </c>
      <c r="E1604" s="2">
        <v>598</v>
      </c>
      <c r="F1604" s="2">
        <v>9.1999999999999993</v>
      </c>
      <c r="G1604" s="2">
        <v>25</v>
      </c>
      <c r="H1604" s="2">
        <v>46.4</v>
      </c>
      <c r="I1604" s="2">
        <v>4</v>
      </c>
      <c r="J1604" s="10">
        <v>2008</v>
      </c>
      <c r="K1604" s="8" t="s">
        <v>1542</v>
      </c>
      <c r="L1604" s="8" t="s">
        <v>118</v>
      </c>
      <c r="M1604" s="2">
        <f>RANK(Table1[[#This Row],[powerPerf]],Table1[powerPerf])</f>
        <v>1174</v>
      </c>
      <c r="N1604" s="2">
        <f>RANK(Table1[[#This Row],[cpuValue]],Table1[cpuValue])</f>
        <v>1243</v>
      </c>
      <c r="O1604" s="8" t="str">
        <f>LOOKUP(Table1[[#This Row],[Rank based on power]],$S$5:$S$9,$T$5:$T$9)</f>
        <v>Average performance</v>
      </c>
      <c r="P1604" s="2">
        <f ca="1">YEAR($T$2)-Table1[[#This Row],[testDate]]</f>
        <v>14</v>
      </c>
      <c r="Q1604" s="8" t="str">
        <f>CONCATENATE(PROPER(Table1[[#This Row],[Performace remark based on performance]])," ",UPPER(TRIM(Table1[[#This Row],[category]])))</f>
        <v>Average Performance LAPTOP</v>
      </c>
      <c r="R1604" s="8"/>
      <c r="S1604" s="2"/>
      <c r="T1604" s="2"/>
      <c r="U1604" s="2"/>
      <c r="V1604" s="2"/>
      <c r="W1604" s="2"/>
      <c r="X1604" s="2"/>
      <c r="Y1604" s="2"/>
      <c r="Z1604" s="2"/>
    </row>
    <row r="1605" spans="1:26" x14ac:dyDescent="0.2">
      <c r="A1605" t="s">
        <v>1738</v>
      </c>
      <c r="B1605" s="9">
        <v>76.73</v>
      </c>
      <c r="C1605" s="2">
        <v>1155</v>
      </c>
      <c r="D1605" s="2">
        <v>15.05</v>
      </c>
      <c r="E1605" s="2">
        <v>1201</v>
      </c>
      <c r="F1605" s="2">
        <v>15.65</v>
      </c>
      <c r="G1605" s="2">
        <v>45</v>
      </c>
      <c r="H1605" s="2">
        <v>25.67</v>
      </c>
      <c r="I1605" s="2">
        <v>2</v>
      </c>
      <c r="J1605" s="10">
        <v>2015</v>
      </c>
      <c r="K1605" s="8" t="s">
        <v>1092</v>
      </c>
      <c r="L1605" s="8" t="s">
        <v>13</v>
      </c>
      <c r="M1605" s="2">
        <f>RANK(Table1[[#This Row],[powerPerf]],Table1[powerPerf])</f>
        <v>1483</v>
      </c>
      <c r="N1605" s="2">
        <f>RANK(Table1[[#This Row],[cpuValue]],Table1[cpuValue])</f>
        <v>1349</v>
      </c>
      <c r="O1605" s="8" t="str">
        <f>LOOKUP(Table1[[#This Row],[Rank based on power]],$S$5:$S$9,$T$5:$T$9)</f>
        <v>Average performance</v>
      </c>
      <c r="P1605" s="2">
        <f ca="1">YEAR($T$2)-Table1[[#This Row],[testDate]]</f>
        <v>7</v>
      </c>
      <c r="Q1605" s="8" t="str">
        <f>CONCATENATE(PROPER(Table1[[#This Row],[Performace remark based on performance]])," ",UPPER(TRIM(Table1[[#This Row],[category]])))</f>
        <v>Average Performance DESKTOP</v>
      </c>
      <c r="R1605" s="8"/>
      <c r="S1605" s="2"/>
      <c r="T1605" s="2"/>
      <c r="U1605" s="2"/>
      <c r="V1605" s="2"/>
      <c r="W1605" s="2"/>
      <c r="X1605" s="2"/>
      <c r="Y1605" s="2"/>
      <c r="Z1605" s="2"/>
    </row>
    <row r="1606" spans="1:26" x14ac:dyDescent="0.2">
      <c r="A1606" t="s">
        <v>1739</v>
      </c>
      <c r="B1606" s="9">
        <v>349</v>
      </c>
      <c r="C1606" s="2">
        <v>1154</v>
      </c>
      <c r="D1606" s="2">
        <v>3.31</v>
      </c>
      <c r="E1606" s="2">
        <v>567</v>
      </c>
      <c r="F1606" s="2">
        <v>1.62</v>
      </c>
      <c r="G1606" s="2">
        <v>6</v>
      </c>
      <c r="H1606" s="2">
        <v>192.42</v>
      </c>
      <c r="I1606" s="2">
        <v>4</v>
      </c>
      <c r="J1606" s="10">
        <v>2011</v>
      </c>
      <c r="K1606" s="8" t="s">
        <v>1659</v>
      </c>
      <c r="L1606" s="8" t="s">
        <v>118</v>
      </c>
      <c r="M1606" s="2">
        <f>RANK(Table1[[#This Row],[powerPerf]],Table1[powerPerf])</f>
        <v>336</v>
      </c>
      <c r="N1606" s="2">
        <f>RANK(Table1[[#This Row],[cpuValue]],Table1[cpuValue])</f>
        <v>1866</v>
      </c>
      <c r="O1606" s="8" t="str">
        <f>LOOKUP(Table1[[#This Row],[Rank based on power]],$S$5:$S$9,$T$5:$T$9)</f>
        <v>Best performance</v>
      </c>
      <c r="P1606" s="2">
        <f ca="1">YEAR($T$2)-Table1[[#This Row],[testDate]]</f>
        <v>11</v>
      </c>
      <c r="Q1606" s="8" t="str">
        <f>CONCATENATE(PROPER(Table1[[#This Row],[Performace remark based on performance]])," ",UPPER(TRIM(Table1[[#This Row],[category]])))</f>
        <v>Best Performance LAPTOP</v>
      </c>
      <c r="R1606" s="8"/>
      <c r="S1606" s="2"/>
      <c r="T1606" s="2"/>
      <c r="U1606" s="2"/>
      <c r="V1606" s="2"/>
      <c r="W1606" s="2"/>
      <c r="X1606" s="2"/>
      <c r="Y1606" s="2"/>
      <c r="Z1606" s="2"/>
    </row>
    <row r="1607" spans="1:26" x14ac:dyDescent="0.2">
      <c r="A1607" t="s">
        <v>1740</v>
      </c>
      <c r="B1607" s="9">
        <v>47.58</v>
      </c>
      <c r="C1607" s="2">
        <v>1153</v>
      </c>
      <c r="D1607" s="2">
        <v>24.22</v>
      </c>
      <c r="E1607" s="2">
        <v>448</v>
      </c>
      <c r="F1607" s="2">
        <v>9.42</v>
      </c>
      <c r="G1607" s="2">
        <v>25</v>
      </c>
      <c r="H1607" s="2">
        <v>46.1</v>
      </c>
      <c r="I1607" s="2">
        <v>4</v>
      </c>
      <c r="J1607" s="10">
        <v>2011</v>
      </c>
      <c r="K1607" s="8" t="s">
        <v>1654</v>
      </c>
      <c r="L1607" s="8" t="s">
        <v>13</v>
      </c>
      <c r="M1607" s="2">
        <f>RANK(Table1[[#This Row],[powerPerf]],Table1[powerPerf])</f>
        <v>1178</v>
      </c>
      <c r="N1607" s="2">
        <f>RANK(Table1[[#This Row],[cpuValue]],Table1[cpuValue])</f>
        <v>1024</v>
      </c>
      <c r="O1607" s="8" t="str">
        <f>LOOKUP(Table1[[#This Row],[Rank based on power]],$S$5:$S$9,$T$5:$T$9)</f>
        <v>Average performance</v>
      </c>
      <c r="P1607" s="2">
        <f ca="1">YEAR($T$2)-Table1[[#This Row],[testDate]]</f>
        <v>11</v>
      </c>
      <c r="Q1607" s="8" t="str">
        <f>CONCATENATE(PROPER(Table1[[#This Row],[Performace remark based on performance]])," ",UPPER(TRIM(Table1[[#This Row],[category]])))</f>
        <v>Average Performance DESKTOP</v>
      </c>
      <c r="R1607" s="8"/>
      <c r="S1607" s="2"/>
      <c r="T1607" s="2"/>
      <c r="U1607" s="2"/>
      <c r="V1607" s="2"/>
      <c r="W1607" s="2"/>
      <c r="X1607" s="2"/>
      <c r="Y1607" s="2"/>
      <c r="Z1607" s="2"/>
    </row>
    <row r="1608" spans="1:26" x14ac:dyDescent="0.2">
      <c r="A1608" t="s">
        <v>1741</v>
      </c>
      <c r="B1608" s="9">
        <v>140.19</v>
      </c>
      <c r="C1608" s="2">
        <v>1152</v>
      </c>
      <c r="D1608" s="2">
        <v>8.2200000000000006</v>
      </c>
      <c r="E1608" s="2">
        <v>1314</v>
      </c>
      <c r="F1608" s="2">
        <v>9.3699999999999992</v>
      </c>
      <c r="G1608" s="2">
        <v>65</v>
      </c>
      <c r="H1608" s="2">
        <v>17.72</v>
      </c>
      <c r="I1608" s="2">
        <v>2</v>
      </c>
      <c r="J1608" s="10">
        <v>2010</v>
      </c>
      <c r="K1608" s="8" t="s">
        <v>1295</v>
      </c>
      <c r="L1608" s="8" t="s">
        <v>13</v>
      </c>
      <c r="M1608" s="2">
        <f>RANK(Table1[[#This Row],[powerPerf]],Table1[powerPerf])</f>
        <v>1709</v>
      </c>
      <c r="N1608" s="2">
        <f>RANK(Table1[[#This Row],[cpuValue]],Table1[cpuValue])</f>
        <v>1683</v>
      </c>
      <c r="O1608" s="8" t="str">
        <f>LOOKUP(Table1[[#This Row],[Rank based on power]],$S$5:$S$9,$T$5:$T$9)</f>
        <v>Low performance</v>
      </c>
      <c r="P1608" s="2">
        <f ca="1">YEAR($T$2)-Table1[[#This Row],[testDate]]</f>
        <v>12</v>
      </c>
      <c r="Q1608" s="8" t="str">
        <f>CONCATENATE(PROPER(Table1[[#This Row],[Performace remark based on performance]])," ",UPPER(TRIM(Table1[[#This Row],[category]])))</f>
        <v>Low Performance DESKTOP</v>
      </c>
      <c r="R1608" s="8"/>
      <c r="S1608" s="2"/>
      <c r="T1608" s="2"/>
      <c r="U1608" s="2"/>
      <c r="V1608" s="2"/>
      <c r="W1608" s="2"/>
      <c r="X1608" s="2"/>
      <c r="Y1608" s="2"/>
      <c r="Z1608" s="2"/>
    </row>
    <row r="1609" spans="1:26" x14ac:dyDescent="0.2">
      <c r="A1609" t="s">
        <v>1742</v>
      </c>
      <c r="B1609" s="9">
        <v>37.950000000000003</v>
      </c>
      <c r="C1609" s="2">
        <v>1151</v>
      </c>
      <c r="D1609" s="2">
        <v>30.34</v>
      </c>
      <c r="E1609" s="2">
        <v>1244</v>
      </c>
      <c r="F1609" s="2">
        <v>32.79</v>
      </c>
      <c r="G1609" s="2">
        <v>80</v>
      </c>
      <c r="H1609" s="2">
        <v>14.39</v>
      </c>
      <c r="I1609" s="2">
        <v>2</v>
      </c>
      <c r="J1609" s="10">
        <v>2009</v>
      </c>
      <c r="K1609" s="8" t="s">
        <v>1092</v>
      </c>
      <c r="L1609" s="8" t="s">
        <v>13</v>
      </c>
      <c r="M1609" s="2">
        <f>RANK(Table1[[#This Row],[powerPerf]],Table1[powerPerf])</f>
        <v>1788</v>
      </c>
      <c r="N1609" s="2">
        <f>RANK(Table1[[#This Row],[cpuValue]],Table1[cpuValue])</f>
        <v>827</v>
      </c>
      <c r="O1609" s="8" t="str">
        <f>LOOKUP(Table1[[#This Row],[Rank based on power]],$S$5:$S$9,$T$5:$T$9)</f>
        <v>Low performance</v>
      </c>
      <c r="P1609" s="2">
        <f ca="1">YEAR($T$2)-Table1[[#This Row],[testDate]]</f>
        <v>13</v>
      </c>
      <c r="Q1609" s="8" t="str">
        <f>CONCATENATE(PROPER(Table1[[#This Row],[Performace remark based on performance]])," ",UPPER(TRIM(Table1[[#This Row],[category]])))</f>
        <v>Low Performance DESKTOP</v>
      </c>
      <c r="R1609" s="8"/>
      <c r="S1609" s="2"/>
      <c r="T1609" s="2"/>
      <c r="U1609" s="2"/>
      <c r="V1609" s="2"/>
      <c r="W1609" s="2"/>
      <c r="X1609" s="2"/>
      <c r="Y1609" s="2"/>
      <c r="Z1609" s="2"/>
    </row>
    <row r="1610" spans="1:26" x14ac:dyDescent="0.2">
      <c r="A1610" t="s">
        <v>1743</v>
      </c>
      <c r="B1610" s="9">
        <v>14.86</v>
      </c>
      <c r="C1610" s="2">
        <v>1142</v>
      </c>
      <c r="D1610" s="2">
        <v>76.86</v>
      </c>
      <c r="E1610" s="2">
        <v>1104</v>
      </c>
      <c r="F1610" s="2">
        <v>74.290000000000006</v>
      </c>
      <c r="G1610" s="2">
        <v>130</v>
      </c>
      <c r="H1610" s="2">
        <v>8.7899999999999991</v>
      </c>
      <c r="I1610" s="2">
        <v>2</v>
      </c>
      <c r="J1610" s="10">
        <v>2016</v>
      </c>
      <c r="K1610" s="8" t="s">
        <v>716</v>
      </c>
      <c r="L1610" s="8" t="s">
        <v>16</v>
      </c>
      <c r="M1610" s="2">
        <f>RANK(Table1[[#This Row],[powerPerf]],Table1[powerPerf])</f>
        <v>1885</v>
      </c>
      <c r="N1610" s="2">
        <f>RANK(Table1[[#This Row],[cpuValue]],Table1[cpuValue])</f>
        <v>185</v>
      </c>
      <c r="O1610" s="8" t="str">
        <f>LOOKUP(Table1[[#This Row],[Rank based on power]],$S$5:$S$9,$T$5:$T$9)</f>
        <v>Very low performance</v>
      </c>
      <c r="P1610" s="2">
        <f ca="1">YEAR($T$2)-Table1[[#This Row],[testDate]]</f>
        <v>6</v>
      </c>
      <c r="Q1610" s="8" t="str">
        <f>CONCATENATE(PROPER(Table1[[#This Row],[Performace remark based on performance]])," ",UPPER(TRIM(Table1[[#This Row],[category]])))</f>
        <v>Very Low Performance SERVER</v>
      </c>
      <c r="R1610" s="8"/>
      <c r="S1610" s="2"/>
      <c r="T1610" s="2"/>
      <c r="U1610" s="2"/>
      <c r="V1610" s="2"/>
      <c r="W1610" s="2"/>
      <c r="X1610" s="2"/>
      <c r="Y1610" s="2"/>
      <c r="Z1610" s="2"/>
    </row>
    <row r="1611" spans="1:26" x14ac:dyDescent="0.2">
      <c r="A1611" t="s">
        <v>1744</v>
      </c>
      <c r="B1611" s="9">
        <v>51.2</v>
      </c>
      <c r="C1611" s="2">
        <v>1140</v>
      </c>
      <c r="D1611" s="2">
        <v>22.26</v>
      </c>
      <c r="E1611" s="2">
        <v>1196</v>
      </c>
      <c r="F1611" s="2">
        <v>23.36</v>
      </c>
      <c r="G1611" s="2">
        <v>65</v>
      </c>
      <c r="H1611" s="2">
        <v>17.53</v>
      </c>
      <c r="I1611" s="2">
        <v>2</v>
      </c>
      <c r="J1611" s="10">
        <v>2011</v>
      </c>
      <c r="K1611" s="8" t="s">
        <v>1295</v>
      </c>
      <c r="L1611" s="8" t="s">
        <v>13</v>
      </c>
      <c r="M1611" s="2">
        <f>RANK(Table1[[#This Row],[powerPerf]],Table1[powerPerf])</f>
        <v>1714</v>
      </c>
      <c r="N1611" s="2">
        <f>RANK(Table1[[#This Row],[cpuValue]],Table1[cpuValue])</f>
        <v>1091</v>
      </c>
      <c r="O1611" s="8" t="str">
        <f>LOOKUP(Table1[[#This Row],[Rank based on power]],$S$5:$S$9,$T$5:$T$9)</f>
        <v>Low performance</v>
      </c>
      <c r="P1611" s="2">
        <f ca="1">YEAR($T$2)-Table1[[#This Row],[testDate]]</f>
        <v>11</v>
      </c>
      <c r="Q1611" s="8" t="str">
        <f>CONCATENATE(PROPER(Table1[[#This Row],[Performace remark based on performance]])," ",UPPER(TRIM(Table1[[#This Row],[category]])))</f>
        <v>Low Performance DESKTOP</v>
      </c>
      <c r="R1611" s="8"/>
      <c r="S1611" s="2"/>
      <c r="T1611" s="2"/>
      <c r="U1611" s="2"/>
      <c r="V1611" s="2"/>
      <c r="W1611" s="2"/>
      <c r="X1611" s="2"/>
      <c r="Y1611" s="2"/>
      <c r="Z1611" s="2"/>
    </row>
    <row r="1612" spans="1:26" x14ac:dyDescent="0.2">
      <c r="A1612" t="s">
        <v>1745</v>
      </c>
      <c r="B1612" s="9">
        <v>84.88</v>
      </c>
      <c r="C1612" s="2">
        <v>1139</v>
      </c>
      <c r="D1612" s="2">
        <v>13.42</v>
      </c>
      <c r="E1612" s="2">
        <v>1102</v>
      </c>
      <c r="F1612" s="2">
        <v>12.98</v>
      </c>
      <c r="G1612" s="2">
        <v>35</v>
      </c>
      <c r="H1612" s="2">
        <v>32.54</v>
      </c>
      <c r="I1612" s="2">
        <v>2</v>
      </c>
      <c r="J1612" s="10">
        <v>2014</v>
      </c>
      <c r="K1612" s="8" t="s">
        <v>776</v>
      </c>
      <c r="L1612" s="8" t="s">
        <v>13</v>
      </c>
      <c r="M1612" s="2">
        <f>RANK(Table1[[#This Row],[powerPerf]],Table1[powerPerf])</f>
        <v>1354</v>
      </c>
      <c r="N1612" s="2">
        <f>RANK(Table1[[#This Row],[cpuValue]],Table1[cpuValue])</f>
        <v>1430</v>
      </c>
      <c r="O1612" s="8" t="str">
        <f>LOOKUP(Table1[[#This Row],[Rank based on power]],$S$5:$S$9,$T$5:$T$9)</f>
        <v>Average performance</v>
      </c>
      <c r="P1612" s="2">
        <f ca="1">YEAR($T$2)-Table1[[#This Row],[testDate]]</f>
        <v>8</v>
      </c>
      <c r="Q1612" s="8" t="str">
        <f>CONCATENATE(PROPER(Table1[[#This Row],[Performace remark based on performance]])," ",UPPER(TRIM(Table1[[#This Row],[category]])))</f>
        <v>Average Performance DESKTOP</v>
      </c>
      <c r="R1612" s="8"/>
      <c r="S1612" s="2"/>
      <c r="T1612" s="2"/>
      <c r="U1612" s="2"/>
      <c r="V1612" s="2"/>
      <c r="W1612" s="2"/>
      <c r="X1612" s="2"/>
      <c r="Y1612" s="2"/>
      <c r="Z1612" s="2"/>
    </row>
    <row r="1613" spans="1:26" x14ac:dyDescent="0.2">
      <c r="A1613" t="s">
        <v>1746</v>
      </c>
      <c r="B1613" s="9">
        <v>851</v>
      </c>
      <c r="C1613" s="2">
        <v>1139</v>
      </c>
      <c r="D1613" s="2">
        <v>1.34</v>
      </c>
      <c r="E1613" s="2">
        <v>1175</v>
      </c>
      <c r="F1613" s="2">
        <v>1.38</v>
      </c>
      <c r="G1613" s="2">
        <v>44</v>
      </c>
      <c r="H1613" s="2">
        <v>25.89</v>
      </c>
      <c r="I1613" s="2">
        <v>2</v>
      </c>
      <c r="J1613" s="10">
        <v>2011</v>
      </c>
      <c r="K1613" s="8" t="s">
        <v>1523</v>
      </c>
      <c r="L1613" s="8" t="s">
        <v>118</v>
      </c>
      <c r="M1613" s="2">
        <f>RANK(Table1[[#This Row],[powerPerf]],Table1[powerPerf])</f>
        <v>1477</v>
      </c>
      <c r="N1613" s="2">
        <f>RANK(Table1[[#This Row],[cpuValue]],Table1[cpuValue])</f>
        <v>1923</v>
      </c>
      <c r="O1613" s="8" t="str">
        <f>LOOKUP(Table1[[#This Row],[Rank based on power]],$S$5:$S$9,$T$5:$T$9)</f>
        <v>Average performance</v>
      </c>
      <c r="P1613" s="2">
        <f ca="1">YEAR($T$2)-Table1[[#This Row],[testDate]]</f>
        <v>11</v>
      </c>
      <c r="Q1613" s="8" t="str">
        <f>CONCATENATE(PROPER(Table1[[#This Row],[Performace remark based on performance]])," ",UPPER(TRIM(Table1[[#This Row],[category]])))</f>
        <v>Average Performance LAPTOP</v>
      </c>
      <c r="R1613" s="8"/>
      <c r="S1613" s="2"/>
      <c r="T1613" s="2"/>
      <c r="U1613" s="2"/>
      <c r="V1613" s="2"/>
      <c r="W1613" s="2"/>
      <c r="X1613" s="2"/>
      <c r="Y1613" s="2"/>
      <c r="Z1613" s="2"/>
    </row>
    <row r="1614" spans="1:26" x14ac:dyDescent="0.2">
      <c r="A1614" t="s">
        <v>1747</v>
      </c>
      <c r="B1614" s="9">
        <v>409.95</v>
      </c>
      <c r="C1614" s="2">
        <v>1135</v>
      </c>
      <c r="D1614" s="2">
        <v>2.77</v>
      </c>
      <c r="E1614" s="2">
        <v>1103</v>
      </c>
      <c r="F1614" s="2">
        <v>2.69</v>
      </c>
      <c r="G1614" s="2">
        <v>44</v>
      </c>
      <c r="H1614" s="2">
        <v>25.79</v>
      </c>
      <c r="I1614" s="2">
        <v>2</v>
      </c>
      <c r="J1614" s="10">
        <v>2009</v>
      </c>
      <c r="K1614" s="8" t="s">
        <v>1523</v>
      </c>
      <c r="L1614" s="8" t="s">
        <v>118</v>
      </c>
      <c r="M1614" s="2">
        <f>RANK(Table1[[#This Row],[powerPerf]],Table1[powerPerf])</f>
        <v>1480</v>
      </c>
      <c r="N1614" s="2">
        <f>RANK(Table1[[#This Row],[cpuValue]],Table1[cpuValue])</f>
        <v>1891</v>
      </c>
      <c r="O1614" s="8" t="str">
        <f>LOOKUP(Table1[[#This Row],[Rank based on power]],$S$5:$S$9,$T$5:$T$9)</f>
        <v>Average performance</v>
      </c>
      <c r="P1614" s="2">
        <f ca="1">YEAR($T$2)-Table1[[#This Row],[testDate]]</f>
        <v>13</v>
      </c>
      <c r="Q1614" s="8" t="str">
        <f>CONCATENATE(PROPER(Table1[[#This Row],[Performace remark based on performance]])," ",UPPER(TRIM(Table1[[#This Row],[category]])))</f>
        <v>Average Performance LAPTOP</v>
      </c>
      <c r="R1614" s="8"/>
      <c r="S1614" s="2"/>
      <c r="T1614" s="2"/>
      <c r="U1614" s="2"/>
      <c r="V1614" s="2"/>
      <c r="W1614" s="2"/>
      <c r="X1614" s="2"/>
      <c r="Y1614" s="2"/>
      <c r="Z1614" s="2"/>
    </row>
    <row r="1615" spans="1:26" x14ac:dyDescent="0.2">
      <c r="A1615" t="s">
        <v>1748</v>
      </c>
      <c r="B1615" s="9">
        <v>275.49</v>
      </c>
      <c r="C1615" s="2">
        <v>1126</v>
      </c>
      <c r="D1615" s="2">
        <v>4.09</v>
      </c>
      <c r="E1615" s="2">
        <v>809</v>
      </c>
      <c r="F1615" s="2">
        <v>2.94</v>
      </c>
      <c r="G1615" s="2">
        <v>6</v>
      </c>
      <c r="H1615" s="2">
        <v>187.73</v>
      </c>
      <c r="I1615" s="2">
        <v>2</v>
      </c>
      <c r="J1615" s="10">
        <v>2012</v>
      </c>
      <c r="K1615" s="8" t="s">
        <v>1050</v>
      </c>
      <c r="L1615" s="8" t="s">
        <v>118</v>
      </c>
      <c r="M1615" s="2">
        <f>RANK(Table1[[#This Row],[powerPerf]],Table1[powerPerf])</f>
        <v>353</v>
      </c>
      <c r="N1615" s="2">
        <f>RANK(Table1[[#This Row],[cpuValue]],Table1[cpuValue])</f>
        <v>1842</v>
      </c>
      <c r="O1615" s="8" t="str">
        <f>LOOKUP(Table1[[#This Row],[Rank based on power]],$S$5:$S$9,$T$5:$T$9)</f>
        <v>Best performance</v>
      </c>
      <c r="P1615" s="2">
        <f ca="1">YEAR($T$2)-Table1[[#This Row],[testDate]]</f>
        <v>10</v>
      </c>
      <c r="Q1615" s="8" t="str">
        <f>CONCATENATE(PROPER(Table1[[#This Row],[Performace remark based on performance]])," ",UPPER(TRIM(Table1[[#This Row],[category]])))</f>
        <v>Best Performance LAPTOP</v>
      </c>
      <c r="R1615" s="8"/>
      <c r="S1615" s="2"/>
      <c r="T1615" s="2"/>
      <c r="U1615" s="2"/>
      <c r="V1615" s="2"/>
      <c r="W1615" s="2"/>
      <c r="X1615" s="2"/>
      <c r="Y1615" s="2"/>
      <c r="Z1615" s="2"/>
    </row>
    <row r="1616" spans="1:26" x14ac:dyDescent="0.2">
      <c r="A1616" t="s">
        <v>1749</v>
      </c>
      <c r="B1616" s="9">
        <v>29.96</v>
      </c>
      <c r="C1616" s="2">
        <v>1126</v>
      </c>
      <c r="D1616" s="2">
        <v>37.57</v>
      </c>
      <c r="E1616" s="2">
        <v>977</v>
      </c>
      <c r="F1616" s="2">
        <v>32.6</v>
      </c>
      <c r="G1616" s="2">
        <v>35</v>
      </c>
      <c r="H1616" s="2">
        <v>32.159999999999997</v>
      </c>
      <c r="I1616" s="2">
        <v>2</v>
      </c>
      <c r="J1616" s="10">
        <v>2012</v>
      </c>
      <c r="K1616" s="8" t="s">
        <v>1491</v>
      </c>
      <c r="L1616" s="8" t="s">
        <v>118</v>
      </c>
      <c r="M1616" s="2">
        <f>RANK(Table1[[#This Row],[powerPerf]],Table1[powerPerf])</f>
        <v>1360</v>
      </c>
      <c r="N1616" s="2">
        <f>RANK(Table1[[#This Row],[cpuValue]],Table1[cpuValue])</f>
        <v>634</v>
      </c>
      <c r="O1616" s="8" t="str">
        <f>LOOKUP(Table1[[#This Row],[Rank based on power]],$S$5:$S$9,$T$5:$T$9)</f>
        <v>Average performance</v>
      </c>
      <c r="P1616" s="2">
        <f ca="1">YEAR($T$2)-Table1[[#This Row],[testDate]]</f>
        <v>10</v>
      </c>
      <c r="Q1616" s="8" t="str">
        <f>CONCATENATE(PROPER(Table1[[#This Row],[Performace remark based on performance]])," ",UPPER(TRIM(Table1[[#This Row],[category]])))</f>
        <v>Average Performance LAPTOP</v>
      </c>
      <c r="R1616" s="8"/>
      <c r="S1616" s="2"/>
      <c r="T1616" s="2"/>
      <c r="U1616" s="2"/>
      <c r="V1616" s="2"/>
      <c r="W1616" s="2"/>
      <c r="X1616" s="2"/>
      <c r="Y1616" s="2"/>
      <c r="Z1616" s="2"/>
    </row>
    <row r="1617" spans="1:26" x14ac:dyDescent="0.2">
      <c r="A1617" t="s">
        <v>1750</v>
      </c>
      <c r="B1617" s="9">
        <v>69.989999999999995</v>
      </c>
      <c r="C1617" s="2">
        <v>1118</v>
      </c>
      <c r="D1617" s="2">
        <v>15.97</v>
      </c>
      <c r="E1617" s="2">
        <v>281</v>
      </c>
      <c r="F1617" s="2">
        <v>4.0199999999999996</v>
      </c>
      <c r="G1617" s="2">
        <v>50</v>
      </c>
      <c r="H1617" s="2">
        <v>22.35</v>
      </c>
      <c r="I1617" s="2">
        <v>4</v>
      </c>
      <c r="J1617" s="10">
        <v>2014</v>
      </c>
      <c r="K1617" s="8" t="s">
        <v>1267</v>
      </c>
      <c r="L1617" s="8" t="s">
        <v>16</v>
      </c>
      <c r="M1617" s="2">
        <f>RANK(Table1[[#This Row],[powerPerf]],Table1[powerPerf])</f>
        <v>1561</v>
      </c>
      <c r="N1617" s="2">
        <f>RANK(Table1[[#This Row],[cpuValue]],Table1[cpuValue])</f>
        <v>1315</v>
      </c>
      <c r="O1617" s="8" t="str">
        <f>LOOKUP(Table1[[#This Row],[Rank based on power]],$S$5:$S$9,$T$5:$T$9)</f>
        <v>Low performance</v>
      </c>
      <c r="P1617" s="2">
        <f ca="1">YEAR($T$2)-Table1[[#This Row],[testDate]]</f>
        <v>8</v>
      </c>
      <c r="Q1617" s="8" t="str">
        <f>CONCATENATE(PROPER(Table1[[#This Row],[Performace remark based on performance]])," ",UPPER(TRIM(Table1[[#This Row],[category]])))</f>
        <v>Low Performance SERVER</v>
      </c>
      <c r="R1617" s="8"/>
      <c r="S1617" s="2"/>
      <c r="T1617" s="2"/>
      <c r="U1617" s="2"/>
      <c r="V1617" s="2"/>
      <c r="W1617" s="2"/>
      <c r="X1617" s="2"/>
      <c r="Y1617" s="2"/>
      <c r="Z1617" s="2"/>
    </row>
    <row r="1618" spans="1:26" x14ac:dyDescent="0.2">
      <c r="A1618" t="s">
        <v>1751</v>
      </c>
      <c r="B1618" s="9">
        <v>39.99</v>
      </c>
      <c r="C1618" s="2">
        <v>1113</v>
      </c>
      <c r="D1618" s="2">
        <v>27.83</v>
      </c>
      <c r="E1618" s="2">
        <v>1249</v>
      </c>
      <c r="F1618" s="2">
        <v>31.24</v>
      </c>
      <c r="G1618" s="2">
        <v>65</v>
      </c>
      <c r="H1618" s="2">
        <v>17.12</v>
      </c>
      <c r="I1618" s="2">
        <v>2</v>
      </c>
      <c r="J1618" s="10">
        <v>2008</v>
      </c>
      <c r="K1618" s="8" t="s">
        <v>1092</v>
      </c>
      <c r="L1618" s="8" t="s">
        <v>13</v>
      </c>
      <c r="M1618" s="2">
        <f>RANK(Table1[[#This Row],[powerPerf]],Table1[powerPerf])</f>
        <v>1720</v>
      </c>
      <c r="N1618" s="2">
        <f>RANK(Table1[[#This Row],[cpuValue]],Table1[cpuValue])</f>
        <v>910</v>
      </c>
      <c r="O1618" s="8" t="str">
        <f>LOOKUP(Table1[[#This Row],[Rank based on power]],$S$5:$S$9,$T$5:$T$9)</f>
        <v>Low performance</v>
      </c>
      <c r="P1618" s="2">
        <f ca="1">YEAR($T$2)-Table1[[#This Row],[testDate]]</f>
        <v>14</v>
      </c>
      <c r="Q1618" s="8" t="str">
        <f>CONCATENATE(PROPER(Table1[[#This Row],[Performace remark based on performance]])," ",UPPER(TRIM(Table1[[#This Row],[category]])))</f>
        <v>Low Performance DESKTOP</v>
      </c>
      <c r="R1618" s="8"/>
      <c r="S1618" s="2"/>
      <c r="T1618" s="2"/>
      <c r="U1618" s="2"/>
      <c r="V1618" s="2"/>
      <c r="W1618" s="2"/>
      <c r="X1618" s="2"/>
      <c r="Y1618" s="2"/>
      <c r="Z1618" s="2"/>
    </row>
    <row r="1619" spans="1:26" x14ac:dyDescent="0.2">
      <c r="A1619" t="s">
        <v>1752</v>
      </c>
      <c r="B1619" s="9">
        <v>11.03</v>
      </c>
      <c r="C1619" s="2">
        <v>1110</v>
      </c>
      <c r="D1619" s="2">
        <v>100.59</v>
      </c>
      <c r="E1619" s="2">
        <v>1131</v>
      </c>
      <c r="F1619" s="2">
        <v>102.53</v>
      </c>
      <c r="G1619" s="2">
        <v>65</v>
      </c>
      <c r="H1619" s="2">
        <v>17.07</v>
      </c>
      <c r="I1619" s="2">
        <v>2</v>
      </c>
      <c r="J1619" s="10">
        <v>2010</v>
      </c>
      <c r="K1619" s="8" t="s">
        <v>776</v>
      </c>
      <c r="L1619" s="8" t="s">
        <v>13</v>
      </c>
      <c r="M1619" s="2">
        <f>RANK(Table1[[#This Row],[powerPerf]],Table1[powerPerf])</f>
        <v>1721</v>
      </c>
      <c r="N1619" s="2">
        <f>RANK(Table1[[#This Row],[cpuValue]],Table1[cpuValue])</f>
        <v>93</v>
      </c>
      <c r="O1619" s="8" t="str">
        <f>LOOKUP(Table1[[#This Row],[Rank based on power]],$S$5:$S$9,$T$5:$T$9)</f>
        <v>Low performance</v>
      </c>
      <c r="P1619" s="2">
        <f ca="1">YEAR($T$2)-Table1[[#This Row],[testDate]]</f>
        <v>12</v>
      </c>
      <c r="Q1619" s="8" t="str">
        <f>CONCATENATE(PROPER(Table1[[#This Row],[Performace remark based on performance]])," ",UPPER(TRIM(Table1[[#This Row],[category]])))</f>
        <v>Low Performance DESKTOP</v>
      </c>
      <c r="R1619" s="8"/>
      <c r="S1619" s="2"/>
      <c r="T1619" s="2"/>
      <c r="U1619" s="2"/>
      <c r="V1619" s="2"/>
      <c r="W1619" s="2"/>
      <c r="X1619" s="2"/>
      <c r="Y1619" s="2"/>
      <c r="Z1619" s="2"/>
    </row>
    <row r="1620" spans="1:26" x14ac:dyDescent="0.2">
      <c r="A1620" t="s">
        <v>1753</v>
      </c>
      <c r="B1620" s="9">
        <v>43.98</v>
      </c>
      <c r="C1620" s="2">
        <v>1107</v>
      </c>
      <c r="D1620" s="2">
        <v>25.18</v>
      </c>
      <c r="E1620" s="2">
        <v>1083</v>
      </c>
      <c r="F1620" s="2">
        <v>24.63</v>
      </c>
      <c r="G1620" s="2">
        <v>80</v>
      </c>
      <c r="H1620" s="2">
        <v>13.84</v>
      </c>
      <c r="I1620" s="2">
        <v>2</v>
      </c>
      <c r="J1620" s="10">
        <v>2009</v>
      </c>
      <c r="K1620" s="8" t="s">
        <v>1306</v>
      </c>
      <c r="L1620" s="8" t="s">
        <v>13</v>
      </c>
      <c r="M1620" s="2">
        <f>RANK(Table1[[#This Row],[powerPerf]],Table1[powerPerf])</f>
        <v>1797</v>
      </c>
      <c r="N1620" s="2">
        <f>RANK(Table1[[#This Row],[cpuValue]],Table1[cpuValue])</f>
        <v>996</v>
      </c>
      <c r="O1620" s="8" t="str">
        <f>LOOKUP(Table1[[#This Row],[Rank based on power]],$S$5:$S$9,$T$5:$T$9)</f>
        <v>Low performance</v>
      </c>
      <c r="P1620" s="2">
        <f ca="1">YEAR($T$2)-Table1[[#This Row],[testDate]]</f>
        <v>13</v>
      </c>
      <c r="Q1620" s="8" t="str">
        <f>CONCATENATE(PROPER(Table1[[#This Row],[Performace remark based on performance]])," ",UPPER(TRIM(Table1[[#This Row],[category]])))</f>
        <v>Low Performance DESKTOP</v>
      </c>
      <c r="R1620" s="8"/>
      <c r="S1620" s="2"/>
      <c r="T1620" s="2"/>
      <c r="U1620" s="2"/>
      <c r="V1620" s="2"/>
      <c r="W1620" s="2"/>
      <c r="X1620" s="2"/>
      <c r="Y1620" s="2"/>
      <c r="Z1620" s="2"/>
    </row>
    <row r="1621" spans="1:26" x14ac:dyDescent="0.2">
      <c r="A1621" t="s">
        <v>1754</v>
      </c>
      <c r="B1621" s="9">
        <v>1038.26</v>
      </c>
      <c r="C1621" s="2">
        <v>1106</v>
      </c>
      <c r="D1621" s="2">
        <v>1.07</v>
      </c>
      <c r="E1621" s="2">
        <v>553</v>
      </c>
      <c r="F1621" s="2">
        <v>0.53</v>
      </c>
      <c r="G1621" s="2">
        <v>95</v>
      </c>
      <c r="H1621" s="2">
        <v>11.64</v>
      </c>
      <c r="I1621" s="2">
        <v>2</v>
      </c>
      <c r="J1621" s="10">
        <v>2010</v>
      </c>
      <c r="K1621" s="8" t="s">
        <v>1210</v>
      </c>
      <c r="L1621" s="8" t="s">
        <v>16</v>
      </c>
      <c r="M1621" s="2">
        <f>RANK(Table1[[#This Row],[powerPerf]],Table1[powerPerf])</f>
        <v>1834</v>
      </c>
      <c r="N1621" s="2">
        <f>RANK(Table1[[#This Row],[cpuValue]],Table1[cpuValue])</f>
        <v>1928</v>
      </c>
      <c r="O1621" s="8" t="str">
        <f>LOOKUP(Table1[[#This Row],[Rank based on power]],$S$5:$S$9,$T$5:$T$9)</f>
        <v>Low performance</v>
      </c>
      <c r="P1621" s="2">
        <f ca="1">YEAR($T$2)-Table1[[#This Row],[testDate]]</f>
        <v>12</v>
      </c>
      <c r="Q1621" s="8" t="str">
        <f>CONCATENATE(PROPER(Table1[[#This Row],[Performace remark based on performance]])," ",UPPER(TRIM(Table1[[#This Row],[category]])))</f>
        <v>Low Performance SERVER</v>
      </c>
      <c r="R1621" s="8"/>
      <c r="S1621" s="2"/>
      <c r="T1621" s="2"/>
      <c r="U1621" s="2"/>
      <c r="V1621" s="2"/>
      <c r="W1621" s="2"/>
      <c r="X1621" s="2"/>
      <c r="Y1621" s="2"/>
      <c r="Z1621" s="2"/>
    </row>
    <row r="1622" spans="1:26" x14ac:dyDescent="0.2">
      <c r="A1622" t="s">
        <v>1755</v>
      </c>
      <c r="B1622" s="9">
        <v>28.49</v>
      </c>
      <c r="C1622" s="2">
        <v>1105</v>
      </c>
      <c r="D1622" s="2">
        <v>38.79</v>
      </c>
      <c r="E1622" s="2">
        <v>1105</v>
      </c>
      <c r="F1622" s="2">
        <v>38.799999999999997</v>
      </c>
      <c r="G1622" s="2">
        <v>45</v>
      </c>
      <c r="H1622" s="2">
        <v>24.56</v>
      </c>
      <c r="I1622" s="2">
        <v>2</v>
      </c>
      <c r="J1622" s="10">
        <v>2011</v>
      </c>
      <c r="K1622" s="8" t="s">
        <v>1092</v>
      </c>
      <c r="L1622" s="8" t="s">
        <v>13</v>
      </c>
      <c r="M1622" s="2">
        <f>RANK(Table1[[#This Row],[powerPerf]],Table1[powerPerf])</f>
        <v>1502</v>
      </c>
      <c r="N1622" s="2">
        <f>RANK(Table1[[#This Row],[cpuValue]],Table1[cpuValue])</f>
        <v>612</v>
      </c>
      <c r="O1622" s="8" t="str">
        <f>LOOKUP(Table1[[#This Row],[Rank based on power]],$S$5:$S$9,$T$5:$T$9)</f>
        <v>Average performance</v>
      </c>
      <c r="P1622" s="2">
        <f ca="1">YEAR($T$2)-Table1[[#This Row],[testDate]]</f>
        <v>11</v>
      </c>
      <c r="Q1622" s="8" t="str">
        <f>CONCATENATE(PROPER(Table1[[#This Row],[Performace remark based on performance]])," ",UPPER(TRIM(Table1[[#This Row],[category]])))</f>
        <v>Average Performance DESKTOP</v>
      </c>
      <c r="R1622" s="8"/>
      <c r="S1622" s="2"/>
      <c r="T1622" s="2"/>
      <c r="U1622" s="2"/>
      <c r="V1622" s="2"/>
      <c r="W1622" s="2"/>
      <c r="X1622" s="2"/>
      <c r="Y1622" s="2"/>
      <c r="Z1622" s="2"/>
    </row>
    <row r="1623" spans="1:26" x14ac:dyDescent="0.2">
      <c r="A1623" t="s">
        <v>1756</v>
      </c>
      <c r="B1623" s="9">
        <v>48.99</v>
      </c>
      <c r="C1623" s="2">
        <v>1096</v>
      </c>
      <c r="D1623" s="2">
        <v>22.36</v>
      </c>
      <c r="E1623" s="2">
        <v>1078</v>
      </c>
      <c r="F1623" s="2">
        <v>22.01</v>
      </c>
      <c r="G1623" s="2">
        <v>65</v>
      </c>
      <c r="H1623" s="2">
        <v>16.86</v>
      </c>
      <c r="I1623" s="2">
        <v>2</v>
      </c>
      <c r="J1623" s="10">
        <v>2008</v>
      </c>
      <c r="K1623" s="8" t="s">
        <v>776</v>
      </c>
      <c r="L1623" s="8" t="s">
        <v>13</v>
      </c>
      <c r="M1623" s="2">
        <f>RANK(Table1[[#This Row],[powerPerf]],Table1[powerPerf])</f>
        <v>1724</v>
      </c>
      <c r="N1623" s="2">
        <f>RANK(Table1[[#This Row],[cpuValue]],Table1[cpuValue])</f>
        <v>1088</v>
      </c>
      <c r="O1623" s="8" t="str">
        <f>LOOKUP(Table1[[#This Row],[Rank based on power]],$S$5:$S$9,$T$5:$T$9)</f>
        <v>Low performance</v>
      </c>
      <c r="P1623" s="2">
        <f ca="1">YEAR($T$2)-Table1[[#This Row],[testDate]]</f>
        <v>14</v>
      </c>
      <c r="Q1623" s="8" t="str">
        <f>CONCATENATE(PROPER(Table1[[#This Row],[Performace remark based on performance]])," ",UPPER(TRIM(Table1[[#This Row],[category]])))</f>
        <v>Low Performance DESKTOP</v>
      </c>
      <c r="R1623" s="8"/>
      <c r="S1623" s="2"/>
      <c r="T1623" s="2"/>
      <c r="U1623" s="2"/>
      <c r="V1623" s="2"/>
      <c r="W1623" s="2"/>
      <c r="X1623" s="2"/>
      <c r="Y1623" s="2"/>
      <c r="Z1623" s="2"/>
    </row>
    <row r="1624" spans="1:26" x14ac:dyDescent="0.2">
      <c r="A1624" t="s">
        <v>1757</v>
      </c>
      <c r="B1624" s="9">
        <v>136</v>
      </c>
      <c r="C1624" s="2">
        <v>1094</v>
      </c>
      <c r="D1624" s="2">
        <v>8.0399999999999991</v>
      </c>
      <c r="E1624" s="2">
        <v>1150</v>
      </c>
      <c r="F1624" s="2">
        <v>8.4600000000000009</v>
      </c>
      <c r="G1624" s="2">
        <v>65</v>
      </c>
      <c r="H1624" s="2">
        <v>16.829999999999998</v>
      </c>
      <c r="I1624" s="2">
        <v>2</v>
      </c>
      <c r="J1624" s="10">
        <v>2012</v>
      </c>
      <c r="K1624" s="8" t="s">
        <v>1360</v>
      </c>
      <c r="L1624" s="8" t="s">
        <v>13</v>
      </c>
      <c r="M1624" s="2">
        <f>RANK(Table1[[#This Row],[powerPerf]],Table1[powerPerf])</f>
        <v>1725</v>
      </c>
      <c r="N1624" s="2">
        <f>RANK(Table1[[#This Row],[cpuValue]],Table1[cpuValue])</f>
        <v>1693</v>
      </c>
      <c r="O1624" s="8" t="str">
        <f>LOOKUP(Table1[[#This Row],[Rank based on power]],$S$5:$S$9,$T$5:$T$9)</f>
        <v>Low performance</v>
      </c>
      <c r="P1624" s="2">
        <f ca="1">YEAR($T$2)-Table1[[#This Row],[testDate]]</f>
        <v>10</v>
      </c>
      <c r="Q1624" s="8" t="str">
        <f>CONCATENATE(PROPER(Table1[[#This Row],[Performace remark based on performance]])," ",UPPER(TRIM(Table1[[#This Row],[category]])))</f>
        <v>Low Performance DESKTOP</v>
      </c>
      <c r="R1624" s="8"/>
      <c r="S1624" s="2"/>
      <c r="T1624" s="2"/>
      <c r="U1624" s="2"/>
      <c r="V1624" s="2"/>
      <c r="W1624" s="2"/>
      <c r="X1624" s="2"/>
      <c r="Y1624" s="2"/>
      <c r="Z1624" s="2"/>
    </row>
    <row r="1625" spans="1:26" x14ac:dyDescent="0.2">
      <c r="A1625" t="s">
        <v>1758</v>
      </c>
      <c r="B1625" s="9">
        <v>159.94999999999999</v>
      </c>
      <c r="C1625" s="2">
        <v>1093</v>
      </c>
      <c r="D1625" s="2">
        <v>6.83</v>
      </c>
      <c r="E1625" s="2">
        <v>1087</v>
      </c>
      <c r="F1625" s="2">
        <v>6.8</v>
      </c>
      <c r="G1625" s="2">
        <v>44</v>
      </c>
      <c r="H1625" s="2">
        <v>24.83</v>
      </c>
      <c r="I1625" s="2">
        <v>2</v>
      </c>
      <c r="J1625" s="10">
        <v>2011</v>
      </c>
      <c r="K1625" s="8" t="s">
        <v>1523</v>
      </c>
      <c r="L1625" s="8" t="s">
        <v>118</v>
      </c>
      <c r="M1625" s="2">
        <f>RANK(Table1[[#This Row],[powerPerf]],Table1[powerPerf])</f>
        <v>1497</v>
      </c>
      <c r="N1625" s="2">
        <f>RANK(Table1[[#This Row],[cpuValue]],Table1[cpuValue])</f>
        <v>1737</v>
      </c>
      <c r="O1625" s="8" t="str">
        <f>LOOKUP(Table1[[#This Row],[Rank based on power]],$S$5:$S$9,$T$5:$T$9)</f>
        <v>Average performance</v>
      </c>
      <c r="P1625" s="2">
        <f ca="1">YEAR($T$2)-Table1[[#This Row],[testDate]]</f>
        <v>11</v>
      </c>
      <c r="Q1625" s="8" t="str">
        <f>CONCATENATE(PROPER(Table1[[#This Row],[Performace remark based on performance]])," ",UPPER(TRIM(Table1[[#This Row],[category]])))</f>
        <v>Average Performance LAPTOP</v>
      </c>
      <c r="R1625" s="8"/>
      <c r="S1625" s="2"/>
      <c r="T1625" s="2"/>
      <c r="U1625" s="2"/>
      <c r="V1625" s="2"/>
      <c r="W1625" s="2"/>
      <c r="X1625" s="2"/>
      <c r="Y1625" s="2"/>
      <c r="Z1625" s="2"/>
    </row>
    <row r="1626" spans="1:26" x14ac:dyDescent="0.2">
      <c r="A1626" t="s">
        <v>1759</v>
      </c>
      <c r="B1626" s="9">
        <v>86</v>
      </c>
      <c r="C1626" s="2">
        <v>1091</v>
      </c>
      <c r="D1626" s="2">
        <v>12.68</v>
      </c>
      <c r="E1626" s="2">
        <v>871</v>
      </c>
      <c r="F1626" s="2">
        <v>10.119999999999999</v>
      </c>
      <c r="G1626" s="2">
        <v>25</v>
      </c>
      <c r="H1626" s="2">
        <v>43.63</v>
      </c>
      <c r="I1626" s="2">
        <v>2</v>
      </c>
      <c r="J1626" s="10">
        <v>2013</v>
      </c>
      <c r="K1626" s="8" t="s">
        <v>673</v>
      </c>
      <c r="L1626" s="8" t="s">
        <v>118</v>
      </c>
      <c r="M1626" s="2">
        <f>RANK(Table1[[#This Row],[powerPerf]],Table1[powerPerf])</f>
        <v>1209</v>
      </c>
      <c r="N1626" s="2">
        <f>RANK(Table1[[#This Row],[cpuValue]],Table1[cpuValue])</f>
        <v>1456</v>
      </c>
      <c r="O1626" s="8" t="str">
        <f>LOOKUP(Table1[[#This Row],[Rank based on power]],$S$5:$S$9,$T$5:$T$9)</f>
        <v>Average performance</v>
      </c>
      <c r="P1626" s="2">
        <f ca="1">YEAR($T$2)-Table1[[#This Row],[testDate]]</f>
        <v>9</v>
      </c>
      <c r="Q1626" s="8" t="str">
        <f>CONCATENATE(PROPER(Table1[[#This Row],[Performace remark based on performance]])," ",UPPER(TRIM(Table1[[#This Row],[category]])))</f>
        <v>Average Performance LAPTOP</v>
      </c>
      <c r="R1626" s="8"/>
      <c r="S1626" s="2"/>
      <c r="T1626" s="2"/>
      <c r="U1626" s="2"/>
      <c r="V1626" s="2"/>
      <c r="W1626" s="2"/>
      <c r="X1626" s="2"/>
      <c r="Y1626" s="2"/>
      <c r="Z1626" s="2"/>
    </row>
    <row r="1627" spans="1:26" x14ac:dyDescent="0.2">
      <c r="A1627" t="s">
        <v>1760</v>
      </c>
      <c r="B1627" s="9">
        <v>50.99</v>
      </c>
      <c r="C1627" s="2">
        <v>1091</v>
      </c>
      <c r="D1627" s="2">
        <v>21.4</v>
      </c>
      <c r="E1627" s="2">
        <v>1055</v>
      </c>
      <c r="F1627" s="2">
        <v>20.7</v>
      </c>
      <c r="G1627" s="2">
        <v>35</v>
      </c>
      <c r="H1627" s="2">
        <v>31.17</v>
      </c>
      <c r="I1627" s="2">
        <v>2</v>
      </c>
      <c r="J1627" s="10">
        <v>2017</v>
      </c>
      <c r="K1627" s="8" t="s">
        <v>1315</v>
      </c>
      <c r="L1627" s="8" t="s">
        <v>118</v>
      </c>
      <c r="M1627" s="2">
        <f>RANK(Table1[[#This Row],[powerPerf]],Table1[powerPerf])</f>
        <v>1373</v>
      </c>
      <c r="N1627" s="2">
        <f>RANK(Table1[[#This Row],[cpuValue]],Table1[cpuValue])</f>
        <v>1119</v>
      </c>
      <c r="O1627" s="8" t="str">
        <f>LOOKUP(Table1[[#This Row],[Rank based on power]],$S$5:$S$9,$T$5:$T$9)</f>
        <v>Average performance</v>
      </c>
      <c r="P1627" s="2">
        <f ca="1">YEAR($T$2)-Table1[[#This Row],[testDate]]</f>
        <v>5</v>
      </c>
      <c r="Q1627" s="8" t="str">
        <f>CONCATENATE(PROPER(Table1[[#This Row],[Performace remark based on performance]])," ",UPPER(TRIM(Table1[[#This Row],[category]])))</f>
        <v>Average Performance LAPTOP</v>
      </c>
      <c r="R1627" s="8"/>
      <c r="S1627" s="2"/>
      <c r="T1627" s="2"/>
      <c r="U1627" s="2"/>
      <c r="V1627" s="2"/>
      <c r="W1627" s="2"/>
      <c r="X1627" s="2"/>
      <c r="Y1627" s="2"/>
      <c r="Z1627" s="2"/>
    </row>
    <row r="1628" spans="1:26" x14ac:dyDescent="0.2">
      <c r="A1628" t="s">
        <v>1761</v>
      </c>
      <c r="B1628" s="9">
        <v>99.63</v>
      </c>
      <c r="C1628" s="2">
        <v>1090</v>
      </c>
      <c r="D1628" s="2">
        <v>10.94</v>
      </c>
      <c r="E1628" s="2">
        <v>1198</v>
      </c>
      <c r="F1628" s="2">
        <v>12.03</v>
      </c>
      <c r="G1628" s="2">
        <v>65</v>
      </c>
      <c r="H1628" s="2">
        <v>16.760000000000002</v>
      </c>
      <c r="I1628" s="2">
        <v>2</v>
      </c>
      <c r="J1628" s="10">
        <v>2011</v>
      </c>
      <c r="K1628" s="8" t="s">
        <v>1295</v>
      </c>
      <c r="L1628" s="8" t="s">
        <v>13</v>
      </c>
      <c r="M1628" s="2">
        <f>RANK(Table1[[#This Row],[powerPerf]],Table1[powerPerf])</f>
        <v>1726</v>
      </c>
      <c r="N1628" s="2">
        <f>RANK(Table1[[#This Row],[cpuValue]],Table1[cpuValue])</f>
        <v>1532</v>
      </c>
      <c r="O1628" s="8" t="str">
        <f>LOOKUP(Table1[[#This Row],[Rank based on power]],$S$5:$S$9,$T$5:$T$9)</f>
        <v>Low performance</v>
      </c>
      <c r="P1628" s="2">
        <f ca="1">YEAR($T$2)-Table1[[#This Row],[testDate]]</f>
        <v>11</v>
      </c>
      <c r="Q1628" s="8" t="str">
        <f>CONCATENATE(PROPER(Table1[[#This Row],[Performace remark based on performance]])," ",UPPER(TRIM(Table1[[#This Row],[category]])))</f>
        <v>Low Performance DESKTOP</v>
      </c>
      <c r="R1628" s="8"/>
      <c r="S1628" s="2"/>
      <c r="T1628" s="2"/>
      <c r="U1628" s="2"/>
      <c r="V1628" s="2"/>
      <c r="W1628" s="2"/>
      <c r="X1628" s="2"/>
      <c r="Y1628" s="2"/>
      <c r="Z1628" s="2"/>
    </row>
    <row r="1629" spans="1:26" x14ac:dyDescent="0.2">
      <c r="A1629" t="s">
        <v>1762</v>
      </c>
      <c r="B1629" s="9">
        <v>19.77</v>
      </c>
      <c r="C1629" s="2">
        <v>1086</v>
      </c>
      <c r="D1629" s="2">
        <v>54.92</v>
      </c>
      <c r="E1629" s="2">
        <v>929</v>
      </c>
      <c r="F1629" s="2">
        <v>46.99</v>
      </c>
      <c r="G1629" s="2">
        <v>73</v>
      </c>
      <c r="H1629" s="2">
        <v>14.87</v>
      </c>
      <c r="I1629" s="2">
        <v>2</v>
      </c>
      <c r="J1629" s="10">
        <v>2013</v>
      </c>
      <c r="K1629" s="8" t="s">
        <v>1763</v>
      </c>
      <c r="L1629" s="8" t="s">
        <v>13</v>
      </c>
      <c r="M1629" s="2">
        <f>RANK(Table1[[#This Row],[powerPerf]],Table1[powerPerf])</f>
        <v>1774</v>
      </c>
      <c r="N1629" s="2">
        <f>RANK(Table1[[#This Row],[cpuValue]],Table1[cpuValue])</f>
        <v>372</v>
      </c>
      <c r="O1629" s="8" t="str">
        <f>LOOKUP(Table1[[#This Row],[Rank based on power]],$S$5:$S$9,$T$5:$T$9)</f>
        <v>Low performance</v>
      </c>
      <c r="P1629" s="2">
        <f ca="1">YEAR($T$2)-Table1[[#This Row],[testDate]]</f>
        <v>9</v>
      </c>
      <c r="Q1629" s="8" t="str">
        <f>CONCATENATE(PROPER(Table1[[#This Row],[Performace remark based on performance]])," ",UPPER(TRIM(Table1[[#This Row],[category]])))</f>
        <v>Low Performance DESKTOP</v>
      </c>
      <c r="R1629" s="8"/>
      <c r="S1629" s="2"/>
      <c r="T1629" s="2"/>
      <c r="U1629" s="2"/>
      <c r="V1629" s="2"/>
      <c r="W1629" s="2"/>
      <c r="X1629" s="2"/>
      <c r="Y1629" s="2"/>
      <c r="Z1629" s="2"/>
    </row>
    <row r="1630" spans="1:26" x14ac:dyDescent="0.2">
      <c r="A1630" t="s">
        <v>1764</v>
      </c>
      <c r="B1630" s="9">
        <v>46.99</v>
      </c>
      <c r="C1630" s="2">
        <v>1084</v>
      </c>
      <c r="D1630" s="2">
        <v>23.08</v>
      </c>
      <c r="E1630" s="2">
        <v>729</v>
      </c>
      <c r="F1630" s="2">
        <v>15.52</v>
      </c>
      <c r="G1630" s="2">
        <v>65</v>
      </c>
      <c r="H1630" s="2">
        <v>16.68</v>
      </c>
      <c r="I1630" s="2">
        <v>3</v>
      </c>
      <c r="J1630" s="10">
        <v>2012</v>
      </c>
      <c r="K1630" s="8">
        <v>940</v>
      </c>
      <c r="L1630" s="8" t="s">
        <v>13</v>
      </c>
      <c r="M1630" s="2">
        <f>RANK(Table1[[#This Row],[powerPerf]],Table1[powerPerf])</f>
        <v>1727</v>
      </c>
      <c r="N1630" s="2">
        <f>RANK(Table1[[#This Row],[cpuValue]],Table1[cpuValue])</f>
        <v>1061</v>
      </c>
      <c r="O1630" s="8" t="str">
        <f>LOOKUP(Table1[[#This Row],[Rank based on power]],$S$5:$S$9,$T$5:$T$9)</f>
        <v>Low performance</v>
      </c>
      <c r="P1630" s="2">
        <f ca="1">YEAR($T$2)-Table1[[#This Row],[testDate]]</f>
        <v>10</v>
      </c>
      <c r="Q1630" s="8" t="str">
        <f>CONCATENATE(PROPER(Table1[[#This Row],[Performace remark based on performance]])," ",UPPER(TRIM(Table1[[#This Row],[category]])))</f>
        <v>Low Performance DESKTOP</v>
      </c>
      <c r="R1630" s="8"/>
      <c r="S1630" s="2"/>
      <c r="T1630" s="2"/>
      <c r="U1630" s="2"/>
      <c r="V1630" s="2"/>
      <c r="W1630" s="2"/>
      <c r="X1630" s="2"/>
      <c r="Y1630" s="2"/>
      <c r="Z1630" s="2"/>
    </row>
    <row r="1631" spans="1:26" x14ac:dyDescent="0.2">
      <c r="A1631" t="s">
        <v>1765</v>
      </c>
      <c r="B1631" s="9">
        <v>38.950000000000003</v>
      </c>
      <c r="C1631" s="2">
        <v>1083</v>
      </c>
      <c r="D1631" s="2">
        <v>27.8</v>
      </c>
      <c r="E1631" s="2">
        <v>1155</v>
      </c>
      <c r="F1631" s="2">
        <v>29.66</v>
      </c>
      <c r="G1631" s="2">
        <v>65</v>
      </c>
      <c r="H1631" s="2">
        <v>16.66</v>
      </c>
      <c r="I1631" s="2">
        <v>2</v>
      </c>
      <c r="J1631" s="10">
        <v>2018</v>
      </c>
      <c r="K1631" s="8" t="s">
        <v>1092</v>
      </c>
      <c r="L1631" s="8" t="s">
        <v>13</v>
      </c>
      <c r="M1631" s="2">
        <f>RANK(Table1[[#This Row],[powerPerf]],Table1[powerPerf])</f>
        <v>1728</v>
      </c>
      <c r="N1631" s="2">
        <f>RANK(Table1[[#This Row],[cpuValue]],Table1[cpuValue])</f>
        <v>913</v>
      </c>
      <c r="O1631" s="8" t="str">
        <f>LOOKUP(Table1[[#This Row],[Rank based on power]],$S$5:$S$9,$T$5:$T$9)</f>
        <v>Low performance</v>
      </c>
      <c r="P1631" s="2">
        <f ca="1">YEAR($T$2)-Table1[[#This Row],[testDate]]</f>
        <v>4</v>
      </c>
      <c r="Q1631" s="8" t="str">
        <f>CONCATENATE(PROPER(Table1[[#This Row],[Performace remark based on performance]])," ",UPPER(TRIM(Table1[[#This Row],[category]])))</f>
        <v>Low Performance DESKTOP</v>
      </c>
      <c r="R1631" s="8"/>
      <c r="S1631" s="2"/>
      <c r="T1631" s="2"/>
      <c r="U1631" s="2"/>
      <c r="V1631" s="2"/>
      <c r="W1631" s="2"/>
      <c r="X1631" s="2"/>
      <c r="Y1631" s="2"/>
      <c r="Z1631" s="2"/>
    </row>
    <row r="1632" spans="1:26" x14ac:dyDescent="0.2">
      <c r="A1632" t="s">
        <v>1766</v>
      </c>
      <c r="B1632" s="9">
        <v>19.989999999999998</v>
      </c>
      <c r="C1632" s="2">
        <v>1075</v>
      </c>
      <c r="D1632" s="2">
        <v>53.77</v>
      </c>
      <c r="E1632" s="2">
        <v>1145</v>
      </c>
      <c r="F1632" s="2">
        <v>57.28</v>
      </c>
      <c r="G1632" s="2">
        <v>45</v>
      </c>
      <c r="H1632" s="2">
        <v>23.89</v>
      </c>
      <c r="I1632" s="2">
        <v>2</v>
      </c>
      <c r="J1632" s="10">
        <v>2011</v>
      </c>
      <c r="K1632" s="8" t="s">
        <v>1092</v>
      </c>
      <c r="L1632" s="8" t="s">
        <v>13</v>
      </c>
      <c r="M1632" s="2">
        <f>RANK(Table1[[#This Row],[powerPerf]],Table1[powerPerf])</f>
        <v>1522</v>
      </c>
      <c r="N1632" s="2">
        <f>RANK(Table1[[#This Row],[cpuValue]],Table1[cpuValue])</f>
        <v>385</v>
      </c>
      <c r="O1632" s="8" t="str">
        <f>LOOKUP(Table1[[#This Row],[Rank based on power]],$S$5:$S$9,$T$5:$T$9)</f>
        <v>Average performance</v>
      </c>
      <c r="P1632" s="2">
        <f ca="1">YEAR($T$2)-Table1[[#This Row],[testDate]]</f>
        <v>11</v>
      </c>
      <c r="Q1632" s="8" t="str">
        <f>CONCATENATE(PROPER(Table1[[#This Row],[Performace remark based on performance]])," ",UPPER(TRIM(Table1[[#This Row],[category]])))</f>
        <v>Average Performance DESKTOP</v>
      </c>
      <c r="R1632" s="8"/>
      <c r="S1632" s="2"/>
      <c r="T1632" s="2"/>
      <c r="U1632" s="2"/>
      <c r="V1632" s="2"/>
      <c r="W1632" s="2"/>
      <c r="X1632" s="2"/>
      <c r="Y1632" s="2"/>
      <c r="Z1632" s="2"/>
    </row>
    <row r="1633" spans="1:26" x14ac:dyDescent="0.2">
      <c r="A1633" t="s">
        <v>1767</v>
      </c>
      <c r="B1633" s="9">
        <v>24.1</v>
      </c>
      <c r="C1633" s="2">
        <v>1073</v>
      </c>
      <c r="D1633" s="2">
        <v>44.53</v>
      </c>
      <c r="E1633" s="2">
        <v>1206</v>
      </c>
      <c r="F1633" s="2">
        <v>50.03</v>
      </c>
      <c r="G1633" s="2">
        <v>65</v>
      </c>
      <c r="H1633" s="2">
        <v>16.510000000000002</v>
      </c>
      <c r="I1633" s="2">
        <v>2</v>
      </c>
      <c r="J1633" s="10">
        <v>2012</v>
      </c>
      <c r="K1633" s="8" t="s">
        <v>1092</v>
      </c>
      <c r="L1633" s="8" t="s">
        <v>13</v>
      </c>
      <c r="M1633" s="2">
        <f>RANK(Table1[[#This Row],[powerPerf]],Table1[powerPerf])</f>
        <v>1731</v>
      </c>
      <c r="N1633" s="2">
        <f>RANK(Table1[[#This Row],[cpuValue]],Table1[cpuValue])</f>
        <v>512</v>
      </c>
      <c r="O1633" s="8" t="str">
        <f>LOOKUP(Table1[[#This Row],[Rank based on power]],$S$5:$S$9,$T$5:$T$9)</f>
        <v>Low performance</v>
      </c>
      <c r="P1633" s="2">
        <f ca="1">YEAR($T$2)-Table1[[#This Row],[testDate]]</f>
        <v>10</v>
      </c>
      <c r="Q1633" s="8" t="str">
        <f>CONCATENATE(PROPER(Table1[[#This Row],[Performace remark based on performance]])," ",UPPER(TRIM(Table1[[#This Row],[category]])))</f>
        <v>Low Performance DESKTOP</v>
      </c>
      <c r="R1633" s="8"/>
      <c r="S1633" s="2"/>
      <c r="T1633" s="2"/>
      <c r="U1633" s="2"/>
      <c r="V1633" s="2"/>
      <c r="W1633" s="2"/>
      <c r="X1633" s="2"/>
      <c r="Y1633" s="2"/>
      <c r="Z1633" s="2"/>
    </row>
    <row r="1634" spans="1:26" x14ac:dyDescent="0.2">
      <c r="A1634" t="s">
        <v>1768</v>
      </c>
      <c r="B1634" s="9">
        <v>95.71</v>
      </c>
      <c r="C1634" s="2">
        <v>1073</v>
      </c>
      <c r="D1634" s="2">
        <v>11.21</v>
      </c>
      <c r="E1634" s="2">
        <v>1210</v>
      </c>
      <c r="F1634" s="2">
        <v>12.64</v>
      </c>
      <c r="G1634" s="2">
        <v>65</v>
      </c>
      <c r="H1634" s="2">
        <v>16.510000000000002</v>
      </c>
      <c r="I1634" s="2">
        <v>2</v>
      </c>
      <c r="J1634" s="10">
        <v>2011</v>
      </c>
      <c r="K1634" s="8" t="s">
        <v>1295</v>
      </c>
      <c r="L1634" s="8" t="s">
        <v>13</v>
      </c>
      <c r="M1634" s="2">
        <f>RANK(Table1[[#This Row],[powerPerf]],Table1[powerPerf])</f>
        <v>1731</v>
      </c>
      <c r="N1634" s="2">
        <f>RANK(Table1[[#This Row],[cpuValue]],Table1[cpuValue])</f>
        <v>1519</v>
      </c>
      <c r="O1634" s="8" t="str">
        <f>LOOKUP(Table1[[#This Row],[Rank based on power]],$S$5:$S$9,$T$5:$T$9)</f>
        <v>Low performance</v>
      </c>
      <c r="P1634" s="2">
        <f ca="1">YEAR($T$2)-Table1[[#This Row],[testDate]]</f>
        <v>11</v>
      </c>
      <c r="Q1634" s="8" t="str">
        <f>CONCATENATE(PROPER(Table1[[#This Row],[Performace remark based on performance]])," ",UPPER(TRIM(Table1[[#This Row],[category]])))</f>
        <v>Low Performance DESKTOP</v>
      </c>
      <c r="R1634" s="8"/>
      <c r="S1634" s="2"/>
      <c r="T1634" s="2"/>
      <c r="U1634" s="2"/>
      <c r="V1634" s="2"/>
      <c r="W1634" s="2"/>
      <c r="X1634" s="2"/>
      <c r="Y1634" s="2"/>
      <c r="Z1634" s="2"/>
    </row>
    <row r="1635" spans="1:26" x14ac:dyDescent="0.2">
      <c r="A1635" t="s">
        <v>1769</v>
      </c>
      <c r="B1635" s="9">
        <v>16.989999999999998</v>
      </c>
      <c r="C1635" s="2">
        <v>1072</v>
      </c>
      <c r="D1635" s="2">
        <v>63.11</v>
      </c>
      <c r="E1635" s="2">
        <v>1156</v>
      </c>
      <c r="F1635" s="2">
        <v>68.06</v>
      </c>
      <c r="G1635" s="2">
        <v>65</v>
      </c>
      <c r="H1635" s="2">
        <v>16.489999999999998</v>
      </c>
      <c r="I1635" s="2">
        <v>2</v>
      </c>
      <c r="J1635" s="10">
        <v>2009</v>
      </c>
      <c r="K1635" s="8" t="s">
        <v>1295</v>
      </c>
      <c r="L1635" s="8" t="s">
        <v>13</v>
      </c>
      <c r="M1635" s="2">
        <f>RANK(Table1[[#This Row],[powerPerf]],Table1[powerPerf])</f>
        <v>1734</v>
      </c>
      <c r="N1635" s="2">
        <f>RANK(Table1[[#This Row],[cpuValue]],Table1[cpuValue])</f>
        <v>288</v>
      </c>
      <c r="O1635" s="8" t="str">
        <f>LOOKUP(Table1[[#This Row],[Rank based on power]],$S$5:$S$9,$T$5:$T$9)</f>
        <v>Low performance</v>
      </c>
      <c r="P1635" s="2">
        <f ca="1">YEAR($T$2)-Table1[[#This Row],[testDate]]</f>
        <v>13</v>
      </c>
      <c r="Q1635" s="8" t="str">
        <f>CONCATENATE(PROPER(Table1[[#This Row],[Performace remark based on performance]])," ",UPPER(TRIM(Table1[[#This Row],[category]])))</f>
        <v>Low Performance DESKTOP</v>
      </c>
      <c r="R1635" s="8"/>
      <c r="S1635" s="2"/>
      <c r="T1635" s="2"/>
      <c r="U1635" s="2"/>
      <c r="V1635" s="2"/>
      <c r="W1635" s="2"/>
      <c r="X1635" s="2"/>
      <c r="Y1635" s="2"/>
      <c r="Z1635" s="2"/>
    </row>
    <row r="1636" spans="1:26" x14ac:dyDescent="0.2">
      <c r="A1636" t="s">
        <v>1770</v>
      </c>
      <c r="B1636" s="9">
        <v>20</v>
      </c>
      <c r="C1636" s="2">
        <v>1066</v>
      </c>
      <c r="D1636" s="2">
        <v>53.31</v>
      </c>
      <c r="E1636" s="2">
        <v>1075</v>
      </c>
      <c r="F1636" s="2">
        <v>53.73</v>
      </c>
      <c r="G1636" s="2">
        <v>65</v>
      </c>
      <c r="H1636" s="2">
        <v>16.399999999999999</v>
      </c>
      <c r="I1636" s="2">
        <v>2</v>
      </c>
      <c r="J1636" s="10">
        <v>2008</v>
      </c>
      <c r="K1636" s="8" t="s">
        <v>1360</v>
      </c>
      <c r="L1636" s="8" t="s">
        <v>13</v>
      </c>
      <c r="M1636" s="2">
        <f>RANK(Table1[[#This Row],[powerPerf]],Table1[powerPerf])</f>
        <v>1737</v>
      </c>
      <c r="N1636" s="2">
        <f>RANK(Table1[[#This Row],[cpuValue]],Table1[cpuValue])</f>
        <v>396</v>
      </c>
      <c r="O1636" s="8" t="str">
        <f>LOOKUP(Table1[[#This Row],[Rank based on power]],$S$5:$S$9,$T$5:$T$9)</f>
        <v>Low performance</v>
      </c>
      <c r="P1636" s="2">
        <f ca="1">YEAR($T$2)-Table1[[#This Row],[testDate]]</f>
        <v>14</v>
      </c>
      <c r="Q1636" s="8" t="str">
        <f>CONCATENATE(PROPER(Table1[[#This Row],[Performace remark based on performance]])," ",UPPER(TRIM(Table1[[#This Row],[category]])))</f>
        <v>Low Performance DESKTOP</v>
      </c>
      <c r="R1636" s="8"/>
      <c r="S1636" s="2"/>
      <c r="T1636" s="2"/>
      <c r="U1636" s="2"/>
      <c r="V1636" s="2"/>
      <c r="W1636" s="2"/>
      <c r="X1636" s="2"/>
      <c r="Y1636" s="2"/>
      <c r="Z1636" s="2"/>
    </row>
    <row r="1637" spans="1:26" x14ac:dyDescent="0.2">
      <c r="A1637" t="s">
        <v>1771</v>
      </c>
      <c r="B1637" s="9">
        <v>35.81</v>
      </c>
      <c r="C1637" s="2">
        <v>1064</v>
      </c>
      <c r="D1637" s="2">
        <v>29.71</v>
      </c>
      <c r="E1637" s="2">
        <v>1050</v>
      </c>
      <c r="F1637" s="2">
        <v>29.33</v>
      </c>
      <c r="G1637" s="2">
        <v>35</v>
      </c>
      <c r="H1637" s="2">
        <v>30.4</v>
      </c>
      <c r="I1637" s="2">
        <v>2</v>
      </c>
      <c r="J1637" s="10">
        <v>2010</v>
      </c>
      <c r="K1637" s="8" t="s">
        <v>875</v>
      </c>
      <c r="L1637" s="8" t="s">
        <v>118</v>
      </c>
      <c r="M1637" s="2">
        <f>RANK(Table1[[#This Row],[powerPerf]],Table1[powerPerf])</f>
        <v>1390</v>
      </c>
      <c r="N1637" s="2">
        <f>RANK(Table1[[#This Row],[cpuValue]],Table1[cpuValue])</f>
        <v>852</v>
      </c>
      <c r="O1637" s="8" t="str">
        <f>LOOKUP(Table1[[#This Row],[Rank based on power]],$S$5:$S$9,$T$5:$T$9)</f>
        <v>Average performance</v>
      </c>
      <c r="P1637" s="2">
        <f ca="1">YEAR($T$2)-Table1[[#This Row],[testDate]]</f>
        <v>12</v>
      </c>
      <c r="Q1637" s="8" t="str">
        <f>CONCATENATE(PROPER(Table1[[#This Row],[Performace remark based on performance]])," ",UPPER(TRIM(Table1[[#This Row],[category]])))</f>
        <v>Average Performance LAPTOP</v>
      </c>
      <c r="R1637" s="8"/>
      <c r="S1637" s="2"/>
      <c r="T1637" s="2"/>
      <c r="U1637" s="2"/>
      <c r="V1637" s="2"/>
      <c r="W1637" s="2"/>
      <c r="X1637" s="2"/>
      <c r="Y1637" s="2"/>
      <c r="Z1637" s="2"/>
    </row>
    <row r="1638" spans="1:26" x14ac:dyDescent="0.2">
      <c r="A1638" t="s">
        <v>1772</v>
      </c>
      <c r="B1638" s="9">
        <v>75.989999999999995</v>
      </c>
      <c r="C1638" s="2">
        <v>1064</v>
      </c>
      <c r="D1638" s="2">
        <v>14</v>
      </c>
      <c r="E1638" s="2">
        <v>1126</v>
      </c>
      <c r="F1638" s="2">
        <v>14.82</v>
      </c>
      <c r="G1638" s="2">
        <v>65</v>
      </c>
      <c r="H1638" s="2">
        <v>16.36</v>
      </c>
      <c r="I1638" s="2">
        <v>2</v>
      </c>
      <c r="J1638" s="10">
        <v>2012</v>
      </c>
      <c r="K1638" s="8" t="s">
        <v>1295</v>
      </c>
      <c r="L1638" s="8" t="s">
        <v>13</v>
      </c>
      <c r="M1638" s="2">
        <f>RANK(Table1[[#This Row],[powerPerf]],Table1[powerPerf])</f>
        <v>1738</v>
      </c>
      <c r="N1638" s="2">
        <f>RANK(Table1[[#This Row],[cpuValue]],Table1[cpuValue])</f>
        <v>1398</v>
      </c>
      <c r="O1638" s="8" t="str">
        <f>LOOKUP(Table1[[#This Row],[Rank based on power]],$S$5:$S$9,$T$5:$T$9)</f>
        <v>Low performance</v>
      </c>
      <c r="P1638" s="2">
        <f ca="1">YEAR($T$2)-Table1[[#This Row],[testDate]]</f>
        <v>10</v>
      </c>
      <c r="Q1638" s="8" t="str">
        <f>CONCATENATE(PROPER(Table1[[#This Row],[Performace remark based on performance]])," ",UPPER(TRIM(Table1[[#This Row],[category]])))</f>
        <v>Low Performance DESKTOP</v>
      </c>
      <c r="R1638" s="8"/>
      <c r="S1638" s="2"/>
      <c r="T1638" s="2"/>
      <c r="U1638" s="2"/>
      <c r="V1638" s="2"/>
      <c r="W1638" s="2"/>
      <c r="X1638" s="2"/>
      <c r="Y1638" s="2"/>
      <c r="Z1638" s="2"/>
    </row>
    <row r="1639" spans="1:26" x14ac:dyDescent="0.2">
      <c r="A1639" t="s">
        <v>1773</v>
      </c>
      <c r="B1639" s="9">
        <v>29</v>
      </c>
      <c r="C1639" s="2">
        <v>1062</v>
      </c>
      <c r="D1639" s="2">
        <v>36.630000000000003</v>
      </c>
      <c r="E1639" s="2">
        <v>879</v>
      </c>
      <c r="F1639" s="2">
        <v>30.3</v>
      </c>
      <c r="G1639" s="2">
        <v>35</v>
      </c>
      <c r="H1639" s="2">
        <v>30.35</v>
      </c>
      <c r="I1639" s="2">
        <v>2</v>
      </c>
      <c r="J1639" s="10">
        <v>2010</v>
      </c>
      <c r="K1639" s="8" t="s">
        <v>1450</v>
      </c>
      <c r="L1639" s="8" t="s">
        <v>118</v>
      </c>
      <c r="M1639" s="2">
        <f>RANK(Table1[[#This Row],[powerPerf]],Table1[powerPerf])</f>
        <v>1391</v>
      </c>
      <c r="N1639" s="2">
        <f>RANK(Table1[[#This Row],[cpuValue]],Table1[cpuValue])</f>
        <v>656</v>
      </c>
      <c r="O1639" s="8" t="str">
        <f>LOOKUP(Table1[[#This Row],[Rank based on power]],$S$5:$S$9,$T$5:$T$9)</f>
        <v>Average performance</v>
      </c>
      <c r="P1639" s="2">
        <f ca="1">YEAR($T$2)-Table1[[#This Row],[testDate]]</f>
        <v>12</v>
      </c>
      <c r="Q1639" s="8" t="str">
        <f>CONCATENATE(PROPER(Table1[[#This Row],[Performace remark based on performance]])," ",UPPER(TRIM(Table1[[#This Row],[category]])))</f>
        <v>Average Performance LAPTOP</v>
      </c>
      <c r="R1639" s="8"/>
      <c r="S1639" s="2"/>
      <c r="T1639" s="2"/>
      <c r="U1639" s="2"/>
      <c r="V1639" s="2"/>
      <c r="W1639" s="2"/>
      <c r="X1639" s="2"/>
      <c r="Y1639" s="2"/>
      <c r="Z1639" s="2"/>
    </row>
    <row r="1640" spans="1:26" x14ac:dyDescent="0.2">
      <c r="A1640" t="s">
        <v>1774</v>
      </c>
      <c r="B1640" s="9">
        <v>79</v>
      </c>
      <c r="C1640" s="2">
        <v>1061</v>
      </c>
      <c r="D1640" s="2">
        <v>13.43</v>
      </c>
      <c r="E1640" s="2">
        <v>1035</v>
      </c>
      <c r="F1640" s="2">
        <v>13.1</v>
      </c>
      <c r="G1640" s="2">
        <v>73</v>
      </c>
      <c r="H1640" s="2">
        <v>14.53</v>
      </c>
      <c r="I1640" s="2">
        <v>2</v>
      </c>
      <c r="J1640" s="10">
        <v>2010</v>
      </c>
      <c r="K1640" s="8" t="s">
        <v>1172</v>
      </c>
      <c r="L1640" s="8" t="s">
        <v>13</v>
      </c>
      <c r="M1640" s="2">
        <f>RANK(Table1[[#This Row],[powerPerf]],Table1[powerPerf])</f>
        <v>1784</v>
      </c>
      <c r="N1640" s="2">
        <f>RANK(Table1[[#This Row],[cpuValue]],Table1[cpuValue])</f>
        <v>1429</v>
      </c>
      <c r="O1640" s="8" t="str">
        <f>LOOKUP(Table1[[#This Row],[Rank based on power]],$S$5:$S$9,$T$5:$T$9)</f>
        <v>Low performance</v>
      </c>
      <c r="P1640" s="2">
        <f ca="1">YEAR($T$2)-Table1[[#This Row],[testDate]]</f>
        <v>12</v>
      </c>
      <c r="Q1640" s="8" t="str">
        <f>CONCATENATE(PROPER(Table1[[#This Row],[Performace remark based on performance]])," ",UPPER(TRIM(Table1[[#This Row],[category]])))</f>
        <v>Low Performance DESKTOP</v>
      </c>
      <c r="R1640" s="8"/>
      <c r="S1640" s="2"/>
      <c r="T1640" s="2"/>
      <c r="U1640" s="2"/>
      <c r="V1640" s="2"/>
      <c r="W1640" s="2"/>
      <c r="X1640" s="2"/>
      <c r="Y1640" s="2"/>
      <c r="Z1640" s="2"/>
    </row>
    <row r="1641" spans="1:26" x14ac:dyDescent="0.2">
      <c r="A1641" t="s">
        <v>1775</v>
      </c>
      <c r="B1641" s="9">
        <v>16.989999999999998</v>
      </c>
      <c r="C1641" s="2">
        <v>1056</v>
      </c>
      <c r="D1641" s="2">
        <v>62.15</v>
      </c>
      <c r="E1641" s="2">
        <v>962</v>
      </c>
      <c r="F1641" s="2">
        <v>56.61</v>
      </c>
      <c r="G1641" s="2">
        <v>35</v>
      </c>
      <c r="H1641" s="2">
        <v>30.17</v>
      </c>
      <c r="I1641" s="2">
        <v>2</v>
      </c>
      <c r="J1641" s="10">
        <v>2009</v>
      </c>
      <c r="K1641" s="8" t="s">
        <v>776</v>
      </c>
      <c r="L1641" s="8" t="s">
        <v>13</v>
      </c>
      <c r="M1641" s="2">
        <f>RANK(Table1[[#This Row],[powerPerf]],Table1[powerPerf])</f>
        <v>1395</v>
      </c>
      <c r="N1641" s="2">
        <f>RANK(Table1[[#This Row],[cpuValue]],Table1[cpuValue])</f>
        <v>302</v>
      </c>
      <c r="O1641" s="8" t="str">
        <f>LOOKUP(Table1[[#This Row],[Rank based on power]],$S$5:$S$9,$T$5:$T$9)</f>
        <v>Average performance</v>
      </c>
      <c r="P1641" s="2">
        <f ca="1">YEAR($T$2)-Table1[[#This Row],[testDate]]</f>
        <v>13</v>
      </c>
      <c r="Q1641" s="8" t="str">
        <f>CONCATENATE(PROPER(Table1[[#This Row],[Performace remark based on performance]])," ",UPPER(TRIM(Table1[[#This Row],[category]])))</f>
        <v>Average Performance DESKTOP</v>
      </c>
      <c r="R1641" s="8"/>
      <c r="S1641" s="2"/>
      <c r="T1641" s="2"/>
      <c r="U1641" s="2"/>
      <c r="V1641" s="2"/>
      <c r="W1641" s="2"/>
      <c r="X1641" s="2"/>
      <c r="Y1641" s="2"/>
      <c r="Z1641" s="2"/>
    </row>
    <row r="1642" spans="1:26" x14ac:dyDescent="0.2">
      <c r="A1642" t="s">
        <v>1776</v>
      </c>
      <c r="B1642" s="9">
        <v>9.99</v>
      </c>
      <c r="C1642" s="2">
        <v>1052</v>
      </c>
      <c r="D1642" s="2">
        <v>105.35</v>
      </c>
      <c r="E1642" s="2">
        <v>1015</v>
      </c>
      <c r="F1642" s="2">
        <v>101.64</v>
      </c>
      <c r="G1642" s="2">
        <v>130</v>
      </c>
      <c r="H1642" s="2">
        <v>8.1</v>
      </c>
      <c r="I1642" s="2">
        <v>2</v>
      </c>
      <c r="J1642" s="10">
        <v>2009</v>
      </c>
      <c r="K1642" s="8" t="s">
        <v>716</v>
      </c>
      <c r="L1642" s="8" t="s">
        <v>16</v>
      </c>
      <c r="M1642" s="2">
        <f>RANK(Table1[[#This Row],[powerPerf]],Table1[powerPerf])</f>
        <v>1892</v>
      </c>
      <c r="N1642" s="2">
        <f>RANK(Table1[[#This Row],[cpuValue]],Table1[cpuValue])</f>
        <v>77</v>
      </c>
      <c r="O1642" s="8" t="str">
        <f>LOOKUP(Table1[[#This Row],[Rank based on power]],$S$5:$S$9,$T$5:$T$9)</f>
        <v>Very low performance</v>
      </c>
      <c r="P1642" s="2">
        <f ca="1">YEAR($T$2)-Table1[[#This Row],[testDate]]</f>
        <v>13</v>
      </c>
      <c r="Q1642" s="8" t="str">
        <f>CONCATENATE(PROPER(Table1[[#This Row],[Performace remark based on performance]])," ",UPPER(TRIM(Table1[[#This Row],[category]])))</f>
        <v>Very Low Performance SERVER</v>
      </c>
      <c r="R1642" s="8"/>
      <c r="S1642" s="2"/>
      <c r="T1642" s="2"/>
      <c r="U1642" s="2"/>
      <c r="V1642" s="2"/>
      <c r="W1642" s="2"/>
      <c r="X1642" s="2"/>
      <c r="Y1642" s="2"/>
      <c r="Z1642" s="2"/>
    </row>
    <row r="1643" spans="1:26" x14ac:dyDescent="0.2">
      <c r="A1643" t="s">
        <v>1777</v>
      </c>
      <c r="B1643" s="9">
        <v>54.95</v>
      </c>
      <c r="C1643" s="2">
        <v>1051</v>
      </c>
      <c r="D1643" s="2">
        <v>19.13</v>
      </c>
      <c r="E1643" s="2">
        <v>1121</v>
      </c>
      <c r="F1643" s="2">
        <v>20.39</v>
      </c>
      <c r="G1643" s="2">
        <v>35</v>
      </c>
      <c r="H1643" s="2">
        <v>30.03</v>
      </c>
      <c r="I1643" s="2">
        <v>2</v>
      </c>
      <c r="J1643" s="10">
        <v>2013</v>
      </c>
      <c r="K1643" s="8" t="s">
        <v>1734</v>
      </c>
      <c r="L1643" s="8" t="s">
        <v>118</v>
      </c>
      <c r="M1643" s="2">
        <f>RANK(Table1[[#This Row],[powerPerf]],Table1[powerPerf])</f>
        <v>1396</v>
      </c>
      <c r="N1643" s="2">
        <f>RANK(Table1[[#This Row],[cpuValue]],Table1[cpuValue])</f>
        <v>1191</v>
      </c>
      <c r="O1643" s="8" t="str">
        <f>LOOKUP(Table1[[#This Row],[Rank based on power]],$S$5:$S$9,$T$5:$T$9)</f>
        <v>Average performance</v>
      </c>
      <c r="P1643" s="2">
        <f ca="1">YEAR($T$2)-Table1[[#This Row],[testDate]]</f>
        <v>9</v>
      </c>
      <c r="Q1643" s="8" t="str">
        <f>CONCATENATE(PROPER(Table1[[#This Row],[Performace remark based on performance]])," ",UPPER(TRIM(Table1[[#This Row],[category]])))</f>
        <v>Average Performance LAPTOP</v>
      </c>
      <c r="R1643" s="8"/>
      <c r="S1643" s="2"/>
      <c r="T1643" s="2"/>
      <c r="U1643" s="2"/>
      <c r="V1643" s="2"/>
      <c r="W1643" s="2"/>
      <c r="X1643" s="2"/>
      <c r="Y1643" s="2"/>
      <c r="Z1643" s="2"/>
    </row>
    <row r="1644" spans="1:26" x14ac:dyDescent="0.2">
      <c r="A1644" t="s">
        <v>1778</v>
      </c>
      <c r="B1644" s="9">
        <v>97.5</v>
      </c>
      <c r="C1644" s="2">
        <v>1049</v>
      </c>
      <c r="D1644" s="2">
        <v>10.75</v>
      </c>
      <c r="E1644" s="2">
        <v>1107</v>
      </c>
      <c r="F1644" s="2">
        <v>11.35</v>
      </c>
      <c r="G1644" s="2">
        <v>45</v>
      </c>
      <c r="H1644" s="2">
        <v>23.3</v>
      </c>
      <c r="I1644" s="2">
        <v>2</v>
      </c>
      <c r="J1644" s="10">
        <v>2010</v>
      </c>
      <c r="K1644" s="8" t="s">
        <v>1092</v>
      </c>
      <c r="L1644" s="8" t="s">
        <v>13</v>
      </c>
      <c r="M1644" s="2">
        <f>RANK(Table1[[#This Row],[powerPerf]],Table1[powerPerf])</f>
        <v>1536</v>
      </c>
      <c r="N1644" s="2">
        <f>RANK(Table1[[#This Row],[cpuValue]],Table1[cpuValue])</f>
        <v>1538</v>
      </c>
      <c r="O1644" s="8" t="str">
        <f>LOOKUP(Table1[[#This Row],[Rank based on power]],$S$5:$S$9,$T$5:$T$9)</f>
        <v>Average performance</v>
      </c>
      <c r="P1644" s="2">
        <f ca="1">YEAR($T$2)-Table1[[#This Row],[testDate]]</f>
        <v>12</v>
      </c>
      <c r="Q1644" s="8" t="str">
        <f>CONCATENATE(PROPER(Table1[[#This Row],[Performace remark based on performance]])," ",UPPER(TRIM(Table1[[#This Row],[category]])))</f>
        <v>Average Performance DESKTOP</v>
      </c>
      <c r="R1644" s="8"/>
      <c r="S1644" s="2"/>
      <c r="T1644" s="2"/>
      <c r="U1644" s="2"/>
      <c r="V1644" s="2"/>
      <c r="W1644" s="2"/>
      <c r="X1644" s="2"/>
      <c r="Y1644" s="2"/>
      <c r="Z1644" s="2"/>
    </row>
    <row r="1645" spans="1:26" x14ac:dyDescent="0.2">
      <c r="A1645" t="s">
        <v>1779</v>
      </c>
      <c r="B1645" s="9">
        <v>99.99</v>
      </c>
      <c r="C1645" s="2">
        <v>1037</v>
      </c>
      <c r="D1645" s="2">
        <v>10.37</v>
      </c>
      <c r="E1645" s="2">
        <v>1110</v>
      </c>
      <c r="F1645" s="2">
        <v>11.1</v>
      </c>
      <c r="G1645" s="2">
        <v>95</v>
      </c>
      <c r="H1645" s="2">
        <v>10.91</v>
      </c>
      <c r="I1645" s="2">
        <v>2</v>
      </c>
      <c r="J1645" s="10">
        <v>2011</v>
      </c>
      <c r="K1645" s="8" t="s">
        <v>1391</v>
      </c>
      <c r="L1645" s="8" t="s">
        <v>13</v>
      </c>
      <c r="M1645" s="2">
        <f>RANK(Table1[[#This Row],[powerPerf]],Table1[powerPerf])</f>
        <v>1848</v>
      </c>
      <c r="N1645" s="2">
        <f>RANK(Table1[[#This Row],[cpuValue]],Table1[cpuValue])</f>
        <v>1559</v>
      </c>
      <c r="O1645" s="8" t="str">
        <f>LOOKUP(Table1[[#This Row],[Rank based on power]],$S$5:$S$9,$T$5:$T$9)</f>
        <v>Very low performance</v>
      </c>
      <c r="P1645" s="2">
        <f ca="1">YEAR($T$2)-Table1[[#This Row],[testDate]]</f>
        <v>11</v>
      </c>
      <c r="Q1645" s="8" t="str">
        <f>CONCATENATE(PROPER(Table1[[#This Row],[Performace remark based on performance]])," ",UPPER(TRIM(Table1[[#This Row],[category]])))</f>
        <v>Very Low Performance DESKTOP</v>
      </c>
      <c r="R1645" s="8"/>
      <c r="S1645" s="2"/>
      <c r="T1645" s="2"/>
      <c r="U1645" s="2"/>
      <c r="V1645" s="2"/>
      <c r="W1645" s="2"/>
      <c r="X1645" s="2"/>
      <c r="Y1645" s="2"/>
      <c r="Z1645" s="2"/>
    </row>
    <row r="1646" spans="1:26" x14ac:dyDescent="0.2">
      <c r="A1646" t="s">
        <v>1780</v>
      </c>
      <c r="B1646" s="9">
        <v>25.95</v>
      </c>
      <c r="C1646" s="2">
        <v>1036</v>
      </c>
      <c r="D1646" s="2">
        <v>39.93</v>
      </c>
      <c r="E1646" s="2">
        <v>1124</v>
      </c>
      <c r="F1646" s="2">
        <v>43.31</v>
      </c>
      <c r="G1646" s="2">
        <v>65</v>
      </c>
      <c r="H1646" s="2">
        <v>15.94</v>
      </c>
      <c r="I1646" s="2">
        <v>2</v>
      </c>
      <c r="J1646" s="10">
        <v>2016</v>
      </c>
      <c r="K1646" s="8" t="s">
        <v>1092</v>
      </c>
      <c r="L1646" s="8" t="s">
        <v>13</v>
      </c>
      <c r="M1646" s="2">
        <f>RANK(Table1[[#This Row],[powerPerf]],Table1[powerPerf])</f>
        <v>1747</v>
      </c>
      <c r="N1646" s="2">
        <f>RANK(Table1[[#This Row],[cpuValue]],Table1[cpuValue])</f>
        <v>591</v>
      </c>
      <c r="O1646" s="8" t="str">
        <f>LOOKUP(Table1[[#This Row],[Rank based on power]],$S$5:$S$9,$T$5:$T$9)</f>
        <v>Low performance</v>
      </c>
      <c r="P1646" s="2">
        <f ca="1">YEAR($T$2)-Table1[[#This Row],[testDate]]</f>
        <v>6</v>
      </c>
      <c r="Q1646" s="8" t="str">
        <f>CONCATENATE(PROPER(Table1[[#This Row],[Performace remark based on performance]])," ",UPPER(TRIM(Table1[[#This Row],[category]])))</f>
        <v>Low Performance DESKTOP</v>
      </c>
      <c r="R1646" s="8"/>
      <c r="S1646" s="2"/>
      <c r="T1646" s="2"/>
      <c r="U1646" s="2"/>
      <c r="V1646" s="2"/>
      <c r="W1646" s="2"/>
      <c r="X1646" s="2"/>
      <c r="Y1646" s="2"/>
      <c r="Z1646" s="2"/>
    </row>
    <row r="1647" spans="1:26" x14ac:dyDescent="0.2">
      <c r="A1647" t="s">
        <v>1781</v>
      </c>
      <c r="B1647" s="9">
        <v>96.41</v>
      </c>
      <c r="C1647" s="2">
        <v>1036</v>
      </c>
      <c r="D1647" s="2">
        <v>10.75</v>
      </c>
      <c r="E1647" s="2">
        <v>491</v>
      </c>
      <c r="F1647" s="2">
        <v>5.09</v>
      </c>
      <c r="G1647" s="2">
        <v>95</v>
      </c>
      <c r="H1647" s="2">
        <v>10.91</v>
      </c>
      <c r="I1647" s="2">
        <v>2</v>
      </c>
      <c r="J1647" s="10">
        <v>2014</v>
      </c>
      <c r="K1647" s="8" t="s">
        <v>1210</v>
      </c>
      <c r="L1647" s="8" t="s">
        <v>16</v>
      </c>
      <c r="M1647" s="2">
        <f>RANK(Table1[[#This Row],[powerPerf]],Table1[powerPerf])</f>
        <v>1848</v>
      </c>
      <c r="N1647" s="2">
        <f>RANK(Table1[[#This Row],[cpuValue]],Table1[cpuValue])</f>
        <v>1538</v>
      </c>
      <c r="O1647" s="8" t="str">
        <f>LOOKUP(Table1[[#This Row],[Rank based on power]],$S$5:$S$9,$T$5:$T$9)</f>
        <v>Very low performance</v>
      </c>
      <c r="P1647" s="2">
        <f ca="1">YEAR($T$2)-Table1[[#This Row],[testDate]]</f>
        <v>8</v>
      </c>
      <c r="Q1647" s="8" t="str">
        <f>CONCATENATE(PROPER(Table1[[#This Row],[Performace remark based on performance]])," ",UPPER(TRIM(Table1[[#This Row],[category]])))</f>
        <v>Very Low Performance SERVER</v>
      </c>
      <c r="R1647" s="8"/>
      <c r="S1647" s="2"/>
      <c r="T1647" s="2"/>
      <c r="U1647" s="2"/>
      <c r="V1647" s="2"/>
      <c r="W1647" s="2"/>
      <c r="X1647" s="2"/>
      <c r="Y1647" s="2"/>
      <c r="Z1647" s="2"/>
    </row>
    <row r="1648" spans="1:26" x14ac:dyDescent="0.2">
      <c r="A1648" t="s">
        <v>1782</v>
      </c>
      <c r="B1648" s="9">
        <v>19.989999999999998</v>
      </c>
      <c r="C1648" s="2">
        <v>1034</v>
      </c>
      <c r="D1648" s="2">
        <v>51.71</v>
      </c>
      <c r="E1648" s="2">
        <v>1169</v>
      </c>
      <c r="F1648" s="2">
        <v>58.47</v>
      </c>
      <c r="G1648" s="2">
        <v>65</v>
      </c>
      <c r="H1648" s="2">
        <v>15.9</v>
      </c>
      <c r="I1648" s="2">
        <v>2</v>
      </c>
      <c r="J1648" s="10">
        <v>2010</v>
      </c>
      <c r="K1648" s="8" t="s">
        <v>1295</v>
      </c>
      <c r="L1648" s="8" t="s">
        <v>13</v>
      </c>
      <c r="M1648" s="2">
        <f>RANK(Table1[[#This Row],[powerPerf]],Table1[powerPerf])</f>
        <v>1749</v>
      </c>
      <c r="N1648" s="2">
        <f>RANK(Table1[[#This Row],[cpuValue]],Table1[cpuValue])</f>
        <v>408</v>
      </c>
      <c r="O1648" s="8" t="str">
        <f>LOOKUP(Table1[[#This Row],[Rank based on power]],$S$5:$S$9,$T$5:$T$9)</f>
        <v>Low performance</v>
      </c>
      <c r="P1648" s="2">
        <f ca="1">YEAR($T$2)-Table1[[#This Row],[testDate]]</f>
        <v>12</v>
      </c>
      <c r="Q1648" s="8" t="str">
        <f>CONCATENATE(PROPER(Table1[[#This Row],[Performace remark based on performance]])," ",UPPER(TRIM(Table1[[#This Row],[category]])))</f>
        <v>Low Performance DESKTOP</v>
      </c>
      <c r="R1648" s="8"/>
      <c r="S1648" s="2"/>
      <c r="T1648" s="2"/>
      <c r="U1648" s="2"/>
      <c r="V1648" s="2"/>
      <c r="W1648" s="2"/>
      <c r="X1648" s="2"/>
      <c r="Y1648" s="2"/>
      <c r="Z1648" s="2"/>
    </row>
    <row r="1649" spans="1:26" x14ac:dyDescent="0.2">
      <c r="A1649" t="s">
        <v>1783</v>
      </c>
      <c r="B1649" s="9">
        <v>84.07</v>
      </c>
      <c r="C1649" s="2">
        <v>1029</v>
      </c>
      <c r="D1649" s="2">
        <v>12.24</v>
      </c>
      <c r="E1649" s="2">
        <v>1040</v>
      </c>
      <c r="F1649" s="2">
        <v>12.37</v>
      </c>
      <c r="G1649" s="2">
        <v>35</v>
      </c>
      <c r="H1649" s="2">
        <v>29.4</v>
      </c>
      <c r="I1649" s="2">
        <v>2</v>
      </c>
      <c r="J1649" s="10">
        <v>2009</v>
      </c>
      <c r="K1649" s="8" t="s">
        <v>776</v>
      </c>
      <c r="L1649" s="8" t="s">
        <v>13</v>
      </c>
      <c r="M1649" s="2">
        <f>RANK(Table1[[#This Row],[powerPerf]],Table1[powerPerf])</f>
        <v>1411</v>
      </c>
      <c r="N1649" s="2">
        <f>RANK(Table1[[#This Row],[cpuValue]],Table1[cpuValue])</f>
        <v>1474</v>
      </c>
      <c r="O1649" s="8" t="str">
        <f>LOOKUP(Table1[[#This Row],[Rank based on power]],$S$5:$S$9,$T$5:$T$9)</f>
        <v>Average performance</v>
      </c>
      <c r="P1649" s="2">
        <f ca="1">YEAR($T$2)-Table1[[#This Row],[testDate]]</f>
        <v>13</v>
      </c>
      <c r="Q1649" s="8" t="str">
        <f>CONCATENATE(PROPER(Table1[[#This Row],[Performace remark based on performance]])," ",UPPER(TRIM(Table1[[#This Row],[category]])))</f>
        <v>Average Performance DESKTOP</v>
      </c>
      <c r="R1649" s="8"/>
      <c r="S1649" s="2"/>
      <c r="T1649" s="2"/>
      <c r="U1649" s="2"/>
      <c r="V1649" s="2"/>
      <c r="W1649" s="2"/>
      <c r="X1649" s="2"/>
      <c r="Y1649" s="2"/>
      <c r="Z1649" s="2"/>
    </row>
    <row r="1650" spans="1:26" x14ac:dyDescent="0.2">
      <c r="A1650" t="s">
        <v>1784</v>
      </c>
      <c r="B1650" s="9">
        <v>27</v>
      </c>
      <c r="C1650" s="2">
        <v>1026</v>
      </c>
      <c r="D1650" s="2">
        <v>38</v>
      </c>
      <c r="E1650" s="2">
        <v>1043</v>
      </c>
      <c r="F1650" s="2">
        <v>38.630000000000003</v>
      </c>
      <c r="G1650" s="2">
        <v>35</v>
      </c>
      <c r="H1650" s="2">
        <v>29.31</v>
      </c>
      <c r="I1650" s="2">
        <v>1</v>
      </c>
      <c r="J1650" s="10">
        <v>2015</v>
      </c>
      <c r="K1650" s="8" t="s">
        <v>1504</v>
      </c>
      <c r="L1650" s="8" t="s">
        <v>118</v>
      </c>
      <c r="M1650" s="2">
        <f>RANK(Table1[[#This Row],[powerPerf]],Table1[powerPerf])</f>
        <v>1415</v>
      </c>
      <c r="N1650" s="2">
        <f>RANK(Table1[[#This Row],[cpuValue]],Table1[cpuValue])</f>
        <v>628</v>
      </c>
      <c r="O1650" s="8" t="str">
        <f>LOOKUP(Table1[[#This Row],[Rank based on power]],$S$5:$S$9,$T$5:$T$9)</f>
        <v>Average performance</v>
      </c>
      <c r="P1650" s="2">
        <f ca="1">YEAR($T$2)-Table1[[#This Row],[testDate]]</f>
        <v>7</v>
      </c>
      <c r="Q1650" s="8" t="str">
        <f>CONCATENATE(PROPER(Table1[[#This Row],[Performace remark based on performance]])," ",UPPER(TRIM(Table1[[#This Row],[category]])))</f>
        <v>Average Performance LAPTOP</v>
      </c>
      <c r="R1650" s="8"/>
      <c r="S1650" s="2"/>
      <c r="T1650" s="2"/>
      <c r="U1650" s="2"/>
      <c r="V1650" s="2"/>
      <c r="W1650" s="2"/>
      <c r="X1650" s="2"/>
      <c r="Y1650" s="2"/>
      <c r="Z1650" s="2"/>
    </row>
    <row r="1651" spans="1:26" x14ac:dyDescent="0.2">
      <c r="A1651" t="s">
        <v>1785</v>
      </c>
      <c r="B1651" s="9">
        <v>28.65</v>
      </c>
      <c r="C1651" s="2">
        <v>1025</v>
      </c>
      <c r="D1651" s="2">
        <v>35.78</v>
      </c>
      <c r="E1651" s="2">
        <v>1024</v>
      </c>
      <c r="F1651" s="2">
        <v>35.74</v>
      </c>
      <c r="G1651" s="2">
        <v>65</v>
      </c>
      <c r="H1651" s="2">
        <v>15.77</v>
      </c>
      <c r="I1651" s="2">
        <v>2</v>
      </c>
      <c r="J1651" s="10">
        <v>2016</v>
      </c>
      <c r="K1651" s="8" t="s">
        <v>1295</v>
      </c>
      <c r="L1651" s="8" t="s">
        <v>16</v>
      </c>
      <c r="M1651" s="2">
        <f>RANK(Table1[[#This Row],[powerPerf]],Table1[powerPerf])</f>
        <v>1750</v>
      </c>
      <c r="N1651" s="2">
        <f>RANK(Table1[[#This Row],[cpuValue]],Table1[cpuValue])</f>
        <v>688</v>
      </c>
      <c r="O1651" s="8" t="str">
        <f>LOOKUP(Table1[[#This Row],[Rank based on power]],$S$5:$S$9,$T$5:$T$9)</f>
        <v>Low performance</v>
      </c>
      <c r="P1651" s="2">
        <f ca="1">YEAR($T$2)-Table1[[#This Row],[testDate]]</f>
        <v>6</v>
      </c>
      <c r="Q1651" s="8" t="str">
        <f>CONCATENATE(PROPER(Table1[[#This Row],[Performace remark based on performance]])," ",UPPER(TRIM(Table1[[#This Row],[category]])))</f>
        <v>Low Performance SERVER</v>
      </c>
      <c r="R1651" s="8"/>
      <c r="S1651" s="2"/>
      <c r="T1651" s="2"/>
      <c r="U1651" s="2"/>
      <c r="V1651" s="2"/>
      <c r="W1651" s="2"/>
      <c r="X1651" s="2"/>
      <c r="Y1651" s="2"/>
      <c r="Z1651" s="2"/>
    </row>
    <row r="1652" spans="1:26" x14ac:dyDescent="0.2">
      <c r="A1652" t="s">
        <v>1786</v>
      </c>
      <c r="B1652" s="9">
        <v>59.95</v>
      </c>
      <c r="C1652" s="2">
        <v>1024</v>
      </c>
      <c r="D1652" s="2">
        <v>17.07</v>
      </c>
      <c r="E1652" s="2">
        <v>1105</v>
      </c>
      <c r="F1652" s="2">
        <v>18.43</v>
      </c>
      <c r="G1652" s="2">
        <v>65</v>
      </c>
      <c r="H1652" s="2">
        <v>15.75</v>
      </c>
      <c r="I1652" s="2">
        <v>2</v>
      </c>
      <c r="J1652" s="10">
        <v>2010</v>
      </c>
      <c r="K1652" s="8" t="s">
        <v>1092</v>
      </c>
      <c r="L1652" s="8" t="s">
        <v>13</v>
      </c>
      <c r="M1652" s="2">
        <f>RANK(Table1[[#This Row],[powerPerf]],Table1[powerPerf])</f>
        <v>1751</v>
      </c>
      <c r="N1652" s="2">
        <f>RANK(Table1[[#This Row],[cpuValue]],Table1[cpuValue])</f>
        <v>1274</v>
      </c>
      <c r="O1652" s="8" t="str">
        <f>LOOKUP(Table1[[#This Row],[Rank based on power]],$S$5:$S$9,$T$5:$T$9)</f>
        <v>Low performance</v>
      </c>
      <c r="P1652" s="2">
        <f ca="1">YEAR($T$2)-Table1[[#This Row],[testDate]]</f>
        <v>12</v>
      </c>
      <c r="Q1652" s="8" t="str">
        <f>CONCATENATE(PROPER(Table1[[#This Row],[Performace remark based on performance]])," ",UPPER(TRIM(Table1[[#This Row],[category]])))</f>
        <v>Low Performance DESKTOP</v>
      </c>
      <c r="R1652" s="8"/>
      <c r="S1652" s="2"/>
      <c r="T1652" s="2"/>
      <c r="U1652" s="2"/>
      <c r="V1652" s="2"/>
      <c r="W1652" s="2"/>
      <c r="X1652" s="2"/>
      <c r="Y1652" s="2"/>
      <c r="Z1652" s="2"/>
    </row>
    <row r="1653" spans="1:26" x14ac:dyDescent="0.2">
      <c r="A1653" t="s">
        <v>1787</v>
      </c>
      <c r="B1653" s="9">
        <v>89</v>
      </c>
      <c r="C1653" s="2">
        <v>1024</v>
      </c>
      <c r="D1653" s="2">
        <v>11.51</v>
      </c>
      <c r="E1653" s="2">
        <v>1070</v>
      </c>
      <c r="F1653" s="2">
        <v>12.02</v>
      </c>
      <c r="G1653" s="2">
        <v>35</v>
      </c>
      <c r="H1653" s="2">
        <v>29.26</v>
      </c>
      <c r="I1653" s="2">
        <v>2</v>
      </c>
      <c r="J1653" s="10">
        <v>2009</v>
      </c>
      <c r="K1653" s="8" t="s">
        <v>1542</v>
      </c>
      <c r="L1653" s="8" t="s">
        <v>118</v>
      </c>
      <c r="M1653" s="2">
        <f>RANK(Table1[[#This Row],[powerPerf]],Table1[powerPerf])</f>
        <v>1416</v>
      </c>
      <c r="N1653" s="2">
        <f>RANK(Table1[[#This Row],[cpuValue]],Table1[cpuValue])</f>
        <v>1507</v>
      </c>
      <c r="O1653" s="8" t="str">
        <f>LOOKUP(Table1[[#This Row],[Rank based on power]],$S$5:$S$9,$T$5:$T$9)</f>
        <v>Average performance</v>
      </c>
      <c r="P1653" s="2">
        <f ca="1">YEAR($T$2)-Table1[[#This Row],[testDate]]</f>
        <v>13</v>
      </c>
      <c r="Q1653" s="8" t="str">
        <f>CONCATENATE(PROPER(Table1[[#This Row],[Performace remark based on performance]])," ",UPPER(TRIM(Table1[[#This Row],[category]])))</f>
        <v>Average Performance LAPTOP</v>
      </c>
      <c r="R1653" s="8"/>
      <c r="S1653" s="2"/>
      <c r="T1653" s="2"/>
      <c r="U1653" s="2"/>
      <c r="V1653" s="2"/>
      <c r="W1653" s="2"/>
      <c r="X1653" s="2"/>
      <c r="Y1653" s="2"/>
      <c r="Z1653" s="2"/>
    </row>
    <row r="1654" spans="1:26" x14ac:dyDescent="0.2">
      <c r="A1654" t="s">
        <v>1788</v>
      </c>
      <c r="B1654" s="9">
        <v>12.55</v>
      </c>
      <c r="C1654" s="2">
        <v>1022</v>
      </c>
      <c r="D1654" s="2">
        <v>81.47</v>
      </c>
      <c r="E1654" s="2">
        <v>1113</v>
      </c>
      <c r="F1654" s="2">
        <v>88.69</v>
      </c>
      <c r="G1654" s="2">
        <v>65</v>
      </c>
      <c r="H1654" s="2">
        <v>15.73</v>
      </c>
      <c r="I1654" s="2">
        <v>2</v>
      </c>
      <c r="J1654" s="10">
        <v>2008</v>
      </c>
      <c r="K1654" s="8" t="s">
        <v>1306</v>
      </c>
      <c r="L1654" s="8" t="s">
        <v>13</v>
      </c>
      <c r="M1654" s="2">
        <f>RANK(Table1[[#This Row],[powerPerf]],Table1[powerPerf])</f>
        <v>1752</v>
      </c>
      <c r="N1654" s="2">
        <f>RANK(Table1[[#This Row],[cpuValue]],Table1[cpuValue])</f>
        <v>173</v>
      </c>
      <c r="O1654" s="8" t="str">
        <f>LOOKUP(Table1[[#This Row],[Rank based on power]],$S$5:$S$9,$T$5:$T$9)</f>
        <v>Low performance</v>
      </c>
      <c r="P1654" s="2">
        <f ca="1">YEAR($T$2)-Table1[[#This Row],[testDate]]</f>
        <v>14</v>
      </c>
      <c r="Q1654" s="8" t="str">
        <f>CONCATENATE(PROPER(Table1[[#This Row],[Performace remark based on performance]])," ",UPPER(TRIM(Table1[[#This Row],[category]])))</f>
        <v>Low Performance DESKTOP</v>
      </c>
      <c r="R1654" s="8"/>
      <c r="S1654" s="2"/>
      <c r="T1654" s="2"/>
      <c r="U1654" s="2"/>
      <c r="V1654" s="2"/>
      <c r="W1654" s="2"/>
      <c r="X1654" s="2"/>
      <c r="Y1654" s="2"/>
      <c r="Z1654" s="2"/>
    </row>
    <row r="1655" spans="1:26" x14ac:dyDescent="0.2">
      <c r="A1655" t="s">
        <v>1789</v>
      </c>
      <c r="B1655" s="9">
        <v>134</v>
      </c>
      <c r="C1655" s="2">
        <v>1018</v>
      </c>
      <c r="D1655" s="2">
        <v>7.59</v>
      </c>
      <c r="E1655" s="2">
        <v>941</v>
      </c>
      <c r="F1655" s="2">
        <v>7.02</v>
      </c>
      <c r="G1655" s="2">
        <v>17</v>
      </c>
      <c r="H1655" s="2">
        <v>59.87</v>
      </c>
      <c r="I1655" s="2">
        <v>2</v>
      </c>
      <c r="J1655" s="10">
        <v>2012</v>
      </c>
      <c r="K1655" s="8" t="s">
        <v>1473</v>
      </c>
      <c r="L1655" s="8" t="s">
        <v>118</v>
      </c>
      <c r="M1655" s="2">
        <f>RANK(Table1[[#This Row],[powerPerf]],Table1[powerPerf])</f>
        <v>1048</v>
      </c>
      <c r="N1655" s="2">
        <f>RANK(Table1[[#This Row],[cpuValue]],Table1[cpuValue])</f>
        <v>1706</v>
      </c>
      <c r="O1655" s="8" t="str">
        <f>LOOKUP(Table1[[#This Row],[Rank based on power]],$S$5:$S$9,$T$5:$T$9)</f>
        <v>Average performance</v>
      </c>
      <c r="P1655" s="2">
        <f ca="1">YEAR($T$2)-Table1[[#This Row],[testDate]]</f>
        <v>10</v>
      </c>
      <c r="Q1655" s="8" t="str">
        <f>CONCATENATE(PROPER(Table1[[#This Row],[Performace remark based on performance]])," ",UPPER(TRIM(Table1[[#This Row],[category]])))</f>
        <v>Average Performance LAPTOP</v>
      </c>
      <c r="R1655" s="8"/>
      <c r="S1655" s="2"/>
      <c r="T1655" s="2"/>
      <c r="U1655" s="2"/>
      <c r="V1655" s="2"/>
      <c r="W1655" s="2"/>
      <c r="X1655" s="2"/>
      <c r="Y1655" s="2"/>
      <c r="Z1655" s="2"/>
    </row>
    <row r="1656" spans="1:26" x14ac:dyDescent="0.2">
      <c r="A1656" t="s">
        <v>1790</v>
      </c>
      <c r="B1656" s="9">
        <v>49.99</v>
      </c>
      <c r="C1656" s="2">
        <v>1017</v>
      </c>
      <c r="D1656" s="2">
        <v>20.350000000000001</v>
      </c>
      <c r="E1656" s="2">
        <v>1169</v>
      </c>
      <c r="F1656" s="2">
        <v>23.39</v>
      </c>
      <c r="G1656" s="2">
        <v>65</v>
      </c>
      <c r="H1656" s="2">
        <v>15.65</v>
      </c>
      <c r="I1656" s="2">
        <v>2</v>
      </c>
      <c r="J1656" s="10">
        <v>2008</v>
      </c>
      <c r="K1656" s="8" t="s">
        <v>1295</v>
      </c>
      <c r="L1656" s="8" t="s">
        <v>13</v>
      </c>
      <c r="M1656" s="2">
        <f>RANK(Table1[[#This Row],[powerPerf]],Table1[powerPerf])</f>
        <v>1753</v>
      </c>
      <c r="N1656" s="2">
        <f>RANK(Table1[[#This Row],[cpuValue]],Table1[cpuValue])</f>
        <v>1148</v>
      </c>
      <c r="O1656" s="8" t="str">
        <f>LOOKUP(Table1[[#This Row],[Rank based on power]],$S$5:$S$9,$T$5:$T$9)</f>
        <v>Low performance</v>
      </c>
      <c r="P1656" s="2">
        <f ca="1">YEAR($T$2)-Table1[[#This Row],[testDate]]</f>
        <v>14</v>
      </c>
      <c r="Q1656" s="8" t="str">
        <f>CONCATENATE(PROPER(Table1[[#This Row],[Performace remark based on performance]])," ",UPPER(TRIM(Table1[[#This Row],[category]])))</f>
        <v>Low Performance DESKTOP</v>
      </c>
      <c r="R1656" s="8"/>
      <c r="S1656" s="2"/>
      <c r="T1656" s="2"/>
      <c r="U1656" s="2"/>
      <c r="V1656" s="2"/>
      <c r="W1656" s="2"/>
      <c r="X1656" s="2"/>
      <c r="Y1656" s="2"/>
      <c r="Z1656" s="2"/>
    </row>
    <row r="1657" spans="1:26" x14ac:dyDescent="0.2">
      <c r="A1657" t="s">
        <v>1791</v>
      </c>
      <c r="B1657" s="9">
        <v>108.02</v>
      </c>
      <c r="C1657" s="2">
        <v>1016</v>
      </c>
      <c r="D1657" s="2">
        <v>9.4</v>
      </c>
      <c r="E1657" s="2">
        <v>1090</v>
      </c>
      <c r="F1657" s="2">
        <v>10.09</v>
      </c>
      <c r="G1657" s="2">
        <v>35</v>
      </c>
      <c r="H1657" s="2">
        <v>29.02</v>
      </c>
      <c r="I1657" s="2">
        <v>2</v>
      </c>
      <c r="J1657" s="10">
        <v>2009</v>
      </c>
      <c r="K1657" s="8" t="s">
        <v>1734</v>
      </c>
      <c r="L1657" s="8" t="s">
        <v>118</v>
      </c>
      <c r="M1657" s="2">
        <f>RANK(Table1[[#This Row],[powerPerf]],Table1[powerPerf])</f>
        <v>1422</v>
      </c>
      <c r="N1657" s="2">
        <f>RANK(Table1[[#This Row],[cpuValue]],Table1[cpuValue])</f>
        <v>1608</v>
      </c>
      <c r="O1657" s="8" t="str">
        <f>LOOKUP(Table1[[#This Row],[Rank based on power]],$S$5:$S$9,$T$5:$T$9)</f>
        <v>Average performance</v>
      </c>
      <c r="P1657" s="2">
        <f ca="1">YEAR($T$2)-Table1[[#This Row],[testDate]]</f>
        <v>13</v>
      </c>
      <c r="Q1657" s="8" t="str">
        <f>CONCATENATE(PROPER(Table1[[#This Row],[Performace remark based on performance]])," ",UPPER(TRIM(Table1[[#This Row],[category]])))</f>
        <v>Average Performance LAPTOP</v>
      </c>
      <c r="R1657" s="8"/>
      <c r="S1657" s="2"/>
      <c r="T1657" s="2"/>
      <c r="U1657" s="2"/>
      <c r="V1657" s="2"/>
      <c r="W1657" s="2"/>
      <c r="X1657" s="2"/>
      <c r="Y1657" s="2"/>
      <c r="Z1657" s="2"/>
    </row>
    <row r="1658" spans="1:26" x14ac:dyDescent="0.2">
      <c r="A1658" t="s">
        <v>1792</v>
      </c>
      <c r="B1658" s="9">
        <v>29.99</v>
      </c>
      <c r="C1658" s="2">
        <v>1012</v>
      </c>
      <c r="D1658" s="2">
        <v>33.76</v>
      </c>
      <c r="E1658" s="2">
        <v>1055</v>
      </c>
      <c r="F1658" s="2">
        <v>35.17</v>
      </c>
      <c r="G1658" s="2">
        <v>65</v>
      </c>
      <c r="H1658" s="2">
        <v>15.57</v>
      </c>
      <c r="I1658" s="2">
        <v>2</v>
      </c>
      <c r="J1658" s="10">
        <v>2016</v>
      </c>
      <c r="K1658" s="8" t="s">
        <v>1295</v>
      </c>
      <c r="L1658" s="8" t="s">
        <v>13</v>
      </c>
      <c r="M1658" s="2">
        <f>RANK(Table1[[#This Row],[powerPerf]],Table1[powerPerf])</f>
        <v>1754</v>
      </c>
      <c r="N1658" s="2">
        <f>RANK(Table1[[#This Row],[cpuValue]],Table1[cpuValue])</f>
        <v>741</v>
      </c>
      <c r="O1658" s="8" t="str">
        <f>LOOKUP(Table1[[#This Row],[Rank based on power]],$S$5:$S$9,$T$5:$T$9)</f>
        <v>Low performance</v>
      </c>
      <c r="P1658" s="2">
        <f ca="1">YEAR($T$2)-Table1[[#This Row],[testDate]]</f>
        <v>6</v>
      </c>
      <c r="Q1658" s="8" t="str">
        <f>CONCATENATE(PROPER(Table1[[#This Row],[Performace remark based on performance]])," ",UPPER(TRIM(Table1[[#This Row],[category]])))</f>
        <v>Low Performance DESKTOP</v>
      </c>
      <c r="R1658" s="8"/>
      <c r="S1658" s="2"/>
      <c r="T1658" s="2"/>
      <c r="U1658" s="2"/>
      <c r="V1658" s="2"/>
      <c r="W1658" s="2"/>
      <c r="X1658" s="2"/>
      <c r="Y1658" s="2"/>
      <c r="Z1658" s="2"/>
    </row>
    <row r="1659" spans="1:26" x14ac:dyDescent="0.2">
      <c r="A1659" t="s">
        <v>1793</v>
      </c>
      <c r="B1659" s="9">
        <v>99</v>
      </c>
      <c r="C1659" s="2">
        <v>1012</v>
      </c>
      <c r="D1659" s="2">
        <v>10.220000000000001</v>
      </c>
      <c r="E1659" s="2">
        <v>1075</v>
      </c>
      <c r="F1659" s="2">
        <v>10.86</v>
      </c>
      <c r="G1659" s="2">
        <v>25</v>
      </c>
      <c r="H1659" s="2">
        <v>40.46</v>
      </c>
      <c r="I1659" s="2">
        <v>2</v>
      </c>
      <c r="J1659" s="10">
        <v>2010</v>
      </c>
      <c r="K1659" s="8" t="s">
        <v>1523</v>
      </c>
      <c r="L1659" s="8" t="s">
        <v>118</v>
      </c>
      <c r="M1659" s="2">
        <f>RANK(Table1[[#This Row],[powerPerf]],Table1[powerPerf])</f>
        <v>1240</v>
      </c>
      <c r="N1659" s="2">
        <f>RANK(Table1[[#This Row],[cpuValue]],Table1[cpuValue])</f>
        <v>1567</v>
      </c>
      <c r="O1659" s="8" t="str">
        <f>LOOKUP(Table1[[#This Row],[Rank based on power]],$S$5:$S$9,$T$5:$T$9)</f>
        <v>Average performance</v>
      </c>
      <c r="P1659" s="2">
        <f ca="1">YEAR($T$2)-Table1[[#This Row],[testDate]]</f>
        <v>12</v>
      </c>
      <c r="Q1659" s="8" t="str">
        <f>CONCATENATE(PROPER(Table1[[#This Row],[Performace remark based on performance]])," ",UPPER(TRIM(Table1[[#This Row],[category]])))</f>
        <v>Average Performance LAPTOP</v>
      </c>
      <c r="R1659" s="8"/>
      <c r="S1659" s="2"/>
      <c r="T1659" s="2"/>
      <c r="U1659" s="2"/>
      <c r="V1659" s="2"/>
      <c r="W1659" s="2"/>
      <c r="X1659" s="2"/>
      <c r="Y1659" s="2"/>
      <c r="Z1659" s="2"/>
    </row>
    <row r="1660" spans="1:26" x14ac:dyDescent="0.2">
      <c r="A1660" t="s">
        <v>1794</v>
      </c>
      <c r="B1660" s="9">
        <v>10.3</v>
      </c>
      <c r="C1660" s="2">
        <v>1010</v>
      </c>
      <c r="D1660" s="2">
        <v>98.06</v>
      </c>
      <c r="E1660" s="2">
        <v>1050</v>
      </c>
      <c r="F1660" s="2">
        <v>101.99</v>
      </c>
      <c r="G1660" s="2">
        <v>65</v>
      </c>
      <c r="H1660" s="2">
        <v>15.54</v>
      </c>
      <c r="I1660" s="2">
        <v>2</v>
      </c>
      <c r="J1660" s="10">
        <v>2014</v>
      </c>
      <c r="K1660" s="8" t="s">
        <v>1295</v>
      </c>
      <c r="L1660" s="8" t="s">
        <v>13</v>
      </c>
      <c r="M1660" s="2">
        <f>RANK(Table1[[#This Row],[powerPerf]],Table1[powerPerf])</f>
        <v>1755</v>
      </c>
      <c r="N1660" s="2">
        <f>RANK(Table1[[#This Row],[cpuValue]],Table1[cpuValue])</f>
        <v>103</v>
      </c>
      <c r="O1660" s="8" t="str">
        <f>LOOKUP(Table1[[#This Row],[Rank based on power]],$S$5:$S$9,$T$5:$T$9)</f>
        <v>Low performance</v>
      </c>
      <c r="P1660" s="2">
        <f ca="1">YEAR($T$2)-Table1[[#This Row],[testDate]]</f>
        <v>8</v>
      </c>
      <c r="Q1660" s="8" t="str">
        <f>CONCATENATE(PROPER(Table1[[#This Row],[Performace remark based on performance]])," ",UPPER(TRIM(Table1[[#This Row],[category]])))</f>
        <v>Low Performance DESKTOP</v>
      </c>
      <c r="R1660" s="8"/>
      <c r="S1660" s="2"/>
      <c r="T1660" s="2"/>
      <c r="U1660" s="2"/>
      <c r="V1660" s="2"/>
      <c r="W1660" s="2"/>
      <c r="X1660" s="2"/>
      <c r="Y1660" s="2"/>
      <c r="Z1660" s="2"/>
    </row>
    <row r="1661" spans="1:26" x14ac:dyDescent="0.2">
      <c r="A1661" t="s">
        <v>1795</v>
      </c>
      <c r="B1661" s="9">
        <v>15.99</v>
      </c>
      <c r="C1661" s="2">
        <v>1010</v>
      </c>
      <c r="D1661" s="2">
        <v>63.14</v>
      </c>
      <c r="E1661" s="2">
        <v>1140</v>
      </c>
      <c r="F1661" s="2">
        <v>71.31</v>
      </c>
      <c r="G1661" s="2">
        <v>65</v>
      </c>
      <c r="H1661" s="2">
        <v>15.53</v>
      </c>
      <c r="I1661" s="2">
        <v>2</v>
      </c>
      <c r="J1661" s="10">
        <v>2014</v>
      </c>
      <c r="K1661" s="8" t="s">
        <v>1295</v>
      </c>
      <c r="L1661" s="8" t="s">
        <v>13</v>
      </c>
      <c r="M1661" s="2">
        <f>RANK(Table1[[#This Row],[powerPerf]],Table1[powerPerf])</f>
        <v>1757</v>
      </c>
      <c r="N1661" s="2">
        <f>RANK(Table1[[#This Row],[cpuValue]],Table1[cpuValue])</f>
        <v>286</v>
      </c>
      <c r="O1661" s="8" t="str">
        <f>LOOKUP(Table1[[#This Row],[Rank based on power]],$S$5:$S$9,$T$5:$T$9)</f>
        <v>Low performance</v>
      </c>
      <c r="P1661" s="2">
        <f ca="1">YEAR($T$2)-Table1[[#This Row],[testDate]]</f>
        <v>8</v>
      </c>
      <c r="Q1661" s="8" t="str">
        <f>CONCATENATE(PROPER(Table1[[#This Row],[Performace remark based on performance]])," ",UPPER(TRIM(Table1[[#This Row],[category]])))</f>
        <v>Low Performance DESKTOP</v>
      </c>
      <c r="R1661" s="8"/>
      <c r="S1661" s="2"/>
      <c r="T1661" s="2"/>
      <c r="U1661" s="2"/>
      <c r="V1661" s="2"/>
      <c r="W1661" s="2"/>
      <c r="X1661" s="2"/>
      <c r="Y1661" s="2"/>
      <c r="Z1661" s="2"/>
    </row>
    <row r="1662" spans="1:26" x14ac:dyDescent="0.2">
      <c r="A1662" t="s">
        <v>1796</v>
      </c>
      <c r="B1662" s="9">
        <v>41.85</v>
      </c>
      <c r="C1662" s="2">
        <v>1000</v>
      </c>
      <c r="D1662" s="2">
        <v>23.89</v>
      </c>
      <c r="E1662" s="2">
        <v>1129</v>
      </c>
      <c r="F1662" s="2">
        <v>26.97</v>
      </c>
      <c r="G1662" s="2">
        <v>65</v>
      </c>
      <c r="H1662" s="2">
        <v>15.38</v>
      </c>
      <c r="I1662" s="2">
        <v>2</v>
      </c>
      <c r="J1662" s="10">
        <v>2009</v>
      </c>
      <c r="K1662" s="8" t="s">
        <v>1295</v>
      </c>
      <c r="L1662" s="8" t="s">
        <v>13</v>
      </c>
      <c r="M1662" s="2">
        <f>RANK(Table1[[#This Row],[powerPerf]],Table1[powerPerf])</f>
        <v>1761</v>
      </c>
      <c r="N1662" s="2">
        <f>RANK(Table1[[#This Row],[cpuValue]],Table1[cpuValue])</f>
        <v>1031</v>
      </c>
      <c r="O1662" s="8" t="str">
        <f>LOOKUP(Table1[[#This Row],[Rank based on power]],$S$5:$S$9,$T$5:$T$9)</f>
        <v>Low performance</v>
      </c>
      <c r="P1662" s="2">
        <f ca="1">YEAR($T$2)-Table1[[#This Row],[testDate]]</f>
        <v>13</v>
      </c>
      <c r="Q1662" s="8" t="str">
        <f>CONCATENATE(PROPER(Table1[[#This Row],[Performace remark based on performance]])," ",UPPER(TRIM(Table1[[#This Row],[category]])))</f>
        <v>Low Performance DESKTOP</v>
      </c>
      <c r="R1662" s="8"/>
      <c r="S1662" s="2"/>
      <c r="T1662" s="2"/>
      <c r="U1662" s="2"/>
      <c r="V1662" s="2"/>
      <c r="W1662" s="2"/>
      <c r="X1662" s="2"/>
      <c r="Y1662" s="2"/>
      <c r="Z1662" s="2"/>
    </row>
    <row r="1663" spans="1:26" x14ac:dyDescent="0.2">
      <c r="A1663" t="s">
        <v>1797</v>
      </c>
      <c r="B1663" s="9">
        <v>134</v>
      </c>
      <c r="C1663" s="2">
        <v>998</v>
      </c>
      <c r="D1663" s="2">
        <v>7.45</v>
      </c>
      <c r="E1663" s="2">
        <v>925</v>
      </c>
      <c r="F1663" s="2">
        <v>6.9</v>
      </c>
      <c r="G1663" s="2">
        <v>17</v>
      </c>
      <c r="H1663" s="2">
        <v>58.7</v>
      </c>
      <c r="I1663" s="2">
        <v>2</v>
      </c>
      <c r="J1663" s="10">
        <v>2011</v>
      </c>
      <c r="K1663" s="8" t="s">
        <v>1473</v>
      </c>
      <c r="L1663" s="8" t="s">
        <v>118</v>
      </c>
      <c r="M1663" s="2">
        <f>RANK(Table1[[#This Row],[powerPerf]],Table1[powerPerf])</f>
        <v>1056</v>
      </c>
      <c r="N1663" s="2">
        <f>RANK(Table1[[#This Row],[cpuValue]],Table1[cpuValue])</f>
        <v>1711</v>
      </c>
      <c r="O1663" s="8" t="str">
        <f>LOOKUP(Table1[[#This Row],[Rank based on power]],$S$5:$S$9,$T$5:$T$9)</f>
        <v>Average performance</v>
      </c>
      <c r="P1663" s="2">
        <f ca="1">YEAR($T$2)-Table1[[#This Row],[testDate]]</f>
        <v>11</v>
      </c>
      <c r="Q1663" s="8" t="str">
        <f>CONCATENATE(PROPER(Table1[[#This Row],[Performace remark based on performance]])," ",UPPER(TRIM(Table1[[#This Row],[category]])))</f>
        <v>Average Performance LAPTOP</v>
      </c>
      <c r="R1663" s="8"/>
      <c r="S1663" s="2"/>
      <c r="T1663" s="2"/>
      <c r="U1663" s="2"/>
      <c r="V1663" s="2"/>
      <c r="W1663" s="2"/>
      <c r="X1663" s="2"/>
      <c r="Y1663" s="2"/>
      <c r="Z1663" s="2"/>
    </row>
    <row r="1664" spans="1:26" x14ac:dyDescent="0.2">
      <c r="A1664" t="s">
        <v>1798</v>
      </c>
      <c r="B1664" s="9">
        <v>149.94999999999999</v>
      </c>
      <c r="C1664" s="2">
        <v>997</v>
      </c>
      <c r="D1664" s="2">
        <v>6.65</v>
      </c>
      <c r="E1664" s="2">
        <v>809</v>
      </c>
      <c r="F1664" s="2">
        <v>5.39</v>
      </c>
      <c r="G1664" s="2">
        <v>35</v>
      </c>
      <c r="H1664" s="2">
        <v>28.48</v>
      </c>
      <c r="I1664" s="2">
        <v>2</v>
      </c>
      <c r="J1664" s="10">
        <v>2014</v>
      </c>
      <c r="K1664" s="8" t="s">
        <v>1450</v>
      </c>
      <c r="L1664" s="8" t="s">
        <v>118</v>
      </c>
      <c r="M1664" s="2">
        <f>RANK(Table1[[#This Row],[powerPerf]],Table1[powerPerf])</f>
        <v>1429</v>
      </c>
      <c r="N1664" s="2">
        <f>RANK(Table1[[#This Row],[cpuValue]],Table1[cpuValue])</f>
        <v>1744</v>
      </c>
      <c r="O1664" s="8" t="str">
        <f>LOOKUP(Table1[[#This Row],[Rank based on power]],$S$5:$S$9,$T$5:$T$9)</f>
        <v>Average performance</v>
      </c>
      <c r="P1664" s="2">
        <f ca="1">YEAR($T$2)-Table1[[#This Row],[testDate]]</f>
        <v>8</v>
      </c>
      <c r="Q1664" s="8" t="str">
        <f>CONCATENATE(PROPER(Table1[[#This Row],[Performace remark based on performance]])," ",UPPER(TRIM(Table1[[#This Row],[category]])))</f>
        <v>Average Performance LAPTOP</v>
      </c>
      <c r="R1664" s="8"/>
      <c r="S1664" s="2"/>
      <c r="T1664" s="2"/>
      <c r="U1664" s="2"/>
      <c r="V1664" s="2"/>
      <c r="W1664" s="2"/>
      <c r="X1664" s="2"/>
      <c r="Y1664" s="2"/>
      <c r="Z1664" s="2"/>
    </row>
    <row r="1665" spans="1:26" x14ac:dyDescent="0.2">
      <c r="A1665" t="s">
        <v>1799</v>
      </c>
      <c r="B1665" s="9">
        <v>3.99</v>
      </c>
      <c r="C1665" s="2">
        <v>990</v>
      </c>
      <c r="D1665" s="2">
        <v>248.09</v>
      </c>
      <c r="E1665" s="2">
        <v>1069</v>
      </c>
      <c r="F1665" s="2">
        <v>267.82</v>
      </c>
      <c r="G1665" s="2">
        <v>35</v>
      </c>
      <c r="H1665" s="2">
        <v>28.28</v>
      </c>
      <c r="I1665" s="2">
        <v>2</v>
      </c>
      <c r="J1665" s="10">
        <v>2009</v>
      </c>
      <c r="K1665" s="8" t="s">
        <v>1542</v>
      </c>
      <c r="L1665" s="8" t="s">
        <v>118</v>
      </c>
      <c r="M1665" s="2">
        <f>RANK(Table1[[#This Row],[powerPerf]],Table1[powerPerf])</f>
        <v>1432</v>
      </c>
      <c r="N1665" s="2">
        <f>RANK(Table1[[#This Row],[cpuValue]],Table1[cpuValue])</f>
        <v>10</v>
      </c>
      <c r="O1665" s="8" t="str">
        <f>LOOKUP(Table1[[#This Row],[Rank based on power]],$S$5:$S$9,$T$5:$T$9)</f>
        <v>Average performance</v>
      </c>
      <c r="P1665" s="2">
        <f ca="1">YEAR($T$2)-Table1[[#This Row],[testDate]]</f>
        <v>13</v>
      </c>
      <c r="Q1665" s="8" t="str">
        <f>CONCATENATE(PROPER(Table1[[#This Row],[Performace remark based on performance]])," ",UPPER(TRIM(Table1[[#This Row],[category]])))</f>
        <v>Average Performance LAPTOP</v>
      </c>
      <c r="R1665" s="8"/>
      <c r="S1665" s="2"/>
      <c r="T1665" s="2"/>
      <c r="U1665" s="2"/>
      <c r="V1665" s="2"/>
      <c r="W1665" s="2"/>
      <c r="X1665" s="2"/>
      <c r="Y1665" s="2"/>
      <c r="Z1665" s="2"/>
    </row>
    <row r="1666" spans="1:26" x14ac:dyDescent="0.2">
      <c r="A1666" t="s">
        <v>1801</v>
      </c>
      <c r="B1666" s="9">
        <v>37.89</v>
      </c>
      <c r="C1666" s="2">
        <v>980</v>
      </c>
      <c r="D1666" s="2">
        <v>25.86</v>
      </c>
      <c r="E1666" s="2">
        <v>1092</v>
      </c>
      <c r="F1666" s="2">
        <v>28.81</v>
      </c>
      <c r="G1666" s="2">
        <v>45</v>
      </c>
      <c r="H1666" s="2">
        <v>21.77</v>
      </c>
      <c r="I1666" s="2">
        <v>2</v>
      </c>
      <c r="J1666" s="10">
        <v>2010</v>
      </c>
      <c r="K1666" s="8" t="s">
        <v>1092</v>
      </c>
      <c r="L1666" s="8" t="s">
        <v>13</v>
      </c>
      <c r="M1666" s="2">
        <f>RANK(Table1[[#This Row],[powerPerf]],Table1[powerPerf])</f>
        <v>1578</v>
      </c>
      <c r="N1666" s="2">
        <f>RANK(Table1[[#This Row],[cpuValue]],Table1[cpuValue])</f>
        <v>969</v>
      </c>
      <c r="O1666" s="8" t="str">
        <f>LOOKUP(Table1[[#This Row],[Rank based on power]],$S$5:$S$9,$T$5:$T$9)</f>
        <v>Low performance</v>
      </c>
      <c r="P1666" s="2">
        <f ca="1">YEAR($T$2)-Table1[[#This Row],[testDate]]</f>
        <v>12</v>
      </c>
      <c r="Q1666" s="8" t="str">
        <f>CONCATENATE(PROPER(Table1[[#This Row],[Performace remark based on performance]])," ",UPPER(TRIM(Table1[[#This Row],[category]])))</f>
        <v>Low Performance DESKTOP</v>
      </c>
      <c r="R1666" s="8"/>
      <c r="S1666" s="2"/>
      <c r="T1666" s="2"/>
      <c r="U1666" s="2"/>
      <c r="V1666" s="2"/>
      <c r="W1666" s="2"/>
      <c r="X1666" s="2"/>
      <c r="Y1666" s="2"/>
      <c r="Z1666" s="2"/>
    </row>
    <row r="1667" spans="1:26" x14ac:dyDescent="0.2">
      <c r="A1667" t="s">
        <v>1802</v>
      </c>
      <c r="B1667" s="9">
        <v>14.99</v>
      </c>
      <c r="C1667" s="2">
        <v>980</v>
      </c>
      <c r="D1667" s="2">
        <v>65.349999999999994</v>
      </c>
      <c r="E1667" s="2">
        <v>1104</v>
      </c>
      <c r="F1667" s="2">
        <v>73.63</v>
      </c>
      <c r="G1667" s="2">
        <v>65</v>
      </c>
      <c r="H1667" s="2">
        <v>15.07</v>
      </c>
      <c r="I1667" s="2">
        <v>2</v>
      </c>
      <c r="J1667" s="10">
        <v>2011</v>
      </c>
      <c r="K1667" s="8" t="s">
        <v>1295</v>
      </c>
      <c r="L1667" s="8" t="s">
        <v>13</v>
      </c>
      <c r="M1667" s="2">
        <f>RANK(Table1[[#This Row],[powerPerf]],Table1[powerPerf])</f>
        <v>1769</v>
      </c>
      <c r="N1667" s="2">
        <f>RANK(Table1[[#This Row],[cpuValue]],Table1[cpuValue])</f>
        <v>265</v>
      </c>
      <c r="O1667" s="8" t="str">
        <f>LOOKUP(Table1[[#This Row],[Rank based on power]],$S$5:$S$9,$T$5:$T$9)</f>
        <v>Low performance</v>
      </c>
      <c r="P1667" s="2">
        <f ca="1">YEAR($T$2)-Table1[[#This Row],[testDate]]</f>
        <v>11</v>
      </c>
      <c r="Q1667" s="8" t="str">
        <f>CONCATENATE(PROPER(Table1[[#This Row],[Performace remark based on performance]])," ",UPPER(TRIM(Table1[[#This Row],[category]])))</f>
        <v>Low Performance DESKTOP</v>
      </c>
      <c r="R1667" s="8"/>
      <c r="S1667" s="2"/>
      <c r="T1667" s="2"/>
      <c r="U1667" s="2"/>
      <c r="V1667" s="2"/>
      <c r="W1667" s="2"/>
      <c r="X1667" s="2"/>
      <c r="Y1667" s="2"/>
      <c r="Z1667" s="2"/>
    </row>
    <row r="1668" spans="1:26" x14ac:dyDescent="0.2">
      <c r="A1668" t="s">
        <v>1803</v>
      </c>
      <c r="B1668" s="9">
        <v>29.95</v>
      </c>
      <c r="C1668" s="2">
        <v>976</v>
      </c>
      <c r="D1668" s="2">
        <v>32.590000000000003</v>
      </c>
      <c r="E1668" s="2">
        <v>810</v>
      </c>
      <c r="F1668" s="2">
        <v>27.06</v>
      </c>
      <c r="G1668" s="2">
        <v>95</v>
      </c>
      <c r="H1668" s="2">
        <v>10.27</v>
      </c>
      <c r="I1668" s="2">
        <v>3</v>
      </c>
      <c r="J1668" s="10">
        <v>2009</v>
      </c>
      <c r="K1668" s="8" t="s">
        <v>1804</v>
      </c>
      <c r="L1668" s="8" t="s">
        <v>13</v>
      </c>
      <c r="M1668" s="2">
        <f>RANK(Table1[[#This Row],[powerPerf]],Table1[powerPerf])</f>
        <v>1860</v>
      </c>
      <c r="N1668" s="2">
        <f>RANK(Table1[[#This Row],[cpuValue]],Table1[cpuValue])</f>
        <v>782</v>
      </c>
      <c r="O1668" s="8" t="str">
        <f>LOOKUP(Table1[[#This Row],[Rank based on power]],$S$5:$S$9,$T$5:$T$9)</f>
        <v>Very low performance</v>
      </c>
      <c r="P1668" s="2">
        <f ca="1">YEAR($T$2)-Table1[[#This Row],[testDate]]</f>
        <v>13</v>
      </c>
      <c r="Q1668" s="8" t="str">
        <f>CONCATENATE(PROPER(Table1[[#This Row],[Performace remark based on performance]])," ",UPPER(TRIM(Table1[[#This Row],[category]])))</f>
        <v>Very Low Performance DESKTOP</v>
      </c>
      <c r="R1668" s="8"/>
      <c r="S1668" s="2"/>
      <c r="T1668" s="2"/>
      <c r="U1668" s="2"/>
      <c r="V1668" s="2"/>
      <c r="W1668" s="2"/>
      <c r="X1668" s="2"/>
      <c r="Y1668" s="2"/>
      <c r="Z1668" s="2"/>
    </row>
    <row r="1669" spans="1:26" x14ac:dyDescent="0.2">
      <c r="A1669" t="s">
        <v>1805</v>
      </c>
      <c r="B1669" s="9">
        <v>607.99</v>
      </c>
      <c r="C1669" s="2">
        <v>976</v>
      </c>
      <c r="D1669" s="2">
        <v>1.6</v>
      </c>
      <c r="E1669" s="2">
        <v>1034</v>
      </c>
      <c r="F1669" s="2">
        <v>1.7</v>
      </c>
      <c r="G1669" s="2">
        <v>35</v>
      </c>
      <c r="H1669" s="2">
        <v>27.88</v>
      </c>
      <c r="I1669" s="2">
        <v>2</v>
      </c>
      <c r="J1669" s="10">
        <v>2009</v>
      </c>
      <c r="K1669" s="8" t="s">
        <v>1734</v>
      </c>
      <c r="L1669" s="8" t="s">
        <v>118</v>
      </c>
      <c r="M1669" s="2">
        <f>RANK(Table1[[#This Row],[powerPerf]],Table1[powerPerf])</f>
        <v>1439</v>
      </c>
      <c r="N1669" s="2">
        <f>RANK(Table1[[#This Row],[cpuValue]],Table1[cpuValue])</f>
        <v>1917</v>
      </c>
      <c r="O1669" s="8" t="str">
        <f>LOOKUP(Table1[[#This Row],[Rank based on power]],$S$5:$S$9,$T$5:$T$9)</f>
        <v>Average performance</v>
      </c>
      <c r="P1669" s="2">
        <f ca="1">YEAR($T$2)-Table1[[#This Row],[testDate]]</f>
        <v>13</v>
      </c>
      <c r="Q1669" s="8" t="str">
        <f>CONCATENATE(PROPER(Table1[[#This Row],[Performace remark based on performance]])," ",UPPER(TRIM(Table1[[#This Row],[category]])))</f>
        <v>Average Performance LAPTOP</v>
      </c>
      <c r="R1669" s="8"/>
      <c r="S1669" s="2"/>
      <c r="T1669" s="2"/>
      <c r="U1669" s="2"/>
      <c r="V1669" s="2"/>
      <c r="W1669" s="2"/>
      <c r="X1669" s="2"/>
      <c r="Y1669" s="2"/>
      <c r="Z1669" s="2"/>
    </row>
    <row r="1670" spans="1:26" x14ac:dyDescent="0.2">
      <c r="A1670" t="s">
        <v>1806</v>
      </c>
      <c r="B1670" s="9">
        <v>499.5</v>
      </c>
      <c r="C1670" s="2">
        <v>972</v>
      </c>
      <c r="D1670" s="2">
        <v>1.95</v>
      </c>
      <c r="E1670" s="2">
        <v>617</v>
      </c>
      <c r="F1670" s="2">
        <v>1.24</v>
      </c>
      <c r="G1670" s="2">
        <v>125</v>
      </c>
      <c r="H1670" s="2">
        <v>7.78</v>
      </c>
      <c r="I1670" s="2">
        <v>2</v>
      </c>
      <c r="J1670" s="10">
        <v>2010</v>
      </c>
      <c r="K1670" s="8" t="s">
        <v>1210</v>
      </c>
      <c r="L1670" s="8" t="s">
        <v>13</v>
      </c>
      <c r="M1670" s="2">
        <f>RANK(Table1[[#This Row],[powerPerf]],Table1[powerPerf])</f>
        <v>1895</v>
      </c>
      <c r="N1670" s="2">
        <f>RANK(Table1[[#This Row],[cpuValue]],Table1[cpuValue])</f>
        <v>1914</v>
      </c>
      <c r="O1670" s="8" t="str">
        <f>LOOKUP(Table1[[#This Row],[Rank based on power]],$S$5:$S$9,$T$5:$T$9)</f>
        <v>Very low performance</v>
      </c>
      <c r="P1670" s="2">
        <f ca="1">YEAR($T$2)-Table1[[#This Row],[testDate]]</f>
        <v>12</v>
      </c>
      <c r="Q1670" s="8" t="str">
        <f>CONCATENATE(PROPER(Table1[[#This Row],[Performace remark based on performance]])," ",UPPER(TRIM(Table1[[#This Row],[category]])))</f>
        <v>Very Low Performance DESKTOP</v>
      </c>
      <c r="R1670" s="8"/>
      <c r="S1670" s="2"/>
      <c r="T1670" s="2"/>
      <c r="U1670" s="2"/>
      <c r="V1670" s="2"/>
      <c r="W1670" s="2"/>
      <c r="X1670" s="2"/>
      <c r="Y1670" s="2"/>
      <c r="Z1670" s="2"/>
    </row>
    <row r="1671" spans="1:26" x14ac:dyDescent="0.2">
      <c r="A1671" t="s">
        <v>1807</v>
      </c>
      <c r="B1671" s="9">
        <v>56.61</v>
      </c>
      <c r="C1671" s="2">
        <v>971</v>
      </c>
      <c r="D1671" s="2">
        <v>17.149999999999999</v>
      </c>
      <c r="E1671" s="2">
        <v>1026</v>
      </c>
      <c r="F1671" s="2">
        <v>18.13</v>
      </c>
      <c r="G1671" s="2">
        <v>65</v>
      </c>
      <c r="H1671" s="2">
        <v>14.93</v>
      </c>
      <c r="I1671" s="2">
        <v>2</v>
      </c>
      <c r="J1671" s="10">
        <v>2010</v>
      </c>
      <c r="K1671" s="8" t="s">
        <v>1360</v>
      </c>
      <c r="L1671" s="8" t="s">
        <v>13</v>
      </c>
      <c r="M1671" s="2">
        <f>RANK(Table1[[#This Row],[powerPerf]],Table1[powerPerf])</f>
        <v>1772</v>
      </c>
      <c r="N1671" s="2">
        <f>RANK(Table1[[#This Row],[cpuValue]],Table1[cpuValue])</f>
        <v>1271</v>
      </c>
      <c r="O1671" s="8" t="str">
        <f>LOOKUP(Table1[[#This Row],[Rank based on power]],$S$5:$S$9,$T$5:$T$9)</f>
        <v>Low performance</v>
      </c>
      <c r="P1671" s="2">
        <f ca="1">YEAR($T$2)-Table1[[#This Row],[testDate]]</f>
        <v>12</v>
      </c>
      <c r="Q1671" s="8" t="str">
        <f>CONCATENATE(PROPER(Table1[[#This Row],[Performace remark based on performance]])," ",UPPER(TRIM(Table1[[#This Row],[category]])))</f>
        <v>Low Performance DESKTOP</v>
      </c>
      <c r="R1671" s="8"/>
      <c r="S1671" s="2"/>
      <c r="T1671" s="2"/>
      <c r="U1671" s="2"/>
      <c r="V1671" s="2"/>
      <c r="W1671" s="2"/>
      <c r="X1671" s="2"/>
      <c r="Y1671" s="2"/>
      <c r="Z1671" s="2"/>
    </row>
    <row r="1672" spans="1:26" x14ac:dyDescent="0.2">
      <c r="A1672" t="s">
        <v>1808</v>
      </c>
      <c r="B1672" s="9">
        <v>29.86</v>
      </c>
      <c r="C1672" s="2">
        <v>971</v>
      </c>
      <c r="D1672" s="2">
        <v>32.51</v>
      </c>
      <c r="E1672" s="2">
        <v>976</v>
      </c>
      <c r="F1672" s="2">
        <v>32.68</v>
      </c>
      <c r="G1672" s="2">
        <v>35</v>
      </c>
      <c r="H1672" s="2">
        <v>27.73</v>
      </c>
      <c r="I1672" s="2">
        <v>1</v>
      </c>
      <c r="J1672" s="10">
        <v>2011</v>
      </c>
      <c r="K1672" s="8" t="s">
        <v>1596</v>
      </c>
      <c r="L1672" s="8" t="s">
        <v>118</v>
      </c>
      <c r="M1672" s="2">
        <f>RANK(Table1[[#This Row],[powerPerf]],Table1[powerPerf])</f>
        <v>1442</v>
      </c>
      <c r="N1672" s="2">
        <f>RANK(Table1[[#This Row],[cpuValue]],Table1[cpuValue])</f>
        <v>785</v>
      </c>
      <c r="O1672" s="8" t="str">
        <f>LOOKUP(Table1[[#This Row],[Rank based on power]],$S$5:$S$9,$T$5:$T$9)</f>
        <v>Average performance</v>
      </c>
      <c r="P1672" s="2">
        <f ca="1">YEAR($T$2)-Table1[[#This Row],[testDate]]</f>
        <v>11</v>
      </c>
      <c r="Q1672" s="8" t="str">
        <f>CONCATENATE(PROPER(Table1[[#This Row],[Performace remark based on performance]])," ",UPPER(TRIM(Table1[[#This Row],[category]])))</f>
        <v>Average Performance LAPTOP</v>
      </c>
      <c r="R1672" s="8"/>
      <c r="S1672" s="2"/>
      <c r="T1672" s="2"/>
      <c r="U1672" s="2"/>
      <c r="V1672" s="2"/>
      <c r="W1672" s="2"/>
      <c r="X1672" s="2"/>
      <c r="Y1672" s="2"/>
      <c r="Z1672" s="2"/>
    </row>
    <row r="1673" spans="1:26" x14ac:dyDescent="0.2">
      <c r="A1673" t="s">
        <v>1809</v>
      </c>
      <c r="B1673" s="9">
        <v>249.95</v>
      </c>
      <c r="C1673" s="2">
        <v>967</v>
      </c>
      <c r="D1673" s="2">
        <v>3.87</v>
      </c>
      <c r="E1673" s="2">
        <v>1142</v>
      </c>
      <c r="F1673" s="2">
        <v>4.57</v>
      </c>
      <c r="G1673" s="2">
        <v>125</v>
      </c>
      <c r="H1673" s="2">
        <v>7.74</v>
      </c>
      <c r="I1673" s="2">
        <v>2</v>
      </c>
      <c r="J1673" s="10">
        <v>2012</v>
      </c>
      <c r="K1673" s="8" t="s">
        <v>1433</v>
      </c>
      <c r="L1673" s="8" t="s">
        <v>13</v>
      </c>
      <c r="M1673" s="2">
        <f>RANK(Table1[[#This Row],[powerPerf]],Table1[powerPerf])</f>
        <v>1897</v>
      </c>
      <c r="N1673" s="2">
        <f>RANK(Table1[[#This Row],[cpuValue]],Table1[cpuValue])</f>
        <v>1846</v>
      </c>
      <c r="O1673" s="8" t="str">
        <f>LOOKUP(Table1[[#This Row],[Rank based on power]],$S$5:$S$9,$T$5:$T$9)</f>
        <v>Very low performance</v>
      </c>
      <c r="P1673" s="2">
        <f ca="1">YEAR($T$2)-Table1[[#This Row],[testDate]]</f>
        <v>10</v>
      </c>
      <c r="Q1673" s="8" t="str">
        <f>CONCATENATE(PROPER(Table1[[#This Row],[Performace remark based on performance]])," ",UPPER(TRIM(Table1[[#This Row],[category]])))</f>
        <v>Very Low Performance DESKTOP</v>
      </c>
      <c r="R1673" s="8"/>
      <c r="S1673" s="2"/>
      <c r="T1673" s="2"/>
      <c r="U1673" s="2"/>
      <c r="V1673" s="2"/>
      <c r="W1673" s="2"/>
      <c r="X1673" s="2"/>
      <c r="Y1673" s="2"/>
      <c r="Z1673" s="2"/>
    </row>
    <row r="1674" spans="1:26" x14ac:dyDescent="0.2">
      <c r="A1674" t="s">
        <v>1810</v>
      </c>
      <c r="B1674" s="9">
        <v>54.95</v>
      </c>
      <c r="C1674" s="2">
        <v>965</v>
      </c>
      <c r="D1674" s="2">
        <v>17.57</v>
      </c>
      <c r="E1674" s="2">
        <v>1039</v>
      </c>
      <c r="F1674" s="2">
        <v>18.899999999999999</v>
      </c>
      <c r="G1674" s="2">
        <v>35</v>
      </c>
      <c r="H1674" s="2">
        <v>27.58</v>
      </c>
      <c r="I1674" s="2">
        <v>2</v>
      </c>
      <c r="J1674" s="10">
        <v>2009</v>
      </c>
      <c r="K1674" s="8" t="s">
        <v>1542</v>
      </c>
      <c r="L1674" s="8" t="s">
        <v>118</v>
      </c>
      <c r="M1674" s="2">
        <f>RANK(Table1[[#This Row],[powerPerf]],Table1[powerPerf])</f>
        <v>1449</v>
      </c>
      <c r="N1674" s="2">
        <f>RANK(Table1[[#This Row],[cpuValue]],Table1[cpuValue])</f>
        <v>1255</v>
      </c>
      <c r="O1674" s="8" t="str">
        <f>LOOKUP(Table1[[#This Row],[Rank based on power]],$S$5:$S$9,$T$5:$T$9)</f>
        <v>Average performance</v>
      </c>
      <c r="P1674" s="2">
        <f ca="1">YEAR($T$2)-Table1[[#This Row],[testDate]]</f>
        <v>13</v>
      </c>
      <c r="Q1674" s="8" t="str">
        <f>CONCATENATE(PROPER(Table1[[#This Row],[Performace remark based on performance]])," ",UPPER(TRIM(Table1[[#This Row],[category]])))</f>
        <v>Average Performance LAPTOP</v>
      </c>
      <c r="R1674" s="8"/>
      <c r="S1674" s="2"/>
      <c r="T1674" s="2"/>
      <c r="U1674" s="2"/>
      <c r="V1674" s="2"/>
      <c r="W1674" s="2"/>
      <c r="X1674" s="2"/>
      <c r="Y1674" s="2"/>
      <c r="Z1674" s="2"/>
    </row>
    <row r="1675" spans="1:26" x14ac:dyDescent="0.2">
      <c r="A1675" t="s">
        <v>1811</v>
      </c>
      <c r="B1675" s="9">
        <v>33.07</v>
      </c>
      <c r="C1675" s="2">
        <v>964</v>
      </c>
      <c r="D1675" s="2">
        <v>29.15</v>
      </c>
      <c r="E1675" s="2">
        <v>1097</v>
      </c>
      <c r="F1675" s="2">
        <v>33.17</v>
      </c>
      <c r="G1675" s="2">
        <v>65</v>
      </c>
      <c r="H1675" s="2">
        <v>14.83</v>
      </c>
      <c r="I1675" s="2">
        <v>2</v>
      </c>
      <c r="J1675" s="10">
        <v>2018</v>
      </c>
      <c r="K1675" s="8" t="s">
        <v>1295</v>
      </c>
      <c r="L1675" s="8" t="s">
        <v>13</v>
      </c>
      <c r="M1675" s="2">
        <f>RANK(Table1[[#This Row],[powerPerf]],Table1[powerPerf])</f>
        <v>1776</v>
      </c>
      <c r="N1675" s="2">
        <f>RANK(Table1[[#This Row],[cpuValue]],Table1[cpuValue])</f>
        <v>864</v>
      </c>
      <c r="O1675" s="8" t="str">
        <f>LOOKUP(Table1[[#This Row],[Rank based on power]],$S$5:$S$9,$T$5:$T$9)</f>
        <v>Low performance</v>
      </c>
      <c r="P1675" s="2">
        <f ca="1">YEAR($T$2)-Table1[[#This Row],[testDate]]</f>
        <v>4</v>
      </c>
      <c r="Q1675" s="8" t="str">
        <f>CONCATENATE(PROPER(Table1[[#This Row],[Performace remark based on performance]])," ",UPPER(TRIM(Table1[[#This Row],[category]])))</f>
        <v>Low Performance DESKTOP</v>
      </c>
      <c r="R1675" s="8"/>
      <c r="S1675" s="2"/>
      <c r="T1675" s="2"/>
      <c r="U1675" s="2"/>
      <c r="V1675" s="2"/>
      <c r="W1675" s="2"/>
      <c r="X1675" s="2"/>
      <c r="Y1675" s="2"/>
      <c r="Z1675" s="2"/>
    </row>
    <row r="1676" spans="1:26" x14ac:dyDescent="0.2">
      <c r="A1676" t="s">
        <v>1812</v>
      </c>
      <c r="B1676" s="9">
        <v>43.5</v>
      </c>
      <c r="C1676" s="2">
        <v>963</v>
      </c>
      <c r="D1676" s="2">
        <v>22.14</v>
      </c>
      <c r="E1676" s="2">
        <v>1134</v>
      </c>
      <c r="F1676" s="2">
        <v>26.08</v>
      </c>
      <c r="G1676" s="2">
        <v>80</v>
      </c>
      <c r="H1676" s="2">
        <v>12.04</v>
      </c>
      <c r="I1676" s="2">
        <v>2</v>
      </c>
      <c r="J1676" s="10">
        <v>2012</v>
      </c>
      <c r="K1676" s="8" t="s">
        <v>1267</v>
      </c>
      <c r="L1676" s="8" t="s">
        <v>16</v>
      </c>
      <c r="M1676" s="2">
        <f>RANK(Table1[[#This Row],[powerPerf]],Table1[powerPerf])</f>
        <v>1828</v>
      </c>
      <c r="N1676" s="2">
        <f>RANK(Table1[[#This Row],[cpuValue]],Table1[cpuValue])</f>
        <v>1095</v>
      </c>
      <c r="O1676" s="8" t="str">
        <f>LOOKUP(Table1[[#This Row],[Rank based on power]],$S$5:$S$9,$T$5:$T$9)</f>
        <v>Low performance</v>
      </c>
      <c r="P1676" s="2">
        <f ca="1">YEAR($T$2)-Table1[[#This Row],[testDate]]</f>
        <v>10</v>
      </c>
      <c r="Q1676" s="8" t="str">
        <f>CONCATENATE(PROPER(Table1[[#This Row],[Performace remark based on performance]])," ",UPPER(TRIM(Table1[[#This Row],[category]])))</f>
        <v>Low Performance SERVER</v>
      </c>
      <c r="R1676" s="8"/>
      <c r="S1676" s="2"/>
      <c r="T1676" s="2"/>
      <c r="U1676" s="2"/>
      <c r="V1676" s="2"/>
      <c r="W1676" s="2"/>
      <c r="X1676" s="2"/>
      <c r="Y1676" s="2"/>
      <c r="Z1676" s="2"/>
    </row>
    <row r="1677" spans="1:26" x14ac:dyDescent="0.2">
      <c r="A1677" t="s">
        <v>1813</v>
      </c>
      <c r="B1677" s="9">
        <v>104</v>
      </c>
      <c r="C1677" s="2">
        <v>960</v>
      </c>
      <c r="D1677" s="2">
        <v>9.23</v>
      </c>
      <c r="E1677" s="2">
        <v>491</v>
      </c>
      <c r="F1677" s="2">
        <v>4.72</v>
      </c>
      <c r="G1677" s="2">
        <v>15</v>
      </c>
      <c r="H1677" s="2">
        <v>64.010000000000005</v>
      </c>
      <c r="I1677" s="2">
        <v>4</v>
      </c>
      <c r="J1677" s="10">
        <v>2009</v>
      </c>
      <c r="K1677" s="8" t="s">
        <v>1270</v>
      </c>
      <c r="L1677" s="8" t="s">
        <v>118</v>
      </c>
      <c r="M1677" s="2">
        <f>RANK(Table1[[#This Row],[powerPerf]],Table1[powerPerf])</f>
        <v>1016</v>
      </c>
      <c r="N1677" s="2">
        <f>RANK(Table1[[#This Row],[cpuValue]],Table1[cpuValue])</f>
        <v>1617</v>
      </c>
      <c r="O1677" s="8" t="str">
        <f>LOOKUP(Table1[[#This Row],[Rank based on power]],$S$5:$S$9,$T$5:$T$9)</f>
        <v>Average performance</v>
      </c>
      <c r="P1677" s="2">
        <f ca="1">YEAR($T$2)-Table1[[#This Row],[testDate]]</f>
        <v>13</v>
      </c>
      <c r="Q1677" s="8" t="str">
        <f>CONCATENATE(PROPER(Table1[[#This Row],[Performace remark based on performance]])," ",UPPER(TRIM(Table1[[#This Row],[category]])))</f>
        <v>Average Performance LAPTOP</v>
      </c>
      <c r="R1677" s="8"/>
      <c r="S1677" s="2"/>
      <c r="T1677" s="2"/>
      <c r="U1677" s="2"/>
      <c r="V1677" s="2"/>
      <c r="W1677" s="2"/>
      <c r="X1677" s="2"/>
      <c r="Y1677" s="2"/>
      <c r="Z1677" s="2"/>
    </row>
    <row r="1678" spans="1:26" x14ac:dyDescent="0.2">
      <c r="A1678" t="s">
        <v>1814</v>
      </c>
      <c r="B1678" s="9">
        <v>28.97</v>
      </c>
      <c r="C1678" s="2">
        <v>959</v>
      </c>
      <c r="D1678" s="2">
        <v>33.090000000000003</v>
      </c>
      <c r="E1678" s="2">
        <v>1041</v>
      </c>
      <c r="F1678" s="2">
        <v>35.92</v>
      </c>
      <c r="G1678" s="2">
        <v>65</v>
      </c>
      <c r="H1678" s="2">
        <v>14.75</v>
      </c>
      <c r="I1678" s="2">
        <v>2</v>
      </c>
      <c r="J1678" s="10">
        <v>2011</v>
      </c>
      <c r="K1678" s="8" t="s">
        <v>1092</v>
      </c>
      <c r="L1678" s="8" t="s">
        <v>13</v>
      </c>
      <c r="M1678" s="2">
        <f>RANK(Table1[[#This Row],[powerPerf]],Table1[powerPerf])</f>
        <v>1778</v>
      </c>
      <c r="N1678" s="2">
        <f>RANK(Table1[[#This Row],[cpuValue]],Table1[cpuValue])</f>
        <v>763</v>
      </c>
      <c r="O1678" s="8" t="str">
        <f>LOOKUP(Table1[[#This Row],[Rank based on power]],$S$5:$S$9,$T$5:$T$9)</f>
        <v>Low performance</v>
      </c>
      <c r="P1678" s="2">
        <f ca="1">YEAR($T$2)-Table1[[#This Row],[testDate]]</f>
        <v>11</v>
      </c>
      <c r="Q1678" s="8" t="str">
        <f>CONCATENATE(PROPER(Table1[[#This Row],[Performace remark based on performance]])," ",UPPER(TRIM(Table1[[#This Row],[category]])))</f>
        <v>Low Performance DESKTOP</v>
      </c>
      <c r="R1678" s="8"/>
      <c r="S1678" s="2"/>
      <c r="T1678" s="2"/>
      <c r="U1678" s="2"/>
      <c r="V1678" s="2"/>
      <c r="W1678" s="2"/>
      <c r="X1678" s="2"/>
      <c r="Y1678" s="2"/>
      <c r="Z1678" s="2"/>
    </row>
    <row r="1679" spans="1:26" x14ac:dyDescent="0.2">
      <c r="A1679" t="s">
        <v>1815</v>
      </c>
      <c r="B1679" s="9">
        <v>998.99</v>
      </c>
      <c r="C1679" s="2">
        <v>959</v>
      </c>
      <c r="D1679" s="2">
        <v>0.96</v>
      </c>
      <c r="E1679" s="2">
        <v>1056</v>
      </c>
      <c r="F1679" s="2">
        <v>1.06</v>
      </c>
      <c r="G1679" s="2">
        <v>25</v>
      </c>
      <c r="H1679" s="2">
        <v>38.36</v>
      </c>
      <c r="I1679" s="2">
        <v>2</v>
      </c>
      <c r="J1679" s="10">
        <v>2009</v>
      </c>
      <c r="K1679" s="8" t="s">
        <v>1734</v>
      </c>
      <c r="L1679" s="8" t="s">
        <v>118</v>
      </c>
      <c r="M1679" s="2">
        <f>RANK(Table1[[#This Row],[powerPerf]],Table1[powerPerf])</f>
        <v>1267</v>
      </c>
      <c r="N1679" s="2">
        <f>RANK(Table1[[#This Row],[cpuValue]],Table1[cpuValue])</f>
        <v>1931</v>
      </c>
      <c r="O1679" s="8" t="str">
        <f>LOOKUP(Table1[[#This Row],[Rank based on power]],$S$5:$S$9,$T$5:$T$9)</f>
        <v>Average performance</v>
      </c>
      <c r="P1679" s="2">
        <f ca="1">YEAR($T$2)-Table1[[#This Row],[testDate]]</f>
        <v>13</v>
      </c>
      <c r="Q1679" s="8" t="str">
        <f>CONCATENATE(PROPER(Table1[[#This Row],[Performace remark based on performance]])," ",UPPER(TRIM(Table1[[#This Row],[category]])))</f>
        <v>Average Performance LAPTOP</v>
      </c>
      <c r="R1679" s="8"/>
      <c r="S1679" s="2"/>
      <c r="T1679" s="2"/>
      <c r="U1679" s="2"/>
      <c r="V1679" s="2"/>
      <c r="W1679" s="2"/>
      <c r="X1679" s="2"/>
      <c r="Y1679" s="2"/>
      <c r="Z1679" s="2"/>
    </row>
    <row r="1680" spans="1:26" x14ac:dyDescent="0.2">
      <c r="A1680" t="s">
        <v>1816</v>
      </c>
      <c r="B1680" s="9">
        <v>24.95</v>
      </c>
      <c r="C1680" s="2">
        <v>956</v>
      </c>
      <c r="D1680" s="2">
        <v>38.299999999999997</v>
      </c>
      <c r="E1680" s="2">
        <v>509</v>
      </c>
      <c r="F1680" s="2">
        <v>20.39</v>
      </c>
      <c r="G1680" s="2">
        <v>95</v>
      </c>
      <c r="H1680" s="2">
        <v>10.06</v>
      </c>
      <c r="I1680" s="2">
        <v>2</v>
      </c>
      <c r="J1680" s="10">
        <v>2009</v>
      </c>
      <c r="K1680" s="8">
        <v>940</v>
      </c>
      <c r="L1680" s="8" t="s">
        <v>16</v>
      </c>
      <c r="M1680" s="2">
        <f>RANK(Table1[[#This Row],[powerPerf]],Table1[powerPerf])</f>
        <v>1861</v>
      </c>
      <c r="N1680" s="2">
        <f>RANK(Table1[[#This Row],[cpuValue]],Table1[cpuValue])</f>
        <v>623</v>
      </c>
      <c r="O1680" s="8" t="str">
        <f>LOOKUP(Table1[[#This Row],[Rank based on power]],$S$5:$S$9,$T$5:$T$9)</f>
        <v>Very low performance</v>
      </c>
      <c r="P1680" s="2">
        <f ca="1">YEAR($T$2)-Table1[[#This Row],[testDate]]</f>
        <v>13</v>
      </c>
      <c r="Q1680" s="8" t="str">
        <f>CONCATENATE(PROPER(Table1[[#This Row],[Performace remark based on performance]])," ",UPPER(TRIM(Table1[[#This Row],[category]])))</f>
        <v>Very Low Performance SERVER</v>
      </c>
      <c r="R1680" s="8"/>
      <c r="S1680" s="2"/>
      <c r="T1680" s="2"/>
      <c r="U1680" s="2"/>
      <c r="V1680" s="2"/>
      <c r="W1680" s="2"/>
      <c r="X1680" s="2"/>
      <c r="Y1680" s="2"/>
      <c r="Z1680" s="2"/>
    </row>
    <row r="1681" spans="1:26" x14ac:dyDescent="0.2">
      <c r="A1681" t="s">
        <v>1817</v>
      </c>
      <c r="B1681" s="9">
        <v>84.95</v>
      </c>
      <c r="C1681" s="2">
        <v>956</v>
      </c>
      <c r="D1681" s="2">
        <v>11.26</v>
      </c>
      <c r="E1681" s="2">
        <v>1045</v>
      </c>
      <c r="F1681" s="2">
        <v>12.3</v>
      </c>
      <c r="G1681" s="2">
        <v>25</v>
      </c>
      <c r="H1681" s="2">
        <v>38.25</v>
      </c>
      <c r="I1681" s="2">
        <v>2</v>
      </c>
      <c r="J1681" s="10">
        <v>2011</v>
      </c>
      <c r="K1681" s="8" t="s">
        <v>1734</v>
      </c>
      <c r="L1681" s="8" t="s">
        <v>118</v>
      </c>
      <c r="M1681" s="2">
        <f>RANK(Table1[[#This Row],[powerPerf]],Table1[powerPerf])</f>
        <v>1268</v>
      </c>
      <c r="N1681" s="2">
        <f>RANK(Table1[[#This Row],[cpuValue]],Table1[cpuValue])</f>
        <v>1517</v>
      </c>
      <c r="O1681" s="8" t="str">
        <f>LOOKUP(Table1[[#This Row],[Rank based on power]],$S$5:$S$9,$T$5:$T$9)</f>
        <v>Average performance</v>
      </c>
      <c r="P1681" s="2">
        <f ca="1">YEAR($T$2)-Table1[[#This Row],[testDate]]</f>
        <v>11</v>
      </c>
      <c r="Q1681" s="8" t="str">
        <f>CONCATENATE(PROPER(Table1[[#This Row],[Performace remark based on performance]])," ",UPPER(TRIM(Table1[[#This Row],[category]])))</f>
        <v>Average Performance LAPTOP</v>
      </c>
      <c r="R1681" s="8"/>
      <c r="S1681" s="2"/>
      <c r="T1681" s="2"/>
      <c r="U1681" s="2"/>
      <c r="V1681" s="2"/>
      <c r="W1681" s="2"/>
      <c r="X1681" s="2"/>
      <c r="Y1681" s="2"/>
      <c r="Z1681" s="2"/>
    </row>
    <row r="1682" spans="1:26" x14ac:dyDescent="0.2">
      <c r="A1682" t="s">
        <v>1818</v>
      </c>
      <c r="B1682" s="9">
        <v>7.99</v>
      </c>
      <c r="C1682" s="2">
        <v>953</v>
      </c>
      <c r="D1682" s="2">
        <v>119.23</v>
      </c>
      <c r="E1682" s="2">
        <v>964</v>
      </c>
      <c r="F1682" s="2">
        <v>120.61</v>
      </c>
      <c r="G1682" s="2">
        <v>65</v>
      </c>
      <c r="H1682" s="2">
        <v>14.66</v>
      </c>
      <c r="I1682" s="2">
        <v>2</v>
      </c>
      <c r="J1682" s="10">
        <v>2010</v>
      </c>
      <c r="K1682" s="8" t="s">
        <v>1360</v>
      </c>
      <c r="L1682" s="8" t="s">
        <v>13</v>
      </c>
      <c r="M1682" s="2">
        <f>RANK(Table1[[#This Row],[powerPerf]],Table1[powerPerf])</f>
        <v>1779</v>
      </c>
      <c r="N1682" s="2">
        <f>RANK(Table1[[#This Row],[cpuValue]],Table1[cpuValue])</f>
        <v>43</v>
      </c>
      <c r="O1682" s="8" t="str">
        <f>LOOKUP(Table1[[#This Row],[Rank based on power]],$S$5:$S$9,$T$5:$T$9)</f>
        <v>Low performance</v>
      </c>
      <c r="P1682" s="2">
        <f ca="1">YEAR($T$2)-Table1[[#This Row],[testDate]]</f>
        <v>12</v>
      </c>
      <c r="Q1682" s="8" t="str">
        <f>CONCATENATE(PROPER(Table1[[#This Row],[Performace remark based on performance]])," ",UPPER(TRIM(Table1[[#This Row],[category]])))</f>
        <v>Low Performance DESKTOP</v>
      </c>
      <c r="R1682" s="8"/>
      <c r="S1682" s="2"/>
      <c r="T1682" s="2"/>
      <c r="U1682" s="2"/>
      <c r="V1682" s="2"/>
      <c r="W1682" s="2"/>
      <c r="X1682" s="2"/>
      <c r="Y1682" s="2"/>
      <c r="Z1682" s="2"/>
    </row>
    <row r="1683" spans="1:26" x14ac:dyDescent="0.2">
      <c r="A1683" t="s">
        <v>1819</v>
      </c>
      <c r="B1683" s="9">
        <v>135</v>
      </c>
      <c r="C1683" s="2">
        <v>952</v>
      </c>
      <c r="D1683" s="2">
        <v>7.05</v>
      </c>
      <c r="E1683" s="2">
        <v>570</v>
      </c>
      <c r="F1683" s="2">
        <v>4.22</v>
      </c>
      <c r="G1683" s="2">
        <v>95</v>
      </c>
      <c r="H1683" s="2">
        <v>10.02</v>
      </c>
      <c r="I1683" s="2">
        <v>2</v>
      </c>
      <c r="J1683" s="10">
        <v>2009</v>
      </c>
      <c r="K1683" s="8">
        <v>940</v>
      </c>
      <c r="L1683" s="8" t="s">
        <v>16</v>
      </c>
      <c r="M1683" s="2">
        <f>RANK(Table1[[#This Row],[powerPerf]],Table1[powerPerf])</f>
        <v>1863</v>
      </c>
      <c r="N1683" s="2">
        <f>RANK(Table1[[#This Row],[cpuValue]],Table1[cpuValue])</f>
        <v>1726</v>
      </c>
      <c r="O1683" s="8" t="str">
        <f>LOOKUP(Table1[[#This Row],[Rank based on power]],$S$5:$S$9,$T$5:$T$9)</f>
        <v>Very low performance</v>
      </c>
      <c r="P1683" s="2">
        <f ca="1">YEAR($T$2)-Table1[[#This Row],[testDate]]</f>
        <v>13</v>
      </c>
      <c r="Q1683" s="8" t="str">
        <f>CONCATENATE(PROPER(Table1[[#This Row],[Performace remark based on performance]])," ",UPPER(TRIM(Table1[[#This Row],[category]])))</f>
        <v>Very Low Performance SERVER</v>
      </c>
      <c r="R1683" s="8"/>
      <c r="S1683" s="2"/>
      <c r="T1683" s="2"/>
      <c r="U1683" s="2"/>
      <c r="V1683" s="2"/>
      <c r="W1683" s="2"/>
      <c r="X1683" s="2"/>
      <c r="Y1683" s="2"/>
      <c r="Z1683" s="2"/>
    </row>
    <row r="1684" spans="1:26" x14ac:dyDescent="0.2">
      <c r="A1684" t="s">
        <v>1820</v>
      </c>
      <c r="B1684" s="9">
        <v>79.989999999999995</v>
      </c>
      <c r="C1684" s="2">
        <v>951</v>
      </c>
      <c r="D1684" s="2">
        <v>11.88</v>
      </c>
      <c r="E1684" s="2">
        <v>1034</v>
      </c>
      <c r="F1684" s="2">
        <v>12.93</v>
      </c>
      <c r="G1684" s="2">
        <v>95</v>
      </c>
      <c r="H1684" s="2">
        <v>10.01</v>
      </c>
      <c r="I1684" s="2">
        <v>2</v>
      </c>
      <c r="J1684" s="10">
        <v>2010</v>
      </c>
      <c r="K1684" s="8" t="s">
        <v>1391</v>
      </c>
      <c r="L1684" s="8" t="s">
        <v>13</v>
      </c>
      <c r="M1684" s="2">
        <f>RANK(Table1[[#This Row],[powerPerf]],Table1[powerPerf])</f>
        <v>1864</v>
      </c>
      <c r="N1684" s="2">
        <f>RANK(Table1[[#This Row],[cpuValue]],Table1[cpuValue])</f>
        <v>1492</v>
      </c>
      <c r="O1684" s="8" t="str">
        <f>LOOKUP(Table1[[#This Row],[Rank based on power]],$S$5:$S$9,$T$5:$T$9)</f>
        <v>Very low performance</v>
      </c>
      <c r="P1684" s="2">
        <f ca="1">YEAR($T$2)-Table1[[#This Row],[testDate]]</f>
        <v>12</v>
      </c>
      <c r="Q1684" s="8" t="str">
        <f>CONCATENATE(PROPER(Table1[[#This Row],[Performace remark based on performance]])," ",UPPER(TRIM(Table1[[#This Row],[category]])))</f>
        <v>Very Low Performance DESKTOP</v>
      </c>
      <c r="R1684" s="8"/>
      <c r="S1684" s="2"/>
      <c r="T1684" s="2"/>
      <c r="U1684" s="2"/>
      <c r="V1684" s="2"/>
      <c r="W1684" s="2"/>
      <c r="X1684" s="2"/>
      <c r="Y1684" s="2"/>
      <c r="Z1684" s="2"/>
    </row>
    <row r="1685" spans="1:26" x14ac:dyDescent="0.2">
      <c r="A1685" t="s">
        <v>1821</v>
      </c>
      <c r="B1685" s="9">
        <v>284</v>
      </c>
      <c r="C1685" s="2">
        <v>948</v>
      </c>
      <c r="D1685" s="2">
        <v>3.34</v>
      </c>
      <c r="E1685" s="2">
        <v>930</v>
      </c>
      <c r="F1685" s="2">
        <v>3.28</v>
      </c>
      <c r="G1685" s="2">
        <v>25</v>
      </c>
      <c r="H1685" s="2">
        <v>37.93</v>
      </c>
      <c r="I1685" s="2">
        <v>2</v>
      </c>
      <c r="J1685" s="10">
        <v>2009</v>
      </c>
      <c r="K1685" s="8" t="s">
        <v>1822</v>
      </c>
      <c r="L1685" s="8" t="s">
        <v>118</v>
      </c>
      <c r="M1685" s="2">
        <f>RANK(Table1[[#This Row],[powerPerf]],Table1[powerPerf])</f>
        <v>1275</v>
      </c>
      <c r="N1685" s="2">
        <f>RANK(Table1[[#This Row],[cpuValue]],Table1[cpuValue])</f>
        <v>1865</v>
      </c>
      <c r="O1685" s="8" t="str">
        <f>LOOKUP(Table1[[#This Row],[Rank based on power]],$S$5:$S$9,$T$5:$T$9)</f>
        <v>Average performance</v>
      </c>
      <c r="P1685" s="2">
        <f ca="1">YEAR($T$2)-Table1[[#This Row],[testDate]]</f>
        <v>13</v>
      </c>
      <c r="Q1685" s="8" t="str">
        <f>CONCATENATE(PROPER(Table1[[#This Row],[Performace remark based on performance]])," ",UPPER(TRIM(Table1[[#This Row],[category]])))</f>
        <v>Average Performance LAPTOP</v>
      </c>
      <c r="R1685" s="8"/>
      <c r="S1685" s="2"/>
      <c r="T1685" s="2"/>
      <c r="U1685" s="2"/>
      <c r="V1685" s="2"/>
      <c r="W1685" s="2"/>
      <c r="X1685" s="2"/>
      <c r="Y1685" s="2"/>
      <c r="Z1685" s="2"/>
    </row>
    <row r="1686" spans="1:26" x14ac:dyDescent="0.2">
      <c r="A1686" t="s">
        <v>1823</v>
      </c>
      <c r="B1686" s="9">
        <v>47</v>
      </c>
      <c r="C1686" s="2">
        <v>947</v>
      </c>
      <c r="D1686" s="2">
        <v>20.14</v>
      </c>
      <c r="E1686" s="2">
        <v>1068</v>
      </c>
      <c r="F1686" s="2">
        <v>22.73</v>
      </c>
      <c r="G1686" s="2">
        <v>65</v>
      </c>
      <c r="H1686" s="2">
        <v>14.56</v>
      </c>
      <c r="I1686" s="2">
        <v>2</v>
      </c>
      <c r="J1686" s="10">
        <v>2010</v>
      </c>
      <c r="K1686" s="8" t="s">
        <v>1295</v>
      </c>
      <c r="L1686" s="8" t="s">
        <v>13</v>
      </c>
      <c r="M1686" s="2">
        <f>RANK(Table1[[#This Row],[powerPerf]],Table1[powerPerf])</f>
        <v>1783</v>
      </c>
      <c r="N1686" s="2">
        <f>RANK(Table1[[#This Row],[cpuValue]],Table1[cpuValue])</f>
        <v>1157</v>
      </c>
      <c r="O1686" s="8" t="str">
        <f>LOOKUP(Table1[[#This Row],[Rank based on power]],$S$5:$S$9,$T$5:$T$9)</f>
        <v>Low performance</v>
      </c>
      <c r="P1686" s="2">
        <f ca="1">YEAR($T$2)-Table1[[#This Row],[testDate]]</f>
        <v>12</v>
      </c>
      <c r="Q1686" s="8" t="str">
        <f>CONCATENATE(PROPER(Table1[[#This Row],[Performace remark based on performance]])," ",UPPER(TRIM(Table1[[#This Row],[category]])))</f>
        <v>Low Performance DESKTOP</v>
      </c>
      <c r="R1686" s="8"/>
      <c r="S1686" s="2"/>
      <c r="T1686" s="2"/>
      <c r="U1686" s="2"/>
      <c r="V1686" s="2"/>
      <c r="W1686" s="2"/>
      <c r="X1686" s="2"/>
      <c r="Y1686" s="2"/>
      <c r="Z1686" s="2"/>
    </row>
    <row r="1687" spans="1:26" x14ac:dyDescent="0.2">
      <c r="A1687" t="s">
        <v>1824</v>
      </c>
      <c r="B1687" s="9">
        <v>375</v>
      </c>
      <c r="C1687" s="2">
        <v>943</v>
      </c>
      <c r="D1687" s="2">
        <v>2.5099999999999998</v>
      </c>
      <c r="E1687" s="2">
        <v>1000</v>
      </c>
      <c r="F1687" s="2">
        <v>2.67</v>
      </c>
      <c r="G1687" s="2">
        <v>125</v>
      </c>
      <c r="H1687" s="2">
        <v>7.54</v>
      </c>
      <c r="I1687" s="2">
        <v>2</v>
      </c>
      <c r="J1687" s="10">
        <v>2021</v>
      </c>
      <c r="K1687" s="8" t="s">
        <v>1433</v>
      </c>
      <c r="L1687" s="8" t="s">
        <v>13</v>
      </c>
      <c r="M1687" s="2">
        <f>RANK(Table1[[#This Row],[powerPerf]],Table1[powerPerf])</f>
        <v>1902</v>
      </c>
      <c r="N1687" s="2">
        <f>RANK(Table1[[#This Row],[cpuValue]],Table1[cpuValue])</f>
        <v>1899</v>
      </c>
      <c r="O1687" s="8" t="str">
        <f>LOOKUP(Table1[[#This Row],[Rank based on power]],$S$5:$S$9,$T$5:$T$9)</f>
        <v>Very low performance</v>
      </c>
      <c r="P1687" s="2">
        <f ca="1">YEAR($T$2)-Table1[[#This Row],[testDate]]</f>
        <v>1</v>
      </c>
      <c r="Q1687" s="8" t="str">
        <f>CONCATENATE(PROPER(Table1[[#This Row],[Performace remark based on performance]])," ",UPPER(TRIM(Table1[[#This Row],[category]])))</f>
        <v>Very Low Performance DESKTOP</v>
      </c>
      <c r="R1687" s="8"/>
      <c r="S1687" s="2"/>
      <c r="T1687" s="2"/>
      <c r="U1687" s="2"/>
      <c r="V1687" s="2"/>
      <c r="W1687" s="2"/>
      <c r="X1687" s="2"/>
      <c r="Y1687" s="2"/>
      <c r="Z1687" s="2"/>
    </row>
    <row r="1688" spans="1:26" x14ac:dyDescent="0.2">
      <c r="A1688" t="s">
        <v>1825</v>
      </c>
      <c r="B1688" s="9">
        <v>44.95</v>
      </c>
      <c r="C1688" s="2">
        <v>941</v>
      </c>
      <c r="D1688" s="2">
        <v>20.93</v>
      </c>
      <c r="E1688" s="2">
        <v>1016</v>
      </c>
      <c r="F1688" s="2">
        <v>22.61</v>
      </c>
      <c r="G1688" s="2">
        <v>35</v>
      </c>
      <c r="H1688" s="2">
        <v>26.88</v>
      </c>
      <c r="I1688" s="2">
        <v>2</v>
      </c>
      <c r="J1688" s="10">
        <v>2011</v>
      </c>
      <c r="K1688" s="8" t="s">
        <v>1734</v>
      </c>
      <c r="L1688" s="8" t="s">
        <v>118</v>
      </c>
      <c r="M1688" s="2">
        <f>RANK(Table1[[#This Row],[powerPerf]],Table1[powerPerf])</f>
        <v>1456</v>
      </c>
      <c r="N1688" s="2">
        <f>RANK(Table1[[#This Row],[cpuValue]],Table1[cpuValue])</f>
        <v>1134</v>
      </c>
      <c r="O1688" s="8" t="str">
        <f>LOOKUP(Table1[[#This Row],[Rank based on power]],$S$5:$S$9,$T$5:$T$9)</f>
        <v>Average performance</v>
      </c>
      <c r="P1688" s="2">
        <f ca="1">YEAR($T$2)-Table1[[#This Row],[testDate]]</f>
        <v>11</v>
      </c>
      <c r="Q1688" s="8" t="str">
        <f>CONCATENATE(PROPER(Table1[[#This Row],[Performace remark based on performance]])," ",UPPER(TRIM(Table1[[#This Row],[category]])))</f>
        <v>Average Performance LAPTOP</v>
      </c>
      <c r="R1688" s="8"/>
      <c r="S1688" s="2"/>
      <c r="T1688" s="2"/>
      <c r="U1688" s="2"/>
      <c r="V1688" s="2"/>
      <c r="W1688" s="2"/>
      <c r="X1688" s="2"/>
      <c r="Y1688" s="2"/>
      <c r="Z1688" s="2"/>
    </row>
    <row r="1689" spans="1:26" x14ac:dyDescent="0.2">
      <c r="A1689" t="s">
        <v>1826</v>
      </c>
      <c r="B1689" s="9">
        <v>56.99</v>
      </c>
      <c r="C1689" s="2">
        <v>940</v>
      </c>
      <c r="D1689" s="2">
        <v>16.489999999999998</v>
      </c>
      <c r="E1689" s="2">
        <v>1087</v>
      </c>
      <c r="F1689" s="2">
        <v>19.07</v>
      </c>
      <c r="G1689" s="2">
        <v>25</v>
      </c>
      <c r="H1689" s="2">
        <v>37.590000000000003</v>
      </c>
      <c r="I1689" s="2">
        <v>2</v>
      </c>
      <c r="J1689" s="10">
        <v>2012</v>
      </c>
      <c r="K1689" s="8" t="s">
        <v>1734</v>
      </c>
      <c r="L1689" s="8" t="s">
        <v>118</v>
      </c>
      <c r="M1689" s="2">
        <f>RANK(Table1[[#This Row],[powerPerf]],Table1[powerPerf])</f>
        <v>1277</v>
      </c>
      <c r="N1689" s="2">
        <f>RANK(Table1[[#This Row],[cpuValue]],Table1[cpuValue])</f>
        <v>1296</v>
      </c>
      <c r="O1689" s="8" t="str">
        <f>LOOKUP(Table1[[#This Row],[Rank based on power]],$S$5:$S$9,$T$5:$T$9)</f>
        <v>Average performance</v>
      </c>
      <c r="P1689" s="2">
        <f ca="1">YEAR($T$2)-Table1[[#This Row],[testDate]]</f>
        <v>10</v>
      </c>
      <c r="Q1689" s="8" t="str">
        <f>CONCATENATE(PROPER(Table1[[#This Row],[Performace remark based on performance]])," ",UPPER(TRIM(Table1[[#This Row],[category]])))</f>
        <v>Average Performance LAPTOP</v>
      </c>
      <c r="R1689" s="8"/>
      <c r="S1689" s="2"/>
      <c r="T1689" s="2"/>
      <c r="U1689" s="2"/>
      <c r="V1689" s="2"/>
      <c r="W1689" s="2"/>
      <c r="X1689" s="2"/>
      <c r="Y1689" s="2"/>
      <c r="Z1689" s="2"/>
    </row>
    <row r="1690" spans="1:26" x14ac:dyDescent="0.2">
      <c r="A1690" t="s">
        <v>1827</v>
      </c>
      <c r="B1690" s="9">
        <v>94.95</v>
      </c>
      <c r="C1690" s="2">
        <v>940</v>
      </c>
      <c r="D1690" s="2">
        <v>9.9</v>
      </c>
      <c r="E1690" s="2">
        <v>1020</v>
      </c>
      <c r="F1690" s="2">
        <v>10.74</v>
      </c>
      <c r="G1690" s="2">
        <v>35</v>
      </c>
      <c r="H1690" s="2">
        <v>26.86</v>
      </c>
      <c r="I1690" s="2">
        <v>2</v>
      </c>
      <c r="J1690" s="10">
        <v>2008</v>
      </c>
      <c r="K1690" s="8" t="s">
        <v>1734</v>
      </c>
      <c r="L1690" s="8" t="s">
        <v>118</v>
      </c>
      <c r="M1690" s="2">
        <f>RANK(Table1[[#This Row],[powerPerf]],Table1[powerPerf])</f>
        <v>1459</v>
      </c>
      <c r="N1690" s="2">
        <f>RANK(Table1[[#This Row],[cpuValue]],Table1[cpuValue])</f>
        <v>1584</v>
      </c>
      <c r="O1690" s="8" t="str">
        <f>LOOKUP(Table1[[#This Row],[Rank based on power]],$S$5:$S$9,$T$5:$T$9)</f>
        <v>Average performance</v>
      </c>
      <c r="P1690" s="2">
        <f ca="1">YEAR($T$2)-Table1[[#This Row],[testDate]]</f>
        <v>14</v>
      </c>
      <c r="Q1690" s="8" t="str">
        <f>CONCATENATE(PROPER(Table1[[#This Row],[Performace remark based on performance]])," ",UPPER(TRIM(Table1[[#This Row],[category]])))</f>
        <v>Average Performance LAPTOP</v>
      </c>
      <c r="R1690" s="8"/>
      <c r="S1690" s="2"/>
      <c r="T1690" s="2"/>
      <c r="U1690" s="2"/>
      <c r="V1690" s="2"/>
      <c r="W1690" s="2"/>
      <c r="X1690" s="2"/>
      <c r="Y1690" s="2"/>
      <c r="Z1690" s="2"/>
    </row>
    <row r="1691" spans="1:26" x14ac:dyDescent="0.2">
      <c r="A1691" t="s">
        <v>1828</v>
      </c>
      <c r="B1691" s="9">
        <v>22.99</v>
      </c>
      <c r="C1691" s="2">
        <v>939</v>
      </c>
      <c r="D1691" s="2">
        <v>40.840000000000003</v>
      </c>
      <c r="E1691" s="2">
        <v>942</v>
      </c>
      <c r="F1691" s="2">
        <v>40.96</v>
      </c>
      <c r="G1691" s="2">
        <v>65</v>
      </c>
      <c r="H1691" s="2">
        <v>14.44</v>
      </c>
      <c r="I1691" s="2">
        <v>2</v>
      </c>
      <c r="J1691" s="10">
        <v>2010</v>
      </c>
      <c r="K1691" s="8" t="s">
        <v>1295</v>
      </c>
      <c r="L1691" s="8" t="s">
        <v>16</v>
      </c>
      <c r="M1691" s="2">
        <f>RANK(Table1[[#This Row],[powerPerf]],Table1[powerPerf])</f>
        <v>1785</v>
      </c>
      <c r="N1691" s="2">
        <f>RANK(Table1[[#This Row],[cpuValue]],Table1[cpuValue])</f>
        <v>577</v>
      </c>
      <c r="O1691" s="8" t="str">
        <f>LOOKUP(Table1[[#This Row],[Rank based on power]],$S$5:$S$9,$T$5:$T$9)</f>
        <v>Low performance</v>
      </c>
      <c r="P1691" s="2">
        <f ca="1">YEAR($T$2)-Table1[[#This Row],[testDate]]</f>
        <v>12</v>
      </c>
      <c r="Q1691" s="8" t="str">
        <f>CONCATENATE(PROPER(Table1[[#This Row],[Performace remark based on performance]])," ",UPPER(TRIM(Table1[[#This Row],[category]])))</f>
        <v>Low Performance SERVER</v>
      </c>
      <c r="R1691" s="8"/>
      <c r="S1691" s="2"/>
      <c r="T1691" s="2"/>
      <c r="U1691" s="2"/>
      <c r="V1691" s="2"/>
      <c r="W1691" s="2"/>
      <c r="X1691" s="2"/>
      <c r="Y1691" s="2"/>
      <c r="Z1691" s="2"/>
    </row>
    <row r="1692" spans="1:26" x14ac:dyDescent="0.2">
      <c r="A1692" t="s">
        <v>1829</v>
      </c>
      <c r="B1692" s="9">
        <v>298.95</v>
      </c>
      <c r="C1692" s="2">
        <v>937</v>
      </c>
      <c r="D1692" s="2">
        <v>3.13</v>
      </c>
      <c r="E1692" s="2">
        <v>1035</v>
      </c>
      <c r="F1692" s="2">
        <v>3.46</v>
      </c>
      <c r="G1692" s="2">
        <v>35</v>
      </c>
      <c r="H1692" s="2">
        <v>26.77</v>
      </c>
      <c r="I1692" s="2">
        <v>2</v>
      </c>
      <c r="J1692" s="10">
        <v>2010</v>
      </c>
      <c r="K1692" s="8" t="s">
        <v>1734</v>
      </c>
      <c r="L1692" s="8" t="s">
        <v>118</v>
      </c>
      <c r="M1692" s="2">
        <f>RANK(Table1[[#This Row],[powerPerf]],Table1[powerPerf])</f>
        <v>1460</v>
      </c>
      <c r="N1692" s="2">
        <f>RANK(Table1[[#This Row],[cpuValue]],Table1[cpuValue])</f>
        <v>1873</v>
      </c>
      <c r="O1692" s="8" t="str">
        <f>LOOKUP(Table1[[#This Row],[Rank based on power]],$S$5:$S$9,$T$5:$T$9)</f>
        <v>Average performance</v>
      </c>
      <c r="P1692" s="2">
        <f ca="1">YEAR($T$2)-Table1[[#This Row],[testDate]]</f>
        <v>12</v>
      </c>
      <c r="Q1692" s="8" t="str">
        <f>CONCATENATE(PROPER(Table1[[#This Row],[Performace remark based on performance]])," ",UPPER(TRIM(Table1[[#This Row],[category]])))</f>
        <v>Average Performance LAPTOP</v>
      </c>
      <c r="R1692" s="8"/>
      <c r="S1692" s="2"/>
      <c r="T1692" s="2"/>
      <c r="U1692" s="2"/>
      <c r="V1692" s="2"/>
      <c r="W1692" s="2"/>
      <c r="X1692" s="2"/>
      <c r="Y1692" s="2"/>
      <c r="Z1692" s="2"/>
    </row>
    <row r="1693" spans="1:26" x14ac:dyDescent="0.2">
      <c r="A1693" t="s">
        <v>1830</v>
      </c>
      <c r="B1693" s="9">
        <v>92.76</v>
      </c>
      <c r="C1693" s="2">
        <v>936</v>
      </c>
      <c r="D1693" s="2">
        <v>10.09</v>
      </c>
      <c r="E1693" s="2">
        <v>1074</v>
      </c>
      <c r="F1693" s="2">
        <v>11.58</v>
      </c>
      <c r="G1693" s="2">
        <v>65</v>
      </c>
      <c r="H1693" s="2">
        <v>14.4</v>
      </c>
      <c r="I1693" s="2">
        <v>2</v>
      </c>
      <c r="J1693" s="10">
        <v>2017</v>
      </c>
      <c r="K1693" s="8" t="s">
        <v>1295</v>
      </c>
      <c r="L1693" s="8" t="s">
        <v>13</v>
      </c>
      <c r="M1693" s="2">
        <f>RANK(Table1[[#This Row],[powerPerf]],Table1[powerPerf])</f>
        <v>1787</v>
      </c>
      <c r="N1693" s="2">
        <f>RANK(Table1[[#This Row],[cpuValue]],Table1[cpuValue])</f>
        <v>1575</v>
      </c>
      <c r="O1693" s="8" t="str">
        <f>LOOKUP(Table1[[#This Row],[Rank based on power]],$S$5:$S$9,$T$5:$T$9)</f>
        <v>Low performance</v>
      </c>
      <c r="P1693" s="2">
        <f ca="1">YEAR($T$2)-Table1[[#This Row],[testDate]]</f>
        <v>5</v>
      </c>
      <c r="Q1693" s="8" t="str">
        <f>CONCATENATE(PROPER(Table1[[#This Row],[Performace remark based on performance]])," ",UPPER(TRIM(Table1[[#This Row],[category]])))</f>
        <v>Low Performance DESKTOP</v>
      </c>
      <c r="R1693" s="8"/>
      <c r="S1693" s="2"/>
      <c r="T1693" s="2"/>
      <c r="U1693" s="2"/>
      <c r="V1693" s="2"/>
      <c r="W1693" s="2"/>
      <c r="X1693" s="2"/>
      <c r="Y1693" s="2"/>
      <c r="Z1693" s="2"/>
    </row>
    <row r="1694" spans="1:26" x14ac:dyDescent="0.2">
      <c r="A1694" t="s">
        <v>1831</v>
      </c>
      <c r="B1694" s="9">
        <v>24.95</v>
      </c>
      <c r="C1694" s="2">
        <v>935</v>
      </c>
      <c r="D1694" s="2">
        <v>37.46</v>
      </c>
      <c r="E1694" s="2">
        <v>1027</v>
      </c>
      <c r="F1694" s="2">
        <v>41.18</v>
      </c>
      <c r="G1694" s="2">
        <v>65</v>
      </c>
      <c r="H1694" s="2">
        <v>14.38</v>
      </c>
      <c r="I1694" s="2">
        <v>2</v>
      </c>
      <c r="J1694" s="10">
        <v>2014</v>
      </c>
      <c r="K1694" s="8" t="s">
        <v>1092</v>
      </c>
      <c r="L1694" s="8" t="s">
        <v>13</v>
      </c>
      <c r="M1694" s="2">
        <f>RANK(Table1[[#This Row],[powerPerf]],Table1[powerPerf])</f>
        <v>1790</v>
      </c>
      <c r="N1694" s="2">
        <f>RANK(Table1[[#This Row],[cpuValue]],Table1[cpuValue])</f>
        <v>638</v>
      </c>
      <c r="O1694" s="8" t="str">
        <f>LOOKUP(Table1[[#This Row],[Rank based on power]],$S$5:$S$9,$T$5:$T$9)</f>
        <v>Low performance</v>
      </c>
      <c r="P1694" s="2">
        <f ca="1">YEAR($T$2)-Table1[[#This Row],[testDate]]</f>
        <v>8</v>
      </c>
      <c r="Q1694" s="8" t="str">
        <f>CONCATENATE(PROPER(Table1[[#This Row],[Performace remark based on performance]])," ",UPPER(TRIM(Table1[[#This Row],[category]])))</f>
        <v>Low Performance DESKTOP</v>
      </c>
      <c r="R1694" s="8"/>
      <c r="S1694" s="2"/>
      <c r="T1694" s="2"/>
      <c r="U1694" s="2"/>
      <c r="V1694" s="2"/>
      <c r="W1694" s="2"/>
      <c r="X1694" s="2"/>
      <c r="Y1694" s="2"/>
      <c r="Z1694" s="2"/>
    </row>
    <row r="1695" spans="1:26" x14ac:dyDescent="0.2">
      <c r="A1695" t="s">
        <v>1832</v>
      </c>
      <c r="B1695" s="9">
        <v>21</v>
      </c>
      <c r="C1695" s="2">
        <v>935</v>
      </c>
      <c r="D1695" s="2">
        <v>44.54</v>
      </c>
      <c r="E1695" s="2">
        <v>1154</v>
      </c>
      <c r="F1695" s="2">
        <v>54.93</v>
      </c>
      <c r="G1695" s="2">
        <v>65</v>
      </c>
      <c r="H1695" s="2">
        <v>14.39</v>
      </c>
      <c r="I1695" s="2">
        <v>2</v>
      </c>
      <c r="J1695" s="10">
        <v>2011</v>
      </c>
      <c r="K1695" s="8" t="s">
        <v>1295</v>
      </c>
      <c r="L1695" s="8" t="s">
        <v>13</v>
      </c>
      <c r="M1695" s="2">
        <f>RANK(Table1[[#This Row],[powerPerf]],Table1[powerPerf])</f>
        <v>1788</v>
      </c>
      <c r="N1695" s="2">
        <f>RANK(Table1[[#This Row],[cpuValue]],Table1[cpuValue])</f>
        <v>511</v>
      </c>
      <c r="O1695" s="8" t="str">
        <f>LOOKUP(Table1[[#This Row],[Rank based on power]],$S$5:$S$9,$T$5:$T$9)</f>
        <v>Low performance</v>
      </c>
      <c r="P1695" s="2">
        <f ca="1">YEAR($T$2)-Table1[[#This Row],[testDate]]</f>
        <v>11</v>
      </c>
      <c r="Q1695" s="8" t="str">
        <f>CONCATENATE(PROPER(Table1[[#This Row],[Performace remark based on performance]])," ",UPPER(TRIM(Table1[[#This Row],[category]])))</f>
        <v>Low Performance DESKTOP</v>
      </c>
      <c r="R1695" s="8"/>
      <c r="S1695" s="2"/>
      <c r="T1695" s="2"/>
      <c r="U1695" s="2"/>
      <c r="V1695" s="2"/>
      <c r="W1695" s="2"/>
      <c r="X1695" s="2"/>
      <c r="Y1695" s="2"/>
      <c r="Z1695" s="2"/>
    </row>
    <row r="1696" spans="1:26" x14ac:dyDescent="0.2">
      <c r="A1696" t="s">
        <v>1833</v>
      </c>
      <c r="B1696" s="9">
        <v>35</v>
      </c>
      <c r="C1696" s="2">
        <v>933</v>
      </c>
      <c r="D1696" s="2">
        <v>26.66</v>
      </c>
      <c r="E1696" s="2">
        <v>985</v>
      </c>
      <c r="F1696" s="2">
        <v>28.14</v>
      </c>
      <c r="G1696" s="2">
        <v>35</v>
      </c>
      <c r="H1696" s="2">
        <v>26.66</v>
      </c>
      <c r="I1696" s="2">
        <v>2</v>
      </c>
      <c r="J1696" s="10">
        <v>2009</v>
      </c>
      <c r="K1696" s="8" t="s">
        <v>1542</v>
      </c>
      <c r="L1696" s="8" t="s">
        <v>118</v>
      </c>
      <c r="M1696" s="2">
        <f>RANK(Table1[[#This Row],[powerPerf]],Table1[powerPerf])</f>
        <v>1461</v>
      </c>
      <c r="N1696" s="2">
        <f>RANK(Table1[[#This Row],[cpuValue]],Table1[cpuValue])</f>
        <v>943</v>
      </c>
      <c r="O1696" s="8" t="str">
        <f>LOOKUP(Table1[[#This Row],[Rank based on power]],$S$5:$S$9,$T$5:$T$9)</f>
        <v>Average performance</v>
      </c>
      <c r="P1696" s="2">
        <f ca="1">YEAR($T$2)-Table1[[#This Row],[testDate]]</f>
        <v>13</v>
      </c>
      <c r="Q1696" s="8" t="str">
        <f>CONCATENATE(PROPER(Table1[[#This Row],[Performace remark based on performance]])," ",UPPER(TRIM(Table1[[#This Row],[category]])))</f>
        <v>Average Performance LAPTOP</v>
      </c>
      <c r="R1696" s="8"/>
      <c r="S1696" s="2"/>
      <c r="T1696" s="2"/>
      <c r="U1696" s="2"/>
      <c r="V1696" s="2"/>
      <c r="W1696" s="2"/>
      <c r="X1696" s="2"/>
      <c r="Y1696" s="2"/>
      <c r="Z1696" s="2"/>
    </row>
    <row r="1697" spans="1:26" x14ac:dyDescent="0.2">
      <c r="A1697" t="s">
        <v>1834</v>
      </c>
      <c r="B1697" s="9">
        <v>265.19</v>
      </c>
      <c r="C1697" s="2">
        <v>928</v>
      </c>
      <c r="D1697" s="2">
        <v>3.5</v>
      </c>
      <c r="E1697" s="2">
        <v>647</v>
      </c>
      <c r="F1697" s="2">
        <v>2.44</v>
      </c>
      <c r="G1697" s="2">
        <v>30</v>
      </c>
      <c r="H1697" s="2">
        <v>30.94</v>
      </c>
      <c r="I1697" s="2">
        <v>2</v>
      </c>
      <c r="J1697" s="10">
        <v>2009</v>
      </c>
      <c r="K1697" s="8" t="s">
        <v>1172</v>
      </c>
      <c r="L1697" s="8" t="s">
        <v>16</v>
      </c>
      <c r="M1697" s="2">
        <f>RANK(Table1[[#This Row],[powerPerf]],Table1[powerPerf])</f>
        <v>1382</v>
      </c>
      <c r="N1697" s="2">
        <f>RANK(Table1[[#This Row],[cpuValue]],Table1[cpuValue])</f>
        <v>1855</v>
      </c>
      <c r="O1697" s="8" t="str">
        <f>LOOKUP(Table1[[#This Row],[Rank based on power]],$S$5:$S$9,$T$5:$T$9)</f>
        <v>Average performance</v>
      </c>
      <c r="P1697" s="2">
        <f ca="1">YEAR($T$2)-Table1[[#This Row],[testDate]]</f>
        <v>13</v>
      </c>
      <c r="Q1697" s="8" t="str">
        <f>CONCATENATE(PROPER(Table1[[#This Row],[Performace remark based on performance]])," ",UPPER(TRIM(Table1[[#This Row],[category]])))</f>
        <v>Average Performance SERVER</v>
      </c>
      <c r="R1697" s="8"/>
      <c r="S1697" s="2"/>
      <c r="T1697" s="2"/>
      <c r="U1697" s="2"/>
      <c r="V1697" s="2"/>
      <c r="W1697" s="2"/>
      <c r="X1697" s="2"/>
      <c r="Y1697" s="2"/>
      <c r="Z1697" s="2"/>
    </row>
    <row r="1698" spans="1:26" x14ac:dyDescent="0.2">
      <c r="A1698" t="s">
        <v>1835</v>
      </c>
      <c r="B1698" s="9">
        <v>107.21</v>
      </c>
      <c r="C1698" s="2">
        <v>923</v>
      </c>
      <c r="D1698" s="2">
        <v>8.61</v>
      </c>
      <c r="E1698" s="2">
        <v>1027</v>
      </c>
      <c r="F1698" s="2">
        <v>9.58</v>
      </c>
      <c r="G1698" s="2">
        <v>89</v>
      </c>
      <c r="H1698" s="2">
        <v>10.37</v>
      </c>
      <c r="I1698" s="2">
        <v>2</v>
      </c>
      <c r="J1698" s="10">
        <v>2009</v>
      </c>
      <c r="K1698" s="8" t="s">
        <v>1433</v>
      </c>
      <c r="L1698" s="8" t="s">
        <v>13</v>
      </c>
      <c r="M1698" s="2">
        <f>RANK(Table1[[#This Row],[powerPerf]],Table1[powerPerf])</f>
        <v>1856</v>
      </c>
      <c r="N1698" s="2">
        <f>RANK(Table1[[#This Row],[cpuValue]],Table1[cpuValue])</f>
        <v>1659</v>
      </c>
      <c r="O1698" s="8" t="str">
        <f>LOOKUP(Table1[[#This Row],[Rank based on power]],$S$5:$S$9,$T$5:$T$9)</f>
        <v>Very low performance</v>
      </c>
      <c r="P1698" s="2">
        <f ca="1">YEAR($T$2)-Table1[[#This Row],[testDate]]</f>
        <v>13</v>
      </c>
      <c r="Q1698" s="8" t="str">
        <f>CONCATENATE(PROPER(Table1[[#This Row],[Performace remark based on performance]])," ",UPPER(TRIM(Table1[[#This Row],[category]])))</f>
        <v>Very Low Performance DESKTOP</v>
      </c>
      <c r="R1698" s="8"/>
      <c r="S1698" s="2"/>
      <c r="T1698" s="2"/>
      <c r="U1698" s="2"/>
      <c r="V1698" s="2"/>
      <c r="W1698" s="2"/>
      <c r="X1698" s="2"/>
      <c r="Y1698" s="2"/>
      <c r="Z1698" s="2"/>
    </row>
    <row r="1699" spans="1:26" x14ac:dyDescent="0.2">
      <c r="A1699" t="s">
        <v>1836</v>
      </c>
      <c r="B1699" s="9">
        <v>16.760000000000002</v>
      </c>
      <c r="C1699" s="2">
        <v>923</v>
      </c>
      <c r="D1699" s="2">
        <v>55.1</v>
      </c>
      <c r="E1699" s="2">
        <v>982</v>
      </c>
      <c r="F1699" s="2">
        <v>58.6</v>
      </c>
      <c r="G1699" s="2">
        <v>35</v>
      </c>
      <c r="H1699" s="2">
        <v>26.38</v>
      </c>
      <c r="I1699" s="2">
        <v>2</v>
      </c>
      <c r="J1699" s="10">
        <v>2016</v>
      </c>
      <c r="K1699" s="8" t="s">
        <v>1542</v>
      </c>
      <c r="L1699" s="8" t="s">
        <v>118</v>
      </c>
      <c r="M1699" s="2">
        <f>RANK(Table1[[#This Row],[powerPerf]],Table1[powerPerf])</f>
        <v>1467</v>
      </c>
      <c r="N1699" s="2">
        <f>RANK(Table1[[#This Row],[cpuValue]],Table1[cpuValue])</f>
        <v>369</v>
      </c>
      <c r="O1699" s="8" t="str">
        <f>LOOKUP(Table1[[#This Row],[Rank based on power]],$S$5:$S$9,$T$5:$T$9)</f>
        <v>Average performance</v>
      </c>
      <c r="P1699" s="2">
        <f ca="1">YEAR($T$2)-Table1[[#This Row],[testDate]]</f>
        <v>6</v>
      </c>
      <c r="Q1699" s="8" t="str">
        <f>CONCATENATE(PROPER(Table1[[#This Row],[Performace remark based on performance]])," ",UPPER(TRIM(Table1[[#This Row],[category]])))</f>
        <v>Average Performance LAPTOP</v>
      </c>
      <c r="R1699" s="8"/>
      <c r="S1699" s="2"/>
      <c r="T1699" s="2"/>
      <c r="U1699" s="2"/>
      <c r="V1699" s="2"/>
      <c r="W1699" s="2"/>
      <c r="X1699" s="2"/>
      <c r="Y1699" s="2"/>
      <c r="Z1699" s="2"/>
    </row>
    <row r="1700" spans="1:26" x14ac:dyDescent="0.2">
      <c r="A1700" t="s">
        <v>1837</v>
      </c>
      <c r="B1700" s="9">
        <v>38.5</v>
      </c>
      <c r="C1700" s="2">
        <v>919</v>
      </c>
      <c r="D1700" s="2">
        <v>23.87</v>
      </c>
      <c r="E1700" s="2">
        <v>1022</v>
      </c>
      <c r="F1700" s="2">
        <v>26.55</v>
      </c>
      <c r="G1700" s="2">
        <v>89</v>
      </c>
      <c r="H1700" s="2">
        <v>10.33</v>
      </c>
      <c r="I1700" s="2">
        <v>2</v>
      </c>
      <c r="J1700" s="10">
        <v>2014</v>
      </c>
      <c r="K1700" s="8" t="s">
        <v>1433</v>
      </c>
      <c r="L1700" s="8" t="s">
        <v>13</v>
      </c>
      <c r="M1700" s="2">
        <f>RANK(Table1[[#This Row],[powerPerf]],Table1[powerPerf])</f>
        <v>1857</v>
      </c>
      <c r="N1700" s="2">
        <f>RANK(Table1[[#This Row],[cpuValue]],Table1[cpuValue])</f>
        <v>1033</v>
      </c>
      <c r="O1700" s="8" t="str">
        <f>LOOKUP(Table1[[#This Row],[Rank based on power]],$S$5:$S$9,$T$5:$T$9)</f>
        <v>Very low performance</v>
      </c>
      <c r="P1700" s="2">
        <f ca="1">YEAR($T$2)-Table1[[#This Row],[testDate]]</f>
        <v>8</v>
      </c>
      <c r="Q1700" s="8" t="str">
        <f>CONCATENATE(PROPER(Table1[[#This Row],[Performace remark based on performance]])," ",UPPER(TRIM(Table1[[#This Row],[category]])))</f>
        <v>Very Low Performance DESKTOP</v>
      </c>
      <c r="R1700" s="8"/>
      <c r="S1700" s="2"/>
      <c r="T1700" s="2"/>
      <c r="U1700" s="2"/>
      <c r="V1700" s="2"/>
      <c r="W1700" s="2"/>
      <c r="X1700" s="2"/>
      <c r="Y1700" s="2"/>
      <c r="Z1700" s="2"/>
    </row>
    <row r="1701" spans="1:26" x14ac:dyDescent="0.2">
      <c r="A1701" t="s">
        <v>1838</v>
      </c>
      <c r="B1701" s="9">
        <v>287.04000000000002</v>
      </c>
      <c r="C1701" s="2">
        <v>918</v>
      </c>
      <c r="D1701" s="2">
        <v>3.2</v>
      </c>
      <c r="E1701" s="2">
        <v>879</v>
      </c>
      <c r="F1701" s="2">
        <v>3.06</v>
      </c>
      <c r="G1701" s="2">
        <v>15</v>
      </c>
      <c r="H1701" s="2">
        <v>61.19</v>
      </c>
      <c r="I1701" s="2">
        <v>2</v>
      </c>
      <c r="J1701" s="10">
        <v>2009</v>
      </c>
      <c r="K1701" s="8" t="s">
        <v>1178</v>
      </c>
      <c r="L1701" s="8" t="s">
        <v>118</v>
      </c>
      <c r="M1701" s="2">
        <f>RANK(Table1[[#This Row],[powerPerf]],Table1[powerPerf])</f>
        <v>1042</v>
      </c>
      <c r="N1701" s="2">
        <f>RANK(Table1[[#This Row],[cpuValue]],Table1[cpuValue])</f>
        <v>1872</v>
      </c>
      <c r="O1701" s="8" t="str">
        <f>LOOKUP(Table1[[#This Row],[Rank based on power]],$S$5:$S$9,$T$5:$T$9)</f>
        <v>Average performance</v>
      </c>
      <c r="P1701" s="2">
        <f ca="1">YEAR($T$2)-Table1[[#This Row],[testDate]]</f>
        <v>13</v>
      </c>
      <c r="Q1701" s="8" t="str">
        <f>CONCATENATE(PROPER(Table1[[#This Row],[Performace remark based on performance]])," ",UPPER(TRIM(Table1[[#This Row],[category]])))</f>
        <v>Average Performance LAPTOP</v>
      </c>
      <c r="R1701" s="8"/>
      <c r="S1701" s="2"/>
      <c r="T1701" s="2"/>
      <c r="U1701" s="2"/>
      <c r="V1701" s="2"/>
      <c r="W1701" s="2"/>
      <c r="X1701" s="2"/>
      <c r="Y1701" s="2"/>
      <c r="Z1701" s="2"/>
    </row>
    <row r="1702" spans="1:26" x14ac:dyDescent="0.2">
      <c r="A1702" t="s">
        <v>1839</v>
      </c>
      <c r="B1702" s="9">
        <v>20</v>
      </c>
      <c r="C1702" s="2">
        <v>912</v>
      </c>
      <c r="D1702" s="2">
        <v>45.62</v>
      </c>
      <c r="E1702" s="2">
        <v>868</v>
      </c>
      <c r="F1702" s="2">
        <v>43.39</v>
      </c>
      <c r="G1702" s="2">
        <v>40</v>
      </c>
      <c r="H1702" s="2">
        <v>22.81</v>
      </c>
      <c r="I1702" s="2">
        <v>2</v>
      </c>
      <c r="J1702" s="10">
        <v>2010</v>
      </c>
      <c r="K1702" s="8" t="s">
        <v>1267</v>
      </c>
      <c r="L1702" s="8" t="s">
        <v>16</v>
      </c>
      <c r="M1702" s="2">
        <f>RANK(Table1[[#This Row],[powerPerf]],Table1[powerPerf])</f>
        <v>1548</v>
      </c>
      <c r="N1702" s="2">
        <f>RANK(Table1[[#This Row],[cpuValue]],Table1[cpuValue])</f>
        <v>494</v>
      </c>
      <c r="O1702" s="8" t="str">
        <f>LOOKUP(Table1[[#This Row],[Rank based on power]],$S$5:$S$9,$T$5:$T$9)</f>
        <v>Average performance</v>
      </c>
      <c r="P1702" s="2">
        <f ca="1">YEAR($T$2)-Table1[[#This Row],[testDate]]</f>
        <v>12</v>
      </c>
      <c r="Q1702" s="8" t="str">
        <f>CONCATENATE(PROPER(Table1[[#This Row],[Performace remark based on performance]])," ",UPPER(TRIM(Table1[[#This Row],[category]])))</f>
        <v>Average Performance SERVER</v>
      </c>
      <c r="R1702" s="8"/>
      <c r="S1702" s="2"/>
      <c r="T1702" s="2"/>
      <c r="U1702" s="2"/>
      <c r="V1702" s="2"/>
      <c r="W1702" s="2"/>
      <c r="X1702" s="2"/>
      <c r="Y1702" s="2"/>
      <c r="Z1702" s="2"/>
    </row>
    <row r="1703" spans="1:26" x14ac:dyDescent="0.2">
      <c r="A1703" t="s">
        <v>1840</v>
      </c>
      <c r="B1703" s="9">
        <v>52.99</v>
      </c>
      <c r="C1703" s="2">
        <v>910</v>
      </c>
      <c r="D1703" s="2">
        <v>17.16</v>
      </c>
      <c r="E1703" s="2">
        <v>1010</v>
      </c>
      <c r="F1703" s="2">
        <v>19.07</v>
      </c>
      <c r="G1703" s="2">
        <v>65</v>
      </c>
      <c r="H1703" s="2">
        <v>13.99</v>
      </c>
      <c r="I1703" s="2">
        <v>2</v>
      </c>
      <c r="J1703" s="10">
        <v>2009</v>
      </c>
      <c r="K1703" s="8" t="s">
        <v>1433</v>
      </c>
      <c r="L1703" s="8" t="s">
        <v>13</v>
      </c>
      <c r="M1703" s="2">
        <f>RANK(Table1[[#This Row],[powerPerf]],Table1[powerPerf])</f>
        <v>1794</v>
      </c>
      <c r="N1703" s="2">
        <f>RANK(Table1[[#This Row],[cpuValue]],Table1[cpuValue])</f>
        <v>1270</v>
      </c>
      <c r="O1703" s="8" t="str">
        <f>LOOKUP(Table1[[#This Row],[Rank based on power]],$S$5:$S$9,$T$5:$T$9)</f>
        <v>Low performance</v>
      </c>
      <c r="P1703" s="2">
        <f ca="1">YEAR($T$2)-Table1[[#This Row],[testDate]]</f>
        <v>13</v>
      </c>
      <c r="Q1703" s="8" t="str">
        <f>CONCATENATE(PROPER(Table1[[#This Row],[Performace remark based on performance]])," ",UPPER(TRIM(Table1[[#This Row],[category]])))</f>
        <v>Low Performance DESKTOP</v>
      </c>
      <c r="R1703" s="8"/>
      <c r="S1703" s="2"/>
      <c r="T1703" s="2"/>
      <c r="U1703" s="2"/>
      <c r="V1703" s="2"/>
      <c r="W1703" s="2"/>
      <c r="X1703" s="2"/>
      <c r="Y1703" s="2"/>
      <c r="Z1703" s="2"/>
    </row>
    <row r="1704" spans="1:26" x14ac:dyDescent="0.2">
      <c r="A1704" t="s">
        <v>1841</v>
      </c>
      <c r="B1704" s="9">
        <v>38.68</v>
      </c>
      <c r="C1704" s="2">
        <v>910</v>
      </c>
      <c r="D1704" s="2">
        <v>23.53</v>
      </c>
      <c r="E1704" s="2">
        <v>941</v>
      </c>
      <c r="F1704" s="2">
        <v>24.32</v>
      </c>
      <c r="G1704" s="2">
        <v>35</v>
      </c>
      <c r="H1704" s="2">
        <v>26</v>
      </c>
      <c r="I1704" s="2">
        <v>2</v>
      </c>
      <c r="J1704" s="10">
        <v>2008</v>
      </c>
      <c r="K1704" s="8" t="s">
        <v>1315</v>
      </c>
      <c r="L1704" s="8" t="s">
        <v>118</v>
      </c>
      <c r="M1704" s="2">
        <f>RANK(Table1[[#This Row],[powerPerf]],Table1[powerPerf])</f>
        <v>1474</v>
      </c>
      <c r="N1704" s="2">
        <f>RANK(Table1[[#This Row],[cpuValue]],Table1[cpuValue])</f>
        <v>1041</v>
      </c>
      <c r="O1704" s="8" t="str">
        <f>LOOKUP(Table1[[#This Row],[Rank based on power]],$S$5:$S$9,$T$5:$T$9)</f>
        <v>Average performance</v>
      </c>
      <c r="P1704" s="2">
        <f ca="1">YEAR($T$2)-Table1[[#This Row],[testDate]]</f>
        <v>14</v>
      </c>
      <c r="Q1704" s="8" t="str">
        <f>CONCATENATE(PROPER(Table1[[#This Row],[Performace remark based on performance]])," ",UPPER(TRIM(Table1[[#This Row],[category]])))</f>
        <v>Average Performance LAPTOP</v>
      </c>
      <c r="R1704" s="8"/>
      <c r="S1704" s="2"/>
      <c r="T1704" s="2"/>
      <c r="U1704" s="2"/>
      <c r="V1704" s="2"/>
      <c r="W1704" s="2"/>
      <c r="X1704" s="2"/>
      <c r="Y1704" s="2"/>
      <c r="Z1704" s="2"/>
    </row>
    <row r="1705" spans="1:26" x14ac:dyDescent="0.2">
      <c r="A1705" t="s">
        <v>1842</v>
      </c>
      <c r="B1705" s="9">
        <v>25</v>
      </c>
      <c r="C1705" s="2">
        <v>909</v>
      </c>
      <c r="D1705" s="2">
        <v>36.35</v>
      </c>
      <c r="E1705" s="2">
        <v>519</v>
      </c>
      <c r="F1705" s="2">
        <v>20.75</v>
      </c>
      <c r="G1705" s="2">
        <v>119</v>
      </c>
      <c r="H1705" s="2">
        <v>7.64</v>
      </c>
      <c r="I1705" s="2">
        <v>2</v>
      </c>
      <c r="J1705" s="10">
        <v>2011</v>
      </c>
      <c r="K1705" s="8" t="s">
        <v>1210</v>
      </c>
      <c r="L1705" s="8" t="s">
        <v>16</v>
      </c>
      <c r="M1705" s="2">
        <f>RANK(Table1[[#This Row],[powerPerf]],Table1[powerPerf])</f>
        <v>1898</v>
      </c>
      <c r="N1705" s="2">
        <f>RANK(Table1[[#This Row],[cpuValue]],Table1[cpuValue])</f>
        <v>665</v>
      </c>
      <c r="O1705" s="8" t="str">
        <f>LOOKUP(Table1[[#This Row],[Rank based on power]],$S$5:$S$9,$T$5:$T$9)</f>
        <v>Very low performance</v>
      </c>
      <c r="P1705" s="2">
        <f ca="1">YEAR($T$2)-Table1[[#This Row],[testDate]]</f>
        <v>11</v>
      </c>
      <c r="Q1705" s="8" t="str">
        <f>CONCATENATE(PROPER(Table1[[#This Row],[Performace remark based on performance]])," ",UPPER(TRIM(Table1[[#This Row],[category]])))</f>
        <v>Very Low Performance SERVER</v>
      </c>
      <c r="R1705" s="8"/>
      <c r="S1705" s="2"/>
      <c r="T1705" s="2"/>
      <c r="U1705" s="2"/>
      <c r="V1705" s="2"/>
      <c r="W1705" s="2"/>
      <c r="X1705" s="2"/>
      <c r="Y1705" s="2"/>
      <c r="Z1705" s="2"/>
    </row>
    <row r="1706" spans="1:26" x14ac:dyDescent="0.2">
      <c r="A1706" t="s">
        <v>1843</v>
      </c>
      <c r="B1706" s="9">
        <v>21</v>
      </c>
      <c r="C1706" s="2">
        <v>909</v>
      </c>
      <c r="D1706" s="2">
        <v>43.29</v>
      </c>
      <c r="E1706" s="2">
        <v>482</v>
      </c>
      <c r="F1706" s="2">
        <v>22.97</v>
      </c>
      <c r="G1706" s="2">
        <v>4</v>
      </c>
      <c r="H1706" s="2">
        <v>227.26</v>
      </c>
      <c r="I1706" s="2">
        <v>4</v>
      </c>
      <c r="J1706" s="10">
        <v>2012</v>
      </c>
      <c r="K1706" s="8" t="s">
        <v>1844</v>
      </c>
      <c r="L1706" s="8" t="s">
        <v>118</v>
      </c>
      <c r="M1706" s="2">
        <f>RANK(Table1[[#This Row],[powerPerf]],Table1[powerPerf])</f>
        <v>256</v>
      </c>
      <c r="N1706" s="2">
        <f>RANK(Table1[[#This Row],[cpuValue]],Table1[cpuValue])</f>
        <v>538</v>
      </c>
      <c r="O1706" s="8" t="str">
        <f>LOOKUP(Table1[[#This Row],[Rank based on power]],$S$5:$S$9,$T$5:$T$9)</f>
        <v>Best performance</v>
      </c>
      <c r="P1706" s="2">
        <f ca="1">YEAR($T$2)-Table1[[#This Row],[testDate]]</f>
        <v>10</v>
      </c>
      <c r="Q1706" s="8" t="str">
        <f>CONCATENATE(PROPER(Table1[[#This Row],[Performace remark based on performance]])," ",UPPER(TRIM(Table1[[#This Row],[category]])))</f>
        <v>Best Performance LAPTOP</v>
      </c>
      <c r="R1706" s="8"/>
      <c r="S1706" s="2"/>
      <c r="T1706" s="2"/>
      <c r="U1706" s="2"/>
      <c r="V1706" s="2"/>
      <c r="W1706" s="2"/>
      <c r="X1706" s="2"/>
      <c r="Y1706" s="2"/>
      <c r="Z1706" s="2"/>
    </row>
    <row r="1707" spans="1:26" x14ac:dyDescent="0.2">
      <c r="A1707" t="s">
        <v>1845</v>
      </c>
      <c r="B1707" s="9">
        <v>108.95</v>
      </c>
      <c r="C1707" s="2">
        <v>906</v>
      </c>
      <c r="D1707" s="2">
        <v>8.32</v>
      </c>
      <c r="E1707" s="2">
        <v>996</v>
      </c>
      <c r="F1707" s="2">
        <v>9.14</v>
      </c>
      <c r="G1707" s="2">
        <v>35</v>
      </c>
      <c r="H1707" s="2">
        <v>25.9</v>
      </c>
      <c r="I1707" s="2">
        <v>2</v>
      </c>
      <c r="J1707" s="10">
        <v>2010</v>
      </c>
      <c r="K1707" s="8" t="s">
        <v>1734</v>
      </c>
      <c r="L1707" s="8" t="s">
        <v>118</v>
      </c>
      <c r="M1707" s="2">
        <f>RANK(Table1[[#This Row],[powerPerf]],Table1[powerPerf])</f>
        <v>1476</v>
      </c>
      <c r="N1707" s="2">
        <f>RANK(Table1[[#This Row],[cpuValue]],Table1[cpuValue])</f>
        <v>1674</v>
      </c>
      <c r="O1707" s="8" t="str">
        <f>LOOKUP(Table1[[#This Row],[Rank based on power]],$S$5:$S$9,$T$5:$T$9)</f>
        <v>Average performance</v>
      </c>
      <c r="P1707" s="2">
        <f ca="1">YEAR($T$2)-Table1[[#This Row],[testDate]]</f>
        <v>12</v>
      </c>
      <c r="Q1707" s="8" t="str">
        <f>CONCATENATE(PROPER(Table1[[#This Row],[Performace remark based on performance]])," ",UPPER(TRIM(Table1[[#This Row],[category]])))</f>
        <v>Average Performance LAPTOP</v>
      </c>
      <c r="R1707" s="8"/>
      <c r="S1707" s="2"/>
      <c r="T1707" s="2"/>
      <c r="U1707" s="2"/>
      <c r="V1707" s="2"/>
      <c r="W1707" s="2"/>
      <c r="X1707" s="2"/>
      <c r="Y1707" s="2"/>
      <c r="Z1707" s="2"/>
    </row>
    <row r="1708" spans="1:26" x14ac:dyDescent="0.2">
      <c r="A1708" t="s">
        <v>1846</v>
      </c>
      <c r="B1708" s="9">
        <v>59.49</v>
      </c>
      <c r="C1708" s="2">
        <v>906</v>
      </c>
      <c r="D1708" s="2">
        <v>15.22</v>
      </c>
      <c r="E1708" s="2">
        <v>1032</v>
      </c>
      <c r="F1708" s="2">
        <v>17.34</v>
      </c>
      <c r="G1708" s="2">
        <v>65</v>
      </c>
      <c r="H1708" s="2">
        <v>13.93</v>
      </c>
      <c r="I1708" s="2">
        <v>2</v>
      </c>
      <c r="J1708" s="10">
        <v>2010</v>
      </c>
      <c r="K1708" s="8" t="s">
        <v>1295</v>
      </c>
      <c r="L1708" s="8" t="s">
        <v>13</v>
      </c>
      <c r="M1708" s="2">
        <f>RANK(Table1[[#This Row],[powerPerf]],Table1[powerPerf])</f>
        <v>1795</v>
      </c>
      <c r="N1708" s="2">
        <f>RANK(Table1[[#This Row],[cpuValue]],Table1[cpuValue])</f>
        <v>1344</v>
      </c>
      <c r="O1708" s="8" t="str">
        <f>LOOKUP(Table1[[#This Row],[Rank based on power]],$S$5:$S$9,$T$5:$T$9)</f>
        <v>Low performance</v>
      </c>
      <c r="P1708" s="2">
        <f ca="1">YEAR($T$2)-Table1[[#This Row],[testDate]]</f>
        <v>12</v>
      </c>
      <c r="Q1708" s="8" t="str">
        <f>CONCATENATE(PROPER(Table1[[#This Row],[Performace remark based on performance]])," ",UPPER(TRIM(Table1[[#This Row],[category]])))</f>
        <v>Low Performance DESKTOP</v>
      </c>
      <c r="R1708" s="8"/>
      <c r="S1708" s="2"/>
      <c r="T1708" s="2"/>
      <c r="U1708" s="2"/>
      <c r="V1708" s="2"/>
      <c r="W1708" s="2"/>
      <c r="X1708" s="2"/>
      <c r="Y1708" s="2"/>
      <c r="Z1708" s="2"/>
    </row>
    <row r="1709" spans="1:26" x14ac:dyDescent="0.2">
      <c r="A1709" t="s">
        <v>1847</v>
      </c>
      <c r="B1709" s="9">
        <v>35.090000000000003</v>
      </c>
      <c r="C1709" s="2">
        <v>901</v>
      </c>
      <c r="D1709" s="2">
        <v>25.68</v>
      </c>
      <c r="E1709" s="2">
        <v>953</v>
      </c>
      <c r="F1709" s="2">
        <v>27.17</v>
      </c>
      <c r="G1709" s="2">
        <v>65</v>
      </c>
      <c r="H1709" s="2">
        <v>13.86</v>
      </c>
      <c r="I1709" s="2">
        <v>2</v>
      </c>
      <c r="J1709" s="10">
        <v>2011</v>
      </c>
      <c r="K1709" s="8" t="s">
        <v>1800</v>
      </c>
      <c r="L1709" s="8" t="s">
        <v>13</v>
      </c>
      <c r="M1709" s="2">
        <f>RANK(Table1[[#This Row],[powerPerf]],Table1[powerPerf])</f>
        <v>1796</v>
      </c>
      <c r="N1709" s="2">
        <f>RANK(Table1[[#This Row],[cpuValue]],Table1[cpuValue])</f>
        <v>976</v>
      </c>
      <c r="O1709" s="8" t="str">
        <f>LOOKUP(Table1[[#This Row],[Rank based on power]],$S$5:$S$9,$T$5:$T$9)</f>
        <v>Low performance</v>
      </c>
      <c r="P1709" s="2">
        <f ca="1">YEAR($T$2)-Table1[[#This Row],[testDate]]</f>
        <v>11</v>
      </c>
      <c r="Q1709" s="8" t="str">
        <f>CONCATENATE(PROPER(Table1[[#This Row],[Performace remark based on performance]])," ",UPPER(TRIM(Table1[[#This Row],[category]])))</f>
        <v>Low Performance DESKTOP</v>
      </c>
      <c r="R1709" s="8"/>
      <c r="S1709" s="2"/>
      <c r="T1709" s="2"/>
      <c r="U1709" s="2"/>
      <c r="V1709" s="2"/>
      <c r="W1709" s="2"/>
      <c r="X1709" s="2"/>
      <c r="Y1709" s="2"/>
      <c r="Z1709" s="2"/>
    </row>
    <row r="1710" spans="1:26" x14ac:dyDescent="0.2">
      <c r="A1710" t="s">
        <v>1849</v>
      </c>
      <c r="B1710" s="9">
        <v>19.989999999999998</v>
      </c>
      <c r="C1710" s="2">
        <v>896</v>
      </c>
      <c r="D1710" s="2">
        <v>44.84</v>
      </c>
      <c r="E1710" s="2">
        <v>961</v>
      </c>
      <c r="F1710" s="2">
        <v>48.05</v>
      </c>
      <c r="G1710" s="2">
        <v>35</v>
      </c>
      <c r="H1710" s="2">
        <v>25.61</v>
      </c>
      <c r="I1710" s="2">
        <v>2</v>
      </c>
      <c r="J1710" s="10">
        <v>2009</v>
      </c>
      <c r="K1710" s="8" t="s">
        <v>776</v>
      </c>
      <c r="L1710" s="8" t="s">
        <v>13</v>
      </c>
      <c r="M1710" s="2">
        <f>RANK(Table1[[#This Row],[powerPerf]],Table1[powerPerf])</f>
        <v>1485</v>
      </c>
      <c r="N1710" s="2">
        <f>RANK(Table1[[#This Row],[cpuValue]],Table1[cpuValue])</f>
        <v>504</v>
      </c>
      <c r="O1710" s="8" t="str">
        <f>LOOKUP(Table1[[#This Row],[Rank based on power]],$S$5:$S$9,$T$5:$T$9)</f>
        <v>Average performance</v>
      </c>
      <c r="P1710" s="2">
        <f ca="1">YEAR($T$2)-Table1[[#This Row],[testDate]]</f>
        <v>13</v>
      </c>
      <c r="Q1710" s="8" t="str">
        <f>CONCATENATE(PROPER(Table1[[#This Row],[Performace remark based on performance]])," ",UPPER(TRIM(Table1[[#This Row],[category]])))</f>
        <v>Average Performance DESKTOP</v>
      </c>
      <c r="R1710" s="8"/>
      <c r="S1710" s="2"/>
      <c r="T1710" s="2"/>
      <c r="U1710" s="2"/>
      <c r="V1710" s="2"/>
      <c r="W1710" s="2"/>
      <c r="X1710" s="2"/>
      <c r="Y1710" s="2"/>
      <c r="Z1710" s="2"/>
    </row>
    <row r="1711" spans="1:26" x14ac:dyDescent="0.2">
      <c r="A1711" t="s">
        <v>1850</v>
      </c>
      <c r="B1711" s="9">
        <v>49.95</v>
      </c>
      <c r="C1711" s="2">
        <v>884</v>
      </c>
      <c r="D1711" s="2">
        <v>17.7</v>
      </c>
      <c r="E1711" s="2">
        <v>843</v>
      </c>
      <c r="F1711" s="2">
        <v>16.88</v>
      </c>
      <c r="G1711" s="2">
        <v>35</v>
      </c>
      <c r="H1711" s="2">
        <v>25.26</v>
      </c>
      <c r="I1711" s="2">
        <v>2</v>
      </c>
      <c r="J1711" s="10">
        <v>2013</v>
      </c>
      <c r="K1711" s="8" t="s">
        <v>1542</v>
      </c>
      <c r="L1711" s="8" t="s">
        <v>118</v>
      </c>
      <c r="M1711" s="2">
        <f>RANK(Table1[[#This Row],[powerPerf]],Table1[powerPerf])</f>
        <v>1491</v>
      </c>
      <c r="N1711" s="2">
        <f>RANK(Table1[[#This Row],[cpuValue]],Table1[cpuValue])</f>
        <v>1249</v>
      </c>
      <c r="O1711" s="8" t="str">
        <f>LOOKUP(Table1[[#This Row],[Rank based on power]],$S$5:$S$9,$T$5:$T$9)</f>
        <v>Average performance</v>
      </c>
      <c r="P1711" s="2">
        <f ca="1">YEAR($T$2)-Table1[[#This Row],[testDate]]</f>
        <v>9</v>
      </c>
      <c r="Q1711" s="8" t="str">
        <f>CONCATENATE(PROPER(Table1[[#This Row],[Performace remark based on performance]])," ",UPPER(TRIM(Table1[[#This Row],[category]])))</f>
        <v>Average Performance LAPTOP</v>
      </c>
      <c r="R1711" s="8"/>
      <c r="S1711" s="2"/>
      <c r="T1711" s="2"/>
      <c r="U1711" s="2"/>
      <c r="V1711" s="2"/>
      <c r="W1711" s="2"/>
      <c r="X1711" s="2"/>
      <c r="Y1711" s="2"/>
      <c r="Z1711" s="2"/>
    </row>
    <row r="1712" spans="1:26" x14ac:dyDescent="0.2">
      <c r="A1712" t="s">
        <v>1851</v>
      </c>
      <c r="B1712" s="9">
        <v>83.44</v>
      </c>
      <c r="C1712" s="2">
        <v>879</v>
      </c>
      <c r="D1712" s="2">
        <v>10.53</v>
      </c>
      <c r="E1712" s="2">
        <v>977</v>
      </c>
      <c r="F1712" s="2">
        <v>11.71</v>
      </c>
      <c r="G1712" s="2">
        <v>45</v>
      </c>
      <c r="H1712" s="2">
        <v>19.53</v>
      </c>
      <c r="I1712" s="2">
        <v>2</v>
      </c>
      <c r="J1712" s="10">
        <v>2010</v>
      </c>
      <c r="K1712" s="8" t="s">
        <v>1306</v>
      </c>
      <c r="L1712" s="8" t="s">
        <v>77</v>
      </c>
      <c r="M1712" s="2">
        <f>RANK(Table1[[#This Row],[powerPerf]],Table1[powerPerf])</f>
        <v>1639</v>
      </c>
      <c r="N1712" s="2">
        <f>RANK(Table1[[#This Row],[cpuValue]],Table1[cpuValue])</f>
        <v>1549</v>
      </c>
      <c r="O1712" s="8" t="str">
        <f>LOOKUP(Table1[[#This Row],[Rank based on power]],$S$5:$S$9,$T$5:$T$9)</f>
        <v>Low performance</v>
      </c>
      <c r="P1712" s="2">
        <f ca="1">YEAR($T$2)-Table1[[#This Row],[testDate]]</f>
        <v>12</v>
      </c>
      <c r="Q1712" s="8" t="str">
        <f>CONCATENATE(PROPER(Table1[[#This Row],[Performace remark based on performance]])," ",UPPER(TRIM(Table1[[#This Row],[category]])))</f>
        <v>Low Performance UNKNOWN</v>
      </c>
      <c r="R1712" s="8"/>
      <c r="S1712" s="2"/>
      <c r="T1712" s="2"/>
      <c r="U1712" s="2"/>
      <c r="V1712" s="2"/>
      <c r="W1712" s="2"/>
      <c r="X1712" s="2"/>
      <c r="Y1712" s="2"/>
      <c r="Z1712" s="2"/>
    </row>
    <row r="1713" spans="1:26" x14ac:dyDescent="0.2">
      <c r="A1713" t="s">
        <v>1852</v>
      </c>
      <c r="B1713" s="9">
        <v>13.3</v>
      </c>
      <c r="C1713" s="2">
        <v>875</v>
      </c>
      <c r="D1713" s="2">
        <v>65.78</v>
      </c>
      <c r="E1713" s="2">
        <v>911</v>
      </c>
      <c r="F1713" s="2">
        <v>68.52</v>
      </c>
      <c r="G1713" s="2">
        <v>65</v>
      </c>
      <c r="H1713" s="2">
        <v>13.46</v>
      </c>
      <c r="I1713" s="2">
        <v>2</v>
      </c>
      <c r="J1713" s="10">
        <v>2009</v>
      </c>
      <c r="K1713" s="8" t="s">
        <v>1295</v>
      </c>
      <c r="L1713" s="8" t="s">
        <v>13</v>
      </c>
      <c r="M1713" s="2">
        <f>RANK(Table1[[#This Row],[powerPerf]],Table1[powerPerf])</f>
        <v>1800</v>
      </c>
      <c r="N1713" s="2">
        <f>RANK(Table1[[#This Row],[cpuValue]],Table1[cpuValue])</f>
        <v>262</v>
      </c>
      <c r="O1713" s="8" t="str">
        <f>LOOKUP(Table1[[#This Row],[Rank based on power]],$S$5:$S$9,$T$5:$T$9)</f>
        <v>Low performance</v>
      </c>
      <c r="P1713" s="2">
        <f ca="1">YEAR($T$2)-Table1[[#This Row],[testDate]]</f>
        <v>13</v>
      </c>
      <c r="Q1713" s="8" t="str">
        <f>CONCATENATE(PROPER(Table1[[#This Row],[Performace remark based on performance]])," ",UPPER(TRIM(Table1[[#This Row],[category]])))</f>
        <v>Low Performance DESKTOP</v>
      </c>
      <c r="R1713" s="8"/>
      <c r="S1713" s="2"/>
      <c r="T1713" s="2"/>
      <c r="U1713" s="2"/>
      <c r="V1713" s="2"/>
      <c r="W1713" s="2"/>
      <c r="X1713" s="2"/>
      <c r="Y1713" s="2"/>
      <c r="Z1713" s="2"/>
    </row>
    <row r="1714" spans="1:26" x14ac:dyDescent="0.2">
      <c r="A1714" t="s">
        <v>1853</v>
      </c>
      <c r="B1714" s="9">
        <v>89</v>
      </c>
      <c r="C1714" s="2">
        <v>869</v>
      </c>
      <c r="D1714" s="2">
        <v>9.77</v>
      </c>
      <c r="E1714" s="2">
        <v>915</v>
      </c>
      <c r="F1714" s="2">
        <v>10.28</v>
      </c>
      <c r="G1714" s="2">
        <v>75</v>
      </c>
      <c r="H1714" s="2">
        <v>11.59</v>
      </c>
      <c r="I1714" s="2">
        <v>2</v>
      </c>
      <c r="J1714" s="10">
        <v>2010</v>
      </c>
      <c r="K1714" s="8" t="s">
        <v>1433</v>
      </c>
      <c r="L1714" s="8" t="s">
        <v>13</v>
      </c>
      <c r="M1714" s="2">
        <f>RANK(Table1[[#This Row],[powerPerf]],Table1[powerPerf])</f>
        <v>1835</v>
      </c>
      <c r="N1714" s="2">
        <f>RANK(Table1[[#This Row],[cpuValue]],Table1[cpuValue])</f>
        <v>1591</v>
      </c>
      <c r="O1714" s="8" t="str">
        <f>LOOKUP(Table1[[#This Row],[Rank based on power]],$S$5:$S$9,$T$5:$T$9)</f>
        <v>Low performance</v>
      </c>
      <c r="P1714" s="2">
        <f ca="1">YEAR($T$2)-Table1[[#This Row],[testDate]]</f>
        <v>12</v>
      </c>
      <c r="Q1714" s="8" t="str">
        <f>CONCATENATE(PROPER(Table1[[#This Row],[Performace remark based on performance]])," ",UPPER(TRIM(Table1[[#This Row],[category]])))</f>
        <v>Low Performance DESKTOP</v>
      </c>
      <c r="R1714" s="8"/>
      <c r="S1714" s="2"/>
      <c r="T1714" s="2"/>
      <c r="U1714" s="2"/>
      <c r="V1714" s="2"/>
      <c r="W1714" s="2"/>
      <c r="X1714" s="2"/>
      <c r="Y1714" s="2"/>
      <c r="Z1714" s="2"/>
    </row>
    <row r="1715" spans="1:26" x14ac:dyDescent="0.2">
      <c r="A1715" t="s">
        <v>1854</v>
      </c>
      <c r="B1715" s="9">
        <v>229.99</v>
      </c>
      <c r="C1715" s="2">
        <v>868</v>
      </c>
      <c r="D1715" s="2">
        <v>3.78</v>
      </c>
      <c r="E1715" s="2">
        <v>917</v>
      </c>
      <c r="F1715" s="2">
        <v>3.99</v>
      </c>
      <c r="G1715" s="2">
        <v>25</v>
      </c>
      <c r="H1715" s="2">
        <v>34.74</v>
      </c>
      <c r="I1715" s="2">
        <v>2</v>
      </c>
      <c r="J1715" s="10">
        <v>2009</v>
      </c>
      <c r="K1715" s="8" t="s">
        <v>1523</v>
      </c>
      <c r="L1715" s="8" t="s">
        <v>118</v>
      </c>
      <c r="M1715" s="2">
        <f>RANK(Table1[[#This Row],[powerPerf]],Table1[powerPerf])</f>
        <v>1317</v>
      </c>
      <c r="N1715" s="2">
        <f>RANK(Table1[[#This Row],[cpuValue]],Table1[cpuValue])</f>
        <v>1849</v>
      </c>
      <c r="O1715" s="8" t="str">
        <f>LOOKUP(Table1[[#This Row],[Rank based on power]],$S$5:$S$9,$T$5:$T$9)</f>
        <v>Average performance</v>
      </c>
      <c r="P1715" s="2">
        <f ca="1">YEAR($T$2)-Table1[[#This Row],[testDate]]</f>
        <v>13</v>
      </c>
      <c r="Q1715" s="8" t="str">
        <f>CONCATENATE(PROPER(Table1[[#This Row],[Performace remark based on performance]])," ",UPPER(TRIM(Table1[[#This Row],[category]])))</f>
        <v>Average Performance LAPTOP</v>
      </c>
      <c r="R1715" s="8"/>
      <c r="S1715" s="2"/>
      <c r="T1715" s="2"/>
      <c r="U1715" s="2"/>
      <c r="V1715" s="2"/>
      <c r="W1715" s="2"/>
      <c r="X1715" s="2"/>
      <c r="Y1715" s="2"/>
      <c r="Z1715" s="2"/>
    </row>
    <row r="1716" spans="1:26" x14ac:dyDescent="0.2">
      <c r="A1716" t="s">
        <v>1855</v>
      </c>
      <c r="B1716" s="9">
        <v>49.94</v>
      </c>
      <c r="C1716" s="2">
        <v>867</v>
      </c>
      <c r="D1716" s="2">
        <v>17.350000000000001</v>
      </c>
      <c r="E1716" s="2">
        <v>1006</v>
      </c>
      <c r="F1716" s="2">
        <v>20.14</v>
      </c>
      <c r="G1716" s="2">
        <v>65</v>
      </c>
      <c r="H1716" s="2">
        <v>13.33</v>
      </c>
      <c r="I1716" s="2">
        <v>2</v>
      </c>
      <c r="J1716" s="10">
        <v>2008</v>
      </c>
      <c r="K1716" s="8" t="s">
        <v>1295</v>
      </c>
      <c r="L1716" s="8" t="s">
        <v>13</v>
      </c>
      <c r="M1716" s="2">
        <f>RANK(Table1[[#This Row],[powerPerf]],Table1[powerPerf])</f>
        <v>1803</v>
      </c>
      <c r="N1716" s="2">
        <f>RANK(Table1[[#This Row],[cpuValue]],Table1[cpuValue])</f>
        <v>1261</v>
      </c>
      <c r="O1716" s="8" t="str">
        <f>LOOKUP(Table1[[#This Row],[Rank based on power]],$S$5:$S$9,$T$5:$T$9)</f>
        <v>Low performance</v>
      </c>
      <c r="P1716" s="2">
        <f ca="1">YEAR($T$2)-Table1[[#This Row],[testDate]]</f>
        <v>14</v>
      </c>
      <c r="Q1716" s="8" t="str">
        <f>CONCATENATE(PROPER(Table1[[#This Row],[Performace remark based on performance]])," ",UPPER(TRIM(Table1[[#This Row],[category]])))</f>
        <v>Low Performance DESKTOP</v>
      </c>
      <c r="R1716" s="8"/>
      <c r="S1716" s="2"/>
      <c r="T1716" s="2"/>
      <c r="U1716" s="2"/>
      <c r="V1716" s="2"/>
      <c r="W1716" s="2"/>
      <c r="X1716" s="2"/>
      <c r="Y1716" s="2"/>
      <c r="Z1716" s="2"/>
    </row>
    <row r="1717" spans="1:26" x14ac:dyDescent="0.2">
      <c r="A1717" t="s">
        <v>1856</v>
      </c>
      <c r="B1717" s="9">
        <v>20.9</v>
      </c>
      <c r="C1717" s="2">
        <v>867</v>
      </c>
      <c r="D1717" s="2">
        <v>41.49</v>
      </c>
      <c r="E1717" s="2">
        <v>836</v>
      </c>
      <c r="F1717" s="2">
        <v>40</v>
      </c>
      <c r="G1717" s="2">
        <v>65</v>
      </c>
      <c r="H1717" s="2">
        <v>13.34</v>
      </c>
      <c r="I1717" s="2">
        <v>2</v>
      </c>
      <c r="J1717" s="10">
        <v>2010</v>
      </c>
      <c r="K1717" s="8" t="s">
        <v>1295</v>
      </c>
      <c r="L1717" s="8" t="s">
        <v>16</v>
      </c>
      <c r="M1717" s="2">
        <f>RANK(Table1[[#This Row],[powerPerf]],Table1[powerPerf])</f>
        <v>1802</v>
      </c>
      <c r="N1717" s="2">
        <f>RANK(Table1[[#This Row],[cpuValue]],Table1[cpuValue])</f>
        <v>564</v>
      </c>
      <c r="O1717" s="8" t="str">
        <f>LOOKUP(Table1[[#This Row],[Rank based on power]],$S$5:$S$9,$T$5:$T$9)</f>
        <v>Low performance</v>
      </c>
      <c r="P1717" s="2">
        <f ca="1">YEAR($T$2)-Table1[[#This Row],[testDate]]</f>
        <v>12</v>
      </c>
      <c r="Q1717" s="8" t="str">
        <f>CONCATENATE(PROPER(Table1[[#This Row],[Performace remark based on performance]])," ",UPPER(TRIM(Table1[[#This Row],[category]])))</f>
        <v>Low Performance SERVER</v>
      </c>
      <c r="R1717" s="8"/>
      <c r="S1717" s="2"/>
      <c r="T1717" s="2"/>
      <c r="U1717" s="2"/>
      <c r="V1717" s="2"/>
      <c r="W1717" s="2"/>
      <c r="X1717" s="2"/>
      <c r="Y1717" s="2"/>
      <c r="Z1717" s="2"/>
    </row>
    <row r="1718" spans="1:26" x14ac:dyDescent="0.2">
      <c r="A1718" t="s">
        <v>1857</v>
      </c>
      <c r="B1718" s="9">
        <v>90</v>
      </c>
      <c r="C1718" s="2">
        <v>861</v>
      </c>
      <c r="D1718" s="2">
        <v>9.56</v>
      </c>
      <c r="E1718" s="2">
        <v>887</v>
      </c>
      <c r="F1718" s="2">
        <v>9.85</v>
      </c>
      <c r="G1718" s="2">
        <v>35</v>
      </c>
      <c r="H1718" s="2">
        <v>24.59</v>
      </c>
      <c r="I1718" s="2">
        <v>2</v>
      </c>
      <c r="J1718" s="10">
        <v>2009</v>
      </c>
      <c r="K1718" s="8" t="s">
        <v>1542</v>
      </c>
      <c r="L1718" s="8" t="s">
        <v>118</v>
      </c>
      <c r="M1718" s="2">
        <f>RANK(Table1[[#This Row],[powerPerf]],Table1[powerPerf])</f>
        <v>1500</v>
      </c>
      <c r="N1718" s="2">
        <f>RANK(Table1[[#This Row],[cpuValue]],Table1[cpuValue])</f>
        <v>1600</v>
      </c>
      <c r="O1718" s="8" t="str">
        <f>LOOKUP(Table1[[#This Row],[Rank based on power]],$S$5:$S$9,$T$5:$T$9)</f>
        <v>Average performance</v>
      </c>
      <c r="P1718" s="2">
        <f ca="1">YEAR($T$2)-Table1[[#This Row],[testDate]]</f>
        <v>13</v>
      </c>
      <c r="Q1718" s="8" t="str">
        <f>CONCATENATE(PROPER(Table1[[#This Row],[Performace remark based on performance]])," ",UPPER(TRIM(Table1[[#This Row],[category]])))</f>
        <v>Average Performance LAPTOP</v>
      </c>
      <c r="R1718" s="8"/>
      <c r="S1718" s="2"/>
      <c r="T1718" s="2"/>
      <c r="U1718" s="2"/>
      <c r="V1718" s="2"/>
      <c r="W1718" s="2"/>
      <c r="X1718" s="2"/>
      <c r="Y1718" s="2"/>
      <c r="Z1718" s="2"/>
    </row>
    <row r="1719" spans="1:26" x14ac:dyDescent="0.2">
      <c r="A1719" t="s">
        <v>1858</v>
      </c>
      <c r="B1719" s="9">
        <v>19.989999999999998</v>
      </c>
      <c r="C1719" s="2">
        <v>860</v>
      </c>
      <c r="D1719" s="2">
        <v>43.02</v>
      </c>
      <c r="E1719" s="2">
        <v>992</v>
      </c>
      <c r="F1719" s="2">
        <v>49.63</v>
      </c>
      <c r="G1719" s="2">
        <v>65</v>
      </c>
      <c r="H1719" s="2">
        <v>13.23</v>
      </c>
      <c r="I1719" s="2">
        <v>2</v>
      </c>
      <c r="J1719" s="10">
        <v>2013</v>
      </c>
      <c r="K1719" s="8" t="s">
        <v>1295</v>
      </c>
      <c r="L1719" s="8" t="s">
        <v>13</v>
      </c>
      <c r="M1719" s="2">
        <f>RANK(Table1[[#This Row],[powerPerf]],Table1[powerPerf])</f>
        <v>1804</v>
      </c>
      <c r="N1719" s="2">
        <f>RANK(Table1[[#This Row],[cpuValue]],Table1[cpuValue])</f>
        <v>544</v>
      </c>
      <c r="O1719" s="8" t="str">
        <f>LOOKUP(Table1[[#This Row],[Rank based on power]],$S$5:$S$9,$T$5:$T$9)</f>
        <v>Low performance</v>
      </c>
      <c r="P1719" s="2">
        <f ca="1">YEAR($T$2)-Table1[[#This Row],[testDate]]</f>
        <v>9</v>
      </c>
      <c r="Q1719" s="8" t="str">
        <f>CONCATENATE(PROPER(Table1[[#This Row],[Performace remark based on performance]])," ",UPPER(TRIM(Table1[[#This Row],[category]])))</f>
        <v>Low Performance DESKTOP</v>
      </c>
      <c r="R1719" s="8"/>
      <c r="S1719" s="2"/>
      <c r="T1719" s="2"/>
      <c r="U1719" s="2"/>
      <c r="V1719" s="2"/>
      <c r="W1719" s="2"/>
      <c r="X1719" s="2"/>
      <c r="Y1719" s="2"/>
      <c r="Z1719" s="2"/>
    </row>
    <row r="1720" spans="1:26" x14ac:dyDescent="0.2">
      <c r="A1720" t="s">
        <v>1859</v>
      </c>
      <c r="B1720" s="9">
        <v>14.95</v>
      </c>
      <c r="C1720" s="2">
        <v>859</v>
      </c>
      <c r="D1720" s="2">
        <v>57.47</v>
      </c>
      <c r="E1720" s="2">
        <v>919</v>
      </c>
      <c r="F1720" s="2">
        <v>61.47</v>
      </c>
      <c r="G1720" s="2">
        <v>95</v>
      </c>
      <c r="H1720" s="2">
        <v>9.0399999999999991</v>
      </c>
      <c r="I1720" s="2">
        <v>2</v>
      </c>
      <c r="J1720" s="10">
        <v>2010</v>
      </c>
      <c r="K1720" s="8" t="s">
        <v>1391</v>
      </c>
      <c r="L1720" s="8" t="s">
        <v>13</v>
      </c>
      <c r="M1720" s="2">
        <f>RANK(Table1[[#This Row],[powerPerf]],Table1[powerPerf])</f>
        <v>1880</v>
      </c>
      <c r="N1720" s="2">
        <f>RANK(Table1[[#This Row],[cpuValue]],Table1[cpuValue])</f>
        <v>350</v>
      </c>
      <c r="O1720" s="8" t="str">
        <f>LOOKUP(Table1[[#This Row],[Rank based on power]],$S$5:$S$9,$T$5:$T$9)</f>
        <v>Very low performance</v>
      </c>
      <c r="P1720" s="2">
        <f ca="1">YEAR($T$2)-Table1[[#This Row],[testDate]]</f>
        <v>12</v>
      </c>
      <c r="Q1720" s="8" t="str">
        <f>CONCATENATE(PROPER(Table1[[#This Row],[Performace remark based on performance]])," ",UPPER(TRIM(Table1[[#This Row],[category]])))</f>
        <v>Very Low Performance DESKTOP</v>
      </c>
      <c r="R1720" s="8"/>
      <c r="S1720" s="2"/>
      <c r="T1720" s="2"/>
      <c r="U1720" s="2"/>
      <c r="V1720" s="2"/>
      <c r="W1720" s="2"/>
      <c r="X1720" s="2"/>
      <c r="Y1720" s="2"/>
      <c r="Z1720" s="2"/>
    </row>
    <row r="1721" spans="1:26" x14ac:dyDescent="0.2">
      <c r="A1721" t="s">
        <v>1860</v>
      </c>
      <c r="B1721" s="9">
        <v>36.99</v>
      </c>
      <c r="C1721" s="2">
        <v>857</v>
      </c>
      <c r="D1721" s="2">
        <v>23.16</v>
      </c>
      <c r="E1721" s="2">
        <v>870</v>
      </c>
      <c r="F1721" s="2">
        <v>23.51</v>
      </c>
      <c r="G1721" s="2">
        <v>65</v>
      </c>
      <c r="H1721" s="2">
        <v>13.18</v>
      </c>
      <c r="I1721" s="2">
        <v>2</v>
      </c>
      <c r="J1721" s="10">
        <v>2009</v>
      </c>
      <c r="K1721" s="8" t="s">
        <v>1267</v>
      </c>
      <c r="L1721" s="8" t="s">
        <v>16</v>
      </c>
      <c r="M1721" s="2">
        <f>RANK(Table1[[#This Row],[powerPerf]],Table1[powerPerf])</f>
        <v>1805</v>
      </c>
      <c r="N1721" s="2">
        <f>RANK(Table1[[#This Row],[cpuValue]],Table1[cpuValue])</f>
        <v>1055</v>
      </c>
      <c r="O1721" s="8" t="str">
        <f>LOOKUP(Table1[[#This Row],[Rank based on power]],$S$5:$S$9,$T$5:$T$9)</f>
        <v>Low performance</v>
      </c>
      <c r="P1721" s="2">
        <f ca="1">YEAR($T$2)-Table1[[#This Row],[testDate]]</f>
        <v>13</v>
      </c>
      <c r="Q1721" s="8" t="str">
        <f>CONCATENATE(PROPER(Table1[[#This Row],[Performace remark based on performance]])," ",UPPER(TRIM(Table1[[#This Row],[category]])))</f>
        <v>Low Performance SERVER</v>
      </c>
      <c r="R1721" s="8"/>
      <c r="S1721" s="2"/>
      <c r="T1721" s="2"/>
      <c r="U1721" s="2"/>
      <c r="V1721" s="2"/>
      <c r="W1721" s="2"/>
      <c r="X1721" s="2"/>
      <c r="Y1721" s="2"/>
      <c r="Z1721" s="2"/>
    </row>
    <row r="1722" spans="1:26" x14ac:dyDescent="0.2">
      <c r="A1722" t="s">
        <v>1861</v>
      </c>
      <c r="B1722" s="9">
        <v>30</v>
      </c>
      <c r="C1722" s="2">
        <v>855</v>
      </c>
      <c r="D1722" s="2">
        <v>28.51</v>
      </c>
      <c r="E1722" s="2">
        <v>968</v>
      </c>
      <c r="F1722" s="2">
        <v>32.270000000000003</v>
      </c>
      <c r="G1722" s="2">
        <v>35</v>
      </c>
      <c r="H1722" s="2">
        <v>24.44</v>
      </c>
      <c r="I1722" s="2">
        <v>2</v>
      </c>
      <c r="J1722" s="10">
        <v>2016</v>
      </c>
      <c r="K1722" s="8" t="s">
        <v>1542</v>
      </c>
      <c r="L1722" s="8" t="s">
        <v>118</v>
      </c>
      <c r="M1722" s="2">
        <f>RANK(Table1[[#This Row],[powerPerf]],Table1[powerPerf])</f>
        <v>1506</v>
      </c>
      <c r="N1722" s="2">
        <f>RANK(Table1[[#This Row],[cpuValue]],Table1[cpuValue])</f>
        <v>886</v>
      </c>
      <c r="O1722" s="8" t="str">
        <f>LOOKUP(Table1[[#This Row],[Rank based on power]],$S$5:$S$9,$T$5:$T$9)</f>
        <v>Average performance</v>
      </c>
      <c r="P1722" s="2">
        <f ca="1">YEAR($T$2)-Table1[[#This Row],[testDate]]</f>
        <v>6</v>
      </c>
      <c r="Q1722" s="8" t="str">
        <f>CONCATENATE(PROPER(Table1[[#This Row],[Performace remark based on performance]])," ",UPPER(TRIM(Table1[[#This Row],[category]])))</f>
        <v>Average Performance LAPTOP</v>
      </c>
      <c r="R1722" s="8"/>
      <c r="S1722" s="2"/>
      <c r="T1722" s="2"/>
      <c r="U1722" s="2"/>
      <c r="V1722" s="2"/>
      <c r="W1722" s="2"/>
      <c r="X1722" s="2"/>
      <c r="Y1722" s="2"/>
      <c r="Z1722" s="2"/>
    </row>
    <row r="1723" spans="1:26" x14ac:dyDescent="0.2">
      <c r="A1723" t="s">
        <v>1862</v>
      </c>
      <c r="B1723" s="9">
        <v>49.18</v>
      </c>
      <c r="C1723" s="2">
        <v>853</v>
      </c>
      <c r="D1723" s="2">
        <v>17.350000000000001</v>
      </c>
      <c r="E1723" s="2">
        <v>936</v>
      </c>
      <c r="F1723" s="2">
        <v>19.03</v>
      </c>
      <c r="G1723" s="2">
        <v>25</v>
      </c>
      <c r="H1723" s="2">
        <v>34.130000000000003</v>
      </c>
      <c r="I1723" s="2">
        <v>2</v>
      </c>
      <c r="J1723" s="10">
        <v>2017</v>
      </c>
      <c r="K1723" s="8" t="s">
        <v>1734</v>
      </c>
      <c r="L1723" s="8" t="s">
        <v>118</v>
      </c>
      <c r="M1723" s="2">
        <f>RANK(Table1[[#This Row],[powerPerf]],Table1[powerPerf])</f>
        <v>1329</v>
      </c>
      <c r="N1723" s="2">
        <f>RANK(Table1[[#This Row],[cpuValue]],Table1[cpuValue])</f>
        <v>1261</v>
      </c>
      <c r="O1723" s="8" t="str">
        <f>LOOKUP(Table1[[#This Row],[Rank based on power]],$S$5:$S$9,$T$5:$T$9)</f>
        <v>Average performance</v>
      </c>
      <c r="P1723" s="2">
        <f ca="1">YEAR($T$2)-Table1[[#This Row],[testDate]]</f>
        <v>5</v>
      </c>
      <c r="Q1723" s="8" t="str">
        <f>CONCATENATE(PROPER(Table1[[#This Row],[Performace remark based on performance]])," ",UPPER(TRIM(Table1[[#This Row],[category]])))</f>
        <v>Average Performance LAPTOP</v>
      </c>
      <c r="R1723" s="8"/>
      <c r="S1723" s="2"/>
      <c r="T1723" s="2"/>
      <c r="U1723" s="2"/>
      <c r="V1723" s="2"/>
      <c r="W1723" s="2"/>
      <c r="X1723" s="2"/>
      <c r="Y1723" s="2"/>
      <c r="Z1723" s="2"/>
    </row>
    <row r="1724" spans="1:26" x14ac:dyDescent="0.2">
      <c r="A1724" t="s">
        <v>1863</v>
      </c>
      <c r="B1724" s="9">
        <v>28.44</v>
      </c>
      <c r="C1724" s="2">
        <v>850</v>
      </c>
      <c r="D1724" s="2">
        <v>29.89</v>
      </c>
      <c r="E1724" s="2">
        <v>831</v>
      </c>
      <c r="F1724" s="2">
        <v>29.21</v>
      </c>
      <c r="G1724" s="2">
        <v>35</v>
      </c>
      <c r="H1724" s="2">
        <v>24.29</v>
      </c>
      <c r="I1724" s="2">
        <v>2</v>
      </c>
      <c r="J1724" s="10">
        <v>2010</v>
      </c>
      <c r="K1724" s="8" t="s">
        <v>1315</v>
      </c>
      <c r="L1724" s="8" t="s">
        <v>118</v>
      </c>
      <c r="M1724" s="2">
        <f>RANK(Table1[[#This Row],[powerPerf]],Table1[powerPerf])</f>
        <v>1510</v>
      </c>
      <c r="N1724" s="2">
        <f>RANK(Table1[[#This Row],[cpuValue]],Table1[cpuValue])</f>
        <v>849</v>
      </c>
      <c r="O1724" s="8" t="str">
        <f>LOOKUP(Table1[[#This Row],[Rank based on power]],$S$5:$S$9,$T$5:$T$9)</f>
        <v>Average performance</v>
      </c>
      <c r="P1724" s="2">
        <f ca="1">YEAR($T$2)-Table1[[#This Row],[testDate]]</f>
        <v>12</v>
      </c>
      <c r="Q1724" s="8" t="str">
        <f>CONCATENATE(PROPER(Table1[[#This Row],[Performace remark based on performance]])," ",UPPER(TRIM(Table1[[#This Row],[category]])))</f>
        <v>Average Performance LAPTOP</v>
      </c>
      <c r="R1724" s="8"/>
      <c r="S1724" s="2"/>
      <c r="T1724" s="2"/>
      <c r="U1724" s="2"/>
      <c r="V1724" s="2"/>
      <c r="W1724" s="2"/>
      <c r="X1724" s="2"/>
      <c r="Y1724" s="2"/>
      <c r="Z1724" s="2"/>
    </row>
    <row r="1725" spans="1:26" x14ac:dyDescent="0.2">
      <c r="A1725" t="s">
        <v>1864</v>
      </c>
      <c r="B1725" s="9">
        <v>24.95</v>
      </c>
      <c r="C1725" s="2">
        <v>847</v>
      </c>
      <c r="D1725" s="2">
        <v>33.94</v>
      </c>
      <c r="E1725" s="2">
        <v>840</v>
      </c>
      <c r="F1725" s="2">
        <v>33.659999999999997</v>
      </c>
      <c r="G1725" s="2">
        <v>35</v>
      </c>
      <c r="H1725" s="2">
        <v>24.2</v>
      </c>
      <c r="I1725" s="2">
        <v>2</v>
      </c>
      <c r="J1725" s="10">
        <v>2009</v>
      </c>
      <c r="K1725" s="8" t="s">
        <v>1315</v>
      </c>
      <c r="L1725" s="8" t="s">
        <v>118</v>
      </c>
      <c r="M1725" s="2">
        <f>RANK(Table1[[#This Row],[powerPerf]],Table1[powerPerf])</f>
        <v>1513</v>
      </c>
      <c r="N1725" s="2">
        <f>RANK(Table1[[#This Row],[cpuValue]],Table1[cpuValue])</f>
        <v>736</v>
      </c>
      <c r="O1725" s="8" t="str">
        <f>LOOKUP(Table1[[#This Row],[Rank based on power]],$S$5:$S$9,$T$5:$T$9)</f>
        <v>Average performance</v>
      </c>
      <c r="P1725" s="2">
        <f ca="1">YEAR($T$2)-Table1[[#This Row],[testDate]]</f>
        <v>13</v>
      </c>
      <c r="Q1725" s="8" t="str">
        <f>CONCATENATE(PROPER(Table1[[#This Row],[Performace remark based on performance]])," ",UPPER(TRIM(Table1[[#This Row],[category]])))</f>
        <v>Average Performance LAPTOP</v>
      </c>
      <c r="R1725" s="8"/>
      <c r="S1725" s="2"/>
      <c r="T1725" s="2"/>
      <c r="U1725" s="2"/>
      <c r="V1725" s="2"/>
      <c r="W1725" s="2"/>
      <c r="X1725" s="2"/>
      <c r="Y1725" s="2"/>
      <c r="Z1725" s="2"/>
    </row>
    <row r="1726" spans="1:26" x14ac:dyDescent="0.2">
      <c r="A1726" t="s">
        <v>1865</v>
      </c>
      <c r="B1726" s="9">
        <v>157.94999999999999</v>
      </c>
      <c r="C1726" s="2">
        <v>841</v>
      </c>
      <c r="D1726" s="2">
        <v>5.32</v>
      </c>
      <c r="E1726" s="2">
        <v>672</v>
      </c>
      <c r="F1726" s="2">
        <v>4.26</v>
      </c>
      <c r="G1726" s="2">
        <v>65</v>
      </c>
      <c r="H1726" s="2">
        <v>12.93</v>
      </c>
      <c r="I1726" s="2">
        <v>2</v>
      </c>
      <c r="J1726" s="10">
        <v>2016</v>
      </c>
      <c r="K1726" s="8" t="s">
        <v>1295</v>
      </c>
      <c r="L1726" s="8" t="s">
        <v>16</v>
      </c>
      <c r="M1726" s="2">
        <f>RANK(Table1[[#This Row],[powerPerf]],Table1[powerPerf])</f>
        <v>1808</v>
      </c>
      <c r="N1726" s="2">
        <f>RANK(Table1[[#This Row],[cpuValue]],Table1[cpuValue])</f>
        <v>1797</v>
      </c>
      <c r="O1726" s="8" t="str">
        <f>LOOKUP(Table1[[#This Row],[Rank based on power]],$S$5:$S$9,$T$5:$T$9)</f>
        <v>Low performance</v>
      </c>
      <c r="P1726" s="2">
        <f ca="1">YEAR($T$2)-Table1[[#This Row],[testDate]]</f>
        <v>6</v>
      </c>
      <c r="Q1726" s="8" t="str">
        <f>CONCATENATE(PROPER(Table1[[#This Row],[Performace remark based on performance]])," ",UPPER(TRIM(Table1[[#This Row],[category]])))</f>
        <v>Low Performance SERVER</v>
      </c>
      <c r="R1726" s="8"/>
      <c r="S1726" s="2"/>
      <c r="T1726" s="2"/>
      <c r="U1726" s="2"/>
      <c r="V1726" s="2"/>
      <c r="W1726" s="2"/>
      <c r="X1726" s="2"/>
      <c r="Y1726" s="2"/>
      <c r="Z1726" s="2"/>
    </row>
    <row r="1727" spans="1:26" x14ac:dyDescent="0.2">
      <c r="A1727" t="s">
        <v>1866</v>
      </c>
      <c r="B1727" s="9">
        <v>30.99</v>
      </c>
      <c r="C1727" s="2">
        <v>840</v>
      </c>
      <c r="D1727" s="2">
        <v>27.11</v>
      </c>
      <c r="E1727" s="2">
        <v>999</v>
      </c>
      <c r="F1727" s="2">
        <v>32.229999999999997</v>
      </c>
      <c r="G1727" s="2">
        <v>65</v>
      </c>
      <c r="H1727" s="2">
        <v>12.92</v>
      </c>
      <c r="I1727" s="2">
        <v>2</v>
      </c>
      <c r="J1727" s="10">
        <v>2011</v>
      </c>
      <c r="K1727" s="8" t="s">
        <v>1267</v>
      </c>
      <c r="L1727" s="8" t="s">
        <v>16</v>
      </c>
      <c r="M1727" s="2">
        <f>RANK(Table1[[#This Row],[powerPerf]],Table1[powerPerf])</f>
        <v>1809</v>
      </c>
      <c r="N1727" s="2">
        <f>RANK(Table1[[#This Row],[cpuValue]],Table1[cpuValue])</f>
        <v>930</v>
      </c>
      <c r="O1727" s="8" t="str">
        <f>LOOKUP(Table1[[#This Row],[Rank based on power]],$S$5:$S$9,$T$5:$T$9)</f>
        <v>Low performance</v>
      </c>
      <c r="P1727" s="2">
        <f ca="1">YEAR($T$2)-Table1[[#This Row],[testDate]]</f>
        <v>11</v>
      </c>
      <c r="Q1727" s="8" t="str">
        <f>CONCATENATE(PROPER(Table1[[#This Row],[Performace remark based on performance]])," ",UPPER(TRIM(Table1[[#This Row],[category]])))</f>
        <v>Low Performance SERVER</v>
      </c>
      <c r="R1727" s="8"/>
      <c r="S1727" s="2"/>
      <c r="T1727" s="2"/>
      <c r="U1727" s="2"/>
      <c r="V1727" s="2"/>
      <c r="W1727" s="2"/>
      <c r="X1727" s="2"/>
      <c r="Y1727" s="2"/>
      <c r="Z1727" s="2"/>
    </row>
    <row r="1728" spans="1:26" x14ac:dyDescent="0.2">
      <c r="A1728" t="s">
        <v>1867</v>
      </c>
      <c r="B1728" s="9">
        <v>99.95</v>
      </c>
      <c r="C1728" s="2">
        <v>839</v>
      </c>
      <c r="D1728" s="2">
        <v>8.4</v>
      </c>
      <c r="E1728" s="2">
        <v>445</v>
      </c>
      <c r="F1728" s="2">
        <v>4.45</v>
      </c>
      <c r="G1728" s="2">
        <v>95</v>
      </c>
      <c r="H1728" s="2">
        <v>8.83</v>
      </c>
      <c r="I1728" s="2">
        <v>2</v>
      </c>
      <c r="J1728" s="10">
        <v>2009</v>
      </c>
      <c r="K1728" s="8">
        <v>940</v>
      </c>
      <c r="L1728" s="8" t="s">
        <v>16</v>
      </c>
      <c r="M1728" s="2">
        <f>RANK(Table1[[#This Row],[powerPerf]],Table1[powerPerf])</f>
        <v>1883</v>
      </c>
      <c r="N1728" s="2">
        <f>RANK(Table1[[#This Row],[cpuValue]],Table1[cpuValue])</f>
        <v>1669</v>
      </c>
      <c r="O1728" s="8" t="str">
        <f>LOOKUP(Table1[[#This Row],[Rank based on power]],$S$5:$S$9,$T$5:$T$9)</f>
        <v>Very low performance</v>
      </c>
      <c r="P1728" s="2">
        <f ca="1">YEAR($T$2)-Table1[[#This Row],[testDate]]</f>
        <v>13</v>
      </c>
      <c r="Q1728" s="8" t="str">
        <f>CONCATENATE(PROPER(Table1[[#This Row],[Performace remark based on performance]])," ",UPPER(TRIM(Table1[[#This Row],[category]])))</f>
        <v>Very Low Performance SERVER</v>
      </c>
      <c r="R1728" s="8"/>
      <c r="S1728" s="2"/>
      <c r="T1728" s="2"/>
      <c r="U1728" s="2"/>
      <c r="V1728" s="2"/>
      <c r="W1728" s="2"/>
      <c r="X1728" s="2"/>
      <c r="Y1728" s="2"/>
      <c r="Z1728" s="2"/>
    </row>
    <row r="1729" spans="1:26" x14ac:dyDescent="0.2">
      <c r="A1729" t="s">
        <v>1868</v>
      </c>
      <c r="B1729" s="9">
        <v>14.27</v>
      </c>
      <c r="C1729" s="2">
        <v>838</v>
      </c>
      <c r="D1729" s="2">
        <v>58.75</v>
      </c>
      <c r="E1729" s="2">
        <v>788</v>
      </c>
      <c r="F1729" s="2">
        <v>55.24</v>
      </c>
      <c r="G1729" s="2">
        <v>65</v>
      </c>
      <c r="H1729" s="2">
        <v>12.9</v>
      </c>
      <c r="I1729" s="2">
        <v>2</v>
      </c>
      <c r="J1729" s="10">
        <v>2008</v>
      </c>
      <c r="K1729" s="8" t="s">
        <v>1267</v>
      </c>
      <c r="L1729" s="8" t="s">
        <v>16</v>
      </c>
      <c r="M1729" s="2">
        <f>RANK(Table1[[#This Row],[powerPerf]],Table1[powerPerf])</f>
        <v>1810</v>
      </c>
      <c r="N1729" s="2">
        <f>RANK(Table1[[#This Row],[cpuValue]],Table1[cpuValue])</f>
        <v>341</v>
      </c>
      <c r="O1729" s="8" t="str">
        <f>LOOKUP(Table1[[#This Row],[Rank based on power]],$S$5:$S$9,$T$5:$T$9)</f>
        <v>Low performance</v>
      </c>
      <c r="P1729" s="2">
        <f ca="1">YEAR($T$2)-Table1[[#This Row],[testDate]]</f>
        <v>14</v>
      </c>
      <c r="Q1729" s="8" t="str">
        <f>CONCATENATE(PROPER(Table1[[#This Row],[Performace remark based on performance]])," ",UPPER(TRIM(Table1[[#This Row],[category]])))</f>
        <v>Low Performance SERVER</v>
      </c>
      <c r="R1729" s="8"/>
      <c r="S1729" s="2"/>
      <c r="T1729" s="2"/>
      <c r="U1729" s="2"/>
      <c r="V1729" s="2"/>
      <c r="W1729" s="2"/>
      <c r="X1729" s="2"/>
      <c r="Y1729" s="2"/>
      <c r="Z1729" s="2"/>
    </row>
    <row r="1730" spans="1:26" x14ac:dyDescent="0.2">
      <c r="A1730" t="s">
        <v>1869</v>
      </c>
      <c r="B1730" s="9">
        <v>80</v>
      </c>
      <c r="C1730" s="2">
        <v>837</v>
      </c>
      <c r="D1730" s="2">
        <v>10.46</v>
      </c>
      <c r="E1730" s="2">
        <v>799</v>
      </c>
      <c r="F1730" s="2">
        <v>9.98</v>
      </c>
      <c r="G1730" s="2">
        <v>80</v>
      </c>
      <c r="H1730" s="2">
        <v>10.46</v>
      </c>
      <c r="I1730" s="2">
        <v>2</v>
      </c>
      <c r="J1730" s="10">
        <v>2009</v>
      </c>
      <c r="K1730" s="8" t="s">
        <v>716</v>
      </c>
      <c r="L1730" s="8" t="s">
        <v>16</v>
      </c>
      <c r="M1730" s="2">
        <f>RANK(Table1[[#This Row],[powerPerf]],Table1[powerPerf])</f>
        <v>1854</v>
      </c>
      <c r="N1730" s="2">
        <f>RANK(Table1[[#This Row],[cpuValue]],Table1[cpuValue])</f>
        <v>1554</v>
      </c>
      <c r="O1730" s="8" t="str">
        <f>LOOKUP(Table1[[#This Row],[Rank based on power]],$S$5:$S$9,$T$5:$T$9)</f>
        <v>Very low performance</v>
      </c>
      <c r="P1730" s="2">
        <f ca="1">YEAR($T$2)-Table1[[#This Row],[testDate]]</f>
        <v>13</v>
      </c>
      <c r="Q1730" s="8" t="str">
        <f>CONCATENATE(PROPER(Table1[[#This Row],[Performace remark based on performance]])," ",UPPER(TRIM(Table1[[#This Row],[category]])))</f>
        <v>Very Low Performance SERVER</v>
      </c>
      <c r="R1730" s="8"/>
      <c r="S1730" s="2"/>
      <c r="T1730" s="2"/>
      <c r="U1730" s="2"/>
      <c r="V1730" s="2"/>
      <c r="W1730" s="2"/>
      <c r="X1730" s="2"/>
      <c r="Y1730" s="2"/>
      <c r="Z1730" s="2"/>
    </row>
    <row r="1731" spans="1:26" x14ac:dyDescent="0.2">
      <c r="A1731" t="s">
        <v>1870</v>
      </c>
      <c r="B1731" s="9">
        <v>64.78</v>
      </c>
      <c r="C1731" s="2">
        <v>837</v>
      </c>
      <c r="D1731" s="2">
        <v>12.92</v>
      </c>
      <c r="E1731" s="2">
        <v>1042</v>
      </c>
      <c r="F1731" s="2">
        <v>16.079999999999998</v>
      </c>
      <c r="G1731" s="2">
        <v>65</v>
      </c>
      <c r="H1731" s="2">
        <v>12.87</v>
      </c>
      <c r="I1731" s="2">
        <v>2</v>
      </c>
      <c r="J1731" s="10">
        <v>2009</v>
      </c>
      <c r="K1731" s="8" t="s">
        <v>1295</v>
      </c>
      <c r="L1731" s="8" t="s">
        <v>13</v>
      </c>
      <c r="M1731" s="2">
        <f>RANK(Table1[[#This Row],[powerPerf]],Table1[powerPerf])</f>
        <v>1811</v>
      </c>
      <c r="N1731" s="2">
        <f>RANK(Table1[[#This Row],[cpuValue]],Table1[cpuValue])</f>
        <v>1447</v>
      </c>
      <c r="O1731" s="8" t="str">
        <f>LOOKUP(Table1[[#This Row],[Rank based on power]],$S$5:$S$9,$T$5:$T$9)</f>
        <v>Low performance</v>
      </c>
      <c r="P1731" s="2">
        <f ca="1">YEAR($T$2)-Table1[[#This Row],[testDate]]</f>
        <v>13</v>
      </c>
      <c r="Q1731" s="8" t="str">
        <f>CONCATENATE(PROPER(Table1[[#This Row],[Performace remark based on performance]])," ",UPPER(TRIM(Table1[[#This Row],[category]])))</f>
        <v>Low Performance DESKTOP</v>
      </c>
      <c r="R1731" s="8"/>
      <c r="S1731" s="2"/>
      <c r="T1731" s="2"/>
      <c r="U1731" s="2"/>
      <c r="V1731" s="2"/>
      <c r="W1731" s="2"/>
      <c r="X1731" s="2"/>
      <c r="Y1731" s="2"/>
      <c r="Z1731" s="2"/>
    </row>
    <row r="1732" spans="1:26" x14ac:dyDescent="0.2">
      <c r="A1732" t="s">
        <v>1871</v>
      </c>
      <c r="B1732" s="9">
        <v>95</v>
      </c>
      <c r="C1732" s="2">
        <v>835</v>
      </c>
      <c r="D1732" s="2">
        <v>8.7899999999999991</v>
      </c>
      <c r="E1732" s="2">
        <v>935</v>
      </c>
      <c r="F1732" s="2">
        <v>9.84</v>
      </c>
      <c r="G1732" s="2">
        <v>65</v>
      </c>
      <c r="H1732" s="2">
        <v>12.84</v>
      </c>
      <c r="I1732" s="2">
        <v>2</v>
      </c>
      <c r="J1732" s="10">
        <v>2009</v>
      </c>
      <c r="K1732" s="8" t="s">
        <v>1433</v>
      </c>
      <c r="L1732" s="8" t="s">
        <v>13</v>
      </c>
      <c r="M1732" s="2">
        <f>RANK(Table1[[#This Row],[powerPerf]],Table1[powerPerf])</f>
        <v>1812</v>
      </c>
      <c r="N1732" s="2">
        <f>RANK(Table1[[#This Row],[cpuValue]],Table1[cpuValue])</f>
        <v>1647</v>
      </c>
      <c r="O1732" s="8" t="str">
        <f>LOOKUP(Table1[[#This Row],[Rank based on power]],$S$5:$S$9,$T$5:$T$9)</f>
        <v>Low performance</v>
      </c>
      <c r="P1732" s="2">
        <f ca="1">YEAR($T$2)-Table1[[#This Row],[testDate]]</f>
        <v>13</v>
      </c>
      <c r="Q1732" s="8" t="str">
        <f>CONCATENATE(PROPER(Table1[[#This Row],[Performace remark based on performance]])," ",UPPER(TRIM(Table1[[#This Row],[category]])))</f>
        <v>Low Performance DESKTOP</v>
      </c>
      <c r="R1732" s="8"/>
      <c r="S1732" s="2"/>
      <c r="T1732" s="2"/>
      <c r="U1732" s="2"/>
      <c r="V1732" s="2"/>
      <c r="W1732" s="2"/>
      <c r="X1732" s="2"/>
      <c r="Y1732" s="2"/>
      <c r="Z1732" s="2"/>
    </row>
    <row r="1733" spans="1:26" x14ac:dyDescent="0.2">
      <c r="A1733" t="s">
        <v>1872</v>
      </c>
      <c r="B1733" s="9">
        <v>109.95</v>
      </c>
      <c r="C1733" s="2">
        <v>835</v>
      </c>
      <c r="D1733" s="2">
        <v>7.59</v>
      </c>
      <c r="E1733" s="2">
        <v>892</v>
      </c>
      <c r="F1733" s="2">
        <v>8.11</v>
      </c>
      <c r="G1733" s="2">
        <v>65</v>
      </c>
      <c r="H1733" s="2">
        <v>12.84</v>
      </c>
      <c r="I1733" s="2">
        <v>2</v>
      </c>
      <c r="J1733" s="10">
        <v>2011</v>
      </c>
      <c r="K1733" s="8" t="s">
        <v>1873</v>
      </c>
      <c r="L1733" s="8" t="s">
        <v>13</v>
      </c>
      <c r="M1733" s="2">
        <f>RANK(Table1[[#This Row],[powerPerf]],Table1[powerPerf])</f>
        <v>1812</v>
      </c>
      <c r="N1733" s="2">
        <f>RANK(Table1[[#This Row],[cpuValue]],Table1[cpuValue])</f>
        <v>1706</v>
      </c>
      <c r="O1733" s="8" t="str">
        <f>LOOKUP(Table1[[#This Row],[Rank based on power]],$S$5:$S$9,$T$5:$T$9)</f>
        <v>Low performance</v>
      </c>
      <c r="P1733" s="2">
        <f ca="1">YEAR($T$2)-Table1[[#This Row],[testDate]]</f>
        <v>11</v>
      </c>
      <c r="Q1733" s="8" t="str">
        <f>CONCATENATE(PROPER(Table1[[#This Row],[Performace remark based on performance]])," ",UPPER(TRIM(Table1[[#This Row],[category]])))</f>
        <v>Low Performance DESKTOP</v>
      </c>
      <c r="R1733" s="8"/>
      <c r="S1733" s="2"/>
      <c r="T1733" s="2"/>
      <c r="U1733" s="2"/>
      <c r="V1733" s="2"/>
      <c r="W1733" s="2"/>
      <c r="X1733" s="2"/>
      <c r="Y1733" s="2"/>
      <c r="Z1733" s="2"/>
    </row>
    <row r="1734" spans="1:26" x14ac:dyDescent="0.2">
      <c r="A1734" t="s">
        <v>1874</v>
      </c>
      <c r="B1734" s="9">
        <v>29.94</v>
      </c>
      <c r="C1734" s="2">
        <v>832</v>
      </c>
      <c r="D1734" s="2">
        <v>27.78</v>
      </c>
      <c r="E1734" s="2">
        <v>861</v>
      </c>
      <c r="F1734" s="2">
        <v>28.75</v>
      </c>
      <c r="G1734" s="2">
        <v>35</v>
      </c>
      <c r="H1734" s="2">
        <v>23.77</v>
      </c>
      <c r="I1734" s="2">
        <v>2</v>
      </c>
      <c r="J1734" s="10">
        <v>2012</v>
      </c>
      <c r="K1734" s="8" t="s">
        <v>1315</v>
      </c>
      <c r="L1734" s="8" t="s">
        <v>118</v>
      </c>
      <c r="M1734" s="2">
        <f>RANK(Table1[[#This Row],[powerPerf]],Table1[powerPerf])</f>
        <v>1525</v>
      </c>
      <c r="N1734" s="2">
        <f>RANK(Table1[[#This Row],[cpuValue]],Table1[cpuValue])</f>
        <v>914</v>
      </c>
      <c r="O1734" s="8" t="str">
        <f>LOOKUP(Table1[[#This Row],[Rank based on power]],$S$5:$S$9,$T$5:$T$9)</f>
        <v>Average performance</v>
      </c>
      <c r="P1734" s="2">
        <f ca="1">YEAR($T$2)-Table1[[#This Row],[testDate]]</f>
        <v>10</v>
      </c>
      <c r="Q1734" s="8" t="str">
        <f>CONCATENATE(PROPER(Table1[[#This Row],[Performace remark based on performance]])," ",UPPER(TRIM(Table1[[#This Row],[category]])))</f>
        <v>Average Performance LAPTOP</v>
      </c>
      <c r="R1734" s="8"/>
      <c r="S1734" s="2"/>
      <c r="T1734" s="2"/>
      <c r="U1734" s="2"/>
      <c r="V1734" s="2"/>
      <c r="W1734" s="2"/>
      <c r="X1734" s="2"/>
      <c r="Y1734" s="2"/>
      <c r="Z1734" s="2"/>
    </row>
    <row r="1735" spans="1:26" x14ac:dyDescent="0.2">
      <c r="A1735" t="s">
        <v>1875</v>
      </c>
      <c r="B1735" s="9">
        <v>69.099999999999994</v>
      </c>
      <c r="C1735" s="2">
        <v>830</v>
      </c>
      <c r="D1735" s="2">
        <v>12.01</v>
      </c>
      <c r="E1735" s="2">
        <v>927</v>
      </c>
      <c r="F1735" s="2">
        <v>13.41</v>
      </c>
      <c r="G1735" s="2">
        <v>35</v>
      </c>
      <c r="H1735" s="2">
        <v>23.71</v>
      </c>
      <c r="I1735" s="2">
        <v>2</v>
      </c>
      <c r="J1735" s="10">
        <v>2008</v>
      </c>
      <c r="K1735" s="8" t="s">
        <v>1542</v>
      </c>
      <c r="L1735" s="8" t="s">
        <v>118</v>
      </c>
      <c r="M1735" s="2">
        <f>RANK(Table1[[#This Row],[powerPerf]],Table1[powerPerf])</f>
        <v>1526</v>
      </c>
      <c r="N1735" s="2">
        <f>RANK(Table1[[#This Row],[cpuValue]],Table1[cpuValue])</f>
        <v>1482</v>
      </c>
      <c r="O1735" s="8" t="str">
        <f>LOOKUP(Table1[[#This Row],[Rank based on power]],$S$5:$S$9,$T$5:$T$9)</f>
        <v>Average performance</v>
      </c>
      <c r="P1735" s="2">
        <f ca="1">YEAR($T$2)-Table1[[#This Row],[testDate]]</f>
        <v>14</v>
      </c>
      <c r="Q1735" s="8" t="str">
        <f>CONCATENATE(PROPER(Table1[[#This Row],[Performace remark based on performance]])," ",UPPER(TRIM(Table1[[#This Row],[category]])))</f>
        <v>Average Performance LAPTOP</v>
      </c>
      <c r="R1735" s="8"/>
      <c r="S1735" s="2"/>
      <c r="T1735" s="2"/>
      <c r="U1735" s="2"/>
      <c r="V1735" s="2"/>
      <c r="W1735" s="2"/>
      <c r="X1735" s="2"/>
      <c r="Y1735" s="2"/>
      <c r="Z1735" s="2"/>
    </row>
    <row r="1736" spans="1:26" x14ac:dyDescent="0.2">
      <c r="A1736" t="s">
        <v>1876</v>
      </c>
      <c r="B1736" s="9">
        <v>157.94999999999999</v>
      </c>
      <c r="C1736" s="2">
        <v>829</v>
      </c>
      <c r="D1736" s="2">
        <v>5.25</v>
      </c>
      <c r="E1736" s="2">
        <v>925</v>
      </c>
      <c r="F1736" s="2">
        <v>5.86</v>
      </c>
      <c r="G1736" s="2">
        <v>65</v>
      </c>
      <c r="H1736" s="2">
        <v>12.76</v>
      </c>
      <c r="I1736" s="2">
        <v>2</v>
      </c>
      <c r="J1736" s="10">
        <v>2010</v>
      </c>
      <c r="K1736" s="8" t="s">
        <v>1295</v>
      </c>
      <c r="L1736" s="8" t="s">
        <v>13</v>
      </c>
      <c r="M1736" s="2">
        <f>RANK(Table1[[#This Row],[powerPerf]],Table1[powerPerf])</f>
        <v>1815</v>
      </c>
      <c r="N1736" s="2">
        <f>RANK(Table1[[#This Row],[cpuValue]],Table1[cpuValue])</f>
        <v>1800</v>
      </c>
      <c r="O1736" s="8" t="str">
        <f>LOOKUP(Table1[[#This Row],[Rank based on power]],$S$5:$S$9,$T$5:$T$9)</f>
        <v>Low performance</v>
      </c>
      <c r="P1736" s="2">
        <f ca="1">YEAR($T$2)-Table1[[#This Row],[testDate]]</f>
        <v>12</v>
      </c>
      <c r="Q1736" s="8" t="str">
        <f>CONCATENATE(PROPER(Table1[[#This Row],[Performace remark based on performance]])," ",UPPER(TRIM(Table1[[#This Row],[category]])))</f>
        <v>Low Performance DESKTOP</v>
      </c>
      <c r="R1736" s="8"/>
      <c r="S1736" s="2"/>
      <c r="T1736" s="2"/>
      <c r="U1736" s="2"/>
      <c r="V1736" s="2"/>
      <c r="W1736" s="2"/>
      <c r="X1736" s="2"/>
      <c r="Y1736" s="2"/>
      <c r="Z1736" s="2"/>
    </row>
    <row r="1737" spans="1:26" x14ac:dyDescent="0.2">
      <c r="A1737" t="s">
        <v>1877</v>
      </c>
      <c r="B1737" s="9">
        <v>14.99</v>
      </c>
      <c r="C1737" s="2">
        <v>829</v>
      </c>
      <c r="D1737" s="2">
        <v>55.32</v>
      </c>
      <c r="E1737" s="2">
        <v>1007</v>
      </c>
      <c r="F1737" s="2">
        <v>67.16</v>
      </c>
      <c r="G1737" s="2">
        <v>65</v>
      </c>
      <c r="H1737" s="2">
        <v>12.76</v>
      </c>
      <c r="I1737" s="2">
        <v>2</v>
      </c>
      <c r="J1737" s="10">
        <v>2008</v>
      </c>
      <c r="K1737" s="8" t="s">
        <v>1295</v>
      </c>
      <c r="L1737" s="8" t="s">
        <v>13</v>
      </c>
      <c r="M1737" s="2">
        <f>RANK(Table1[[#This Row],[powerPerf]],Table1[powerPerf])</f>
        <v>1815</v>
      </c>
      <c r="N1737" s="2">
        <f>RANK(Table1[[#This Row],[cpuValue]],Table1[cpuValue])</f>
        <v>364</v>
      </c>
      <c r="O1737" s="8" t="str">
        <f>LOOKUP(Table1[[#This Row],[Rank based on power]],$S$5:$S$9,$T$5:$T$9)</f>
        <v>Low performance</v>
      </c>
      <c r="P1737" s="2">
        <f ca="1">YEAR($T$2)-Table1[[#This Row],[testDate]]</f>
        <v>14</v>
      </c>
      <c r="Q1737" s="8" t="str">
        <f>CONCATENATE(PROPER(Table1[[#This Row],[Performace remark based on performance]])," ",UPPER(TRIM(Table1[[#This Row],[category]])))</f>
        <v>Low Performance DESKTOP</v>
      </c>
      <c r="R1737" s="8"/>
      <c r="S1737" s="2"/>
      <c r="T1737" s="2"/>
      <c r="U1737" s="2"/>
      <c r="V1737" s="2"/>
      <c r="W1737" s="2"/>
      <c r="X1737" s="2"/>
      <c r="Y1737" s="2"/>
      <c r="Z1737" s="2"/>
    </row>
    <row r="1738" spans="1:26" x14ac:dyDescent="0.2">
      <c r="A1738" t="s">
        <v>1878</v>
      </c>
      <c r="B1738" s="9">
        <v>297.01</v>
      </c>
      <c r="C1738" s="2">
        <v>827</v>
      </c>
      <c r="D1738" s="2">
        <v>2.79</v>
      </c>
      <c r="E1738" s="2">
        <v>921</v>
      </c>
      <c r="F1738" s="2">
        <v>3.1</v>
      </c>
      <c r="G1738" s="2">
        <v>25</v>
      </c>
      <c r="H1738" s="2">
        <v>33.090000000000003</v>
      </c>
      <c r="I1738" s="2">
        <v>2</v>
      </c>
      <c r="J1738" s="10">
        <v>2009</v>
      </c>
      <c r="K1738" s="8" t="s">
        <v>1734</v>
      </c>
      <c r="L1738" s="8" t="s">
        <v>118</v>
      </c>
      <c r="M1738" s="2">
        <f>RANK(Table1[[#This Row],[powerPerf]],Table1[powerPerf])</f>
        <v>1346</v>
      </c>
      <c r="N1738" s="2">
        <f>RANK(Table1[[#This Row],[cpuValue]],Table1[cpuValue])</f>
        <v>1890</v>
      </c>
      <c r="O1738" s="8" t="str">
        <f>LOOKUP(Table1[[#This Row],[Rank based on power]],$S$5:$S$9,$T$5:$T$9)</f>
        <v>Average performance</v>
      </c>
      <c r="P1738" s="2">
        <f ca="1">YEAR($T$2)-Table1[[#This Row],[testDate]]</f>
        <v>13</v>
      </c>
      <c r="Q1738" s="8" t="str">
        <f>CONCATENATE(PROPER(Table1[[#This Row],[Performace remark based on performance]])," ",UPPER(TRIM(Table1[[#This Row],[category]])))</f>
        <v>Average Performance LAPTOP</v>
      </c>
      <c r="R1738" s="8"/>
      <c r="S1738" s="2"/>
      <c r="T1738" s="2"/>
      <c r="U1738" s="2"/>
      <c r="V1738" s="2"/>
      <c r="W1738" s="2"/>
      <c r="X1738" s="2"/>
      <c r="Y1738" s="2"/>
      <c r="Z1738" s="2"/>
    </row>
    <row r="1739" spans="1:26" x14ac:dyDescent="0.2">
      <c r="A1739" t="s">
        <v>1879</v>
      </c>
      <c r="B1739" s="9">
        <v>69.400000000000006</v>
      </c>
      <c r="C1739" s="2">
        <v>826</v>
      </c>
      <c r="D1739" s="2">
        <v>11.9</v>
      </c>
      <c r="E1739" s="2">
        <v>865</v>
      </c>
      <c r="F1739" s="2">
        <v>12.47</v>
      </c>
      <c r="G1739" s="2">
        <v>45</v>
      </c>
      <c r="H1739" s="2">
        <v>18.350000000000001</v>
      </c>
      <c r="I1739" s="2">
        <v>2</v>
      </c>
      <c r="J1739" s="10">
        <v>2018</v>
      </c>
      <c r="K1739" s="8" t="s">
        <v>17</v>
      </c>
      <c r="L1739" s="8" t="s">
        <v>77</v>
      </c>
      <c r="M1739" s="2">
        <f>RANK(Table1[[#This Row],[powerPerf]],Table1[powerPerf])</f>
        <v>1683</v>
      </c>
      <c r="N1739" s="2">
        <f>RANK(Table1[[#This Row],[cpuValue]],Table1[cpuValue])</f>
        <v>1491</v>
      </c>
      <c r="O1739" s="8" t="str">
        <f>LOOKUP(Table1[[#This Row],[Rank based on power]],$S$5:$S$9,$T$5:$T$9)</f>
        <v>Low performance</v>
      </c>
      <c r="P1739" s="2">
        <f ca="1">YEAR($T$2)-Table1[[#This Row],[testDate]]</f>
        <v>4</v>
      </c>
      <c r="Q1739" s="8" t="str">
        <f>CONCATENATE(PROPER(Table1[[#This Row],[Performace remark based on performance]])," ",UPPER(TRIM(Table1[[#This Row],[category]])))</f>
        <v>Low Performance UNKNOWN</v>
      </c>
      <c r="R1739" s="8"/>
      <c r="S1739" s="2"/>
      <c r="T1739" s="2"/>
      <c r="U1739" s="2"/>
      <c r="V1739" s="2"/>
      <c r="W1739" s="2"/>
      <c r="X1739" s="2"/>
      <c r="Y1739" s="2"/>
      <c r="Z1739" s="2"/>
    </row>
    <row r="1740" spans="1:26" x14ac:dyDescent="0.2">
      <c r="A1740" t="s">
        <v>1880</v>
      </c>
      <c r="B1740" s="9">
        <v>129.94999999999999</v>
      </c>
      <c r="C1740" s="2">
        <v>825</v>
      </c>
      <c r="D1740" s="2">
        <v>6.35</v>
      </c>
      <c r="E1740" s="2">
        <v>899</v>
      </c>
      <c r="F1740" s="2">
        <v>6.92</v>
      </c>
      <c r="G1740" s="2">
        <v>35</v>
      </c>
      <c r="H1740" s="2">
        <v>23.56</v>
      </c>
      <c r="I1740" s="2">
        <v>2</v>
      </c>
      <c r="J1740" s="10">
        <v>2009</v>
      </c>
      <c r="K1740" s="8" t="s">
        <v>1734</v>
      </c>
      <c r="L1740" s="8" t="s">
        <v>118</v>
      </c>
      <c r="M1740" s="2">
        <f>RANK(Table1[[#This Row],[powerPerf]],Table1[powerPerf])</f>
        <v>1531</v>
      </c>
      <c r="N1740" s="2">
        <f>RANK(Table1[[#This Row],[cpuValue]],Table1[cpuValue])</f>
        <v>1758</v>
      </c>
      <c r="O1740" s="8" t="str">
        <f>LOOKUP(Table1[[#This Row],[Rank based on power]],$S$5:$S$9,$T$5:$T$9)</f>
        <v>Average performance</v>
      </c>
      <c r="P1740" s="2">
        <f ca="1">YEAR($T$2)-Table1[[#This Row],[testDate]]</f>
        <v>13</v>
      </c>
      <c r="Q1740" s="8" t="str">
        <f>CONCATENATE(PROPER(Table1[[#This Row],[Performace remark based on performance]])," ",UPPER(TRIM(Table1[[#This Row],[category]])))</f>
        <v>Average Performance LAPTOP</v>
      </c>
      <c r="R1740" s="8"/>
      <c r="S1740" s="2"/>
      <c r="T1740" s="2"/>
      <c r="U1740" s="2"/>
      <c r="V1740" s="2"/>
      <c r="W1740" s="2"/>
      <c r="X1740" s="2"/>
      <c r="Y1740" s="2"/>
      <c r="Z1740" s="2"/>
    </row>
    <row r="1741" spans="1:26" x14ac:dyDescent="0.2">
      <c r="A1741" t="s">
        <v>1881</v>
      </c>
      <c r="B1741" s="9">
        <v>42.99</v>
      </c>
      <c r="C1741" s="2">
        <v>823</v>
      </c>
      <c r="D1741" s="2">
        <v>19.14</v>
      </c>
      <c r="E1741" s="2">
        <v>878</v>
      </c>
      <c r="F1741" s="2">
        <v>20.43</v>
      </c>
      <c r="G1741" s="2">
        <v>35</v>
      </c>
      <c r="H1741" s="2">
        <v>23.51</v>
      </c>
      <c r="I1741" s="2">
        <v>2</v>
      </c>
      <c r="J1741" s="10">
        <v>2008</v>
      </c>
      <c r="K1741" s="8" t="s">
        <v>1734</v>
      </c>
      <c r="L1741" s="8" t="s">
        <v>118</v>
      </c>
      <c r="M1741" s="2">
        <f>RANK(Table1[[#This Row],[powerPerf]],Table1[powerPerf])</f>
        <v>1532</v>
      </c>
      <c r="N1741" s="2">
        <f>RANK(Table1[[#This Row],[cpuValue]],Table1[cpuValue])</f>
        <v>1189</v>
      </c>
      <c r="O1741" s="8" t="str">
        <f>LOOKUP(Table1[[#This Row],[Rank based on power]],$S$5:$S$9,$T$5:$T$9)</f>
        <v>Average performance</v>
      </c>
      <c r="P1741" s="2">
        <f ca="1">YEAR($T$2)-Table1[[#This Row],[testDate]]</f>
        <v>14</v>
      </c>
      <c r="Q1741" s="8" t="str">
        <f>CONCATENATE(PROPER(Table1[[#This Row],[Performace remark based on performance]])," ",UPPER(TRIM(Table1[[#This Row],[category]])))</f>
        <v>Average Performance LAPTOP</v>
      </c>
      <c r="R1741" s="8"/>
      <c r="S1741" s="2"/>
      <c r="T1741" s="2"/>
      <c r="U1741" s="2"/>
      <c r="V1741" s="2"/>
      <c r="W1741" s="2"/>
      <c r="X1741" s="2"/>
      <c r="Y1741" s="2"/>
      <c r="Z1741" s="2"/>
    </row>
    <row r="1742" spans="1:26" x14ac:dyDescent="0.2">
      <c r="A1742" t="s">
        <v>1882</v>
      </c>
      <c r="B1742" s="9">
        <v>263.64</v>
      </c>
      <c r="C1742" s="2">
        <v>823</v>
      </c>
      <c r="D1742" s="2">
        <v>3.12</v>
      </c>
      <c r="E1742" s="2">
        <v>973</v>
      </c>
      <c r="F1742" s="2">
        <v>3.69</v>
      </c>
      <c r="G1742" s="2">
        <v>75</v>
      </c>
      <c r="H1742" s="2">
        <v>10.98</v>
      </c>
      <c r="I1742" s="2">
        <v>2</v>
      </c>
      <c r="J1742" s="10">
        <v>2009</v>
      </c>
      <c r="K1742" s="8" t="s">
        <v>1800</v>
      </c>
      <c r="L1742" s="8" t="s">
        <v>13</v>
      </c>
      <c r="M1742" s="2">
        <f>RANK(Table1[[#This Row],[powerPerf]],Table1[powerPerf])</f>
        <v>1847</v>
      </c>
      <c r="N1742" s="2">
        <f>RANK(Table1[[#This Row],[cpuValue]],Table1[cpuValue])</f>
        <v>1874</v>
      </c>
      <c r="O1742" s="8" t="str">
        <f>LOOKUP(Table1[[#This Row],[Rank based on power]],$S$5:$S$9,$T$5:$T$9)</f>
        <v>Very low performance</v>
      </c>
      <c r="P1742" s="2">
        <f ca="1">YEAR($T$2)-Table1[[#This Row],[testDate]]</f>
        <v>13</v>
      </c>
      <c r="Q1742" s="8" t="str">
        <f>CONCATENATE(PROPER(Table1[[#This Row],[Performace remark based on performance]])," ",UPPER(TRIM(Table1[[#This Row],[category]])))</f>
        <v>Very Low Performance DESKTOP</v>
      </c>
      <c r="R1742" s="8"/>
      <c r="S1742" s="2"/>
      <c r="T1742" s="2"/>
      <c r="U1742" s="2"/>
      <c r="V1742" s="2"/>
      <c r="W1742" s="2"/>
      <c r="X1742" s="2"/>
      <c r="Y1742" s="2"/>
      <c r="Z1742" s="2"/>
    </row>
    <row r="1743" spans="1:26" x14ac:dyDescent="0.2">
      <c r="A1743" t="s">
        <v>1883</v>
      </c>
      <c r="B1743" s="9">
        <v>132.99</v>
      </c>
      <c r="C1743" s="2">
        <v>819</v>
      </c>
      <c r="D1743" s="2">
        <v>6.16</v>
      </c>
      <c r="E1743" s="2">
        <v>463</v>
      </c>
      <c r="F1743" s="2">
        <v>3.48</v>
      </c>
      <c r="G1743" s="2">
        <v>4</v>
      </c>
      <c r="H1743" s="2">
        <v>204.66</v>
      </c>
      <c r="I1743" s="2">
        <v>4</v>
      </c>
      <c r="J1743" s="10">
        <v>2009</v>
      </c>
      <c r="K1743" s="8" t="s">
        <v>1844</v>
      </c>
      <c r="L1743" s="8" t="s">
        <v>321</v>
      </c>
      <c r="M1743" s="2">
        <f>RANK(Table1[[#This Row],[powerPerf]],Table1[powerPerf])</f>
        <v>297</v>
      </c>
      <c r="N1743" s="2">
        <f>RANK(Table1[[#This Row],[cpuValue]],Table1[cpuValue])</f>
        <v>1768</v>
      </c>
      <c r="O1743" s="8" t="str">
        <f>LOOKUP(Table1[[#This Row],[Rank based on power]],$S$5:$S$9,$T$5:$T$9)</f>
        <v>Best performance</v>
      </c>
      <c r="P1743" s="2">
        <f ca="1">YEAR($T$2)-Table1[[#This Row],[testDate]]</f>
        <v>13</v>
      </c>
      <c r="Q1743" s="8" t="str">
        <f>CONCATENATE(PROPER(Table1[[#This Row],[Performace remark based on performance]])," ",UPPER(TRIM(Table1[[#This Row],[category]])))</f>
        <v>Best Performance LAPTOP, MOBILE/EMBEDDED</v>
      </c>
      <c r="R1743" s="8"/>
      <c r="S1743" s="2"/>
      <c r="T1743" s="2"/>
      <c r="U1743" s="2"/>
      <c r="V1743" s="2"/>
      <c r="W1743" s="2"/>
      <c r="X1743" s="2"/>
      <c r="Y1743" s="2"/>
      <c r="Z1743" s="2"/>
    </row>
    <row r="1744" spans="1:26" x14ac:dyDescent="0.2">
      <c r="A1744" t="s">
        <v>1884</v>
      </c>
      <c r="B1744" s="9">
        <v>60</v>
      </c>
      <c r="C1744" s="2">
        <v>812</v>
      </c>
      <c r="D1744" s="2">
        <v>13.54</v>
      </c>
      <c r="E1744" s="2">
        <v>915</v>
      </c>
      <c r="F1744" s="2">
        <v>15.24</v>
      </c>
      <c r="G1744" s="2">
        <v>65</v>
      </c>
      <c r="H1744" s="2">
        <v>12.5</v>
      </c>
      <c r="I1744" s="2">
        <v>2</v>
      </c>
      <c r="J1744" s="10">
        <v>2011</v>
      </c>
      <c r="K1744" s="8" t="s">
        <v>1433</v>
      </c>
      <c r="L1744" s="8" t="s">
        <v>13</v>
      </c>
      <c r="M1744" s="2">
        <f>RANK(Table1[[#This Row],[powerPerf]],Table1[powerPerf])</f>
        <v>1822</v>
      </c>
      <c r="N1744" s="2">
        <f>RANK(Table1[[#This Row],[cpuValue]],Table1[cpuValue])</f>
        <v>1422</v>
      </c>
      <c r="O1744" s="8" t="str">
        <f>LOOKUP(Table1[[#This Row],[Rank based on power]],$S$5:$S$9,$T$5:$T$9)</f>
        <v>Low performance</v>
      </c>
      <c r="P1744" s="2">
        <f ca="1">YEAR($T$2)-Table1[[#This Row],[testDate]]</f>
        <v>11</v>
      </c>
      <c r="Q1744" s="8" t="str">
        <f>CONCATENATE(PROPER(Table1[[#This Row],[Performace remark based on performance]])," ",UPPER(TRIM(Table1[[#This Row],[category]])))</f>
        <v>Low Performance DESKTOP</v>
      </c>
      <c r="R1744" s="8"/>
      <c r="S1744" s="2"/>
      <c r="T1744" s="2"/>
      <c r="U1744" s="2"/>
      <c r="V1744" s="2"/>
      <c r="W1744" s="2"/>
      <c r="X1744" s="2"/>
      <c r="Y1744" s="2"/>
      <c r="Z1744" s="2"/>
    </row>
    <row r="1745" spans="1:26" x14ac:dyDescent="0.2">
      <c r="A1745" t="s">
        <v>1885</v>
      </c>
      <c r="B1745" s="9">
        <v>49.99</v>
      </c>
      <c r="C1745" s="2">
        <v>812</v>
      </c>
      <c r="D1745" s="2">
        <v>16.25</v>
      </c>
      <c r="E1745" s="2">
        <v>841</v>
      </c>
      <c r="F1745" s="2">
        <v>16.829999999999998</v>
      </c>
      <c r="G1745" s="2">
        <v>35</v>
      </c>
      <c r="H1745" s="2">
        <v>23.21</v>
      </c>
      <c r="I1745" s="2">
        <v>2</v>
      </c>
      <c r="J1745" s="10">
        <v>2009</v>
      </c>
      <c r="K1745" s="8" t="s">
        <v>847</v>
      </c>
      <c r="L1745" s="8" t="s">
        <v>118</v>
      </c>
      <c r="M1745" s="2">
        <f>RANK(Table1[[#This Row],[powerPerf]],Table1[powerPerf])</f>
        <v>1538</v>
      </c>
      <c r="N1745" s="2">
        <f>RANK(Table1[[#This Row],[cpuValue]],Table1[cpuValue])</f>
        <v>1306</v>
      </c>
      <c r="O1745" s="8" t="str">
        <f>LOOKUP(Table1[[#This Row],[Rank based on power]],$S$5:$S$9,$T$5:$T$9)</f>
        <v>Average performance</v>
      </c>
      <c r="P1745" s="2">
        <f ca="1">YEAR($T$2)-Table1[[#This Row],[testDate]]</f>
        <v>13</v>
      </c>
      <c r="Q1745" s="8" t="str">
        <f>CONCATENATE(PROPER(Table1[[#This Row],[Performace remark based on performance]])," ",UPPER(TRIM(Table1[[#This Row],[category]])))</f>
        <v>Average Performance LAPTOP</v>
      </c>
      <c r="R1745" s="8"/>
      <c r="S1745" s="2"/>
      <c r="T1745" s="2"/>
      <c r="U1745" s="2"/>
      <c r="V1745" s="2"/>
      <c r="W1745" s="2"/>
      <c r="X1745" s="2"/>
      <c r="Y1745" s="2"/>
      <c r="Z1745" s="2"/>
    </row>
    <row r="1746" spans="1:26" x14ac:dyDescent="0.2">
      <c r="A1746" t="s">
        <v>1886</v>
      </c>
      <c r="B1746" s="9">
        <v>26.99</v>
      </c>
      <c r="C1746" s="2">
        <v>811</v>
      </c>
      <c r="D1746" s="2">
        <v>30.04</v>
      </c>
      <c r="E1746" s="2">
        <v>998</v>
      </c>
      <c r="F1746" s="2">
        <v>36.979999999999997</v>
      </c>
      <c r="G1746" s="2">
        <v>65</v>
      </c>
      <c r="H1746" s="2">
        <v>12.47</v>
      </c>
      <c r="I1746" s="2">
        <v>2</v>
      </c>
      <c r="J1746" s="10">
        <v>2009</v>
      </c>
      <c r="K1746" s="8" t="s">
        <v>1295</v>
      </c>
      <c r="L1746" s="8" t="s">
        <v>13</v>
      </c>
      <c r="M1746" s="2">
        <f>RANK(Table1[[#This Row],[powerPerf]],Table1[powerPerf])</f>
        <v>1823</v>
      </c>
      <c r="N1746" s="2">
        <f>RANK(Table1[[#This Row],[cpuValue]],Table1[cpuValue])</f>
        <v>843</v>
      </c>
      <c r="O1746" s="8" t="str">
        <f>LOOKUP(Table1[[#This Row],[Rank based on power]],$S$5:$S$9,$T$5:$T$9)</f>
        <v>Low performance</v>
      </c>
      <c r="P1746" s="2">
        <f ca="1">YEAR($T$2)-Table1[[#This Row],[testDate]]</f>
        <v>13</v>
      </c>
      <c r="Q1746" s="8" t="str">
        <f>CONCATENATE(PROPER(Table1[[#This Row],[Performace remark based on performance]])," ",UPPER(TRIM(Table1[[#This Row],[category]])))</f>
        <v>Low Performance DESKTOP</v>
      </c>
      <c r="R1746" s="8"/>
      <c r="S1746" s="2"/>
      <c r="T1746" s="2"/>
      <c r="U1746" s="2"/>
      <c r="V1746" s="2"/>
      <c r="W1746" s="2"/>
      <c r="X1746" s="2"/>
      <c r="Y1746" s="2"/>
      <c r="Z1746" s="2"/>
    </row>
    <row r="1747" spans="1:26" x14ac:dyDescent="0.2">
      <c r="A1747" t="s">
        <v>1887</v>
      </c>
      <c r="B1747" s="9">
        <v>130.19</v>
      </c>
      <c r="C1747" s="2">
        <v>804</v>
      </c>
      <c r="D1747" s="2">
        <v>6.18</v>
      </c>
      <c r="E1747" s="2">
        <v>845</v>
      </c>
      <c r="F1747" s="2">
        <v>6.49</v>
      </c>
      <c r="G1747" s="2">
        <v>80</v>
      </c>
      <c r="H1747" s="2">
        <v>10.050000000000001</v>
      </c>
      <c r="I1747" s="2">
        <v>2</v>
      </c>
      <c r="J1747" s="10">
        <v>2009</v>
      </c>
      <c r="K1747" s="8" t="s">
        <v>716</v>
      </c>
      <c r="L1747" s="8" t="s">
        <v>16</v>
      </c>
      <c r="M1747" s="2">
        <f>RANK(Table1[[#This Row],[powerPerf]],Table1[powerPerf])</f>
        <v>1862</v>
      </c>
      <c r="N1747" s="2">
        <f>RANK(Table1[[#This Row],[cpuValue]],Table1[cpuValue])</f>
        <v>1767</v>
      </c>
      <c r="O1747" s="8" t="str">
        <f>LOOKUP(Table1[[#This Row],[Rank based on power]],$S$5:$S$9,$T$5:$T$9)</f>
        <v>Very low performance</v>
      </c>
      <c r="P1747" s="2">
        <f ca="1">YEAR($T$2)-Table1[[#This Row],[testDate]]</f>
        <v>13</v>
      </c>
      <c r="Q1747" s="8" t="str">
        <f>CONCATENATE(PROPER(Table1[[#This Row],[Performace remark based on performance]])," ",UPPER(TRIM(Table1[[#This Row],[category]])))</f>
        <v>Very Low Performance SERVER</v>
      </c>
      <c r="R1747" s="8"/>
      <c r="S1747" s="2"/>
      <c r="T1747" s="2"/>
      <c r="U1747" s="2"/>
      <c r="V1747" s="2"/>
      <c r="W1747" s="2"/>
      <c r="X1747" s="2"/>
      <c r="Y1747" s="2"/>
      <c r="Z1747" s="2"/>
    </row>
    <row r="1748" spans="1:26" x14ac:dyDescent="0.2">
      <c r="A1748" t="s">
        <v>1888</v>
      </c>
      <c r="B1748" s="9">
        <v>184.99</v>
      </c>
      <c r="C1748" s="2">
        <v>798</v>
      </c>
      <c r="D1748" s="2">
        <v>4.3099999999999996</v>
      </c>
      <c r="E1748" s="2">
        <v>760</v>
      </c>
      <c r="F1748" s="2">
        <v>4.1100000000000003</v>
      </c>
      <c r="G1748" s="2">
        <v>17</v>
      </c>
      <c r="H1748" s="2">
        <v>46.93</v>
      </c>
      <c r="I1748" s="2">
        <v>2</v>
      </c>
      <c r="J1748" s="10">
        <v>2008</v>
      </c>
      <c r="K1748" s="8" t="s">
        <v>1473</v>
      </c>
      <c r="L1748" s="8" t="s">
        <v>118</v>
      </c>
      <c r="M1748" s="2">
        <f>RANK(Table1[[#This Row],[powerPerf]],Table1[powerPerf])</f>
        <v>1169</v>
      </c>
      <c r="N1748" s="2">
        <f>RANK(Table1[[#This Row],[cpuValue]],Table1[cpuValue])</f>
        <v>1835</v>
      </c>
      <c r="O1748" s="8" t="str">
        <f>LOOKUP(Table1[[#This Row],[Rank based on power]],$S$5:$S$9,$T$5:$T$9)</f>
        <v>Average performance</v>
      </c>
      <c r="P1748" s="2">
        <f ca="1">YEAR($T$2)-Table1[[#This Row],[testDate]]</f>
        <v>14</v>
      </c>
      <c r="Q1748" s="8" t="str">
        <f>CONCATENATE(PROPER(Table1[[#This Row],[Performace remark based on performance]])," ",UPPER(TRIM(Table1[[#This Row],[category]])))</f>
        <v>Average Performance LAPTOP</v>
      </c>
      <c r="R1748" s="8"/>
      <c r="S1748" s="2"/>
      <c r="T1748" s="2"/>
      <c r="U1748" s="2"/>
      <c r="V1748" s="2"/>
      <c r="W1748" s="2"/>
      <c r="X1748" s="2"/>
      <c r="Y1748" s="2"/>
      <c r="Z1748" s="2"/>
    </row>
    <row r="1749" spans="1:26" x14ac:dyDescent="0.2">
      <c r="A1749" t="s">
        <v>1889</v>
      </c>
      <c r="B1749" s="9">
        <v>29.95</v>
      </c>
      <c r="C1749" s="2">
        <v>797</v>
      </c>
      <c r="D1749" s="2">
        <v>26.6</v>
      </c>
      <c r="E1749" s="2">
        <v>1008</v>
      </c>
      <c r="F1749" s="2">
        <v>33.659999999999997</v>
      </c>
      <c r="G1749" s="2">
        <v>89</v>
      </c>
      <c r="H1749" s="2">
        <v>8.9499999999999993</v>
      </c>
      <c r="I1749" s="2">
        <v>2</v>
      </c>
      <c r="J1749" s="10">
        <v>2009</v>
      </c>
      <c r="K1749" s="8" t="s">
        <v>17</v>
      </c>
      <c r="L1749" s="8" t="s">
        <v>13</v>
      </c>
      <c r="M1749" s="2">
        <f>RANK(Table1[[#This Row],[powerPerf]],Table1[powerPerf])</f>
        <v>1881</v>
      </c>
      <c r="N1749" s="2">
        <f>RANK(Table1[[#This Row],[cpuValue]],Table1[cpuValue])</f>
        <v>947</v>
      </c>
      <c r="O1749" s="8" t="str">
        <f>LOOKUP(Table1[[#This Row],[Rank based on power]],$S$5:$S$9,$T$5:$T$9)</f>
        <v>Very low performance</v>
      </c>
      <c r="P1749" s="2">
        <f ca="1">YEAR($T$2)-Table1[[#This Row],[testDate]]</f>
        <v>13</v>
      </c>
      <c r="Q1749" s="8" t="str">
        <f>CONCATENATE(PROPER(Table1[[#This Row],[Performace remark based on performance]])," ",UPPER(TRIM(Table1[[#This Row],[category]])))</f>
        <v>Very Low Performance DESKTOP</v>
      </c>
      <c r="R1749" s="8"/>
      <c r="S1749" s="2"/>
      <c r="T1749" s="2"/>
      <c r="U1749" s="2"/>
      <c r="V1749" s="2"/>
      <c r="W1749" s="2"/>
      <c r="X1749" s="2"/>
      <c r="Y1749" s="2"/>
      <c r="Z1749" s="2"/>
    </row>
    <row r="1750" spans="1:26" x14ac:dyDescent="0.2">
      <c r="A1750" t="s">
        <v>1890</v>
      </c>
      <c r="B1750" s="9">
        <v>48.99</v>
      </c>
      <c r="C1750" s="2">
        <v>795</v>
      </c>
      <c r="D1750" s="2">
        <v>16.22</v>
      </c>
      <c r="E1750" s="2">
        <v>796</v>
      </c>
      <c r="F1750" s="2">
        <v>16.239999999999998</v>
      </c>
      <c r="G1750" s="2">
        <v>65</v>
      </c>
      <c r="H1750" s="2">
        <v>12.23</v>
      </c>
      <c r="I1750" s="2">
        <v>2</v>
      </c>
      <c r="J1750" s="10">
        <v>2009</v>
      </c>
      <c r="K1750" s="8" t="s">
        <v>1267</v>
      </c>
      <c r="L1750" s="8" t="s">
        <v>16</v>
      </c>
      <c r="M1750" s="2">
        <f>RANK(Table1[[#This Row],[powerPerf]],Table1[powerPerf])</f>
        <v>1824</v>
      </c>
      <c r="N1750" s="2">
        <f>RANK(Table1[[#This Row],[cpuValue]],Table1[cpuValue])</f>
        <v>1307</v>
      </c>
      <c r="O1750" s="8" t="str">
        <f>LOOKUP(Table1[[#This Row],[Rank based on power]],$S$5:$S$9,$T$5:$T$9)</f>
        <v>Low performance</v>
      </c>
      <c r="P1750" s="2">
        <f ca="1">YEAR($T$2)-Table1[[#This Row],[testDate]]</f>
        <v>13</v>
      </c>
      <c r="Q1750" s="8" t="str">
        <f>CONCATENATE(PROPER(Table1[[#This Row],[Performace remark based on performance]])," ",UPPER(TRIM(Table1[[#This Row],[category]])))</f>
        <v>Low Performance SERVER</v>
      </c>
      <c r="R1750" s="8"/>
      <c r="S1750" s="2"/>
      <c r="T1750" s="2"/>
      <c r="U1750" s="2"/>
      <c r="V1750" s="2"/>
      <c r="W1750" s="2"/>
      <c r="X1750" s="2"/>
      <c r="Y1750" s="2"/>
      <c r="Z1750" s="2"/>
    </row>
    <row r="1751" spans="1:26" x14ac:dyDescent="0.2">
      <c r="A1751" t="s">
        <v>1891</v>
      </c>
      <c r="B1751" s="9">
        <v>55</v>
      </c>
      <c r="C1751" s="2">
        <v>793</v>
      </c>
      <c r="D1751" s="2">
        <v>14.42</v>
      </c>
      <c r="E1751" s="2">
        <v>892</v>
      </c>
      <c r="F1751" s="2">
        <v>16.23</v>
      </c>
      <c r="G1751" s="2">
        <v>65</v>
      </c>
      <c r="H1751" s="2">
        <v>12.21</v>
      </c>
      <c r="I1751" s="2">
        <v>2</v>
      </c>
      <c r="J1751" s="10">
        <v>2009</v>
      </c>
      <c r="K1751" s="8" t="s">
        <v>1295</v>
      </c>
      <c r="L1751" s="8" t="s">
        <v>13</v>
      </c>
      <c r="M1751" s="2">
        <f>RANK(Table1[[#This Row],[powerPerf]],Table1[powerPerf])</f>
        <v>1825</v>
      </c>
      <c r="N1751" s="2">
        <f>RANK(Table1[[#This Row],[cpuValue]],Table1[cpuValue])</f>
        <v>1374</v>
      </c>
      <c r="O1751" s="8" t="str">
        <f>LOOKUP(Table1[[#This Row],[Rank based on power]],$S$5:$S$9,$T$5:$T$9)</f>
        <v>Low performance</v>
      </c>
      <c r="P1751" s="2">
        <f ca="1">YEAR($T$2)-Table1[[#This Row],[testDate]]</f>
        <v>13</v>
      </c>
      <c r="Q1751" s="8" t="str">
        <f>CONCATENATE(PROPER(Table1[[#This Row],[Performace remark based on performance]])," ",UPPER(TRIM(Table1[[#This Row],[category]])))</f>
        <v>Low Performance DESKTOP</v>
      </c>
      <c r="R1751" s="8"/>
      <c r="S1751" s="2"/>
      <c r="T1751" s="2"/>
      <c r="U1751" s="2"/>
      <c r="V1751" s="2"/>
      <c r="W1751" s="2"/>
      <c r="X1751" s="2"/>
      <c r="Y1751" s="2"/>
      <c r="Z1751" s="2"/>
    </row>
    <row r="1752" spans="1:26" x14ac:dyDescent="0.2">
      <c r="A1752" t="s">
        <v>1892</v>
      </c>
      <c r="B1752" s="9">
        <v>29.95</v>
      </c>
      <c r="C1752" s="2">
        <v>793</v>
      </c>
      <c r="D1752" s="2">
        <v>26.48</v>
      </c>
      <c r="E1752" s="2">
        <v>911</v>
      </c>
      <c r="F1752" s="2">
        <v>30.42</v>
      </c>
      <c r="G1752" s="2">
        <v>35</v>
      </c>
      <c r="H1752" s="2">
        <v>22.66</v>
      </c>
      <c r="I1752" s="2">
        <v>2</v>
      </c>
      <c r="J1752" s="10">
        <v>2008</v>
      </c>
      <c r="K1752" s="8" t="s">
        <v>1523</v>
      </c>
      <c r="L1752" s="8" t="s">
        <v>118</v>
      </c>
      <c r="M1752" s="2">
        <f>RANK(Table1[[#This Row],[powerPerf]],Table1[powerPerf])</f>
        <v>1552</v>
      </c>
      <c r="N1752" s="2">
        <f>RANK(Table1[[#This Row],[cpuValue]],Table1[cpuValue])</f>
        <v>950</v>
      </c>
      <c r="O1752" s="8" t="str">
        <f>LOOKUP(Table1[[#This Row],[Rank based on power]],$S$5:$S$9,$T$5:$T$9)</f>
        <v>Low performance</v>
      </c>
      <c r="P1752" s="2">
        <f ca="1">YEAR($T$2)-Table1[[#This Row],[testDate]]</f>
        <v>14</v>
      </c>
      <c r="Q1752" s="8" t="str">
        <f>CONCATENATE(PROPER(Table1[[#This Row],[Performace remark based on performance]])," ",UPPER(TRIM(Table1[[#This Row],[category]])))</f>
        <v>Low Performance LAPTOP</v>
      </c>
      <c r="R1752" s="8"/>
      <c r="S1752" s="2"/>
      <c r="T1752" s="2"/>
      <c r="U1752" s="2"/>
      <c r="V1752" s="2"/>
      <c r="W1752" s="2"/>
      <c r="X1752" s="2"/>
      <c r="Y1752" s="2"/>
      <c r="Z1752" s="2"/>
    </row>
    <row r="1753" spans="1:26" x14ac:dyDescent="0.2">
      <c r="A1753" t="s">
        <v>1893</v>
      </c>
      <c r="B1753" s="9">
        <v>49.95</v>
      </c>
      <c r="C1753" s="2">
        <v>793</v>
      </c>
      <c r="D1753" s="2">
        <v>15.87</v>
      </c>
      <c r="E1753" s="2">
        <v>778</v>
      </c>
      <c r="F1753" s="2">
        <v>15.58</v>
      </c>
      <c r="G1753" s="2">
        <v>35</v>
      </c>
      <c r="H1753" s="2">
        <v>22.65</v>
      </c>
      <c r="I1753" s="2">
        <v>2</v>
      </c>
      <c r="J1753" s="10">
        <v>2009</v>
      </c>
      <c r="K1753" s="8" t="s">
        <v>1542</v>
      </c>
      <c r="L1753" s="8" t="s">
        <v>118</v>
      </c>
      <c r="M1753" s="2">
        <f>RANK(Table1[[#This Row],[powerPerf]],Table1[powerPerf])</f>
        <v>1554</v>
      </c>
      <c r="N1753" s="2">
        <f>RANK(Table1[[#This Row],[cpuValue]],Table1[cpuValue])</f>
        <v>1318</v>
      </c>
      <c r="O1753" s="8" t="str">
        <f>LOOKUP(Table1[[#This Row],[Rank based on power]],$S$5:$S$9,$T$5:$T$9)</f>
        <v>Low performance</v>
      </c>
      <c r="P1753" s="2">
        <f ca="1">YEAR($T$2)-Table1[[#This Row],[testDate]]</f>
        <v>13</v>
      </c>
      <c r="Q1753" s="8" t="str">
        <f>CONCATENATE(PROPER(Table1[[#This Row],[Performace remark based on performance]])," ",UPPER(TRIM(Table1[[#This Row],[category]])))</f>
        <v>Low Performance LAPTOP</v>
      </c>
      <c r="R1753" s="8"/>
      <c r="S1753" s="2"/>
      <c r="T1753" s="2"/>
      <c r="U1753" s="2"/>
      <c r="V1753" s="2"/>
      <c r="W1753" s="2"/>
      <c r="X1753" s="2"/>
      <c r="Y1753" s="2"/>
      <c r="Z1753" s="2"/>
    </row>
    <row r="1754" spans="1:26" x14ac:dyDescent="0.2">
      <c r="A1754" t="s">
        <v>1894</v>
      </c>
      <c r="B1754" s="9">
        <v>25.04</v>
      </c>
      <c r="C1754" s="2">
        <v>789</v>
      </c>
      <c r="D1754" s="2">
        <v>31.52</v>
      </c>
      <c r="E1754" s="2">
        <v>474</v>
      </c>
      <c r="F1754" s="2">
        <v>18.920000000000002</v>
      </c>
      <c r="G1754" s="2">
        <v>65</v>
      </c>
      <c r="H1754" s="2">
        <v>12.14</v>
      </c>
      <c r="I1754" s="2">
        <v>2</v>
      </c>
      <c r="J1754" s="10">
        <v>2009</v>
      </c>
      <c r="K1754" s="8" t="s">
        <v>1295</v>
      </c>
      <c r="L1754" s="8" t="s">
        <v>16</v>
      </c>
      <c r="M1754" s="2">
        <f>RANK(Table1[[#This Row],[powerPerf]],Table1[powerPerf])</f>
        <v>1827</v>
      </c>
      <c r="N1754" s="2">
        <f>RANK(Table1[[#This Row],[cpuValue]],Table1[cpuValue])</f>
        <v>801</v>
      </c>
      <c r="O1754" s="8" t="str">
        <f>LOOKUP(Table1[[#This Row],[Rank based on power]],$S$5:$S$9,$T$5:$T$9)</f>
        <v>Low performance</v>
      </c>
      <c r="P1754" s="2">
        <f ca="1">YEAR($T$2)-Table1[[#This Row],[testDate]]</f>
        <v>13</v>
      </c>
      <c r="Q1754" s="8" t="str">
        <f>CONCATENATE(PROPER(Table1[[#This Row],[Performace remark based on performance]])," ",UPPER(TRIM(Table1[[#This Row],[category]])))</f>
        <v>Low Performance SERVER</v>
      </c>
      <c r="R1754" s="8"/>
      <c r="S1754" s="2"/>
      <c r="T1754" s="2"/>
      <c r="U1754" s="2"/>
      <c r="V1754" s="2"/>
      <c r="W1754" s="2"/>
      <c r="X1754" s="2"/>
      <c r="Y1754" s="2"/>
      <c r="Z1754" s="2"/>
    </row>
    <row r="1755" spans="1:26" x14ac:dyDescent="0.2">
      <c r="A1755" t="s">
        <v>1895</v>
      </c>
      <c r="B1755" s="9">
        <v>29.29</v>
      </c>
      <c r="C1755" s="2">
        <v>789</v>
      </c>
      <c r="D1755" s="2">
        <v>26.94</v>
      </c>
      <c r="E1755" s="2">
        <v>745</v>
      </c>
      <c r="F1755" s="2">
        <v>25.44</v>
      </c>
      <c r="G1755" s="2">
        <v>35</v>
      </c>
      <c r="H1755" s="2">
        <v>22.54</v>
      </c>
      <c r="I1755" s="2">
        <v>2</v>
      </c>
      <c r="J1755" s="10">
        <v>2009</v>
      </c>
      <c r="K1755" s="8" t="s">
        <v>937</v>
      </c>
      <c r="L1755" s="8" t="s">
        <v>118</v>
      </c>
      <c r="M1755" s="2">
        <f>RANK(Table1[[#This Row],[powerPerf]],Table1[powerPerf])</f>
        <v>1557</v>
      </c>
      <c r="N1755" s="2">
        <f>RANK(Table1[[#This Row],[cpuValue]],Table1[cpuValue])</f>
        <v>933</v>
      </c>
      <c r="O1755" s="8" t="str">
        <f>LOOKUP(Table1[[#This Row],[Rank based on power]],$S$5:$S$9,$T$5:$T$9)</f>
        <v>Low performance</v>
      </c>
      <c r="P1755" s="2">
        <f ca="1">YEAR($T$2)-Table1[[#This Row],[testDate]]</f>
        <v>13</v>
      </c>
      <c r="Q1755" s="8" t="str">
        <f>CONCATENATE(PROPER(Table1[[#This Row],[Performace remark based on performance]])," ",UPPER(TRIM(Table1[[#This Row],[category]])))</f>
        <v>Low Performance LAPTOP</v>
      </c>
      <c r="R1755" s="8"/>
      <c r="S1755" s="2"/>
      <c r="T1755" s="2"/>
      <c r="U1755" s="2"/>
      <c r="V1755" s="2"/>
      <c r="W1755" s="2"/>
      <c r="X1755" s="2"/>
      <c r="Y1755" s="2"/>
      <c r="Z1755" s="2"/>
    </row>
    <row r="1756" spans="1:26" x14ac:dyDescent="0.2">
      <c r="A1756" t="s">
        <v>1896</v>
      </c>
      <c r="B1756" s="9">
        <v>54.85</v>
      </c>
      <c r="C1756" s="2">
        <v>781</v>
      </c>
      <c r="D1756" s="2">
        <v>14.23</v>
      </c>
      <c r="E1756" s="2">
        <v>810</v>
      </c>
      <c r="F1756" s="2">
        <v>14.78</v>
      </c>
      <c r="G1756" s="2">
        <v>103</v>
      </c>
      <c r="H1756" s="2">
        <v>7.58</v>
      </c>
      <c r="I1756" s="2">
        <v>2</v>
      </c>
      <c r="J1756" s="10">
        <v>2009</v>
      </c>
      <c r="K1756" s="8" t="s">
        <v>1433</v>
      </c>
      <c r="L1756" s="8" t="s">
        <v>16</v>
      </c>
      <c r="M1756" s="2">
        <f>RANK(Table1[[#This Row],[powerPerf]],Table1[powerPerf])</f>
        <v>1899</v>
      </c>
      <c r="N1756" s="2">
        <f>RANK(Table1[[#This Row],[cpuValue]],Table1[cpuValue])</f>
        <v>1381</v>
      </c>
      <c r="O1756" s="8" t="str">
        <f>LOOKUP(Table1[[#This Row],[Rank based on power]],$S$5:$S$9,$T$5:$T$9)</f>
        <v>Very low performance</v>
      </c>
      <c r="P1756" s="2">
        <f ca="1">YEAR($T$2)-Table1[[#This Row],[testDate]]</f>
        <v>13</v>
      </c>
      <c r="Q1756" s="8" t="str">
        <f>CONCATENATE(PROPER(Table1[[#This Row],[Performace remark based on performance]])," ",UPPER(TRIM(Table1[[#This Row],[category]])))</f>
        <v>Very Low Performance SERVER</v>
      </c>
      <c r="R1756" s="8"/>
      <c r="S1756" s="2"/>
      <c r="T1756" s="2"/>
      <c r="U1756" s="2"/>
      <c r="V1756" s="2"/>
      <c r="W1756" s="2"/>
      <c r="X1756" s="2"/>
      <c r="Y1756" s="2"/>
      <c r="Z1756" s="2"/>
    </row>
    <row r="1757" spans="1:26" x14ac:dyDescent="0.2">
      <c r="A1757" t="s">
        <v>1897</v>
      </c>
      <c r="B1757" s="9">
        <v>79.95</v>
      </c>
      <c r="C1757" s="2">
        <v>775</v>
      </c>
      <c r="D1757" s="2">
        <v>9.69</v>
      </c>
      <c r="E1757" s="2">
        <v>754</v>
      </c>
      <c r="F1757" s="2">
        <v>9.43</v>
      </c>
      <c r="G1757" s="2">
        <v>35</v>
      </c>
      <c r="H1757" s="2">
        <v>22.13</v>
      </c>
      <c r="I1757" s="2">
        <v>2</v>
      </c>
      <c r="J1757" s="10">
        <v>2011</v>
      </c>
      <c r="K1757" s="8" t="s">
        <v>937</v>
      </c>
      <c r="L1757" s="8" t="s">
        <v>118</v>
      </c>
      <c r="M1757" s="2">
        <f>RANK(Table1[[#This Row],[powerPerf]],Table1[powerPerf])</f>
        <v>1569</v>
      </c>
      <c r="N1757" s="2">
        <f>RANK(Table1[[#This Row],[cpuValue]],Table1[cpuValue])</f>
        <v>1595</v>
      </c>
      <c r="O1757" s="8" t="str">
        <f>LOOKUP(Table1[[#This Row],[Rank based on power]],$S$5:$S$9,$T$5:$T$9)</f>
        <v>Low performance</v>
      </c>
      <c r="P1757" s="2">
        <f ca="1">YEAR($T$2)-Table1[[#This Row],[testDate]]</f>
        <v>11</v>
      </c>
      <c r="Q1757" s="8" t="str">
        <f>CONCATENATE(PROPER(Table1[[#This Row],[Performace remark based on performance]])," ",UPPER(TRIM(Table1[[#This Row],[category]])))</f>
        <v>Low Performance LAPTOP</v>
      </c>
      <c r="R1757" s="8"/>
      <c r="S1757" s="2"/>
      <c r="T1757" s="2"/>
      <c r="U1757" s="2"/>
      <c r="V1757" s="2"/>
      <c r="W1757" s="2"/>
      <c r="X1757" s="2"/>
      <c r="Y1757" s="2"/>
      <c r="Z1757" s="2"/>
    </row>
    <row r="1758" spans="1:26" x14ac:dyDescent="0.2">
      <c r="A1758" t="s">
        <v>1898</v>
      </c>
      <c r="B1758" s="9">
        <v>29.94</v>
      </c>
      <c r="C1758" s="2">
        <v>772</v>
      </c>
      <c r="D1758" s="2">
        <v>25.79</v>
      </c>
      <c r="E1758" s="2">
        <v>844</v>
      </c>
      <c r="F1758" s="2">
        <v>28.19</v>
      </c>
      <c r="G1758" s="2">
        <v>65</v>
      </c>
      <c r="H1758" s="2">
        <v>11.88</v>
      </c>
      <c r="I1758" s="2">
        <v>2</v>
      </c>
      <c r="J1758" s="10">
        <v>2011</v>
      </c>
      <c r="K1758" s="8" t="s">
        <v>1295</v>
      </c>
      <c r="L1758" s="8" t="s">
        <v>13</v>
      </c>
      <c r="M1758" s="2">
        <f>RANK(Table1[[#This Row],[powerPerf]],Table1[powerPerf])</f>
        <v>1829</v>
      </c>
      <c r="N1758" s="2">
        <f>RANK(Table1[[#This Row],[cpuValue]],Table1[cpuValue])</f>
        <v>970</v>
      </c>
      <c r="O1758" s="8" t="str">
        <f>LOOKUP(Table1[[#This Row],[Rank based on power]],$S$5:$S$9,$T$5:$T$9)</f>
        <v>Low performance</v>
      </c>
      <c r="P1758" s="2">
        <f ca="1">YEAR($T$2)-Table1[[#This Row],[testDate]]</f>
        <v>11</v>
      </c>
      <c r="Q1758" s="8" t="str">
        <f>CONCATENATE(PROPER(Table1[[#This Row],[Performace remark based on performance]])," ",UPPER(TRIM(Table1[[#This Row],[category]])))</f>
        <v>Low Performance DESKTOP</v>
      </c>
      <c r="R1758" s="8"/>
      <c r="S1758" s="2"/>
      <c r="T1758" s="2"/>
      <c r="U1758" s="2"/>
      <c r="V1758" s="2"/>
      <c r="W1758" s="2"/>
      <c r="X1758" s="2"/>
      <c r="Y1758" s="2"/>
      <c r="Z1758" s="2"/>
    </row>
    <row r="1759" spans="1:26" x14ac:dyDescent="0.2">
      <c r="A1759" t="s">
        <v>1899</v>
      </c>
      <c r="B1759" s="9">
        <v>98.95</v>
      </c>
      <c r="C1759" s="2">
        <v>771</v>
      </c>
      <c r="D1759" s="2">
        <v>7.79</v>
      </c>
      <c r="E1759" s="2">
        <v>834</v>
      </c>
      <c r="F1759" s="2">
        <v>8.43</v>
      </c>
      <c r="G1759" s="2">
        <v>35</v>
      </c>
      <c r="H1759" s="2">
        <v>22.02</v>
      </c>
      <c r="I1759" s="2">
        <v>2</v>
      </c>
      <c r="J1759" s="10">
        <v>2010</v>
      </c>
      <c r="K1759" s="8" t="s">
        <v>1523</v>
      </c>
      <c r="L1759" s="8" t="s">
        <v>118</v>
      </c>
      <c r="M1759" s="2">
        <f>RANK(Table1[[#This Row],[powerPerf]],Table1[powerPerf])</f>
        <v>1573</v>
      </c>
      <c r="N1759" s="2">
        <f>RANK(Table1[[#This Row],[cpuValue]],Table1[cpuValue])</f>
        <v>1698</v>
      </c>
      <c r="O1759" s="8" t="str">
        <f>LOOKUP(Table1[[#This Row],[Rank based on power]],$S$5:$S$9,$T$5:$T$9)</f>
        <v>Low performance</v>
      </c>
      <c r="P1759" s="2">
        <f ca="1">YEAR($T$2)-Table1[[#This Row],[testDate]]</f>
        <v>12</v>
      </c>
      <c r="Q1759" s="8" t="str">
        <f>CONCATENATE(PROPER(Table1[[#This Row],[Performace remark based on performance]])," ",UPPER(TRIM(Table1[[#This Row],[category]])))</f>
        <v>Low Performance LAPTOP</v>
      </c>
      <c r="R1759" s="8"/>
      <c r="S1759" s="2"/>
      <c r="T1759" s="2"/>
      <c r="U1759" s="2"/>
      <c r="V1759" s="2"/>
      <c r="W1759" s="2"/>
      <c r="X1759" s="2"/>
      <c r="Y1759" s="2"/>
      <c r="Z1759" s="2"/>
    </row>
    <row r="1760" spans="1:26" x14ac:dyDescent="0.2">
      <c r="A1760" t="s">
        <v>1900</v>
      </c>
      <c r="B1760" s="9">
        <v>99.95</v>
      </c>
      <c r="C1760" s="2">
        <v>770</v>
      </c>
      <c r="D1760" s="2">
        <v>7.71</v>
      </c>
      <c r="E1760" s="2">
        <v>848</v>
      </c>
      <c r="F1760" s="2">
        <v>8.48</v>
      </c>
      <c r="G1760" s="2">
        <v>34</v>
      </c>
      <c r="H1760" s="2">
        <v>22.66</v>
      </c>
      <c r="I1760" s="2">
        <v>2</v>
      </c>
      <c r="J1760" s="10">
        <v>2008</v>
      </c>
      <c r="K1760" s="8" t="s">
        <v>1901</v>
      </c>
      <c r="L1760" s="8" t="s">
        <v>118</v>
      </c>
      <c r="M1760" s="2">
        <f>RANK(Table1[[#This Row],[powerPerf]],Table1[powerPerf])</f>
        <v>1552</v>
      </c>
      <c r="N1760" s="2">
        <f>RANK(Table1[[#This Row],[cpuValue]],Table1[cpuValue])</f>
        <v>1701</v>
      </c>
      <c r="O1760" s="8" t="str">
        <f>LOOKUP(Table1[[#This Row],[Rank based on power]],$S$5:$S$9,$T$5:$T$9)</f>
        <v>Low performance</v>
      </c>
      <c r="P1760" s="2">
        <f ca="1">YEAR($T$2)-Table1[[#This Row],[testDate]]</f>
        <v>14</v>
      </c>
      <c r="Q1760" s="8" t="str">
        <f>CONCATENATE(PROPER(Table1[[#This Row],[Performace remark based on performance]])," ",UPPER(TRIM(Table1[[#This Row],[category]])))</f>
        <v>Low Performance LAPTOP</v>
      </c>
      <c r="R1760" s="8"/>
      <c r="S1760" s="2"/>
      <c r="T1760" s="2"/>
      <c r="U1760" s="2"/>
      <c r="V1760" s="2"/>
      <c r="W1760" s="2"/>
      <c r="X1760" s="2"/>
      <c r="Y1760" s="2"/>
      <c r="Z1760" s="2"/>
    </row>
    <row r="1761" spans="1:26" x14ac:dyDescent="0.2">
      <c r="A1761" t="s">
        <v>1902</v>
      </c>
      <c r="B1761" s="9">
        <v>280.72000000000003</v>
      </c>
      <c r="C1761" s="2">
        <v>765</v>
      </c>
      <c r="D1761" s="2">
        <v>2.72</v>
      </c>
      <c r="E1761" s="2">
        <v>430</v>
      </c>
      <c r="F1761" s="2">
        <v>1.53</v>
      </c>
      <c r="G1761" s="2">
        <v>95</v>
      </c>
      <c r="H1761" s="2">
        <v>8.0500000000000007</v>
      </c>
      <c r="I1761" s="2">
        <v>2</v>
      </c>
      <c r="J1761" s="10">
        <v>2009</v>
      </c>
      <c r="K1761" s="8">
        <v>940</v>
      </c>
      <c r="L1761" s="8" t="s">
        <v>16</v>
      </c>
      <c r="M1761" s="2">
        <f>RANK(Table1[[#This Row],[powerPerf]],Table1[powerPerf])</f>
        <v>1893</v>
      </c>
      <c r="N1761" s="2">
        <f>RANK(Table1[[#This Row],[cpuValue]],Table1[cpuValue])</f>
        <v>1893</v>
      </c>
      <c r="O1761" s="8" t="str">
        <f>LOOKUP(Table1[[#This Row],[Rank based on power]],$S$5:$S$9,$T$5:$T$9)</f>
        <v>Very low performance</v>
      </c>
      <c r="P1761" s="2">
        <f ca="1">YEAR($T$2)-Table1[[#This Row],[testDate]]</f>
        <v>13</v>
      </c>
      <c r="Q1761" s="8" t="str">
        <f>CONCATENATE(PROPER(Table1[[#This Row],[Performace remark based on performance]])," ",UPPER(TRIM(Table1[[#This Row],[category]])))</f>
        <v>Very Low Performance SERVER</v>
      </c>
      <c r="R1761" s="8"/>
      <c r="S1761" s="2"/>
      <c r="T1761" s="2"/>
      <c r="U1761" s="2"/>
      <c r="V1761" s="2"/>
      <c r="W1761" s="2"/>
      <c r="X1761" s="2"/>
      <c r="Y1761" s="2"/>
      <c r="Z1761" s="2"/>
    </row>
    <row r="1762" spans="1:26" x14ac:dyDescent="0.2">
      <c r="A1762" t="s">
        <v>1903</v>
      </c>
      <c r="B1762" s="9">
        <v>1474.4</v>
      </c>
      <c r="C1762" s="2">
        <v>763</v>
      </c>
      <c r="D1762" s="2">
        <v>0.52</v>
      </c>
      <c r="E1762" s="2">
        <v>748</v>
      </c>
      <c r="F1762" s="2">
        <v>0.51</v>
      </c>
      <c r="G1762" s="2">
        <v>65</v>
      </c>
      <c r="H1762" s="2">
        <v>11.73</v>
      </c>
      <c r="I1762" s="2">
        <v>2</v>
      </c>
      <c r="J1762" s="10">
        <v>2008</v>
      </c>
      <c r="K1762" s="8" t="s">
        <v>1267</v>
      </c>
      <c r="L1762" s="8" t="s">
        <v>16</v>
      </c>
      <c r="M1762" s="2">
        <f>RANK(Table1[[#This Row],[powerPerf]],Table1[powerPerf])</f>
        <v>1832</v>
      </c>
      <c r="N1762" s="2">
        <f>RANK(Table1[[#This Row],[cpuValue]],Table1[cpuValue])</f>
        <v>1933</v>
      </c>
      <c r="O1762" s="8" t="str">
        <f>LOOKUP(Table1[[#This Row],[Rank based on power]],$S$5:$S$9,$T$5:$T$9)</f>
        <v>Low performance</v>
      </c>
      <c r="P1762" s="2">
        <f ca="1">YEAR($T$2)-Table1[[#This Row],[testDate]]</f>
        <v>14</v>
      </c>
      <c r="Q1762" s="8" t="str">
        <f>CONCATENATE(PROPER(Table1[[#This Row],[Performace remark based on performance]])," ",UPPER(TRIM(Table1[[#This Row],[category]])))</f>
        <v>Low Performance SERVER</v>
      </c>
      <c r="R1762" s="8"/>
      <c r="S1762" s="2"/>
      <c r="T1762" s="2"/>
      <c r="U1762" s="2"/>
      <c r="V1762" s="2"/>
      <c r="W1762" s="2"/>
      <c r="X1762" s="2"/>
      <c r="Y1762" s="2"/>
      <c r="Z1762" s="2"/>
    </row>
    <row r="1763" spans="1:26" x14ac:dyDescent="0.2">
      <c r="A1763" t="s">
        <v>1904</v>
      </c>
      <c r="B1763" s="9">
        <v>109.95</v>
      </c>
      <c r="C1763" s="2">
        <v>762</v>
      </c>
      <c r="D1763" s="2">
        <v>6.93</v>
      </c>
      <c r="E1763" s="2">
        <v>862</v>
      </c>
      <c r="F1763" s="2">
        <v>7.84</v>
      </c>
      <c r="G1763" s="2">
        <v>35</v>
      </c>
      <c r="H1763" s="2">
        <v>21.77</v>
      </c>
      <c r="I1763" s="2">
        <v>2</v>
      </c>
      <c r="J1763" s="10">
        <v>2015</v>
      </c>
      <c r="K1763" s="8" t="s">
        <v>1523</v>
      </c>
      <c r="L1763" s="8" t="s">
        <v>118</v>
      </c>
      <c r="M1763" s="2">
        <f>RANK(Table1[[#This Row],[powerPerf]],Table1[powerPerf])</f>
        <v>1578</v>
      </c>
      <c r="N1763" s="2">
        <f>RANK(Table1[[#This Row],[cpuValue]],Table1[cpuValue])</f>
        <v>1731</v>
      </c>
      <c r="O1763" s="8" t="str">
        <f>LOOKUP(Table1[[#This Row],[Rank based on power]],$S$5:$S$9,$T$5:$T$9)</f>
        <v>Low performance</v>
      </c>
      <c r="P1763" s="2">
        <f ca="1">YEAR($T$2)-Table1[[#This Row],[testDate]]</f>
        <v>7</v>
      </c>
      <c r="Q1763" s="8" t="str">
        <f>CONCATENATE(PROPER(Table1[[#This Row],[Performace remark based on performance]])," ",UPPER(TRIM(Table1[[#This Row],[category]])))</f>
        <v>Low Performance LAPTOP</v>
      </c>
      <c r="R1763" s="8"/>
      <c r="S1763" s="2"/>
      <c r="T1763" s="2"/>
      <c r="U1763" s="2"/>
      <c r="V1763" s="2"/>
      <c r="W1763" s="2"/>
      <c r="X1763" s="2"/>
      <c r="Y1763" s="2"/>
      <c r="Z1763" s="2"/>
    </row>
    <row r="1764" spans="1:26" x14ac:dyDescent="0.2">
      <c r="A1764" t="s">
        <v>1905</v>
      </c>
      <c r="B1764" s="9">
        <v>249.95</v>
      </c>
      <c r="C1764" s="2">
        <v>761</v>
      </c>
      <c r="D1764" s="2">
        <v>3.04</v>
      </c>
      <c r="E1764" s="2">
        <v>411</v>
      </c>
      <c r="F1764" s="2">
        <v>1.64</v>
      </c>
      <c r="G1764" s="2">
        <v>95</v>
      </c>
      <c r="H1764" s="2">
        <v>8.01</v>
      </c>
      <c r="I1764" s="2">
        <v>2</v>
      </c>
      <c r="J1764" s="10">
        <v>2010</v>
      </c>
      <c r="K1764" s="8">
        <v>940</v>
      </c>
      <c r="L1764" s="8" t="s">
        <v>16</v>
      </c>
      <c r="M1764" s="2">
        <f>RANK(Table1[[#This Row],[powerPerf]],Table1[powerPerf])</f>
        <v>1894</v>
      </c>
      <c r="N1764" s="2">
        <f>RANK(Table1[[#This Row],[cpuValue]],Table1[cpuValue])</f>
        <v>1877</v>
      </c>
      <c r="O1764" s="8" t="str">
        <f>LOOKUP(Table1[[#This Row],[Rank based on power]],$S$5:$S$9,$T$5:$T$9)</f>
        <v>Very low performance</v>
      </c>
      <c r="P1764" s="2">
        <f ca="1">YEAR($T$2)-Table1[[#This Row],[testDate]]</f>
        <v>12</v>
      </c>
      <c r="Q1764" s="8" t="str">
        <f>CONCATENATE(PROPER(Table1[[#This Row],[Performace remark based on performance]])," ",UPPER(TRIM(Table1[[#This Row],[category]])))</f>
        <v>Very Low Performance SERVER</v>
      </c>
      <c r="R1764" s="8"/>
      <c r="S1764" s="2"/>
      <c r="T1764" s="2"/>
      <c r="U1764" s="2"/>
      <c r="V1764" s="2"/>
      <c r="W1764" s="2"/>
      <c r="X1764" s="2"/>
      <c r="Y1764" s="2"/>
      <c r="Z1764" s="2"/>
    </row>
    <row r="1765" spans="1:26" x14ac:dyDescent="0.2">
      <c r="A1765" t="s">
        <v>1906</v>
      </c>
      <c r="B1765" s="9">
        <v>39.97</v>
      </c>
      <c r="C1765" s="2">
        <v>761</v>
      </c>
      <c r="D1765" s="2">
        <v>19.03</v>
      </c>
      <c r="E1765" s="2">
        <v>851</v>
      </c>
      <c r="F1765" s="2">
        <v>21.3</v>
      </c>
      <c r="G1765" s="2">
        <v>35</v>
      </c>
      <c r="H1765" s="2">
        <v>21.73</v>
      </c>
      <c r="I1765" s="2">
        <v>2</v>
      </c>
      <c r="J1765" s="10">
        <v>2008</v>
      </c>
      <c r="K1765" s="8" t="s">
        <v>1523</v>
      </c>
      <c r="L1765" s="8" t="s">
        <v>118</v>
      </c>
      <c r="M1765" s="2">
        <f>RANK(Table1[[#This Row],[powerPerf]],Table1[powerPerf])</f>
        <v>1583</v>
      </c>
      <c r="N1765" s="2">
        <f>RANK(Table1[[#This Row],[cpuValue]],Table1[cpuValue])</f>
        <v>1197</v>
      </c>
      <c r="O1765" s="8" t="str">
        <f>LOOKUP(Table1[[#This Row],[Rank based on power]],$S$5:$S$9,$T$5:$T$9)</f>
        <v>Low performance</v>
      </c>
      <c r="P1765" s="2">
        <f ca="1">YEAR($T$2)-Table1[[#This Row],[testDate]]</f>
        <v>14</v>
      </c>
      <c r="Q1765" s="8" t="str">
        <f>CONCATENATE(PROPER(Table1[[#This Row],[Performace remark based on performance]])," ",UPPER(TRIM(Table1[[#This Row],[category]])))</f>
        <v>Low Performance LAPTOP</v>
      </c>
      <c r="R1765" s="8"/>
      <c r="S1765" s="2"/>
      <c r="T1765" s="2"/>
      <c r="U1765" s="2"/>
      <c r="V1765" s="2"/>
      <c r="W1765" s="2"/>
      <c r="X1765" s="2"/>
      <c r="Y1765" s="2"/>
      <c r="Z1765" s="2"/>
    </row>
    <row r="1766" spans="1:26" x14ac:dyDescent="0.2">
      <c r="A1766" t="s">
        <v>1907</v>
      </c>
      <c r="B1766" s="9">
        <v>331.49</v>
      </c>
      <c r="C1766" s="2">
        <v>760</v>
      </c>
      <c r="D1766" s="2">
        <v>2.29</v>
      </c>
      <c r="E1766" s="2">
        <v>882</v>
      </c>
      <c r="F1766" s="2">
        <v>2.66</v>
      </c>
      <c r="G1766" s="2">
        <v>65</v>
      </c>
      <c r="H1766" s="2">
        <v>11.69</v>
      </c>
      <c r="I1766" s="2">
        <v>2</v>
      </c>
      <c r="J1766" s="10">
        <v>2012</v>
      </c>
      <c r="K1766" s="8" t="s">
        <v>1433</v>
      </c>
      <c r="L1766" s="8" t="s">
        <v>13</v>
      </c>
      <c r="M1766" s="2">
        <f>RANK(Table1[[#This Row],[powerPerf]],Table1[powerPerf])</f>
        <v>1833</v>
      </c>
      <c r="N1766" s="2">
        <f>RANK(Table1[[#This Row],[cpuValue]],Table1[cpuValue])</f>
        <v>1904</v>
      </c>
      <c r="O1766" s="8" t="str">
        <f>LOOKUP(Table1[[#This Row],[Rank based on power]],$S$5:$S$9,$T$5:$T$9)</f>
        <v>Low performance</v>
      </c>
      <c r="P1766" s="2">
        <f ca="1">YEAR($T$2)-Table1[[#This Row],[testDate]]</f>
        <v>10</v>
      </c>
      <c r="Q1766" s="8" t="str">
        <f>CONCATENATE(PROPER(Table1[[#This Row],[Performace remark based on performance]])," ",UPPER(TRIM(Table1[[#This Row],[category]])))</f>
        <v>Low Performance DESKTOP</v>
      </c>
      <c r="R1766" s="8"/>
      <c r="S1766" s="2"/>
      <c r="T1766" s="2"/>
      <c r="U1766" s="2"/>
      <c r="V1766" s="2"/>
      <c r="W1766" s="2"/>
      <c r="X1766" s="2"/>
      <c r="Y1766" s="2"/>
      <c r="Z1766" s="2"/>
    </row>
    <row r="1767" spans="1:26" x14ac:dyDescent="0.2">
      <c r="A1767" t="s">
        <v>1908</v>
      </c>
      <c r="B1767" s="9">
        <v>500</v>
      </c>
      <c r="C1767" s="2">
        <v>754</v>
      </c>
      <c r="D1767" s="2">
        <v>1.51</v>
      </c>
      <c r="E1767" s="2">
        <v>538</v>
      </c>
      <c r="F1767" s="2">
        <v>1.08</v>
      </c>
      <c r="G1767" s="2">
        <v>4</v>
      </c>
      <c r="H1767" s="2">
        <v>188.38</v>
      </c>
      <c r="I1767" s="2">
        <v>4</v>
      </c>
      <c r="J1767" s="10">
        <v>2009</v>
      </c>
      <c r="K1767" s="8" t="s">
        <v>1665</v>
      </c>
      <c r="L1767" s="8" t="s">
        <v>118</v>
      </c>
      <c r="M1767" s="2">
        <f>RANK(Table1[[#This Row],[powerPerf]],Table1[powerPerf])</f>
        <v>348</v>
      </c>
      <c r="N1767" s="2">
        <f>RANK(Table1[[#This Row],[cpuValue]],Table1[cpuValue])</f>
        <v>1921</v>
      </c>
      <c r="O1767" s="8" t="str">
        <f>LOOKUP(Table1[[#This Row],[Rank based on power]],$S$5:$S$9,$T$5:$T$9)</f>
        <v>Best performance</v>
      </c>
      <c r="P1767" s="2">
        <f ca="1">YEAR($T$2)-Table1[[#This Row],[testDate]]</f>
        <v>13</v>
      </c>
      <c r="Q1767" s="8" t="str">
        <f>CONCATENATE(PROPER(Table1[[#This Row],[Performace remark based on performance]])," ",UPPER(TRIM(Table1[[#This Row],[category]])))</f>
        <v>Best Performance LAPTOP</v>
      </c>
      <c r="R1767" s="8"/>
      <c r="S1767" s="2"/>
      <c r="T1767" s="2"/>
      <c r="U1767" s="2"/>
      <c r="V1767" s="2"/>
      <c r="W1767" s="2"/>
      <c r="X1767" s="2"/>
      <c r="Y1767" s="2"/>
      <c r="Z1767" s="2"/>
    </row>
    <row r="1768" spans="1:26" x14ac:dyDescent="0.2">
      <c r="A1768" t="s">
        <v>1909</v>
      </c>
      <c r="B1768" s="9">
        <v>54</v>
      </c>
      <c r="C1768" s="2">
        <v>752</v>
      </c>
      <c r="D1768" s="2">
        <v>13.93</v>
      </c>
      <c r="E1768" s="2">
        <v>841</v>
      </c>
      <c r="F1768" s="2">
        <v>15.57</v>
      </c>
      <c r="G1768" s="2">
        <v>65</v>
      </c>
      <c r="H1768" s="2">
        <v>11.57</v>
      </c>
      <c r="I1768" s="2">
        <v>2</v>
      </c>
      <c r="J1768" s="10">
        <v>2016</v>
      </c>
      <c r="K1768" s="8" t="s">
        <v>1295</v>
      </c>
      <c r="L1768" s="8" t="s">
        <v>13</v>
      </c>
      <c r="M1768" s="2">
        <f>RANK(Table1[[#This Row],[powerPerf]],Table1[powerPerf])</f>
        <v>1836</v>
      </c>
      <c r="N1768" s="2">
        <f>RANK(Table1[[#This Row],[cpuValue]],Table1[cpuValue])</f>
        <v>1402</v>
      </c>
      <c r="O1768" s="8" t="str">
        <f>LOOKUP(Table1[[#This Row],[Rank based on power]],$S$5:$S$9,$T$5:$T$9)</f>
        <v>Low performance</v>
      </c>
      <c r="P1768" s="2">
        <f ca="1">YEAR($T$2)-Table1[[#This Row],[testDate]]</f>
        <v>6</v>
      </c>
      <c r="Q1768" s="8" t="str">
        <f>CONCATENATE(PROPER(Table1[[#This Row],[Performace remark based on performance]])," ",UPPER(TRIM(Table1[[#This Row],[category]])))</f>
        <v>Low Performance DESKTOP</v>
      </c>
      <c r="R1768" s="8"/>
      <c r="S1768" s="2"/>
      <c r="T1768" s="2"/>
      <c r="U1768" s="2"/>
      <c r="V1768" s="2"/>
      <c r="W1768" s="2"/>
      <c r="X1768" s="2"/>
      <c r="Y1768" s="2"/>
      <c r="Z1768" s="2"/>
    </row>
    <row r="1769" spans="1:26" x14ac:dyDescent="0.2">
      <c r="A1769" t="s">
        <v>1910</v>
      </c>
      <c r="B1769" s="9">
        <v>60</v>
      </c>
      <c r="C1769" s="2">
        <v>748</v>
      </c>
      <c r="D1769" s="2">
        <v>12.46</v>
      </c>
      <c r="E1769" s="2">
        <v>875</v>
      </c>
      <c r="F1769" s="2">
        <v>14.58</v>
      </c>
      <c r="G1769" s="2">
        <v>45</v>
      </c>
      <c r="H1769" s="2">
        <v>16.61</v>
      </c>
      <c r="I1769" s="2">
        <v>2</v>
      </c>
      <c r="J1769" s="10">
        <v>2008</v>
      </c>
      <c r="K1769" s="8" t="s">
        <v>1433</v>
      </c>
      <c r="L1769" s="8" t="s">
        <v>13</v>
      </c>
      <c r="M1769" s="2">
        <f>RANK(Table1[[#This Row],[powerPerf]],Table1[powerPerf])</f>
        <v>1729</v>
      </c>
      <c r="N1769" s="2">
        <f>RANK(Table1[[#This Row],[cpuValue]],Table1[cpuValue])</f>
        <v>1467</v>
      </c>
      <c r="O1769" s="8" t="str">
        <f>LOOKUP(Table1[[#This Row],[Rank based on power]],$S$5:$S$9,$T$5:$T$9)</f>
        <v>Low performance</v>
      </c>
      <c r="P1769" s="2">
        <f ca="1">YEAR($T$2)-Table1[[#This Row],[testDate]]</f>
        <v>14</v>
      </c>
      <c r="Q1769" s="8" t="str">
        <f>CONCATENATE(PROPER(Table1[[#This Row],[Performace remark based on performance]])," ",UPPER(TRIM(Table1[[#This Row],[category]])))</f>
        <v>Low Performance DESKTOP</v>
      </c>
      <c r="R1769" s="8"/>
      <c r="S1769" s="2"/>
      <c r="T1769" s="2"/>
      <c r="U1769" s="2"/>
      <c r="V1769" s="2"/>
      <c r="W1769" s="2"/>
      <c r="X1769" s="2"/>
      <c r="Y1769" s="2"/>
      <c r="Z1769" s="2"/>
    </row>
    <row r="1770" spans="1:26" x14ac:dyDescent="0.2">
      <c r="A1770" t="s">
        <v>1911</v>
      </c>
      <c r="B1770" s="9">
        <v>39.99</v>
      </c>
      <c r="C1770" s="2">
        <v>747</v>
      </c>
      <c r="D1770" s="2">
        <v>18.68</v>
      </c>
      <c r="E1770" s="2">
        <v>821</v>
      </c>
      <c r="F1770" s="2">
        <v>20.53</v>
      </c>
      <c r="G1770" s="2">
        <v>25</v>
      </c>
      <c r="H1770" s="2">
        <v>29.88</v>
      </c>
      <c r="I1770" s="2">
        <v>2</v>
      </c>
      <c r="J1770" s="10">
        <v>2009</v>
      </c>
      <c r="K1770" s="8" t="s">
        <v>1523</v>
      </c>
      <c r="L1770" s="8" t="s">
        <v>118</v>
      </c>
      <c r="M1770" s="2">
        <f>RANK(Table1[[#This Row],[powerPerf]],Table1[powerPerf])</f>
        <v>1397</v>
      </c>
      <c r="N1770" s="2">
        <f>RANK(Table1[[#This Row],[cpuValue]],Table1[cpuValue])</f>
        <v>1212</v>
      </c>
      <c r="O1770" s="8" t="str">
        <f>LOOKUP(Table1[[#This Row],[Rank based on power]],$S$5:$S$9,$T$5:$T$9)</f>
        <v>Average performance</v>
      </c>
      <c r="P1770" s="2">
        <f ca="1">YEAR($T$2)-Table1[[#This Row],[testDate]]</f>
        <v>13</v>
      </c>
      <c r="Q1770" s="8" t="str">
        <f>CONCATENATE(PROPER(Table1[[#This Row],[Performace remark based on performance]])," ",UPPER(TRIM(Table1[[#This Row],[category]])))</f>
        <v>Average Performance LAPTOP</v>
      </c>
      <c r="R1770" s="8"/>
      <c r="S1770" s="2"/>
      <c r="T1770" s="2"/>
      <c r="U1770" s="2"/>
      <c r="V1770" s="2"/>
      <c r="W1770" s="2"/>
      <c r="X1770" s="2"/>
      <c r="Y1770" s="2"/>
      <c r="Z1770" s="2"/>
    </row>
    <row r="1771" spans="1:26" x14ac:dyDescent="0.2">
      <c r="A1771" t="s">
        <v>1912</v>
      </c>
      <c r="B1771" s="9">
        <v>119.95</v>
      </c>
      <c r="C1771" s="2">
        <v>746</v>
      </c>
      <c r="D1771" s="2">
        <v>6.22</v>
      </c>
      <c r="E1771" s="2">
        <v>874</v>
      </c>
      <c r="F1771" s="2">
        <v>7.29</v>
      </c>
      <c r="G1771" s="2">
        <v>110</v>
      </c>
      <c r="H1771" s="2">
        <v>6.78</v>
      </c>
      <c r="I1771" s="2">
        <v>2</v>
      </c>
      <c r="J1771" s="10">
        <v>2008</v>
      </c>
      <c r="K1771" s="8">
        <v>939</v>
      </c>
      <c r="L1771" s="8" t="s">
        <v>16</v>
      </c>
      <c r="M1771" s="2">
        <f>RANK(Table1[[#This Row],[powerPerf]],Table1[powerPerf])</f>
        <v>1904</v>
      </c>
      <c r="N1771" s="2">
        <f>RANK(Table1[[#This Row],[cpuValue]],Table1[cpuValue])</f>
        <v>1763</v>
      </c>
      <c r="O1771" s="8" t="str">
        <f>LOOKUP(Table1[[#This Row],[Rank based on power]],$S$5:$S$9,$T$5:$T$9)</f>
        <v>Very low performance</v>
      </c>
      <c r="P1771" s="2">
        <f ca="1">YEAR($T$2)-Table1[[#This Row],[testDate]]</f>
        <v>14</v>
      </c>
      <c r="Q1771" s="8" t="str">
        <f>CONCATENATE(PROPER(Table1[[#This Row],[Performace remark based on performance]])," ",UPPER(TRIM(Table1[[#This Row],[category]])))</f>
        <v>Very Low Performance SERVER</v>
      </c>
      <c r="R1771" s="8"/>
      <c r="S1771" s="2"/>
      <c r="T1771" s="2"/>
      <c r="U1771" s="2"/>
      <c r="V1771" s="2"/>
      <c r="W1771" s="2"/>
      <c r="X1771" s="2"/>
      <c r="Y1771" s="2"/>
      <c r="Z1771" s="2"/>
    </row>
    <row r="1772" spans="1:26" x14ac:dyDescent="0.2">
      <c r="A1772" t="s">
        <v>1913</v>
      </c>
      <c r="B1772" s="9">
        <v>253</v>
      </c>
      <c r="C1772" s="2">
        <v>743</v>
      </c>
      <c r="D1772" s="2">
        <v>2.94</v>
      </c>
      <c r="E1772" s="2">
        <v>767</v>
      </c>
      <c r="F1772" s="2">
        <v>3.03</v>
      </c>
      <c r="G1772" s="2">
        <v>17</v>
      </c>
      <c r="H1772" s="2">
        <v>43.7</v>
      </c>
      <c r="I1772" s="2">
        <v>2</v>
      </c>
      <c r="J1772" s="10">
        <v>2011</v>
      </c>
      <c r="K1772" s="8" t="s">
        <v>1822</v>
      </c>
      <c r="L1772" s="8" t="s">
        <v>118</v>
      </c>
      <c r="M1772" s="2">
        <f>RANK(Table1[[#This Row],[powerPerf]],Table1[powerPerf])</f>
        <v>1207</v>
      </c>
      <c r="N1772" s="2">
        <f>RANK(Table1[[#This Row],[cpuValue]],Table1[cpuValue])</f>
        <v>1885</v>
      </c>
      <c r="O1772" s="8" t="str">
        <f>LOOKUP(Table1[[#This Row],[Rank based on power]],$S$5:$S$9,$T$5:$T$9)</f>
        <v>Average performance</v>
      </c>
      <c r="P1772" s="2">
        <f ca="1">YEAR($T$2)-Table1[[#This Row],[testDate]]</f>
        <v>11</v>
      </c>
      <c r="Q1772" s="8" t="str">
        <f>CONCATENATE(PROPER(Table1[[#This Row],[Performace remark based on performance]])," ",UPPER(TRIM(Table1[[#This Row],[category]])))</f>
        <v>Average Performance LAPTOP</v>
      </c>
      <c r="R1772" s="8"/>
      <c r="S1772" s="2"/>
      <c r="T1772" s="2"/>
      <c r="U1772" s="2"/>
      <c r="V1772" s="2"/>
      <c r="W1772" s="2"/>
      <c r="X1772" s="2"/>
      <c r="Y1772" s="2"/>
      <c r="Z1772" s="2"/>
    </row>
    <row r="1773" spans="1:26" x14ac:dyDescent="0.2">
      <c r="A1773" t="s">
        <v>1914</v>
      </c>
      <c r="B1773" s="9">
        <v>999.99</v>
      </c>
      <c r="C1773" s="2">
        <v>739</v>
      </c>
      <c r="D1773" s="2">
        <v>0.74</v>
      </c>
      <c r="E1773" s="2">
        <v>836</v>
      </c>
      <c r="F1773" s="2">
        <v>0.84</v>
      </c>
      <c r="G1773" s="2">
        <v>35</v>
      </c>
      <c r="H1773" s="2">
        <v>21.13</v>
      </c>
      <c r="I1773" s="2">
        <v>2</v>
      </c>
      <c r="J1773" s="10">
        <v>2009</v>
      </c>
      <c r="K1773" s="8" t="s">
        <v>1734</v>
      </c>
      <c r="L1773" s="8" t="s">
        <v>118</v>
      </c>
      <c r="M1773" s="2">
        <f>RANK(Table1[[#This Row],[powerPerf]],Table1[powerPerf])</f>
        <v>1595</v>
      </c>
      <c r="N1773" s="2">
        <f>RANK(Table1[[#This Row],[cpuValue]],Table1[cpuValue])</f>
        <v>1932</v>
      </c>
      <c r="O1773" s="8" t="str">
        <f>LOOKUP(Table1[[#This Row],[Rank based on power]],$S$5:$S$9,$T$5:$T$9)</f>
        <v>Low performance</v>
      </c>
      <c r="P1773" s="2">
        <f ca="1">YEAR($T$2)-Table1[[#This Row],[testDate]]</f>
        <v>13</v>
      </c>
      <c r="Q1773" s="8" t="str">
        <f>CONCATENATE(PROPER(Table1[[#This Row],[Performace remark based on performance]])," ",UPPER(TRIM(Table1[[#This Row],[category]])))</f>
        <v>Low Performance LAPTOP</v>
      </c>
      <c r="R1773" s="8"/>
      <c r="S1773" s="2"/>
      <c r="T1773" s="2"/>
      <c r="U1773" s="2"/>
      <c r="V1773" s="2"/>
      <c r="W1773" s="2"/>
      <c r="X1773" s="2"/>
      <c r="Y1773" s="2"/>
      <c r="Z1773" s="2"/>
    </row>
    <row r="1774" spans="1:26" x14ac:dyDescent="0.2">
      <c r="A1774" t="s">
        <v>1915</v>
      </c>
      <c r="B1774" s="9">
        <v>29</v>
      </c>
      <c r="C1774" s="2">
        <v>738</v>
      </c>
      <c r="D1774" s="2">
        <v>25.44</v>
      </c>
      <c r="E1774" s="2">
        <v>758</v>
      </c>
      <c r="F1774" s="2">
        <v>26.12</v>
      </c>
      <c r="G1774" s="2">
        <v>35</v>
      </c>
      <c r="H1774" s="2">
        <v>21.08</v>
      </c>
      <c r="I1774" s="2">
        <v>2</v>
      </c>
      <c r="J1774" s="10">
        <v>2013</v>
      </c>
      <c r="K1774" s="8" t="s">
        <v>1542</v>
      </c>
      <c r="L1774" s="8" t="s">
        <v>118</v>
      </c>
      <c r="M1774" s="2">
        <f>RANK(Table1[[#This Row],[powerPerf]],Table1[powerPerf])</f>
        <v>1598</v>
      </c>
      <c r="N1774" s="2">
        <f>RANK(Table1[[#This Row],[cpuValue]],Table1[cpuValue])</f>
        <v>986</v>
      </c>
      <c r="O1774" s="8" t="str">
        <f>LOOKUP(Table1[[#This Row],[Rank based on power]],$S$5:$S$9,$T$5:$T$9)</f>
        <v>Low performance</v>
      </c>
      <c r="P1774" s="2">
        <f ca="1">YEAR($T$2)-Table1[[#This Row],[testDate]]</f>
        <v>9</v>
      </c>
      <c r="Q1774" s="8" t="str">
        <f>CONCATENATE(PROPER(Table1[[#This Row],[Performace remark based on performance]])," ",UPPER(TRIM(Table1[[#This Row],[category]])))</f>
        <v>Low Performance LAPTOP</v>
      </c>
      <c r="R1774" s="8"/>
      <c r="S1774" s="2"/>
      <c r="T1774" s="2"/>
      <c r="U1774" s="2"/>
      <c r="V1774" s="2"/>
      <c r="W1774" s="2"/>
      <c r="X1774" s="2"/>
      <c r="Y1774" s="2"/>
      <c r="Z1774" s="2"/>
    </row>
    <row r="1775" spans="1:26" x14ac:dyDescent="0.2">
      <c r="A1775" t="s">
        <v>1916</v>
      </c>
      <c r="B1775" s="9">
        <v>149.44</v>
      </c>
      <c r="C1775" s="2">
        <v>738</v>
      </c>
      <c r="D1775" s="2">
        <v>4.9400000000000004</v>
      </c>
      <c r="E1775" s="2">
        <v>542</v>
      </c>
      <c r="F1775" s="2">
        <v>3.63</v>
      </c>
      <c r="G1775" s="2">
        <v>4</v>
      </c>
      <c r="H1775" s="2">
        <v>184.46</v>
      </c>
      <c r="I1775" s="2">
        <v>4</v>
      </c>
      <c r="J1775" s="10">
        <v>2013</v>
      </c>
      <c r="K1775" s="8" t="s">
        <v>1665</v>
      </c>
      <c r="L1775" s="8" t="s">
        <v>118</v>
      </c>
      <c r="M1775" s="2">
        <f>RANK(Table1[[#This Row],[powerPerf]],Table1[powerPerf])</f>
        <v>359</v>
      </c>
      <c r="N1775" s="2">
        <f>RANK(Table1[[#This Row],[cpuValue]],Table1[cpuValue])</f>
        <v>1810</v>
      </c>
      <c r="O1775" s="8" t="str">
        <f>LOOKUP(Table1[[#This Row],[Rank based on power]],$S$5:$S$9,$T$5:$T$9)</f>
        <v>Best performance</v>
      </c>
      <c r="P1775" s="2">
        <f ca="1">YEAR($T$2)-Table1[[#This Row],[testDate]]</f>
        <v>9</v>
      </c>
      <c r="Q1775" s="8" t="str">
        <f>CONCATENATE(PROPER(Table1[[#This Row],[Performace remark based on performance]])," ",UPPER(TRIM(Table1[[#This Row],[category]])))</f>
        <v>Best Performance LAPTOP</v>
      </c>
      <c r="R1775" s="8"/>
      <c r="S1775" s="2"/>
      <c r="T1775" s="2"/>
      <c r="U1775" s="2"/>
      <c r="V1775" s="2"/>
      <c r="W1775" s="2"/>
      <c r="X1775" s="2"/>
      <c r="Y1775" s="2"/>
      <c r="Z1775" s="2"/>
    </row>
    <row r="1776" spans="1:26" x14ac:dyDescent="0.2">
      <c r="A1776" t="s">
        <v>1917</v>
      </c>
      <c r="B1776" s="9">
        <v>39</v>
      </c>
      <c r="C1776" s="2">
        <v>735</v>
      </c>
      <c r="D1776" s="2">
        <v>18.850000000000001</v>
      </c>
      <c r="E1776" s="2">
        <v>879</v>
      </c>
      <c r="F1776" s="2">
        <v>22.53</v>
      </c>
      <c r="G1776" s="2">
        <v>45</v>
      </c>
      <c r="H1776" s="2">
        <v>16.329999999999998</v>
      </c>
      <c r="I1776" s="2">
        <v>2</v>
      </c>
      <c r="J1776" s="10">
        <v>2010</v>
      </c>
      <c r="K1776" s="8" t="s">
        <v>1433</v>
      </c>
      <c r="L1776" s="8" t="s">
        <v>13</v>
      </c>
      <c r="M1776" s="2">
        <f>RANK(Table1[[#This Row],[powerPerf]],Table1[powerPerf])</f>
        <v>1741</v>
      </c>
      <c r="N1776" s="2">
        <f>RANK(Table1[[#This Row],[cpuValue]],Table1[cpuValue])</f>
        <v>1208</v>
      </c>
      <c r="O1776" s="8" t="str">
        <f>LOOKUP(Table1[[#This Row],[Rank based on power]],$S$5:$S$9,$T$5:$T$9)</f>
        <v>Low performance</v>
      </c>
      <c r="P1776" s="2">
        <f ca="1">YEAR($T$2)-Table1[[#This Row],[testDate]]</f>
        <v>12</v>
      </c>
      <c r="Q1776" s="8" t="str">
        <f>CONCATENATE(PROPER(Table1[[#This Row],[Performace remark based on performance]])," ",UPPER(TRIM(Table1[[#This Row],[category]])))</f>
        <v>Low Performance DESKTOP</v>
      </c>
      <c r="R1776" s="8"/>
      <c r="S1776" s="2"/>
      <c r="T1776" s="2"/>
      <c r="U1776" s="2"/>
      <c r="V1776" s="2"/>
      <c r="W1776" s="2"/>
      <c r="X1776" s="2"/>
      <c r="Y1776" s="2"/>
      <c r="Z1776" s="2"/>
    </row>
    <row r="1777" spans="1:26" x14ac:dyDescent="0.2">
      <c r="A1777" t="s">
        <v>1918</v>
      </c>
      <c r="B1777" s="9">
        <v>45</v>
      </c>
      <c r="C1777" s="2">
        <v>730</v>
      </c>
      <c r="D1777" s="2">
        <v>16.22</v>
      </c>
      <c r="E1777" s="2">
        <v>828</v>
      </c>
      <c r="F1777" s="2">
        <v>18.399999999999999</v>
      </c>
      <c r="G1777" s="2">
        <v>35</v>
      </c>
      <c r="H1777" s="2">
        <v>20.86</v>
      </c>
      <c r="I1777" s="2">
        <v>2</v>
      </c>
      <c r="J1777" s="10">
        <v>2012</v>
      </c>
      <c r="K1777" s="8" t="s">
        <v>1542</v>
      </c>
      <c r="L1777" s="8" t="s">
        <v>118</v>
      </c>
      <c r="M1777" s="2">
        <f>RANK(Table1[[#This Row],[powerPerf]],Table1[powerPerf])</f>
        <v>1601</v>
      </c>
      <c r="N1777" s="2">
        <f>RANK(Table1[[#This Row],[cpuValue]],Table1[cpuValue])</f>
        <v>1307</v>
      </c>
      <c r="O1777" s="8" t="str">
        <f>LOOKUP(Table1[[#This Row],[Rank based on power]],$S$5:$S$9,$T$5:$T$9)</f>
        <v>Low performance</v>
      </c>
      <c r="P1777" s="2">
        <f ca="1">YEAR($T$2)-Table1[[#This Row],[testDate]]</f>
        <v>10</v>
      </c>
      <c r="Q1777" s="8" t="str">
        <f>CONCATENATE(PROPER(Table1[[#This Row],[Performace remark based on performance]])," ",UPPER(TRIM(Table1[[#This Row],[category]])))</f>
        <v>Low Performance LAPTOP</v>
      </c>
      <c r="R1777" s="8"/>
      <c r="S1777" s="2"/>
      <c r="T1777" s="2"/>
      <c r="U1777" s="2"/>
      <c r="V1777" s="2"/>
      <c r="W1777" s="2"/>
      <c r="X1777" s="2"/>
      <c r="Y1777" s="2"/>
      <c r="Z1777" s="2"/>
    </row>
    <row r="1778" spans="1:26" x14ac:dyDescent="0.2">
      <c r="A1778" t="s">
        <v>1919</v>
      </c>
      <c r="B1778" s="9">
        <v>19.989999999999998</v>
      </c>
      <c r="C1778" s="2">
        <v>727</v>
      </c>
      <c r="D1778" s="2">
        <v>36.380000000000003</v>
      </c>
      <c r="E1778" s="2">
        <v>787</v>
      </c>
      <c r="F1778" s="2">
        <v>39.35</v>
      </c>
      <c r="G1778" s="2">
        <v>25</v>
      </c>
      <c r="H1778" s="2">
        <v>29.09</v>
      </c>
      <c r="I1778" s="2">
        <v>2</v>
      </c>
      <c r="J1778" s="10">
        <v>2011</v>
      </c>
      <c r="K1778" s="8" t="s">
        <v>1734</v>
      </c>
      <c r="L1778" s="8" t="s">
        <v>118</v>
      </c>
      <c r="M1778" s="2">
        <f>RANK(Table1[[#This Row],[powerPerf]],Table1[powerPerf])</f>
        <v>1420</v>
      </c>
      <c r="N1778" s="2">
        <f>RANK(Table1[[#This Row],[cpuValue]],Table1[cpuValue])</f>
        <v>664</v>
      </c>
      <c r="O1778" s="8" t="str">
        <f>LOOKUP(Table1[[#This Row],[Rank based on power]],$S$5:$S$9,$T$5:$T$9)</f>
        <v>Average performance</v>
      </c>
      <c r="P1778" s="2">
        <f ca="1">YEAR($T$2)-Table1[[#This Row],[testDate]]</f>
        <v>11</v>
      </c>
      <c r="Q1778" s="8" t="str">
        <f>CONCATENATE(PROPER(Table1[[#This Row],[Performace remark based on performance]])," ",UPPER(TRIM(Table1[[#This Row],[category]])))</f>
        <v>Average Performance LAPTOP</v>
      </c>
      <c r="R1778" s="8"/>
      <c r="S1778" s="2"/>
      <c r="T1778" s="2"/>
      <c r="U1778" s="2"/>
      <c r="V1778" s="2"/>
      <c r="W1778" s="2"/>
      <c r="X1778" s="2"/>
      <c r="Y1778" s="2"/>
      <c r="Z1778" s="2"/>
    </row>
    <row r="1779" spans="1:26" x14ac:dyDescent="0.2">
      <c r="A1779" t="s">
        <v>1920</v>
      </c>
      <c r="B1779" s="9">
        <v>20.81</v>
      </c>
      <c r="C1779" s="2">
        <v>727</v>
      </c>
      <c r="D1779" s="2">
        <v>34.909999999999997</v>
      </c>
      <c r="E1779" s="2">
        <v>819</v>
      </c>
      <c r="F1779" s="2">
        <v>39.36</v>
      </c>
      <c r="G1779" s="2">
        <v>35</v>
      </c>
      <c r="H1779" s="2">
        <v>20.76</v>
      </c>
      <c r="I1779" s="2">
        <v>2</v>
      </c>
      <c r="J1779" s="10">
        <v>2010</v>
      </c>
      <c r="K1779" s="8" t="s">
        <v>1596</v>
      </c>
      <c r="L1779" s="8" t="s">
        <v>118</v>
      </c>
      <c r="M1779" s="2">
        <f>RANK(Table1[[#This Row],[powerPerf]],Table1[powerPerf])</f>
        <v>1607</v>
      </c>
      <c r="N1779" s="2">
        <f>RANK(Table1[[#This Row],[cpuValue]],Table1[cpuValue])</f>
        <v>706</v>
      </c>
      <c r="O1779" s="8" t="str">
        <f>LOOKUP(Table1[[#This Row],[Rank based on power]],$S$5:$S$9,$T$5:$T$9)</f>
        <v>Low performance</v>
      </c>
      <c r="P1779" s="2">
        <f ca="1">YEAR($T$2)-Table1[[#This Row],[testDate]]</f>
        <v>12</v>
      </c>
      <c r="Q1779" s="8" t="str">
        <f>CONCATENATE(PROPER(Table1[[#This Row],[Performace remark based on performance]])," ",UPPER(TRIM(Table1[[#This Row],[category]])))</f>
        <v>Low Performance LAPTOP</v>
      </c>
      <c r="R1779" s="8"/>
      <c r="S1779" s="2"/>
      <c r="T1779" s="2"/>
      <c r="U1779" s="2"/>
      <c r="V1779" s="2"/>
      <c r="W1779" s="2"/>
      <c r="X1779" s="2"/>
      <c r="Y1779" s="2"/>
      <c r="Z1779" s="2"/>
    </row>
    <row r="1780" spans="1:26" x14ac:dyDescent="0.2">
      <c r="A1780" t="s">
        <v>1921</v>
      </c>
      <c r="B1780" s="9">
        <v>61.83</v>
      </c>
      <c r="C1780" s="2">
        <v>723</v>
      </c>
      <c r="D1780" s="2">
        <v>11.69</v>
      </c>
      <c r="E1780" s="2">
        <v>756</v>
      </c>
      <c r="F1780" s="2">
        <v>12.22</v>
      </c>
      <c r="G1780" s="2">
        <v>34</v>
      </c>
      <c r="H1780" s="2">
        <v>21.27</v>
      </c>
      <c r="I1780" s="2">
        <v>2</v>
      </c>
      <c r="J1780" s="10">
        <v>2008</v>
      </c>
      <c r="K1780" s="8" t="s">
        <v>1901</v>
      </c>
      <c r="L1780" s="8" t="s">
        <v>118</v>
      </c>
      <c r="M1780" s="2">
        <f>RANK(Table1[[#This Row],[powerPerf]],Table1[powerPerf])</f>
        <v>1591</v>
      </c>
      <c r="N1780" s="2">
        <f>RANK(Table1[[#This Row],[cpuValue]],Table1[cpuValue])</f>
        <v>1499</v>
      </c>
      <c r="O1780" s="8" t="str">
        <f>LOOKUP(Table1[[#This Row],[Rank based on power]],$S$5:$S$9,$T$5:$T$9)</f>
        <v>Low performance</v>
      </c>
      <c r="P1780" s="2">
        <f ca="1">YEAR($T$2)-Table1[[#This Row],[testDate]]</f>
        <v>14</v>
      </c>
      <c r="Q1780" s="8" t="str">
        <f>CONCATENATE(PROPER(Table1[[#This Row],[Performace remark based on performance]])," ",UPPER(TRIM(Table1[[#This Row],[category]])))</f>
        <v>Low Performance LAPTOP</v>
      </c>
      <c r="R1780" s="8"/>
      <c r="S1780" s="2"/>
      <c r="T1780" s="2"/>
      <c r="U1780" s="2"/>
      <c r="V1780" s="2"/>
      <c r="W1780" s="2"/>
      <c r="X1780" s="2"/>
      <c r="Y1780" s="2"/>
      <c r="Z1780" s="2"/>
    </row>
    <row r="1781" spans="1:26" x14ac:dyDescent="0.2">
      <c r="A1781" t="s">
        <v>1922</v>
      </c>
      <c r="B1781" s="9">
        <v>149.94999999999999</v>
      </c>
      <c r="C1781" s="2">
        <v>722</v>
      </c>
      <c r="D1781" s="2">
        <v>4.82</v>
      </c>
      <c r="E1781" s="2">
        <v>885</v>
      </c>
      <c r="F1781" s="2">
        <v>5.9</v>
      </c>
      <c r="G1781" s="2">
        <v>65</v>
      </c>
      <c r="H1781" s="2">
        <v>11.11</v>
      </c>
      <c r="I1781" s="2">
        <v>2</v>
      </c>
      <c r="J1781" s="10">
        <v>2010</v>
      </c>
      <c r="K1781" s="8" t="s">
        <v>1433</v>
      </c>
      <c r="L1781" s="8" t="s">
        <v>13</v>
      </c>
      <c r="M1781" s="2">
        <f>RANK(Table1[[#This Row],[powerPerf]],Table1[powerPerf])</f>
        <v>1842</v>
      </c>
      <c r="N1781" s="2">
        <f>RANK(Table1[[#This Row],[cpuValue]],Table1[cpuValue])</f>
        <v>1814</v>
      </c>
      <c r="O1781" s="8" t="str">
        <f>LOOKUP(Table1[[#This Row],[Rank based on power]],$S$5:$S$9,$T$5:$T$9)</f>
        <v>Low performance</v>
      </c>
      <c r="P1781" s="2">
        <f ca="1">YEAR($T$2)-Table1[[#This Row],[testDate]]</f>
        <v>12</v>
      </c>
      <c r="Q1781" s="8" t="str">
        <f>CONCATENATE(PROPER(Table1[[#This Row],[Performace remark based on performance]])," ",UPPER(TRIM(Table1[[#This Row],[category]])))</f>
        <v>Low Performance DESKTOP</v>
      </c>
      <c r="R1781" s="8"/>
      <c r="S1781" s="2"/>
      <c r="T1781" s="2"/>
      <c r="U1781" s="2"/>
      <c r="V1781" s="2"/>
      <c r="W1781" s="2"/>
      <c r="X1781" s="2"/>
      <c r="Y1781" s="2"/>
      <c r="Z1781" s="2"/>
    </row>
    <row r="1782" spans="1:26" x14ac:dyDescent="0.2">
      <c r="A1782" t="s">
        <v>1923</v>
      </c>
      <c r="B1782" s="9">
        <v>11</v>
      </c>
      <c r="C1782" s="2">
        <v>718</v>
      </c>
      <c r="D1782" s="2">
        <v>65.319999999999993</v>
      </c>
      <c r="E1782" s="2">
        <v>820</v>
      </c>
      <c r="F1782" s="2">
        <v>74.56</v>
      </c>
      <c r="G1782" s="2">
        <v>65</v>
      </c>
      <c r="H1782" s="2">
        <v>11.05</v>
      </c>
      <c r="I1782" s="2">
        <v>2</v>
      </c>
      <c r="J1782" s="10">
        <v>2009</v>
      </c>
      <c r="K1782" s="8" t="s">
        <v>1295</v>
      </c>
      <c r="L1782" s="8" t="s">
        <v>13</v>
      </c>
      <c r="M1782" s="2">
        <f>RANK(Table1[[#This Row],[powerPerf]],Table1[powerPerf])</f>
        <v>1844</v>
      </c>
      <c r="N1782" s="2">
        <f>RANK(Table1[[#This Row],[cpuValue]],Table1[cpuValue])</f>
        <v>266</v>
      </c>
      <c r="O1782" s="8" t="str">
        <f>LOOKUP(Table1[[#This Row],[Rank based on power]],$S$5:$S$9,$T$5:$T$9)</f>
        <v>Very low performance</v>
      </c>
      <c r="P1782" s="2">
        <f ca="1">YEAR($T$2)-Table1[[#This Row],[testDate]]</f>
        <v>13</v>
      </c>
      <c r="Q1782" s="8" t="str">
        <f>CONCATENATE(PROPER(Table1[[#This Row],[Performace remark based on performance]])," ",UPPER(TRIM(Table1[[#This Row],[category]])))</f>
        <v>Very Low Performance DESKTOP</v>
      </c>
      <c r="R1782" s="8"/>
      <c r="S1782" s="2"/>
      <c r="T1782" s="2"/>
      <c r="U1782" s="2"/>
      <c r="V1782" s="2"/>
      <c r="W1782" s="2"/>
      <c r="X1782" s="2"/>
      <c r="Y1782" s="2"/>
      <c r="Z1782" s="2"/>
    </row>
    <row r="1783" spans="1:26" x14ac:dyDescent="0.2">
      <c r="A1783" t="s">
        <v>1924</v>
      </c>
      <c r="B1783" s="9">
        <v>38.5</v>
      </c>
      <c r="C1783" s="2">
        <v>718</v>
      </c>
      <c r="D1783" s="2">
        <v>18.649999999999999</v>
      </c>
      <c r="E1783" s="2">
        <v>824</v>
      </c>
      <c r="F1783" s="2">
        <v>21.41</v>
      </c>
      <c r="G1783" s="2">
        <v>35</v>
      </c>
      <c r="H1783" s="2">
        <v>20.52</v>
      </c>
      <c r="I1783" s="2">
        <v>2</v>
      </c>
      <c r="J1783" s="10">
        <v>2009</v>
      </c>
      <c r="K1783" s="8" t="s">
        <v>1523</v>
      </c>
      <c r="L1783" s="8" t="s">
        <v>118</v>
      </c>
      <c r="M1783" s="2">
        <f>RANK(Table1[[#This Row],[powerPerf]],Table1[powerPerf])</f>
        <v>1612</v>
      </c>
      <c r="N1783" s="2">
        <f>RANK(Table1[[#This Row],[cpuValue]],Table1[cpuValue])</f>
        <v>1215</v>
      </c>
      <c r="O1783" s="8" t="str">
        <f>LOOKUP(Table1[[#This Row],[Rank based on power]],$S$5:$S$9,$T$5:$T$9)</f>
        <v>Low performance</v>
      </c>
      <c r="P1783" s="2">
        <f ca="1">YEAR($T$2)-Table1[[#This Row],[testDate]]</f>
        <v>13</v>
      </c>
      <c r="Q1783" s="8" t="str">
        <f>CONCATENATE(PROPER(Table1[[#This Row],[Performace remark based on performance]])," ",UPPER(TRIM(Table1[[#This Row],[category]])))</f>
        <v>Low Performance LAPTOP</v>
      </c>
      <c r="R1783" s="8"/>
      <c r="S1783" s="2"/>
      <c r="T1783" s="2"/>
      <c r="U1783" s="2"/>
      <c r="V1783" s="2"/>
      <c r="W1783" s="2"/>
      <c r="X1783" s="2"/>
      <c r="Y1783" s="2"/>
      <c r="Z1783" s="2"/>
    </row>
    <row r="1784" spans="1:26" x14ac:dyDescent="0.2">
      <c r="A1784" t="s">
        <v>1925</v>
      </c>
      <c r="B1784" s="9">
        <v>349.95</v>
      </c>
      <c r="C1784" s="2">
        <v>716</v>
      </c>
      <c r="D1784" s="2">
        <v>2.0499999999999998</v>
      </c>
      <c r="E1784" s="2">
        <v>839</v>
      </c>
      <c r="F1784" s="2">
        <v>2.4</v>
      </c>
      <c r="G1784" s="2">
        <v>65</v>
      </c>
      <c r="H1784" s="2">
        <v>11.02</v>
      </c>
      <c r="I1784" s="2">
        <v>2</v>
      </c>
      <c r="J1784" s="10">
        <v>2009</v>
      </c>
      <c r="K1784" s="8" t="s">
        <v>1433</v>
      </c>
      <c r="L1784" s="8" t="s">
        <v>13</v>
      </c>
      <c r="M1784" s="2">
        <f>RANK(Table1[[#This Row],[powerPerf]],Table1[powerPerf])</f>
        <v>1845</v>
      </c>
      <c r="N1784" s="2">
        <f>RANK(Table1[[#This Row],[cpuValue]],Table1[cpuValue])</f>
        <v>1910</v>
      </c>
      <c r="O1784" s="8" t="str">
        <f>LOOKUP(Table1[[#This Row],[Rank based on power]],$S$5:$S$9,$T$5:$T$9)</f>
        <v>Very low performance</v>
      </c>
      <c r="P1784" s="2">
        <f ca="1">YEAR($T$2)-Table1[[#This Row],[testDate]]</f>
        <v>13</v>
      </c>
      <c r="Q1784" s="8" t="str">
        <f>CONCATENATE(PROPER(Table1[[#This Row],[Performace remark based on performance]])," ",UPPER(TRIM(Table1[[#This Row],[category]])))</f>
        <v>Very Low Performance DESKTOP</v>
      </c>
      <c r="R1784" s="8"/>
      <c r="S1784" s="2"/>
      <c r="T1784" s="2"/>
      <c r="U1784" s="2"/>
      <c r="V1784" s="2"/>
      <c r="W1784" s="2"/>
      <c r="X1784" s="2"/>
      <c r="Y1784" s="2"/>
      <c r="Z1784" s="2"/>
    </row>
    <row r="1785" spans="1:26" x14ac:dyDescent="0.2">
      <c r="A1785" t="s">
        <v>1926</v>
      </c>
      <c r="B1785" s="9">
        <v>98.95</v>
      </c>
      <c r="C1785" s="2">
        <v>715</v>
      </c>
      <c r="D1785" s="2">
        <v>7.23</v>
      </c>
      <c r="E1785" s="2">
        <v>788</v>
      </c>
      <c r="F1785" s="2">
        <v>7.96</v>
      </c>
      <c r="G1785" s="2">
        <v>35</v>
      </c>
      <c r="H1785" s="2">
        <v>20.43</v>
      </c>
      <c r="I1785" s="2">
        <v>2</v>
      </c>
      <c r="J1785" s="10">
        <v>2009</v>
      </c>
      <c r="K1785" s="8" t="s">
        <v>1523</v>
      </c>
      <c r="L1785" s="8" t="s">
        <v>118</v>
      </c>
      <c r="M1785" s="2">
        <f>RANK(Table1[[#This Row],[powerPerf]],Table1[powerPerf])</f>
        <v>1613</v>
      </c>
      <c r="N1785" s="2">
        <f>RANK(Table1[[#This Row],[cpuValue]],Table1[cpuValue])</f>
        <v>1718</v>
      </c>
      <c r="O1785" s="8" t="str">
        <f>LOOKUP(Table1[[#This Row],[Rank based on power]],$S$5:$S$9,$T$5:$T$9)</f>
        <v>Low performance</v>
      </c>
      <c r="P1785" s="2">
        <f ca="1">YEAR($T$2)-Table1[[#This Row],[testDate]]</f>
        <v>13</v>
      </c>
      <c r="Q1785" s="8" t="str">
        <f>CONCATENATE(PROPER(Table1[[#This Row],[Performace remark based on performance]])," ",UPPER(TRIM(Table1[[#This Row],[category]])))</f>
        <v>Low Performance LAPTOP</v>
      </c>
      <c r="R1785" s="8"/>
      <c r="S1785" s="2"/>
      <c r="T1785" s="2"/>
      <c r="U1785" s="2"/>
      <c r="V1785" s="2"/>
      <c r="W1785" s="2"/>
      <c r="X1785" s="2"/>
      <c r="Y1785" s="2"/>
      <c r="Z1785" s="2"/>
    </row>
    <row r="1786" spans="1:26" x14ac:dyDescent="0.2">
      <c r="A1786" t="s">
        <v>1927</v>
      </c>
      <c r="B1786" s="9">
        <v>39.99</v>
      </c>
      <c r="C1786" s="2">
        <v>714</v>
      </c>
      <c r="D1786" s="2">
        <v>17.86</v>
      </c>
      <c r="E1786" s="2">
        <v>783</v>
      </c>
      <c r="F1786" s="2">
        <v>19.579999999999998</v>
      </c>
      <c r="G1786" s="2">
        <v>65</v>
      </c>
      <c r="H1786" s="2">
        <v>10.99</v>
      </c>
      <c r="I1786" s="2">
        <v>2</v>
      </c>
      <c r="J1786" s="10">
        <v>2009</v>
      </c>
      <c r="K1786" s="8" t="s">
        <v>1800</v>
      </c>
      <c r="L1786" s="8" t="s">
        <v>13</v>
      </c>
      <c r="M1786" s="2">
        <f>RANK(Table1[[#This Row],[powerPerf]],Table1[powerPerf])</f>
        <v>1846</v>
      </c>
      <c r="N1786" s="2">
        <f>RANK(Table1[[#This Row],[cpuValue]],Table1[cpuValue])</f>
        <v>1242</v>
      </c>
      <c r="O1786" s="8" t="str">
        <f>LOOKUP(Table1[[#This Row],[Rank based on power]],$S$5:$S$9,$T$5:$T$9)</f>
        <v>Very low performance</v>
      </c>
      <c r="P1786" s="2">
        <f ca="1">YEAR($T$2)-Table1[[#This Row],[testDate]]</f>
        <v>13</v>
      </c>
      <c r="Q1786" s="8" t="str">
        <f>CONCATENATE(PROPER(Table1[[#This Row],[Performace remark based on performance]])," ",UPPER(TRIM(Table1[[#This Row],[category]])))</f>
        <v>Very Low Performance DESKTOP</v>
      </c>
      <c r="R1786" s="8"/>
      <c r="S1786" s="2"/>
      <c r="T1786" s="2"/>
      <c r="U1786" s="2"/>
      <c r="V1786" s="2"/>
      <c r="W1786" s="2"/>
      <c r="X1786" s="2"/>
      <c r="Y1786" s="2"/>
      <c r="Z1786" s="2"/>
    </row>
    <row r="1787" spans="1:26" x14ac:dyDescent="0.2">
      <c r="A1787" t="s">
        <v>1928</v>
      </c>
      <c r="B1787" s="9">
        <v>19.95</v>
      </c>
      <c r="C1787" s="2">
        <v>711</v>
      </c>
      <c r="D1787" s="2">
        <v>35.65</v>
      </c>
      <c r="E1787" s="2">
        <v>879</v>
      </c>
      <c r="F1787" s="2">
        <v>44.04</v>
      </c>
      <c r="G1787" s="2">
        <v>25</v>
      </c>
      <c r="H1787" s="2">
        <v>28.45</v>
      </c>
      <c r="I1787" s="2">
        <v>2</v>
      </c>
      <c r="J1787" s="10">
        <v>2009</v>
      </c>
      <c r="K1787" s="8" t="s">
        <v>1848</v>
      </c>
      <c r="L1787" s="8" t="s">
        <v>77</v>
      </c>
      <c r="M1787" s="2">
        <f>RANK(Table1[[#This Row],[powerPerf]],Table1[powerPerf])</f>
        <v>1430</v>
      </c>
      <c r="N1787" s="2">
        <f>RANK(Table1[[#This Row],[cpuValue]],Table1[cpuValue])</f>
        <v>695</v>
      </c>
      <c r="O1787" s="8" t="str">
        <f>LOOKUP(Table1[[#This Row],[Rank based on power]],$S$5:$S$9,$T$5:$T$9)</f>
        <v>Average performance</v>
      </c>
      <c r="P1787" s="2">
        <f ca="1">YEAR($T$2)-Table1[[#This Row],[testDate]]</f>
        <v>13</v>
      </c>
      <c r="Q1787" s="8" t="str">
        <f>CONCATENATE(PROPER(Table1[[#This Row],[Performace remark based on performance]])," ",UPPER(TRIM(Table1[[#This Row],[category]])))</f>
        <v>Average Performance UNKNOWN</v>
      </c>
      <c r="R1787" s="8"/>
      <c r="S1787" s="2"/>
      <c r="T1787" s="2"/>
      <c r="U1787" s="2"/>
      <c r="V1787" s="2"/>
      <c r="W1787" s="2"/>
      <c r="X1787" s="2"/>
      <c r="Y1787" s="2"/>
      <c r="Z1787" s="2"/>
    </row>
    <row r="1788" spans="1:26" x14ac:dyDescent="0.2">
      <c r="A1788" t="s">
        <v>1929</v>
      </c>
      <c r="B1788" s="9">
        <v>14.99</v>
      </c>
      <c r="C1788" s="2">
        <v>708</v>
      </c>
      <c r="D1788" s="2">
        <v>47.24</v>
      </c>
      <c r="E1788" s="2">
        <v>794</v>
      </c>
      <c r="F1788" s="2">
        <v>52.97</v>
      </c>
      <c r="G1788" s="2">
        <v>35</v>
      </c>
      <c r="H1788" s="2">
        <v>20.23</v>
      </c>
      <c r="I1788" s="2">
        <v>2</v>
      </c>
      <c r="J1788" s="10">
        <v>2009</v>
      </c>
      <c r="K1788" s="8" t="s">
        <v>1523</v>
      </c>
      <c r="L1788" s="8" t="s">
        <v>118</v>
      </c>
      <c r="M1788" s="2">
        <f>RANK(Table1[[#This Row],[powerPerf]],Table1[powerPerf])</f>
        <v>1623</v>
      </c>
      <c r="N1788" s="2">
        <f>RANK(Table1[[#This Row],[cpuValue]],Table1[cpuValue])</f>
        <v>463</v>
      </c>
      <c r="O1788" s="8" t="str">
        <f>LOOKUP(Table1[[#This Row],[Rank based on power]],$S$5:$S$9,$T$5:$T$9)</f>
        <v>Low performance</v>
      </c>
      <c r="P1788" s="2">
        <f ca="1">YEAR($T$2)-Table1[[#This Row],[testDate]]</f>
        <v>13</v>
      </c>
      <c r="Q1788" s="8" t="str">
        <f>CONCATENATE(PROPER(Table1[[#This Row],[Performace remark based on performance]])," ",UPPER(TRIM(Table1[[#This Row],[category]])))</f>
        <v>Low Performance LAPTOP</v>
      </c>
      <c r="R1788" s="8"/>
      <c r="S1788" s="2"/>
      <c r="T1788" s="2"/>
      <c r="U1788" s="2"/>
      <c r="V1788" s="2"/>
      <c r="W1788" s="2"/>
      <c r="X1788" s="2"/>
      <c r="Y1788" s="2"/>
      <c r="Z1788" s="2"/>
    </row>
    <row r="1789" spans="1:26" x14ac:dyDescent="0.2">
      <c r="A1789" t="s">
        <v>1930</v>
      </c>
      <c r="B1789" s="9">
        <v>149.94999999999999</v>
      </c>
      <c r="C1789" s="2">
        <v>702</v>
      </c>
      <c r="D1789" s="2">
        <v>4.68</v>
      </c>
      <c r="E1789" s="2">
        <v>774</v>
      </c>
      <c r="F1789" s="2">
        <v>5.16</v>
      </c>
      <c r="G1789" s="2">
        <v>34</v>
      </c>
      <c r="H1789" s="2">
        <v>20.65</v>
      </c>
      <c r="I1789" s="2">
        <v>2</v>
      </c>
      <c r="J1789" s="10">
        <v>2010</v>
      </c>
      <c r="K1789" s="8" t="s">
        <v>1734</v>
      </c>
      <c r="L1789" s="8" t="s">
        <v>118</v>
      </c>
      <c r="M1789" s="2">
        <f>RANK(Table1[[#This Row],[powerPerf]],Table1[powerPerf])</f>
        <v>1609</v>
      </c>
      <c r="N1789" s="2">
        <f>RANK(Table1[[#This Row],[cpuValue]],Table1[cpuValue])</f>
        <v>1824</v>
      </c>
      <c r="O1789" s="8" t="str">
        <f>LOOKUP(Table1[[#This Row],[Rank based on power]],$S$5:$S$9,$T$5:$T$9)</f>
        <v>Low performance</v>
      </c>
      <c r="P1789" s="2">
        <f ca="1">YEAR($T$2)-Table1[[#This Row],[testDate]]</f>
        <v>12</v>
      </c>
      <c r="Q1789" s="8" t="str">
        <f>CONCATENATE(PROPER(Table1[[#This Row],[Performace remark based on performance]])," ",UPPER(TRIM(Table1[[#This Row],[category]])))</f>
        <v>Low Performance LAPTOP</v>
      </c>
      <c r="R1789" s="8"/>
      <c r="S1789" s="2"/>
      <c r="T1789" s="2"/>
      <c r="U1789" s="2"/>
      <c r="V1789" s="2"/>
      <c r="W1789" s="2"/>
      <c r="X1789" s="2"/>
      <c r="Y1789" s="2"/>
      <c r="Z1789" s="2"/>
    </row>
    <row r="1790" spans="1:26" x14ac:dyDescent="0.2">
      <c r="A1790" t="s">
        <v>1931</v>
      </c>
      <c r="B1790" s="9">
        <v>14.48</v>
      </c>
      <c r="C1790" s="2">
        <v>698</v>
      </c>
      <c r="D1790" s="2">
        <v>48.22</v>
      </c>
      <c r="E1790" s="2">
        <v>812</v>
      </c>
      <c r="F1790" s="2">
        <v>56.08</v>
      </c>
      <c r="G1790" s="2">
        <v>45</v>
      </c>
      <c r="H1790" s="2">
        <v>15.52</v>
      </c>
      <c r="I1790" s="2">
        <v>2</v>
      </c>
      <c r="J1790" s="10">
        <v>2008</v>
      </c>
      <c r="K1790" s="8" t="s">
        <v>1433</v>
      </c>
      <c r="L1790" s="8" t="s">
        <v>13</v>
      </c>
      <c r="M1790" s="2">
        <f>RANK(Table1[[#This Row],[powerPerf]],Table1[powerPerf])</f>
        <v>1758</v>
      </c>
      <c r="N1790" s="2">
        <f>RANK(Table1[[#This Row],[cpuValue]],Table1[cpuValue])</f>
        <v>448</v>
      </c>
      <c r="O1790" s="8" t="str">
        <f>LOOKUP(Table1[[#This Row],[Rank based on power]],$S$5:$S$9,$T$5:$T$9)</f>
        <v>Low performance</v>
      </c>
      <c r="P1790" s="2">
        <f ca="1">YEAR($T$2)-Table1[[#This Row],[testDate]]</f>
        <v>14</v>
      </c>
      <c r="Q1790" s="8" t="str">
        <f>CONCATENATE(PROPER(Table1[[#This Row],[Performace remark based on performance]])," ",UPPER(TRIM(Table1[[#This Row],[category]])))</f>
        <v>Low Performance DESKTOP</v>
      </c>
      <c r="R1790" s="8"/>
      <c r="S1790" s="2"/>
      <c r="T1790" s="2"/>
      <c r="U1790" s="2"/>
      <c r="V1790" s="2"/>
      <c r="W1790" s="2"/>
      <c r="X1790" s="2"/>
      <c r="Y1790" s="2"/>
      <c r="Z1790" s="2"/>
    </row>
    <row r="1791" spans="1:26" x14ac:dyDescent="0.2">
      <c r="A1791" t="s">
        <v>1932</v>
      </c>
      <c r="B1791" s="9">
        <v>86.35</v>
      </c>
      <c r="C1791" s="2">
        <v>696</v>
      </c>
      <c r="D1791" s="2">
        <v>8.07</v>
      </c>
      <c r="E1791" s="2">
        <v>830</v>
      </c>
      <c r="F1791" s="2">
        <v>9.61</v>
      </c>
      <c r="G1791" s="2">
        <v>103</v>
      </c>
      <c r="H1791" s="2">
        <v>6.76</v>
      </c>
      <c r="I1791" s="2">
        <v>2</v>
      </c>
      <c r="J1791" s="10">
        <v>2010</v>
      </c>
      <c r="K1791" s="8" t="s">
        <v>1433</v>
      </c>
      <c r="L1791" s="8" t="s">
        <v>16</v>
      </c>
      <c r="M1791" s="2">
        <f>RANK(Table1[[#This Row],[powerPerf]],Table1[powerPerf])</f>
        <v>1905</v>
      </c>
      <c r="N1791" s="2">
        <f>RANK(Table1[[#This Row],[cpuValue]],Table1[cpuValue])</f>
        <v>1691</v>
      </c>
      <c r="O1791" s="8" t="str">
        <f>LOOKUP(Table1[[#This Row],[Rank based on power]],$S$5:$S$9,$T$5:$T$9)</f>
        <v>Very low performance</v>
      </c>
      <c r="P1791" s="2">
        <f ca="1">YEAR($T$2)-Table1[[#This Row],[testDate]]</f>
        <v>12</v>
      </c>
      <c r="Q1791" s="8" t="str">
        <f>CONCATENATE(PROPER(Table1[[#This Row],[Performace remark based on performance]])," ",UPPER(TRIM(Table1[[#This Row],[category]])))</f>
        <v>Very Low Performance SERVER</v>
      </c>
      <c r="R1791" s="8"/>
      <c r="S1791" s="2"/>
      <c r="T1791" s="2"/>
      <c r="U1791" s="2"/>
      <c r="V1791" s="2"/>
      <c r="W1791" s="2"/>
      <c r="X1791" s="2"/>
      <c r="Y1791" s="2"/>
      <c r="Z1791" s="2"/>
    </row>
    <row r="1792" spans="1:26" x14ac:dyDescent="0.2">
      <c r="A1792" t="s">
        <v>1933</v>
      </c>
      <c r="B1792" s="9">
        <v>14.99</v>
      </c>
      <c r="C1792" s="2">
        <v>696</v>
      </c>
      <c r="D1792" s="2">
        <v>46.44</v>
      </c>
      <c r="E1792" s="2">
        <v>836</v>
      </c>
      <c r="F1792" s="2">
        <v>55.74</v>
      </c>
      <c r="G1792" s="2">
        <v>35</v>
      </c>
      <c r="H1792" s="2">
        <v>19.89</v>
      </c>
      <c r="I1792" s="2">
        <v>2</v>
      </c>
      <c r="J1792" s="10">
        <v>2010</v>
      </c>
      <c r="K1792" s="8" t="s">
        <v>1523</v>
      </c>
      <c r="L1792" s="8" t="s">
        <v>118</v>
      </c>
      <c r="M1792" s="2">
        <f>RANK(Table1[[#This Row],[powerPerf]],Table1[powerPerf])</f>
        <v>1625</v>
      </c>
      <c r="N1792" s="2">
        <f>RANK(Table1[[#This Row],[cpuValue]],Table1[cpuValue])</f>
        <v>480</v>
      </c>
      <c r="O1792" s="8" t="str">
        <f>LOOKUP(Table1[[#This Row],[Rank based on power]],$S$5:$S$9,$T$5:$T$9)</f>
        <v>Low performance</v>
      </c>
      <c r="P1792" s="2">
        <f ca="1">YEAR($T$2)-Table1[[#This Row],[testDate]]</f>
        <v>12</v>
      </c>
      <c r="Q1792" s="8" t="str">
        <f>CONCATENATE(PROPER(Table1[[#This Row],[Performace remark based on performance]])," ",UPPER(TRIM(Table1[[#This Row],[category]])))</f>
        <v>Low Performance LAPTOP</v>
      </c>
      <c r="R1792" s="8"/>
      <c r="S1792" s="2"/>
      <c r="T1792" s="2"/>
      <c r="U1792" s="2"/>
      <c r="V1792" s="2"/>
      <c r="W1792" s="2"/>
      <c r="X1792" s="2"/>
      <c r="Y1792" s="2"/>
      <c r="Z1792" s="2"/>
    </row>
    <row r="1793" spans="1:26" x14ac:dyDescent="0.2">
      <c r="A1793" t="s">
        <v>1934</v>
      </c>
      <c r="B1793" s="9">
        <v>30</v>
      </c>
      <c r="C1793" s="2">
        <v>696</v>
      </c>
      <c r="D1793" s="2">
        <v>23.19</v>
      </c>
      <c r="E1793" s="2">
        <v>831</v>
      </c>
      <c r="F1793" s="2">
        <v>27.69</v>
      </c>
      <c r="G1793" s="2">
        <v>35</v>
      </c>
      <c r="H1793" s="2">
        <v>19.87</v>
      </c>
      <c r="I1793" s="2">
        <v>2</v>
      </c>
      <c r="J1793" s="10">
        <v>2014</v>
      </c>
      <c r="K1793" s="8" t="s">
        <v>17</v>
      </c>
      <c r="L1793" s="8" t="s">
        <v>77</v>
      </c>
      <c r="M1793" s="2">
        <f>RANK(Table1[[#This Row],[powerPerf]],Table1[powerPerf])</f>
        <v>1626</v>
      </c>
      <c r="N1793" s="2">
        <f>RANK(Table1[[#This Row],[cpuValue]],Table1[cpuValue])</f>
        <v>1053</v>
      </c>
      <c r="O1793" s="8" t="str">
        <f>LOOKUP(Table1[[#This Row],[Rank based on power]],$S$5:$S$9,$T$5:$T$9)</f>
        <v>Low performance</v>
      </c>
      <c r="P1793" s="2">
        <f ca="1">YEAR($T$2)-Table1[[#This Row],[testDate]]</f>
        <v>8</v>
      </c>
      <c r="Q1793" s="8" t="str">
        <f>CONCATENATE(PROPER(Table1[[#This Row],[Performace remark based on performance]])," ",UPPER(TRIM(Table1[[#This Row],[category]])))</f>
        <v>Low Performance UNKNOWN</v>
      </c>
      <c r="R1793" s="8"/>
      <c r="S1793" s="2"/>
      <c r="T1793" s="2"/>
      <c r="U1793" s="2"/>
      <c r="V1793" s="2"/>
      <c r="W1793" s="2"/>
      <c r="X1793" s="2"/>
      <c r="Y1793" s="2"/>
      <c r="Z1793" s="2"/>
    </row>
    <row r="1794" spans="1:26" x14ac:dyDescent="0.2">
      <c r="A1794" t="s">
        <v>1935</v>
      </c>
      <c r="B1794" s="9">
        <v>61</v>
      </c>
      <c r="C1794" s="2">
        <v>695</v>
      </c>
      <c r="D1794" s="2">
        <v>11.39</v>
      </c>
      <c r="E1794" s="2">
        <v>820</v>
      </c>
      <c r="F1794" s="2">
        <v>13.44</v>
      </c>
      <c r="G1794" s="2">
        <v>35</v>
      </c>
      <c r="H1794" s="2">
        <v>19.84</v>
      </c>
      <c r="I1794" s="2">
        <v>2</v>
      </c>
      <c r="J1794" s="10">
        <v>2009</v>
      </c>
      <c r="K1794" s="8" t="s">
        <v>1542</v>
      </c>
      <c r="L1794" s="8" t="s">
        <v>118</v>
      </c>
      <c r="M1794" s="2">
        <f>RANK(Table1[[#This Row],[powerPerf]],Table1[powerPerf])</f>
        <v>1628</v>
      </c>
      <c r="N1794" s="2">
        <f>RANK(Table1[[#This Row],[cpuValue]],Table1[cpuValue])</f>
        <v>1511</v>
      </c>
      <c r="O1794" s="8" t="str">
        <f>LOOKUP(Table1[[#This Row],[Rank based on power]],$S$5:$S$9,$T$5:$T$9)</f>
        <v>Low performance</v>
      </c>
      <c r="P1794" s="2">
        <f ca="1">YEAR($T$2)-Table1[[#This Row],[testDate]]</f>
        <v>13</v>
      </c>
      <c r="Q1794" s="8" t="str">
        <f>CONCATENATE(PROPER(Table1[[#This Row],[Performace remark based on performance]])," ",UPPER(TRIM(Table1[[#This Row],[category]])))</f>
        <v>Low Performance LAPTOP</v>
      </c>
      <c r="R1794" s="8"/>
      <c r="S1794" s="2"/>
      <c r="T1794" s="2"/>
      <c r="U1794" s="2"/>
      <c r="V1794" s="2"/>
      <c r="W1794" s="2"/>
      <c r="X1794" s="2"/>
      <c r="Y1794" s="2"/>
      <c r="Z1794" s="2"/>
    </row>
    <row r="1795" spans="1:26" x14ac:dyDescent="0.2">
      <c r="A1795" t="s">
        <v>1936</v>
      </c>
      <c r="B1795" s="9">
        <v>53.99</v>
      </c>
      <c r="C1795" s="2">
        <v>693</v>
      </c>
      <c r="D1795" s="2">
        <v>12.84</v>
      </c>
      <c r="E1795" s="2">
        <v>772</v>
      </c>
      <c r="F1795" s="2">
        <v>14.31</v>
      </c>
      <c r="G1795" s="2">
        <v>35</v>
      </c>
      <c r="H1795" s="2">
        <v>19.8</v>
      </c>
      <c r="I1795" s="2">
        <v>2</v>
      </c>
      <c r="J1795" s="10">
        <v>2009</v>
      </c>
      <c r="K1795" s="8" t="s">
        <v>1734</v>
      </c>
      <c r="L1795" s="8" t="s">
        <v>118</v>
      </c>
      <c r="M1795" s="2">
        <f>RANK(Table1[[#This Row],[powerPerf]],Table1[powerPerf])</f>
        <v>1629</v>
      </c>
      <c r="N1795" s="2">
        <f>RANK(Table1[[#This Row],[cpuValue]],Table1[cpuValue])</f>
        <v>1451</v>
      </c>
      <c r="O1795" s="8" t="str">
        <f>LOOKUP(Table1[[#This Row],[Rank based on power]],$S$5:$S$9,$T$5:$T$9)</f>
        <v>Low performance</v>
      </c>
      <c r="P1795" s="2">
        <f ca="1">YEAR($T$2)-Table1[[#This Row],[testDate]]</f>
        <v>13</v>
      </c>
      <c r="Q1795" s="8" t="str">
        <f>CONCATENATE(PROPER(Table1[[#This Row],[Performace remark based on performance]])," ",UPPER(TRIM(Table1[[#This Row],[category]])))</f>
        <v>Low Performance LAPTOP</v>
      </c>
      <c r="R1795" s="8"/>
      <c r="S1795" s="2"/>
      <c r="T1795" s="2"/>
      <c r="U1795" s="2"/>
      <c r="V1795" s="2"/>
      <c r="W1795" s="2"/>
      <c r="X1795" s="2"/>
      <c r="Y1795" s="2"/>
      <c r="Z1795" s="2"/>
    </row>
    <row r="1796" spans="1:26" x14ac:dyDescent="0.2">
      <c r="A1796" t="s">
        <v>1937</v>
      </c>
      <c r="B1796" s="9">
        <v>298.95</v>
      </c>
      <c r="C1796" s="2">
        <v>691</v>
      </c>
      <c r="D1796" s="2">
        <v>2.31</v>
      </c>
      <c r="E1796" s="2">
        <v>787</v>
      </c>
      <c r="F1796" s="2">
        <v>2.63</v>
      </c>
      <c r="G1796" s="2">
        <v>65</v>
      </c>
      <c r="H1796" s="2">
        <v>10.63</v>
      </c>
      <c r="I1796" s="2">
        <v>2</v>
      </c>
      <c r="J1796" s="10">
        <v>2008</v>
      </c>
      <c r="K1796" s="8" t="s">
        <v>1433</v>
      </c>
      <c r="L1796" s="8" t="s">
        <v>13</v>
      </c>
      <c r="M1796" s="2">
        <f>RANK(Table1[[#This Row],[powerPerf]],Table1[powerPerf])</f>
        <v>1850</v>
      </c>
      <c r="N1796" s="2">
        <f>RANK(Table1[[#This Row],[cpuValue]],Table1[cpuValue])</f>
        <v>1901</v>
      </c>
      <c r="O1796" s="8" t="str">
        <f>LOOKUP(Table1[[#This Row],[Rank based on power]],$S$5:$S$9,$T$5:$T$9)</f>
        <v>Very low performance</v>
      </c>
      <c r="P1796" s="2">
        <f ca="1">YEAR($T$2)-Table1[[#This Row],[testDate]]</f>
        <v>14</v>
      </c>
      <c r="Q1796" s="8" t="str">
        <f>CONCATENATE(PROPER(Table1[[#This Row],[Performace remark based on performance]])," ",UPPER(TRIM(Table1[[#This Row],[category]])))</f>
        <v>Very Low Performance DESKTOP</v>
      </c>
      <c r="R1796" s="8"/>
      <c r="S1796" s="2"/>
      <c r="T1796" s="2"/>
      <c r="U1796" s="2"/>
      <c r="V1796" s="2"/>
      <c r="W1796" s="2"/>
      <c r="X1796" s="2"/>
      <c r="Y1796" s="2"/>
      <c r="Z1796" s="2"/>
    </row>
    <row r="1797" spans="1:26" x14ac:dyDescent="0.2">
      <c r="A1797" t="s">
        <v>1938</v>
      </c>
      <c r="B1797" s="9">
        <v>35.15</v>
      </c>
      <c r="C1797" s="2">
        <v>691</v>
      </c>
      <c r="D1797" s="2">
        <v>19.670000000000002</v>
      </c>
      <c r="E1797" s="2">
        <v>937</v>
      </c>
      <c r="F1797" s="2">
        <v>26.67</v>
      </c>
      <c r="G1797" s="2">
        <v>35</v>
      </c>
      <c r="H1797" s="2">
        <v>19.75</v>
      </c>
      <c r="I1797" s="2">
        <v>1</v>
      </c>
      <c r="J1797" s="10">
        <v>2012</v>
      </c>
      <c r="K1797" s="8" t="s">
        <v>776</v>
      </c>
      <c r="L1797" s="8" t="s">
        <v>13</v>
      </c>
      <c r="M1797" s="2">
        <f>RANK(Table1[[#This Row],[powerPerf]],Table1[powerPerf])</f>
        <v>1630</v>
      </c>
      <c r="N1797" s="2">
        <f>RANK(Table1[[#This Row],[cpuValue]],Table1[cpuValue])</f>
        <v>1168</v>
      </c>
      <c r="O1797" s="8" t="str">
        <f>LOOKUP(Table1[[#This Row],[Rank based on power]],$S$5:$S$9,$T$5:$T$9)</f>
        <v>Low performance</v>
      </c>
      <c r="P1797" s="2">
        <f ca="1">YEAR($T$2)-Table1[[#This Row],[testDate]]</f>
        <v>10</v>
      </c>
      <c r="Q1797" s="8" t="str">
        <f>CONCATENATE(PROPER(Table1[[#This Row],[Performace remark based on performance]])," ",UPPER(TRIM(Table1[[#This Row],[category]])))</f>
        <v>Low Performance DESKTOP</v>
      </c>
      <c r="R1797" s="8"/>
      <c r="S1797" s="2"/>
      <c r="T1797" s="2"/>
      <c r="U1797" s="2"/>
      <c r="V1797" s="2"/>
      <c r="W1797" s="2"/>
      <c r="X1797" s="2"/>
      <c r="Y1797" s="2"/>
      <c r="Z1797" s="2"/>
    </row>
    <row r="1798" spans="1:26" x14ac:dyDescent="0.2">
      <c r="A1798" t="s">
        <v>1939</v>
      </c>
      <c r="B1798" s="9">
        <v>39.950000000000003</v>
      </c>
      <c r="C1798" s="2">
        <v>689</v>
      </c>
      <c r="D1798" s="2">
        <v>17.25</v>
      </c>
      <c r="E1798" s="2">
        <v>758</v>
      </c>
      <c r="F1798" s="2">
        <v>18.98</v>
      </c>
      <c r="G1798" s="2">
        <v>35</v>
      </c>
      <c r="H1798" s="2">
        <v>19.690000000000001</v>
      </c>
      <c r="I1798" s="2">
        <v>2</v>
      </c>
      <c r="J1798" s="10">
        <v>2009</v>
      </c>
      <c r="K1798" s="8" t="s">
        <v>1542</v>
      </c>
      <c r="L1798" s="8" t="s">
        <v>118</v>
      </c>
      <c r="M1798" s="2">
        <f>RANK(Table1[[#This Row],[powerPerf]],Table1[powerPerf])</f>
        <v>1631</v>
      </c>
      <c r="N1798" s="2">
        <f>RANK(Table1[[#This Row],[cpuValue]],Table1[cpuValue])</f>
        <v>1265</v>
      </c>
      <c r="O1798" s="8" t="str">
        <f>LOOKUP(Table1[[#This Row],[Rank based on power]],$S$5:$S$9,$T$5:$T$9)</f>
        <v>Low performance</v>
      </c>
      <c r="P1798" s="2">
        <f ca="1">YEAR($T$2)-Table1[[#This Row],[testDate]]</f>
        <v>13</v>
      </c>
      <c r="Q1798" s="8" t="str">
        <f>CONCATENATE(PROPER(Table1[[#This Row],[Performace remark based on performance]])," ",UPPER(TRIM(Table1[[#This Row],[category]])))</f>
        <v>Low Performance LAPTOP</v>
      </c>
      <c r="R1798" s="8"/>
      <c r="S1798" s="2"/>
      <c r="T1798" s="2"/>
      <c r="U1798" s="2"/>
      <c r="V1798" s="2"/>
      <c r="W1798" s="2"/>
      <c r="X1798" s="2"/>
      <c r="Y1798" s="2"/>
      <c r="Z1798" s="2"/>
    </row>
    <row r="1799" spans="1:26" x14ac:dyDescent="0.2">
      <c r="A1799" t="s">
        <v>1940</v>
      </c>
      <c r="B1799" s="9">
        <v>201.48</v>
      </c>
      <c r="C1799" s="2">
        <v>688</v>
      </c>
      <c r="D1799" s="2">
        <v>3.41</v>
      </c>
      <c r="E1799" s="2">
        <v>771</v>
      </c>
      <c r="F1799" s="2">
        <v>3.82</v>
      </c>
      <c r="G1799" s="2">
        <v>35</v>
      </c>
      <c r="H1799" s="2">
        <v>19.649999999999999</v>
      </c>
      <c r="I1799" s="2">
        <v>2</v>
      </c>
      <c r="J1799" s="10">
        <v>2009</v>
      </c>
      <c r="K1799" s="8" t="s">
        <v>1734</v>
      </c>
      <c r="L1799" s="8" t="s">
        <v>118</v>
      </c>
      <c r="M1799" s="2">
        <f>RANK(Table1[[#This Row],[powerPerf]],Table1[powerPerf])</f>
        <v>1635</v>
      </c>
      <c r="N1799" s="2">
        <f>RANK(Table1[[#This Row],[cpuValue]],Table1[cpuValue])</f>
        <v>1860</v>
      </c>
      <c r="O1799" s="8" t="str">
        <f>LOOKUP(Table1[[#This Row],[Rank based on power]],$S$5:$S$9,$T$5:$T$9)</f>
        <v>Low performance</v>
      </c>
      <c r="P1799" s="2">
        <f ca="1">YEAR($T$2)-Table1[[#This Row],[testDate]]</f>
        <v>13</v>
      </c>
      <c r="Q1799" s="8" t="str">
        <f>CONCATENATE(PROPER(Table1[[#This Row],[Performace remark based on performance]])," ",UPPER(TRIM(Table1[[#This Row],[category]])))</f>
        <v>Low Performance LAPTOP</v>
      </c>
      <c r="R1799" s="8"/>
      <c r="S1799" s="2"/>
      <c r="T1799" s="2"/>
      <c r="U1799" s="2"/>
      <c r="V1799" s="2"/>
      <c r="W1799" s="2"/>
      <c r="X1799" s="2"/>
      <c r="Y1799" s="2"/>
      <c r="Z1799" s="2"/>
    </row>
    <row r="1800" spans="1:26" x14ac:dyDescent="0.2">
      <c r="A1800" t="s">
        <v>1941</v>
      </c>
      <c r="B1800" s="9">
        <v>31</v>
      </c>
      <c r="C1800" s="2">
        <v>684</v>
      </c>
      <c r="D1800" s="2">
        <v>22.05</v>
      </c>
      <c r="E1800" s="2">
        <v>780</v>
      </c>
      <c r="F1800" s="2">
        <v>25.15</v>
      </c>
      <c r="G1800" s="2">
        <v>45</v>
      </c>
      <c r="H1800" s="2">
        <v>15.19</v>
      </c>
      <c r="I1800" s="2">
        <v>2</v>
      </c>
      <c r="J1800" s="10">
        <v>2009</v>
      </c>
      <c r="K1800" s="8" t="s">
        <v>1391</v>
      </c>
      <c r="L1800" s="8" t="s">
        <v>13</v>
      </c>
      <c r="M1800" s="2">
        <f>RANK(Table1[[#This Row],[powerPerf]],Table1[powerPerf])</f>
        <v>1765</v>
      </c>
      <c r="N1800" s="2">
        <f>RANK(Table1[[#This Row],[cpuValue]],Table1[cpuValue])</f>
        <v>1099</v>
      </c>
      <c r="O1800" s="8" t="str">
        <f>LOOKUP(Table1[[#This Row],[Rank based on power]],$S$5:$S$9,$T$5:$T$9)</f>
        <v>Low performance</v>
      </c>
      <c r="P1800" s="2">
        <f ca="1">YEAR($T$2)-Table1[[#This Row],[testDate]]</f>
        <v>13</v>
      </c>
      <c r="Q1800" s="8" t="str">
        <f>CONCATENATE(PROPER(Table1[[#This Row],[Performace remark based on performance]])," ",UPPER(TRIM(Table1[[#This Row],[category]])))</f>
        <v>Low Performance DESKTOP</v>
      </c>
      <c r="R1800" s="8"/>
      <c r="S1800" s="2"/>
      <c r="T1800" s="2"/>
      <c r="U1800" s="2"/>
      <c r="V1800" s="2"/>
      <c r="W1800" s="2"/>
      <c r="X1800" s="2"/>
      <c r="Y1800" s="2"/>
      <c r="Z1800" s="2"/>
    </row>
    <row r="1801" spans="1:26" x14ac:dyDescent="0.2">
      <c r="A1801" t="s">
        <v>1942</v>
      </c>
      <c r="B1801" s="9">
        <v>29.99</v>
      </c>
      <c r="C1801" s="2">
        <v>683</v>
      </c>
      <c r="D1801" s="2">
        <v>22.79</v>
      </c>
      <c r="E1801" s="2">
        <v>766</v>
      </c>
      <c r="F1801" s="2">
        <v>25.55</v>
      </c>
      <c r="G1801" s="2">
        <v>65</v>
      </c>
      <c r="H1801" s="2">
        <v>10.51</v>
      </c>
      <c r="I1801" s="2">
        <v>2</v>
      </c>
      <c r="J1801" s="10">
        <v>2009</v>
      </c>
      <c r="K1801" s="8" t="s">
        <v>1360</v>
      </c>
      <c r="L1801" s="8" t="s">
        <v>118</v>
      </c>
      <c r="M1801" s="2">
        <f>RANK(Table1[[#This Row],[powerPerf]],Table1[powerPerf])</f>
        <v>1852</v>
      </c>
      <c r="N1801" s="2">
        <f>RANK(Table1[[#This Row],[cpuValue]],Table1[cpuValue])</f>
        <v>1072</v>
      </c>
      <c r="O1801" s="8" t="str">
        <f>LOOKUP(Table1[[#This Row],[Rank based on power]],$S$5:$S$9,$T$5:$T$9)</f>
        <v>Very low performance</v>
      </c>
      <c r="P1801" s="2">
        <f ca="1">YEAR($T$2)-Table1[[#This Row],[testDate]]</f>
        <v>13</v>
      </c>
      <c r="Q1801" s="8" t="str">
        <f>CONCATENATE(PROPER(Table1[[#This Row],[Performace remark based on performance]])," ",UPPER(TRIM(Table1[[#This Row],[category]])))</f>
        <v>Very Low Performance LAPTOP</v>
      </c>
      <c r="R1801" s="8"/>
      <c r="S1801" s="2"/>
      <c r="T1801" s="2"/>
      <c r="U1801" s="2"/>
      <c r="V1801" s="2"/>
      <c r="W1801" s="2"/>
      <c r="X1801" s="2"/>
      <c r="Y1801" s="2"/>
      <c r="Z1801" s="2"/>
    </row>
    <row r="1802" spans="1:26" x14ac:dyDescent="0.2">
      <c r="A1802" t="s">
        <v>1943</v>
      </c>
      <c r="B1802" s="9">
        <v>67.67</v>
      </c>
      <c r="C1802" s="2">
        <v>675</v>
      </c>
      <c r="D1802" s="2">
        <v>9.98</v>
      </c>
      <c r="E1802" s="2">
        <v>791</v>
      </c>
      <c r="F1802" s="2">
        <v>11.69</v>
      </c>
      <c r="G1802" s="2">
        <v>25</v>
      </c>
      <c r="H1802" s="2">
        <v>27.02</v>
      </c>
      <c r="I1802" s="2">
        <v>2</v>
      </c>
      <c r="J1802" s="10">
        <v>2011</v>
      </c>
      <c r="K1802" s="8" t="s">
        <v>1092</v>
      </c>
      <c r="L1802" s="8" t="s">
        <v>13</v>
      </c>
      <c r="M1802" s="2">
        <f>RANK(Table1[[#This Row],[powerPerf]],Table1[powerPerf])</f>
        <v>1452</v>
      </c>
      <c r="N1802" s="2">
        <f>RANK(Table1[[#This Row],[cpuValue]],Table1[cpuValue])</f>
        <v>1581</v>
      </c>
      <c r="O1802" s="8" t="str">
        <f>LOOKUP(Table1[[#This Row],[Rank based on power]],$S$5:$S$9,$T$5:$T$9)</f>
        <v>Average performance</v>
      </c>
      <c r="P1802" s="2">
        <f ca="1">YEAR($T$2)-Table1[[#This Row],[testDate]]</f>
        <v>11</v>
      </c>
      <c r="Q1802" s="8" t="str">
        <f>CONCATENATE(PROPER(Table1[[#This Row],[Performace remark based on performance]])," ",UPPER(TRIM(Table1[[#This Row],[category]])))</f>
        <v>Average Performance DESKTOP</v>
      </c>
      <c r="R1802" s="8"/>
      <c r="S1802" s="2"/>
      <c r="T1802" s="2"/>
      <c r="U1802" s="2"/>
      <c r="V1802" s="2"/>
      <c r="W1802" s="2"/>
      <c r="X1802" s="2"/>
      <c r="Y1802" s="2"/>
      <c r="Z1802" s="2"/>
    </row>
    <row r="1803" spans="1:26" x14ac:dyDescent="0.2">
      <c r="A1803" t="s">
        <v>1944</v>
      </c>
      <c r="B1803" s="9">
        <v>39.39</v>
      </c>
      <c r="C1803" s="2">
        <v>675</v>
      </c>
      <c r="D1803" s="2">
        <v>17.14</v>
      </c>
      <c r="E1803" s="2">
        <v>702</v>
      </c>
      <c r="F1803" s="2">
        <v>17.809999999999999</v>
      </c>
      <c r="G1803" s="2">
        <v>35</v>
      </c>
      <c r="H1803" s="2">
        <v>19.29</v>
      </c>
      <c r="I1803" s="2">
        <v>2</v>
      </c>
      <c r="J1803" s="10">
        <v>2011</v>
      </c>
      <c r="K1803" s="8" t="s">
        <v>1542</v>
      </c>
      <c r="L1803" s="8" t="s">
        <v>118</v>
      </c>
      <c r="M1803" s="2">
        <f>RANK(Table1[[#This Row],[powerPerf]],Table1[powerPerf])</f>
        <v>1649</v>
      </c>
      <c r="N1803" s="2">
        <f>RANK(Table1[[#This Row],[cpuValue]],Table1[cpuValue])</f>
        <v>1272</v>
      </c>
      <c r="O1803" s="8" t="str">
        <f>LOOKUP(Table1[[#This Row],[Rank based on power]],$S$5:$S$9,$T$5:$T$9)</f>
        <v>Low performance</v>
      </c>
      <c r="P1803" s="2">
        <f ca="1">YEAR($T$2)-Table1[[#This Row],[testDate]]</f>
        <v>11</v>
      </c>
      <c r="Q1803" s="8" t="str">
        <f>CONCATENATE(PROPER(Table1[[#This Row],[Performace remark based on performance]])," ",UPPER(TRIM(Table1[[#This Row],[category]])))</f>
        <v>Low Performance LAPTOP</v>
      </c>
      <c r="R1803" s="8"/>
      <c r="S1803" s="2"/>
      <c r="T1803" s="2"/>
      <c r="U1803" s="2"/>
      <c r="V1803" s="2"/>
      <c r="W1803" s="2"/>
      <c r="X1803" s="2"/>
      <c r="Y1803" s="2"/>
      <c r="Z1803" s="2"/>
    </row>
    <row r="1804" spans="1:26" x14ac:dyDescent="0.2">
      <c r="A1804" t="s">
        <v>1945</v>
      </c>
      <c r="B1804" s="9">
        <v>19.95</v>
      </c>
      <c r="C1804" s="2">
        <v>674</v>
      </c>
      <c r="D1804" s="2">
        <v>33.78</v>
      </c>
      <c r="E1804" s="2">
        <v>811</v>
      </c>
      <c r="F1804" s="2">
        <v>40.64</v>
      </c>
      <c r="G1804" s="2">
        <v>25</v>
      </c>
      <c r="H1804" s="2">
        <v>26.96</v>
      </c>
      <c r="I1804" s="2">
        <v>2</v>
      </c>
      <c r="J1804" s="10">
        <v>2009</v>
      </c>
      <c r="K1804" s="8" t="s">
        <v>17</v>
      </c>
      <c r="L1804" s="8" t="s">
        <v>77</v>
      </c>
      <c r="M1804" s="2">
        <f>RANK(Table1[[#This Row],[powerPerf]],Table1[powerPerf])</f>
        <v>1454</v>
      </c>
      <c r="N1804" s="2">
        <f>RANK(Table1[[#This Row],[cpuValue]],Table1[cpuValue])</f>
        <v>739</v>
      </c>
      <c r="O1804" s="8" t="str">
        <f>LOOKUP(Table1[[#This Row],[Rank based on power]],$S$5:$S$9,$T$5:$T$9)</f>
        <v>Average performance</v>
      </c>
      <c r="P1804" s="2">
        <f ca="1">YEAR($T$2)-Table1[[#This Row],[testDate]]</f>
        <v>13</v>
      </c>
      <c r="Q1804" s="8" t="str">
        <f>CONCATENATE(PROPER(Table1[[#This Row],[Performace remark based on performance]])," ",UPPER(TRIM(Table1[[#This Row],[category]])))</f>
        <v>Average Performance UNKNOWN</v>
      </c>
      <c r="R1804" s="8"/>
      <c r="S1804" s="2"/>
      <c r="T1804" s="2"/>
      <c r="U1804" s="2"/>
      <c r="V1804" s="2"/>
      <c r="W1804" s="2"/>
      <c r="X1804" s="2"/>
      <c r="Y1804" s="2"/>
      <c r="Z1804" s="2"/>
    </row>
    <row r="1805" spans="1:26" x14ac:dyDescent="0.2">
      <c r="A1805" t="s">
        <v>1946</v>
      </c>
      <c r="B1805" s="9">
        <v>39.950000000000003</v>
      </c>
      <c r="C1805" s="2">
        <v>673</v>
      </c>
      <c r="D1805" s="2">
        <v>16.84</v>
      </c>
      <c r="E1805" s="2">
        <v>827</v>
      </c>
      <c r="F1805" s="2">
        <v>20.71</v>
      </c>
      <c r="G1805" s="2">
        <v>25</v>
      </c>
      <c r="H1805" s="2">
        <v>26.91</v>
      </c>
      <c r="I1805" s="2">
        <v>2</v>
      </c>
      <c r="J1805" s="10">
        <v>2008</v>
      </c>
      <c r="K1805" s="8" t="s">
        <v>1848</v>
      </c>
      <c r="L1805" s="8" t="s">
        <v>77</v>
      </c>
      <c r="M1805" s="2">
        <f>RANK(Table1[[#This Row],[powerPerf]],Table1[powerPerf])</f>
        <v>1455</v>
      </c>
      <c r="N1805" s="2">
        <f>RANK(Table1[[#This Row],[cpuValue]],Table1[cpuValue])</f>
        <v>1280</v>
      </c>
      <c r="O1805" s="8" t="str">
        <f>LOOKUP(Table1[[#This Row],[Rank based on power]],$S$5:$S$9,$T$5:$T$9)</f>
        <v>Average performance</v>
      </c>
      <c r="P1805" s="2">
        <f ca="1">YEAR($T$2)-Table1[[#This Row],[testDate]]</f>
        <v>14</v>
      </c>
      <c r="Q1805" s="8" t="str">
        <f>CONCATENATE(PROPER(Table1[[#This Row],[Performace remark based on performance]])," ",UPPER(TRIM(Table1[[#This Row],[category]])))</f>
        <v>Average Performance UNKNOWN</v>
      </c>
      <c r="R1805" s="8"/>
      <c r="S1805" s="2"/>
      <c r="T1805" s="2"/>
      <c r="U1805" s="2"/>
      <c r="V1805" s="2"/>
      <c r="W1805" s="2"/>
      <c r="X1805" s="2"/>
      <c r="Y1805" s="2"/>
      <c r="Z1805" s="2"/>
    </row>
    <row r="1806" spans="1:26" x14ac:dyDescent="0.2">
      <c r="A1806" t="s">
        <v>1947</v>
      </c>
      <c r="B1806" s="9">
        <v>109.95</v>
      </c>
      <c r="C1806" s="2">
        <v>672</v>
      </c>
      <c r="D1806" s="2">
        <v>6.12</v>
      </c>
      <c r="E1806" s="2">
        <v>786</v>
      </c>
      <c r="F1806" s="2">
        <v>7.15</v>
      </c>
      <c r="G1806" s="2">
        <v>89</v>
      </c>
      <c r="H1806" s="2">
        <v>7.56</v>
      </c>
      <c r="I1806" s="2">
        <v>2</v>
      </c>
      <c r="J1806" s="10">
        <v>2010</v>
      </c>
      <c r="K1806" s="8" t="s">
        <v>1433</v>
      </c>
      <c r="L1806" s="8" t="s">
        <v>13</v>
      </c>
      <c r="M1806" s="2">
        <f>RANK(Table1[[#This Row],[powerPerf]],Table1[powerPerf])</f>
        <v>1901</v>
      </c>
      <c r="N1806" s="2">
        <f>RANK(Table1[[#This Row],[cpuValue]],Table1[cpuValue])</f>
        <v>1770</v>
      </c>
      <c r="O1806" s="8" t="str">
        <f>LOOKUP(Table1[[#This Row],[Rank based on power]],$S$5:$S$9,$T$5:$T$9)</f>
        <v>Very low performance</v>
      </c>
      <c r="P1806" s="2">
        <f ca="1">YEAR($T$2)-Table1[[#This Row],[testDate]]</f>
        <v>12</v>
      </c>
      <c r="Q1806" s="8" t="str">
        <f>CONCATENATE(PROPER(Table1[[#This Row],[Performace remark based on performance]])," ",UPPER(TRIM(Table1[[#This Row],[category]])))</f>
        <v>Very Low Performance DESKTOP</v>
      </c>
      <c r="R1806" s="8"/>
      <c r="S1806" s="2"/>
      <c r="T1806" s="2"/>
      <c r="U1806" s="2"/>
      <c r="V1806" s="2"/>
      <c r="W1806" s="2"/>
      <c r="X1806" s="2"/>
      <c r="Y1806" s="2"/>
      <c r="Z1806" s="2"/>
    </row>
    <row r="1807" spans="1:26" x14ac:dyDescent="0.2">
      <c r="A1807" t="s">
        <v>1948</v>
      </c>
      <c r="B1807" s="9">
        <v>19.5</v>
      </c>
      <c r="C1807" s="2">
        <v>671</v>
      </c>
      <c r="D1807" s="2">
        <v>34.42</v>
      </c>
      <c r="E1807" s="2">
        <v>748</v>
      </c>
      <c r="F1807" s="2">
        <v>38.36</v>
      </c>
      <c r="G1807" s="2">
        <v>65</v>
      </c>
      <c r="H1807" s="2">
        <v>10.33</v>
      </c>
      <c r="I1807" s="2">
        <v>2</v>
      </c>
      <c r="J1807" s="10">
        <v>2008</v>
      </c>
      <c r="K1807" s="8" t="s">
        <v>1295</v>
      </c>
      <c r="L1807" s="8" t="s">
        <v>13</v>
      </c>
      <c r="M1807" s="2">
        <f>RANK(Table1[[#This Row],[powerPerf]],Table1[powerPerf])</f>
        <v>1857</v>
      </c>
      <c r="N1807" s="2">
        <f>RANK(Table1[[#This Row],[cpuValue]],Table1[cpuValue])</f>
        <v>718</v>
      </c>
      <c r="O1807" s="8" t="str">
        <f>LOOKUP(Table1[[#This Row],[Rank based on power]],$S$5:$S$9,$T$5:$T$9)</f>
        <v>Very low performance</v>
      </c>
      <c r="P1807" s="2">
        <f ca="1">YEAR($T$2)-Table1[[#This Row],[testDate]]</f>
        <v>14</v>
      </c>
      <c r="Q1807" s="8" t="str">
        <f>CONCATENATE(PROPER(Table1[[#This Row],[Performace remark based on performance]])," ",UPPER(TRIM(Table1[[#This Row],[category]])))</f>
        <v>Very Low Performance DESKTOP</v>
      </c>
      <c r="R1807" s="8"/>
      <c r="S1807" s="2"/>
      <c r="T1807" s="2"/>
      <c r="U1807" s="2"/>
      <c r="V1807" s="2"/>
      <c r="W1807" s="2"/>
      <c r="X1807" s="2"/>
      <c r="Y1807" s="2"/>
      <c r="Z1807" s="2"/>
    </row>
    <row r="1808" spans="1:26" x14ac:dyDescent="0.2">
      <c r="A1808" t="s">
        <v>1949</v>
      </c>
      <c r="B1808" s="9">
        <v>14</v>
      </c>
      <c r="C1808" s="2">
        <v>671</v>
      </c>
      <c r="D1808" s="2">
        <v>47.91</v>
      </c>
      <c r="E1808" s="2">
        <v>746</v>
      </c>
      <c r="F1808" s="2">
        <v>53.28</v>
      </c>
      <c r="G1808" s="2">
        <v>65</v>
      </c>
      <c r="H1808" s="2">
        <v>10.32</v>
      </c>
      <c r="I1808" s="2">
        <v>2</v>
      </c>
      <c r="J1808" s="10">
        <v>2011</v>
      </c>
      <c r="K1808" s="8" t="s">
        <v>1295</v>
      </c>
      <c r="L1808" s="8" t="s">
        <v>13</v>
      </c>
      <c r="M1808" s="2">
        <f>RANK(Table1[[#This Row],[powerPerf]],Table1[powerPerf])</f>
        <v>1859</v>
      </c>
      <c r="N1808" s="2">
        <f>RANK(Table1[[#This Row],[cpuValue]],Table1[cpuValue])</f>
        <v>454</v>
      </c>
      <c r="O1808" s="8" t="str">
        <f>LOOKUP(Table1[[#This Row],[Rank based on power]],$S$5:$S$9,$T$5:$T$9)</f>
        <v>Very low performance</v>
      </c>
      <c r="P1808" s="2">
        <f ca="1">YEAR($T$2)-Table1[[#This Row],[testDate]]</f>
        <v>11</v>
      </c>
      <c r="Q1808" s="8" t="str">
        <f>CONCATENATE(PROPER(Table1[[#This Row],[Performace remark based on performance]])," ",UPPER(TRIM(Table1[[#This Row],[category]])))</f>
        <v>Very Low Performance DESKTOP</v>
      </c>
      <c r="R1808" s="8"/>
      <c r="S1808" s="2"/>
      <c r="T1808" s="2"/>
      <c r="U1808" s="2"/>
      <c r="V1808" s="2"/>
      <c r="W1808" s="2"/>
      <c r="X1808" s="2"/>
      <c r="Y1808" s="2"/>
      <c r="Z1808" s="2"/>
    </row>
    <row r="1809" spans="1:26" x14ac:dyDescent="0.2">
      <c r="A1809" t="s">
        <v>1950</v>
      </c>
      <c r="B1809" s="9">
        <v>9.99</v>
      </c>
      <c r="C1809" s="2">
        <v>667</v>
      </c>
      <c r="D1809" s="2">
        <v>66.760000000000005</v>
      </c>
      <c r="E1809" s="2">
        <v>735</v>
      </c>
      <c r="F1809" s="2">
        <v>73.569999999999993</v>
      </c>
      <c r="G1809" s="2">
        <v>35</v>
      </c>
      <c r="H1809" s="2">
        <v>19.059999999999999</v>
      </c>
      <c r="I1809" s="2">
        <v>2</v>
      </c>
      <c r="J1809" s="10">
        <v>2008</v>
      </c>
      <c r="K1809" s="8" t="s">
        <v>1695</v>
      </c>
      <c r="L1809" s="8" t="s">
        <v>118</v>
      </c>
      <c r="M1809" s="2">
        <f>RANK(Table1[[#This Row],[powerPerf]],Table1[powerPerf])</f>
        <v>1656</v>
      </c>
      <c r="N1809" s="2">
        <f>RANK(Table1[[#This Row],[cpuValue]],Table1[cpuValue])</f>
        <v>257</v>
      </c>
      <c r="O1809" s="8" t="str">
        <f>LOOKUP(Table1[[#This Row],[Rank based on power]],$S$5:$S$9,$T$5:$T$9)</f>
        <v>Low performance</v>
      </c>
      <c r="P1809" s="2">
        <f ca="1">YEAR($T$2)-Table1[[#This Row],[testDate]]</f>
        <v>14</v>
      </c>
      <c r="Q1809" s="8" t="str">
        <f>CONCATENATE(PROPER(Table1[[#This Row],[Performace remark based on performance]])," ",UPPER(TRIM(Table1[[#This Row],[category]])))</f>
        <v>Low Performance LAPTOP</v>
      </c>
      <c r="R1809" s="8"/>
      <c r="S1809" s="2"/>
      <c r="T1809" s="2"/>
      <c r="U1809" s="2"/>
      <c r="V1809" s="2"/>
      <c r="W1809" s="2"/>
      <c r="X1809" s="2"/>
      <c r="Y1809" s="2"/>
      <c r="Z1809" s="2"/>
    </row>
    <row r="1810" spans="1:26" x14ac:dyDescent="0.2">
      <c r="A1810" t="s">
        <v>1951</v>
      </c>
      <c r="B1810" s="9">
        <v>224.26</v>
      </c>
      <c r="C1810" s="2">
        <v>666</v>
      </c>
      <c r="D1810" s="2">
        <v>2.97</v>
      </c>
      <c r="E1810" s="2">
        <v>751</v>
      </c>
      <c r="F1810" s="2">
        <v>3.35</v>
      </c>
      <c r="G1810" s="2">
        <v>35</v>
      </c>
      <c r="H1810" s="2">
        <v>19.03</v>
      </c>
      <c r="I1810" s="2">
        <v>2</v>
      </c>
      <c r="J1810" s="10">
        <v>2008</v>
      </c>
      <c r="K1810" s="8" t="s">
        <v>1542</v>
      </c>
      <c r="L1810" s="8" t="s">
        <v>118</v>
      </c>
      <c r="M1810" s="2">
        <f>RANK(Table1[[#This Row],[powerPerf]],Table1[powerPerf])</f>
        <v>1659</v>
      </c>
      <c r="N1810" s="2">
        <f>RANK(Table1[[#This Row],[cpuValue]],Table1[cpuValue])</f>
        <v>1882</v>
      </c>
      <c r="O1810" s="8" t="str">
        <f>LOOKUP(Table1[[#This Row],[Rank based on power]],$S$5:$S$9,$T$5:$T$9)</f>
        <v>Low performance</v>
      </c>
      <c r="P1810" s="2">
        <f ca="1">YEAR($T$2)-Table1[[#This Row],[testDate]]</f>
        <v>14</v>
      </c>
      <c r="Q1810" s="8" t="str">
        <f>CONCATENATE(PROPER(Table1[[#This Row],[Performace remark based on performance]])," ",UPPER(TRIM(Table1[[#This Row],[category]])))</f>
        <v>Low Performance LAPTOP</v>
      </c>
      <c r="R1810" s="8"/>
      <c r="S1810" s="2"/>
      <c r="T1810" s="2"/>
      <c r="U1810" s="2"/>
      <c r="V1810" s="2"/>
      <c r="W1810" s="2"/>
      <c r="X1810" s="2"/>
      <c r="Y1810" s="2"/>
      <c r="Z1810" s="2"/>
    </row>
    <row r="1811" spans="1:26" x14ac:dyDescent="0.2">
      <c r="A1811" t="s">
        <v>1952</v>
      </c>
      <c r="B1811" s="9">
        <v>42.98</v>
      </c>
      <c r="C1811" s="2">
        <v>665</v>
      </c>
      <c r="D1811" s="2">
        <v>15.48</v>
      </c>
      <c r="E1811" s="2">
        <v>735</v>
      </c>
      <c r="F1811" s="2">
        <v>17.11</v>
      </c>
      <c r="G1811" s="2">
        <v>35</v>
      </c>
      <c r="H1811" s="2">
        <v>19.010000000000002</v>
      </c>
      <c r="I1811" s="2">
        <v>2</v>
      </c>
      <c r="J1811" s="10">
        <v>2008</v>
      </c>
      <c r="K1811" s="8" t="s">
        <v>1596</v>
      </c>
      <c r="L1811" s="8" t="s">
        <v>118</v>
      </c>
      <c r="M1811" s="2">
        <f>RANK(Table1[[#This Row],[powerPerf]],Table1[powerPerf])</f>
        <v>1661</v>
      </c>
      <c r="N1811" s="2">
        <f>RANK(Table1[[#This Row],[cpuValue]],Table1[cpuValue])</f>
        <v>1336</v>
      </c>
      <c r="O1811" s="8" t="str">
        <f>LOOKUP(Table1[[#This Row],[Rank based on power]],$S$5:$S$9,$T$5:$T$9)</f>
        <v>Low performance</v>
      </c>
      <c r="P1811" s="2">
        <f ca="1">YEAR($T$2)-Table1[[#This Row],[testDate]]</f>
        <v>14</v>
      </c>
      <c r="Q1811" s="8" t="str">
        <f>CONCATENATE(PROPER(Table1[[#This Row],[Performace remark based on performance]])," ",UPPER(TRIM(Table1[[#This Row],[category]])))</f>
        <v>Low Performance LAPTOP</v>
      </c>
      <c r="R1811" s="8"/>
      <c r="S1811" s="2"/>
      <c r="T1811" s="2"/>
      <c r="U1811" s="2"/>
      <c r="V1811" s="2"/>
      <c r="W1811" s="2"/>
      <c r="X1811" s="2"/>
      <c r="Y1811" s="2"/>
      <c r="Z1811" s="2"/>
    </row>
    <row r="1812" spans="1:26" x14ac:dyDescent="0.2">
      <c r="A1812" t="s">
        <v>1953</v>
      </c>
      <c r="B1812" s="9">
        <v>282</v>
      </c>
      <c r="C1812" s="2">
        <v>664</v>
      </c>
      <c r="D1812" s="2">
        <v>2.36</v>
      </c>
      <c r="E1812" s="2">
        <v>629</v>
      </c>
      <c r="F1812" s="2">
        <v>2.23</v>
      </c>
      <c r="G1812" s="2">
        <v>6</v>
      </c>
      <c r="H1812" s="2">
        <v>110.69</v>
      </c>
      <c r="I1812" s="2">
        <v>2</v>
      </c>
      <c r="J1812" s="10">
        <v>2015</v>
      </c>
      <c r="K1812" s="8" t="s">
        <v>17</v>
      </c>
      <c r="L1812" s="8" t="s">
        <v>118</v>
      </c>
      <c r="M1812" s="2">
        <f>RANK(Table1[[#This Row],[powerPerf]],Table1[powerPerf])</f>
        <v>705</v>
      </c>
      <c r="N1812" s="2">
        <f>RANK(Table1[[#This Row],[cpuValue]],Table1[cpuValue])</f>
        <v>1900</v>
      </c>
      <c r="O1812" s="8" t="str">
        <f>LOOKUP(Table1[[#This Row],[Rank based on power]],$S$5:$S$9,$T$5:$T$9)</f>
        <v>High performance</v>
      </c>
      <c r="P1812" s="2">
        <f ca="1">YEAR($T$2)-Table1[[#This Row],[testDate]]</f>
        <v>7</v>
      </c>
      <c r="Q1812" s="8" t="str">
        <f>CONCATENATE(PROPER(Table1[[#This Row],[Performace remark based on performance]])," ",UPPER(TRIM(Table1[[#This Row],[category]])))</f>
        <v>High Performance LAPTOP</v>
      </c>
      <c r="R1812" s="8"/>
      <c r="S1812" s="2"/>
      <c r="T1812" s="2"/>
      <c r="U1812" s="2"/>
      <c r="V1812" s="2"/>
      <c r="W1812" s="2"/>
      <c r="X1812" s="2"/>
      <c r="Y1812" s="2"/>
      <c r="Z1812" s="2"/>
    </row>
    <row r="1813" spans="1:26" x14ac:dyDescent="0.2">
      <c r="A1813" t="s">
        <v>1954</v>
      </c>
      <c r="B1813" s="9">
        <v>83.44</v>
      </c>
      <c r="C1813" s="2">
        <v>663</v>
      </c>
      <c r="D1813" s="2">
        <v>7.94</v>
      </c>
      <c r="E1813" s="2">
        <v>703</v>
      </c>
      <c r="F1813" s="2">
        <v>8.42</v>
      </c>
      <c r="G1813" s="2">
        <v>25</v>
      </c>
      <c r="H1813" s="2">
        <v>26.5</v>
      </c>
      <c r="I1813" s="2">
        <v>2</v>
      </c>
      <c r="J1813" s="10">
        <v>2008</v>
      </c>
      <c r="K1813" s="8" t="s">
        <v>1092</v>
      </c>
      <c r="L1813" s="8" t="s">
        <v>13</v>
      </c>
      <c r="M1813" s="2">
        <f>RANK(Table1[[#This Row],[powerPerf]],Table1[powerPerf])</f>
        <v>1466</v>
      </c>
      <c r="N1813" s="2">
        <f>RANK(Table1[[#This Row],[cpuValue]],Table1[cpuValue])</f>
        <v>1695</v>
      </c>
      <c r="O1813" s="8" t="str">
        <f>LOOKUP(Table1[[#This Row],[Rank based on power]],$S$5:$S$9,$T$5:$T$9)</f>
        <v>Average performance</v>
      </c>
      <c r="P1813" s="2">
        <f ca="1">YEAR($T$2)-Table1[[#This Row],[testDate]]</f>
        <v>14</v>
      </c>
      <c r="Q1813" s="8" t="str">
        <f>CONCATENATE(PROPER(Table1[[#This Row],[Performace remark based on performance]])," ",UPPER(TRIM(Table1[[#This Row],[category]])))</f>
        <v>Average Performance DESKTOP</v>
      </c>
      <c r="R1813" s="8"/>
      <c r="S1813" s="2"/>
      <c r="T1813" s="2"/>
      <c r="U1813" s="2"/>
      <c r="V1813" s="2"/>
      <c r="W1813" s="2"/>
      <c r="X1813" s="2"/>
      <c r="Y1813" s="2"/>
      <c r="Z1813" s="2"/>
    </row>
    <row r="1814" spans="1:26" x14ac:dyDescent="0.2">
      <c r="A1814" t="s">
        <v>1955</v>
      </c>
      <c r="B1814" s="9">
        <v>21.49</v>
      </c>
      <c r="C1814" s="2">
        <v>659</v>
      </c>
      <c r="D1814" s="2">
        <v>30.65</v>
      </c>
      <c r="E1814" s="2">
        <v>444</v>
      </c>
      <c r="F1814" s="2">
        <v>20.67</v>
      </c>
      <c r="G1814" s="2">
        <v>35</v>
      </c>
      <c r="H1814" s="2">
        <v>18.82</v>
      </c>
      <c r="I1814" s="2">
        <v>2</v>
      </c>
      <c r="J1814" s="10">
        <v>2012</v>
      </c>
      <c r="K1814" s="8" t="s">
        <v>1542</v>
      </c>
      <c r="L1814" s="8" t="s">
        <v>118</v>
      </c>
      <c r="M1814" s="2">
        <f>RANK(Table1[[#This Row],[powerPerf]],Table1[powerPerf])</f>
        <v>1668</v>
      </c>
      <c r="N1814" s="2">
        <f>RANK(Table1[[#This Row],[cpuValue]],Table1[cpuValue])</f>
        <v>823</v>
      </c>
      <c r="O1814" s="8" t="str">
        <f>LOOKUP(Table1[[#This Row],[Rank based on power]],$S$5:$S$9,$T$5:$T$9)</f>
        <v>Low performance</v>
      </c>
      <c r="P1814" s="2">
        <f ca="1">YEAR($T$2)-Table1[[#This Row],[testDate]]</f>
        <v>10</v>
      </c>
      <c r="Q1814" s="8" t="str">
        <f>CONCATENATE(PROPER(Table1[[#This Row],[Performace remark based on performance]])," ",UPPER(TRIM(Table1[[#This Row],[category]])))</f>
        <v>Low Performance LAPTOP</v>
      </c>
      <c r="R1814" s="8"/>
      <c r="S1814" s="2"/>
      <c r="T1814" s="2"/>
      <c r="U1814" s="2"/>
      <c r="V1814" s="2"/>
      <c r="W1814" s="2"/>
      <c r="X1814" s="2"/>
      <c r="Y1814" s="2"/>
      <c r="Z1814" s="2"/>
    </row>
    <row r="1815" spans="1:26" x14ac:dyDescent="0.2">
      <c r="A1815" t="s">
        <v>1956</v>
      </c>
      <c r="B1815" s="9">
        <v>19.649999999999999</v>
      </c>
      <c r="C1815" s="2">
        <v>649</v>
      </c>
      <c r="D1815" s="2">
        <v>33.020000000000003</v>
      </c>
      <c r="E1815" s="2">
        <v>785</v>
      </c>
      <c r="F1815" s="2">
        <v>39.950000000000003</v>
      </c>
      <c r="G1815" s="2">
        <v>65</v>
      </c>
      <c r="H1815" s="2">
        <v>9.98</v>
      </c>
      <c r="I1815" s="2">
        <v>2</v>
      </c>
      <c r="J1815" s="10">
        <v>2008</v>
      </c>
      <c r="K1815" s="8" t="s">
        <v>1295</v>
      </c>
      <c r="L1815" s="8" t="s">
        <v>13</v>
      </c>
      <c r="M1815" s="2">
        <f>RANK(Table1[[#This Row],[powerPerf]],Table1[powerPerf])</f>
        <v>1865</v>
      </c>
      <c r="N1815" s="2">
        <f>RANK(Table1[[#This Row],[cpuValue]],Table1[cpuValue])</f>
        <v>766</v>
      </c>
      <c r="O1815" s="8" t="str">
        <f>LOOKUP(Table1[[#This Row],[Rank based on power]],$S$5:$S$9,$T$5:$T$9)</f>
        <v>Very low performance</v>
      </c>
      <c r="P1815" s="2">
        <f ca="1">YEAR($T$2)-Table1[[#This Row],[testDate]]</f>
        <v>14</v>
      </c>
      <c r="Q1815" s="8" t="str">
        <f>CONCATENATE(PROPER(Table1[[#This Row],[Performace remark based on performance]])," ",UPPER(TRIM(Table1[[#This Row],[category]])))</f>
        <v>Very Low Performance DESKTOP</v>
      </c>
      <c r="R1815" s="8"/>
      <c r="S1815" s="2"/>
      <c r="T1815" s="2"/>
      <c r="U1815" s="2"/>
      <c r="V1815" s="2"/>
      <c r="W1815" s="2"/>
      <c r="X1815" s="2"/>
      <c r="Y1815" s="2"/>
      <c r="Z1815" s="2"/>
    </row>
    <row r="1816" spans="1:26" x14ac:dyDescent="0.2">
      <c r="A1816" t="s">
        <v>1957</v>
      </c>
      <c r="B1816" s="9">
        <v>24.99</v>
      </c>
      <c r="C1816" s="2">
        <v>649</v>
      </c>
      <c r="D1816" s="2">
        <v>25.98</v>
      </c>
      <c r="E1816" s="2">
        <v>645</v>
      </c>
      <c r="F1816" s="2">
        <v>25.83</v>
      </c>
      <c r="G1816" s="2">
        <v>35</v>
      </c>
      <c r="H1816" s="2">
        <v>18.55</v>
      </c>
      <c r="I1816" s="2">
        <v>2</v>
      </c>
      <c r="J1816" s="10">
        <v>2015</v>
      </c>
      <c r="K1816" s="8" t="s">
        <v>937</v>
      </c>
      <c r="L1816" s="8" t="s">
        <v>118</v>
      </c>
      <c r="M1816" s="2">
        <f>RANK(Table1[[#This Row],[powerPerf]],Table1[powerPerf])</f>
        <v>1675</v>
      </c>
      <c r="N1816" s="2">
        <f>RANK(Table1[[#This Row],[cpuValue]],Table1[cpuValue])</f>
        <v>964</v>
      </c>
      <c r="O1816" s="8" t="str">
        <f>LOOKUP(Table1[[#This Row],[Rank based on power]],$S$5:$S$9,$T$5:$T$9)</f>
        <v>Low performance</v>
      </c>
      <c r="P1816" s="2">
        <f ca="1">YEAR($T$2)-Table1[[#This Row],[testDate]]</f>
        <v>7</v>
      </c>
      <c r="Q1816" s="8" t="str">
        <f>CONCATENATE(PROPER(Table1[[#This Row],[Performace remark based on performance]])," ",UPPER(TRIM(Table1[[#This Row],[category]])))</f>
        <v>Low Performance LAPTOP</v>
      </c>
      <c r="R1816" s="8"/>
      <c r="S1816" s="2"/>
      <c r="T1816" s="2"/>
      <c r="U1816" s="2"/>
      <c r="V1816" s="2"/>
      <c r="W1816" s="2"/>
      <c r="X1816" s="2"/>
      <c r="Y1816" s="2"/>
      <c r="Z1816" s="2"/>
    </row>
    <row r="1817" spans="1:26" x14ac:dyDescent="0.2">
      <c r="A1817" t="s">
        <v>1958</v>
      </c>
      <c r="B1817" s="9">
        <v>29.99</v>
      </c>
      <c r="C1817" s="2">
        <v>649</v>
      </c>
      <c r="D1817" s="2">
        <v>21.63</v>
      </c>
      <c r="E1817" s="2">
        <v>725</v>
      </c>
      <c r="F1817" s="2">
        <v>24.16</v>
      </c>
      <c r="G1817" s="2">
        <v>35</v>
      </c>
      <c r="H1817" s="2">
        <v>18.53</v>
      </c>
      <c r="I1817" s="2">
        <v>2</v>
      </c>
      <c r="J1817" s="10">
        <v>2014</v>
      </c>
      <c r="K1817" s="8" t="s">
        <v>1542</v>
      </c>
      <c r="L1817" s="8" t="s">
        <v>118</v>
      </c>
      <c r="M1817" s="2">
        <f>RANK(Table1[[#This Row],[powerPerf]],Table1[powerPerf])</f>
        <v>1676</v>
      </c>
      <c r="N1817" s="2">
        <f>RANK(Table1[[#This Row],[cpuValue]],Table1[cpuValue])</f>
        <v>1111</v>
      </c>
      <c r="O1817" s="8" t="str">
        <f>LOOKUP(Table1[[#This Row],[Rank based on power]],$S$5:$S$9,$T$5:$T$9)</f>
        <v>Low performance</v>
      </c>
      <c r="P1817" s="2">
        <f ca="1">YEAR($T$2)-Table1[[#This Row],[testDate]]</f>
        <v>8</v>
      </c>
      <c r="Q1817" s="8" t="str">
        <f>CONCATENATE(PROPER(Table1[[#This Row],[Performace remark based on performance]])," ",UPPER(TRIM(Table1[[#This Row],[category]])))</f>
        <v>Low Performance LAPTOP</v>
      </c>
      <c r="R1817" s="8"/>
      <c r="S1817" s="2"/>
      <c r="T1817" s="2"/>
      <c r="U1817" s="2"/>
      <c r="V1817" s="2"/>
      <c r="W1817" s="2"/>
      <c r="X1817" s="2"/>
      <c r="Y1817" s="2"/>
      <c r="Z1817" s="2"/>
    </row>
    <row r="1818" spans="1:26" x14ac:dyDescent="0.2">
      <c r="A1818" t="s">
        <v>1959</v>
      </c>
      <c r="B1818" s="9">
        <v>79.95</v>
      </c>
      <c r="C1818" s="2">
        <v>645</v>
      </c>
      <c r="D1818" s="2">
        <v>8.06</v>
      </c>
      <c r="E1818" s="2">
        <v>722</v>
      </c>
      <c r="F1818" s="2">
        <v>9.0299999999999994</v>
      </c>
      <c r="G1818" s="2">
        <v>35</v>
      </c>
      <c r="H1818" s="2">
        <v>18.420000000000002</v>
      </c>
      <c r="I1818" s="2">
        <v>2</v>
      </c>
      <c r="J1818" s="10">
        <v>2021</v>
      </c>
      <c r="K1818" s="8" t="s">
        <v>1960</v>
      </c>
      <c r="L1818" s="8" t="s">
        <v>118</v>
      </c>
      <c r="M1818" s="2">
        <f>RANK(Table1[[#This Row],[powerPerf]],Table1[powerPerf])</f>
        <v>1680</v>
      </c>
      <c r="N1818" s="2">
        <f>RANK(Table1[[#This Row],[cpuValue]],Table1[cpuValue])</f>
        <v>1692</v>
      </c>
      <c r="O1818" s="8" t="str">
        <f>LOOKUP(Table1[[#This Row],[Rank based on power]],$S$5:$S$9,$T$5:$T$9)</f>
        <v>Low performance</v>
      </c>
      <c r="P1818" s="2">
        <f ca="1">YEAR($T$2)-Table1[[#This Row],[testDate]]</f>
        <v>1</v>
      </c>
      <c r="Q1818" s="8" t="str">
        <f>CONCATENATE(PROPER(Table1[[#This Row],[Performace remark based on performance]])," ",UPPER(TRIM(Table1[[#This Row],[category]])))</f>
        <v>Low Performance LAPTOP</v>
      </c>
      <c r="R1818" s="8"/>
      <c r="S1818" s="2"/>
      <c r="T1818" s="2"/>
      <c r="U1818" s="2"/>
      <c r="V1818" s="2"/>
      <c r="W1818" s="2"/>
      <c r="X1818" s="2"/>
      <c r="Y1818" s="2"/>
      <c r="Z1818" s="2"/>
    </row>
    <row r="1819" spans="1:26" x14ac:dyDescent="0.2">
      <c r="A1819" t="s">
        <v>1961</v>
      </c>
      <c r="B1819" s="9">
        <v>12</v>
      </c>
      <c r="C1819" s="2">
        <v>644</v>
      </c>
      <c r="D1819" s="2">
        <v>53.69</v>
      </c>
      <c r="E1819" s="2">
        <v>717</v>
      </c>
      <c r="F1819" s="2">
        <v>59.73</v>
      </c>
      <c r="G1819" s="2">
        <v>35</v>
      </c>
      <c r="H1819" s="2">
        <v>18.41</v>
      </c>
      <c r="I1819" s="2">
        <v>2</v>
      </c>
      <c r="J1819" s="10">
        <v>2010</v>
      </c>
      <c r="K1819" s="8" t="s">
        <v>1960</v>
      </c>
      <c r="L1819" s="8" t="s">
        <v>118</v>
      </c>
      <c r="M1819" s="2">
        <f>RANK(Table1[[#This Row],[powerPerf]],Table1[powerPerf])</f>
        <v>1681</v>
      </c>
      <c r="N1819" s="2">
        <f>RANK(Table1[[#This Row],[cpuValue]],Table1[cpuValue])</f>
        <v>388</v>
      </c>
      <c r="O1819" s="8" t="str">
        <f>LOOKUP(Table1[[#This Row],[Rank based on power]],$S$5:$S$9,$T$5:$T$9)</f>
        <v>Low performance</v>
      </c>
      <c r="P1819" s="2">
        <f ca="1">YEAR($T$2)-Table1[[#This Row],[testDate]]</f>
        <v>12</v>
      </c>
      <c r="Q1819" s="8" t="str">
        <f>CONCATENATE(PROPER(Table1[[#This Row],[Performace remark based on performance]])," ",UPPER(TRIM(Table1[[#This Row],[category]])))</f>
        <v>Low Performance LAPTOP</v>
      </c>
      <c r="R1819" s="8"/>
      <c r="S1819" s="2"/>
      <c r="T1819" s="2"/>
      <c r="U1819" s="2"/>
      <c r="V1819" s="2"/>
      <c r="W1819" s="2"/>
      <c r="X1819" s="2"/>
      <c r="Y1819" s="2"/>
      <c r="Z1819" s="2"/>
    </row>
    <row r="1820" spans="1:26" x14ac:dyDescent="0.2">
      <c r="A1820" t="s">
        <v>1962</v>
      </c>
      <c r="B1820" s="9">
        <v>14.99</v>
      </c>
      <c r="C1820" s="2">
        <v>643</v>
      </c>
      <c r="D1820" s="2">
        <v>42.89</v>
      </c>
      <c r="E1820" s="2">
        <v>714</v>
      </c>
      <c r="F1820" s="2">
        <v>47.61</v>
      </c>
      <c r="G1820" s="2">
        <v>35</v>
      </c>
      <c r="H1820" s="2">
        <v>18.37</v>
      </c>
      <c r="I1820" s="2">
        <v>2</v>
      </c>
      <c r="J1820" s="10">
        <v>2013</v>
      </c>
      <c r="K1820" s="8" t="s">
        <v>1734</v>
      </c>
      <c r="L1820" s="8" t="s">
        <v>118</v>
      </c>
      <c r="M1820" s="2">
        <f>RANK(Table1[[#This Row],[powerPerf]],Table1[powerPerf])</f>
        <v>1682</v>
      </c>
      <c r="N1820" s="2">
        <f>RANK(Table1[[#This Row],[cpuValue]],Table1[cpuValue])</f>
        <v>547</v>
      </c>
      <c r="O1820" s="8" t="str">
        <f>LOOKUP(Table1[[#This Row],[Rank based on power]],$S$5:$S$9,$T$5:$T$9)</f>
        <v>Low performance</v>
      </c>
      <c r="P1820" s="2">
        <f ca="1">YEAR($T$2)-Table1[[#This Row],[testDate]]</f>
        <v>9</v>
      </c>
      <c r="Q1820" s="8" t="str">
        <f>CONCATENATE(PROPER(Table1[[#This Row],[Performace remark based on performance]])," ",UPPER(TRIM(Table1[[#This Row],[category]])))</f>
        <v>Low Performance LAPTOP</v>
      </c>
      <c r="R1820" s="8"/>
      <c r="S1820" s="2"/>
      <c r="T1820" s="2"/>
      <c r="U1820" s="2"/>
      <c r="V1820" s="2"/>
      <c r="W1820" s="2"/>
      <c r="X1820" s="2"/>
      <c r="Y1820" s="2"/>
      <c r="Z1820" s="2"/>
    </row>
    <row r="1821" spans="1:26" x14ac:dyDescent="0.2">
      <c r="A1821" t="s">
        <v>1963</v>
      </c>
      <c r="B1821" s="9">
        <v>39</v>
      </c>
      <c r="C1821" s="2">
        <v>640</v>
      </c>
      <c r="D1821" s="2">
        <v>16.420000000000002</v>
      </c>
      <c r="E1821" s="2">
        <v>656</v>
      </c>
      <c r="F1821" s="2">
        <v>16.82</v>
      </c>
      <c r="G1821" s="2">
        <v>35</v>
      </c>
      <c r="H1821" s="2">
        <v>18.29</v>
      </c>
      <c r="I1821" s="2">
        <v>2</v>
      </c>
      <c r="J1821" s="10">
        <v>2009</v>
      </c>
      <c r="K1821" s="8" t="s">
        <v>1596</v>
      </c>
      <c r="L1821" s="8" t="s">
        <v>118</v>
      </c>
      <c r="M1821" s="2">
        <f>RANK(Table1[[#This Row],[powerPerf]],Table1[powerPerf])</f>
        <v>1685</v>
      </c>
      <c r="N1821" s="2">
        <f>RANK(Table1[[#This Row],[cpuValue]],Table1[cpuValue])</f>
        <v>1297</v>
      </c>
      <c r="O1821" s="8" t="str">
        <f>LOOKUP(Table1[[#This Row],[Rank based on power]],$S$5:$S$9,$T$5:$T$9)</f>
        <v>Low performance</v>
      </c>
      <c r="P1821" s="2">
        <f ca="1">YEAR($T$2)-Table1[[#This Row],[testDate]]</f>
        <v>13</v>
      </c>
      <c r="Q1821" s="8" t="str">
        <f>CONCATENATE(PROPER(Table1[[#This Row],[Performace remark based on performance]])," ",UPPER(TRIM(Table1[[#This Row],[category]])))</f>
        <v>Low Performance LAPTOP</v>
      </c>
      <c r="R1821" s="8"/>
      <c r="S1821" s="2"/>
      <c r="T1821" s="2"/>
      <c r="U1821" s="2"/>
      <c r="V1821" s="2"/>
      <c r="W1821" s="2"/>
      <c r="X1821" s="2"/>
      <c r="Y1821" s="2"/>
      <c r="Z1821" s="2"/>
    </row>
    <row r="1822" spans="1:26" x14ac:dyDescent="0.2">
      <c r="A1822" t="s">
        <v>1964</v>
      </c>
      <c r="B1822" s="9">
        <v>89</v>
      </c>
      <c r="C1822" s="2">
        <v>636</v>
      </c>
      <c r="D1822" s="2">
        <v>7.14</v>
      </c>
      <c r="E1822" s="2">
        <v>683</v>
      </c>
      <c r="F1822" s="2">
        <v>7.67</v>
      </c>
      <c r="G1822" s="2">
        <v>65</v>
      </c>
      <c r="H1822" s="2">
        <v>9.7799999999999994</v>
      </c>
      <c r="I1822" s="2">
        <v>2</v>
      </c>
      <c r="J1822" s="10">
        <v>2012</v>
      </c>
      <c r="K1822" s="8" t="s">
        <v>1295</v>
      </c>
      <c r="L1822" s="8" t="s">
        <v>13</v>
      </c>
      <c r="M1822" s="2">
        <f>RANK(Table1[[#This Row],[powerPerf]],Table1[powerPerf])</f>
        <v>1867</v>
      </c>
      <c r="N1822" s="2">
        <f>RANK(Table1[[#This Row],[cpuValue]],Table1[cpuValue])</f>
        <v>1724</v>
      </c>
      <c r="O1822" s="8" t="str">
        <f>LOOKUP(Table1[[#This Row],[Rank based on power]],$S$5:$S$9,$T$5:$T$9)</f>
        <v>Very low performance</v>
      </c>
      <c r="P1822" s="2">
        <f ca="1">YEAR($T$2)-Table1[[#This Row],[testDate]]</f>
        <v>10</v>
      </c>
      <c r="Q1822" s="8" t="str">
        <f>CONCATENATE(PROPER(Table1[[#This Row],[Performace remark based on performance]])," ",UPPER(TRIM(Table1[[#This Row],[category]])))</f>
        <v>Very Low Performance DESKTOP</v>
      </c>
      <c r="R1822" s="8"/>
      <c r="S1822" s="2"/>
      <c r="T1822" s="2"/>
      <c r="U1822" s="2"/>
      <c r="V1822" s="2"/>
      <c r="W1822" s="2"/>
      <c r="X1822" s="2"/>
      <c r="Y1822" s="2"/>
      <c r="Z1822" s="2"/>
    </row>
    <row r="1823" spans="1:26" x14ac:dyDescent="0.2">
      <c r="A1823" t="s">
        <v>1965</v>
      </c>
      <c r="B1823" s="9">
        <v>134</v>
      </c>
      <c r="C1823" s="2">
        <v>635</v>
      </c>
      <c r="D1823" s="2">
        <v>4.74</v>
      </c>
      <c r="E1823" s="2">
        <v>587</v>
      </c>
      <c r="F1823" s="2">
        <v>4.38</v>
      </c>
      <c r="G1823" s="2">
        <v>10</v>
      </c>
      <c r="H1823" s="2">
        <v>63.52</v>
      </c>
      <c r="I1823" s="2">
        <v>2</v>
      </c>
      <c r="J1823" s="10">
        <v>2009</v>
      </c>
      <c r="K1823" s="8" t="s">
        <v>1473</v>
      </c>
      <c r="L1823" s="8" t="s">
        <v>118</v>
      </c>
      <c r="M1823" s="2">
        <f>RANK(Table1[[#This Row],[powerPerf]],Table1[powerPerf])</f>
        <v>1022</v>
      </c>
      <c r="N1823" s="2">
        <f>RANK(Table1[[#This Row],[cpuValue]],Table1[cpuValue])</f>
        <v>1819</v>
      </c>
      <c r="O1823" s="8" t="str">
        <f>LOOKUP(Table1[[#This Row],[Rank based on power]],$S$5:$S$9,$T$5:$T$9)</f>
        <v>Average performance</v>
      </c>
      <c r="P1823" s="2">
        <f ca="1">YEAR($T$2)-Table1[[#This Row],[testDate]]</f>
        <v>13</v>
      </c>
      <c r="Q1823" s="8" t="str">
        <f>CONCATENATE(PROPER(Table1[[#This Row],[Performace remark based on performance]])," ",UPPER(TRIM(Table1[[#This Row],[category]])))</f>
        <v>Average Performance LAPTOP</v>
      </c>
      <c r="R1823" s="8"/>
      <c r="S1823" s="2"/>
      <c r="T1823" s="2"/>
      <c r="U1823" s="2"/>
      <c r="V1823" s="2"/>
      <c r="W1823" s="2"/>
      <c r="X1823" s="2"/>
      <c r="Y1823" s="2"/>
      <c r="Z1823" s="2"/>
    </row>
    <row r="1824" spans="1:26" x14ac:dyDescent="0.2">
      <c r="A1824" t="s">
        <v>1966</v>
      </c>
      <c r="B1824" s="9">
        <v>42.5</v>
      </c>
      <c r="C1824" s="2">
        <v>632</v>
      </c>
      <c r="D1824" s="2">
        <v>14.88</v>
      </c>
      <c r="E1824" s="2">
        <v>753</v>
      </c>
      <c r="F1824" s="2">
        <v>17.73</v>
      </c>
      <c r="G1824" s="2">
        <v>65</v>
      </c>
      <c r="H1824" s="2">
        <v>9.73</v>
      </c>
      <c r="I1824" s="2">
        <v>2</v>
      </c>
      <c r="J1824" s="10">
        <v>2009</v>
      </c>
      <c r="K1824" s="8" t="s">
        <v>1295</v>
      </c>
      <c r="L1824" s="8" t="s">
        <v>13</v>
      </c>
      <c r="M1824" s="2">
        <f>RANK(Table1[[#This Row],[powerPerf]],Table1[powerPerf])</f>
        <v>1868</v>
      </c>
      <c r="N1824" s="2">
        <f>RANK(Table1[[#This Row],[cpuValue]],Table1[cpuValue])</f>
        <v>1357</v>
      </c>
      <c r="O1824" s="8" t="str">
        <f>LOOKUP(Table1[[#This Row],[Rank based on power]],$S$5:$S$9,$T$5:$T$9)</f>
        <v>Very low performance</v>
      </c>
      <c r="P1824" s="2">
        <f ca="1">YEAR($T$2)-Table1[[#This Row],[testDate]]</f>
        <v>13</v>
      </c>
      <c r="Q1824" s="8" t="str">
        <f>CONCATENATE(PROPER(Table1[[#This Row],[Performace remark based on performance]])," ",UPPER(TRIM(Table1[[#This Row],[category]])))</f>
        <v>Very Low Performance DESKTOP</v>
      </c>
      <c r="R1824" s="8"/>
      <c r="S1824" s="2"/>
      <c r="T1824" s="2"/>
      <c r="U1824" s="2"/>
      <c r="V1824" s="2"/>
      <c r="W1824" s="2"/>
      <c r="X1824" s="2"/>
      <c r="Y1824" s="2"/>
      <c r="Z1824" s="2"/>
    </row>
    <row r="1825" spans="1:26" x14ac:dyDescent="0.2">
      <c r="A1825" t="s">
        <v>1967</v>
      </c>
      <c r="B1825" s="9">
        <v>89</v>
      </c>
      <c r="C1825" s="2">
        <v>627</v>
      </c>
      <c r="D1825" s="2">
        <v>7.04</v>
      </c>
      <c r="E1825" s="2">
        <v>816</v>
      </c>
      <c r="F1825" s="2">
        <v>9.17</v>
      </c>
      <c r="G1825" s="2">
        <v>35</v>
      </c>
      <c r="H1825" s="2">
        <v>17.899999999999999</v>
      </c>
      <c r="I1825" s="2">
        <v>2</v>
      </c>
      <c r="J1825" s="10">
        <v>2010</v>
      </c>
      <c r="K1825" s="8" t="s">
        <v>1542</v>
      </c>
      <c r="L1825" s="8" t="s">
        <v>118</v>
      </c>
      <c r="M1825" s="2">
        <f>RANK(Table1[[#This Row],[powerPerf]],Table1[powerPerf])</f>
        <v>1700</v>
      </c>
      <c r="N1825" s="2">
        <f>RANK(Table1[[#This Row],[cpuValue]],Table1[cpuValue])</f>
        <v>1728</v>
      </c>
      <c r="O1825" s="8" t="str">
        <f>LOOKUP(Table1[[#This Row],[Rank based on power]],$S$5:$S$9,$T$5:$T$9)</f>
        <v>Low performance</v>
      </c>
      <c r="P1825" s="2">
        <f ca="1">YEAR($T$2)-Table1[[#This Row],[testDate]]</f>
        <v>12</v>
      </c>
      <c r="Q1825" s="8" t="str">
        <f>CONCATENATE(PROPER(Table1[[#This Row],[Performace remark based on performance]])," ",UPPER(TRIM(Table1[[#This Row],[category]])))</f>
        <v>Low Performance LAPTOP</v>
      </c>
      <c r="R1825" s="8"/>
      <c r="S1825" s="2"/>
      <c r="T1825" s="2"/>
      <c r="U1825" s="2"/>
      <c r="V1825" s="2"/>
      <c r="W1825" s="2"/>
      <c r="X1825" s="2"/>
      <c r="Y1825" s="2"/>
      <c r="Z1825" s="2"/>
    </row>
    <row r="1826" spans="1:26" x14ac:dyDescent="0.2">
      <c r="A1826" t="s">
        <v>1968</v>
      </c>
      <c r="B1826" s="9">
        <v>14.97</v>
      </c>
      <c r="C1826" s="2">
        <v>627</v>
      </c>
      <c r="D1826" s="2">
        <v>41.91</v>
      </c>
      <c r="E1826" s="2">
        <v>692</v>
      </c>
      <c r="F1826" s="2">
        <v>46.19</v>
      </c>
      <c r="G1826" s="2">
        <v>35</v>
      </c>
      <c r="H1826" s="2">
        <v>17.93</v>
      </c>
      <c r="I1826" s="2">
        <v>2</v>
      </c>
      <c r="J1826" s="10">
        <v>2009</v>
      </c>
      <c r="K1826" s="8" t="s">
        <v>1969</v>
      </c>
      <c r="L1826" s="8" t="s">
        <v>118</v>
      </c>
      <c r="M1826" s="2">
        <f>RANK(Table1[[#This Row],[powerPerf]],Table1[powerPerf])</f>
        <v>1698</v>
      </c>
      <c r="N1826" s="2">
        <f>RANK(Table1[[#This Row],[cpuValue]],Table1[cpuValue])</f>
        <v>558</v>
      </c>
      <c r="O1826" s="8" t="str">
        <f>LOOKUP(Table1[[#This Row],[Rank based on power]],$S$5:$S$9,$T$5:$T$9)</f>
        <v>Low performance</v>
      </c>
      <c r="P1826" s="2">
        <f ca="1">YEAR($T$2)-Table1[[#This Row],[testDate]]</f>
        <v>13</v>
      </c>
      <c r="Q1826" s="8" t="str">
        <f>CONCATENATE(PROPER(Table1[[#This Row],[Performace remark based on performance]])," ",UPPER(TRIM(Table1[[#This Row],[category]])))</f>
        <v>Low Performance LAPTOP</v>
      </c>
      <c r="R1826" s="8"/>
      <c r="S1826" s="2"/>
      <c r="T1826" s="2"/>
      <c r="U1826" s="2"/>
      <c r="V1826" s="2"/>
      <c r="W1826" s="2"/>
      <c r="X1826" s="2"/>
      <c r="Y1826" s="2"/>
      <c r="Z1826" s="2"/>
    </row>
    <row r="1827" spans="1:26" x14ac:dyDescent="0.2">
      <c r="A1827" t="s">
        <v>1970</v>
      </c>
      <c r="B1827" s="9">
        <v>14.95</v>
      </c>
      <c r="C1827" s="2">
        <v>623</v>
      </c>
      <c r="D1827" s="2">
        <v>41.71</v>
      </c>
      <c r="E1827" s="2">
        <v>730</v>
      </c>
      <c r="F1827" s="2">
        <v>48.81</v>
      </c>
      <c r="G1827" s="2">
        <v>35</v>
      </c>
      <c r="H1827" s="2">
        <v>17.809999999999999</v>
      </c>
      <c r="I1827" s="2">
        <v>2</v>
      </c>
      <c r="J1827" s="10">
        <v>2009</v>
      </c>
      <c r="K1827" s="8" t="s">
        <v>1542</v>
      </c>
      <c r="L1827" s="8" t="s">
        <v>118</v>
      </c>
      <c r="M1827" s="2">
        <f>RANK(Table1[[#This Row],[powerPerf]],Table1[powerPerf])</f>
        <v>1708</v>
      </c>
      <c r="N1827" s="2">
        <f>RANK(Table1[[#This Row],[cpuValue]],Table1[cpuValue])</f>
        <v>561</v>
      </c>
      <c r="O1827" s="8" t="str">
        <f>LOOKUP(Table1[[#This Row],[Rank based on power]],$S$5:$S$9,$T$5:$T$9)</f>
        <v>Low performance</v>
      </c>
      <c r="P1827" s="2">
        <f ca="1">YEAR($T$2)-Table1[[#This Row],[testDate]]</f>
        <v>13</v>
      </c>
      <c r="Q1827" s="8" t="str">
        <f>CONCATENATE(PROPER(Table1[[#This Row],[Performace remark based on performance]])," ",UPPER(TRIM(Table1[[#This Row],[category]])))</f>
        <v>Low Performance LAPTOP</v>
      </c>
      <c r="R1827" s="8"/>
      <c r="S1827" s="2"/>
      <c r="T1827" s="2"/>
      <c r="U1827" s="2"/>
      <c r="V1827" s="2"/>
      <c r="W1827" s="2"/>
      <c r="X1827" s="2"/>
      <c r="Y1827" s="2"/>
      <c r="Z1827" s="2"/>
    </row>
    <row r="1828" spans="1:26" x14ac:dyDescent="0.2">
      <c r="A1828" t="s">
        <v>1971</v>
      </c>
      <c r="B1828" s="9">
        <v>134</v>
      </c>
      <c r="C1828" s="2">
        <v>622</v>
      </c>
      <c r="D1828" s="2">
        <v>4.6399999999999997</v>
      </c>
      <c r="E1828" s="2">
        <v>574</v>
      </c>
      <c r="F1828" s="2">
        <v>4.28</v>
      </c>
      <c r="G1828" s="2">
        <v>17</v>
      </c>
      <c r="H1828" s="2">
        <v>36.590000000000003</v>
      </c>
      <c r="I1828" s="2">
        <v>2</v>
      </c>
      <c r="J1828" s="10">
        <v>2012</v>
      </c>
      <c r="K1828" s="8" t="s">
        <v>1473</v>
      </c>
      <c r="L1828" s="8" t="s">
        <v>118</v>
      </c>
      <c r="M1828" s="2">
        <f>RANK(Table1[[#This Row],[powerPerf]],Table1[powerPerf])</f>
        <v>1289</v>
      </c>
      <c r="N1828" s="2">
        <f>RANK(Table1[[#This Row],[cpuValue]],Table1[cpuValue])</f>
        <v>1825</v>
      </c>
      <c r="O1828" s="8" t="str">
        <f>LOOKUP(Table1[[#This Row],[Rank based on power]],$S$5:$S$9,$T$5:$T$9)</f>
        <v>Average performance</v>
      </c>
      <c r="P1828" s="2">
        <f ca="1">YEAR($T$2)-Table1[[#This Row],[testDate]]</f>
        <v>10</v>
      </c>
      <c r="Q1828" s="8" t="str">
        <f>CONCATENATE(PROPER(Table1[[#This Row],[Performace remark based on performance]])," ",UPPER(TRIM(Table1[[#This Row],[category]])))</f>
        <v>Average Performance LAPTOP</v>
      </c>
      <c r="R1828" s="8"/>
      <c r="S1828" s="2"/>
      <c r="T1828" s="2"/>
      <c r="U1828" s="2"/>
      <c r="V1828" s="2"/>
      <c r="W1828" s="2"/>
      <c r="X1828" s="2"/>
      <c r="Y1828" s="2"/>
      <c r="Z1828" s="2"/>
    </row>
    <row r="1829" spans="1:26" x14ac:dyDescent="0.2">
      <c r="A1829" t="s">
        <v>1972</v>
      </c>
      <c r="B1829" s="9">
        <v>30</v>
      </c>
      <c r="C1829" s="2">
        <v>621</v>
      </c>
      <c r="D1829" s="2">
        <v>20.72</v>
      </c>
      <c r="E1829" s="2">
        <v>435</v>
      </c>
      <c r="F1829" s="2">
        <v>14.51</v>
      </c>
      <c r="G1829" s="2">
        <v>4</v>
      </c>
      <c r="H1829" s="2">
        <v>155.37</v>
      </c>
      <c r="I1829" s="2">
        <v>4</v>
      </c>
      <c r="J1829" s="10">
        <v>2009</v>
      </c>
      <c r="K1829" s="8" t="s">
        <v>1665</v>
      </c>
      <c r="L1829" s="8" t="s">
        <v>118</v>
      </c>
      <c r="M1829" s="2">
        <f>RANK(Table1[[#This Row],[powerPerf]],Table1[powerPerf])</f>
        <v>478</v>
      </c>
      <c r="N1829" s="2">
        <f>RANK(Table1[[#This Row],[cpuValue]],Table1[cpuValue])</f>
        <v>1139</v>
      </c>
      <c r="O1829" s="8" t="str">
        <f>LOOKUP(Table1[[#This Row],[Rank based on power]],$S$5:$S$9,$T$5:$T$9)</f>
        <v>High performance</v>
      </c>
      <c r="P1829" s="2">
        <f ca="1">YEAR($T$2)-Table1[[#This Row],[testDate]]</f>
        <v>13</v>
      </c>
      <c r="Q1829" s="8" t="str">
        <f>CONCATENATE(PROPER(Table1[[#This Row],[Performace remark based on performance]])," ",UPPER(TRIM(Table1[[#This Row],[category]])))</f>
        <v>High Performance LAPTOP</v>
      </c>
      <c r="R1829" s="8"/>
      <c r="S1829" s="2"/>
      <c r="T1829" s="2"/>
      <c r="U1829" s="2"/>
      <c r="V1829" s="2"/>
      <c r="W1829" s="2"/>
      <c r="X1829" s="2"/>
      <c r="Y1829" s="2"/>
      <c r="Z1829" s="2"/>
    </row>
    <row r="1830" spans="1:26" x14ac:dyDescent="0.2">
      <c r="A1830" t="s">
        <v>1973</v>
      </c>
      <c r="B1830" s="9">
        <v>22</v>
      </c>
      <c r="C1830" s="2">
        <v>609</v>
      </c>
      <c r="D1830" s="2">
        <v>27.69</v>
      </c>
      <c r="E1830" s="2">
        <v>653</v>
      </c>
      <c r="F1830" s="2">
        <v>29.67</v>
      </c>
      <c r="G1830" s="2">
        <v>35</v>
      </c>
      <c r="H1830" s="2">
        <v>17.41</v>
      </c>
      <c r="I1830" s="2">
        <v>2</v>
      </c>
      <c r="J1830" s="10">
        <v>2011</v>
      </c>
      <c r="K1830" s="8" t="s">
        <v>1542</v>
      </c>
      <c r="L1830" s="8" t="s">
        <v>118</v>
      </c>
      <c r="M1830" s="2">
        <f>RANK(Table1[[#This Row],[powerPerf]],Table1[powerPerf])</f>
        <v>1716</v>
      </c>
      <c r="N1830" s="2">
        <f>RANK(Table1[[#This Row],[cpuValue]],Table1[cpuValue])</f>
        <v>916</v>
      </c>
      <c r="O1830" s="8" t="str">
        <f>LOOKUP(Table1[[#This Row],[Rank based on power]],$S$5:$S$9,$T$5:$T$9)</f>
        <v>Low performance</v>
      </c>
      <c r="P1830" s="2">
        <f ca="1">YEAR($T$2)-Table1[[#This Row],[testDate]]</f>
        <v>11</v>
      </c>
      <c r="Q1830" s="8" t="str">
        <f>CONCATENATE(PROPER(Table1[[#This Row],[Performace remark based on performance]])," ",UPPER(TRIM(Table1[[#This Row],[category]])))</f>
        <v>Low Performance LAPTOP</v>
      </c>
      <c r="R1830" s="8"/>
      <c r="S1830" s="2"/>
      <c r="T1830" s="2"/>
      <c r="U1830" s="2"/>
      <c r="V1830" s="2"/>
      <c r="W1830" s="2"/>
      <c r="X1830" s="2"/>
      <c r="Y1830" s="2"/>
      <c r="Z1830" s="2"/>
    </row>
    <row r="1831" spans="1:26" x14ac:dyDescent="0.2">
      <c r="A1831" t="s">
        <v>1974</v>
      </c>
      <c r="B1831" s="9">
        <v>24.95</v>
      </c>
      <c r="C1831" s="2">
        <v>604</v>
      </c>
      <c r="D1831" s="2">
        <v>24.22</v>
      </c>
      <c r="E1831" s="2">
        <v>632</v>
      </c>
      <c r="F1831" s="2">
        <v>25.32</v>
      </c>
      <c r="G1831" s="2">
        <v>25</v>
      </c>
      <c r="H1831" s="2">
        <v>24.17</v>
      </c>
      <c r="I1831" s="2">
        <v>2</v>
      </c>
      <c r="J1831" s="10">
        <v>2009</v>
      </c>
      <c r="K1831" s="8" t="s">
        <v>1092</v>
      </c>
      <c r="L1831" s="8" t="s">
        <v>13</v>
      </c>
      <c r="M1831" s="2">
        <f>RANK(Table1[[#This Row],[powerPerf]],Table1[powerPerf])</f>
        <v>1516</v>
      </c>
      <c r="N1831" s="2">
        <f>RANK(Table1[[#This Row],[cpuValue]],Table1[cpuValue])</f>
        <v>1024</v>
      </c>
      <c r="O1831" s="8" t="str">
        <f>LOOKUP(Table1[[#This Row],[Rank based on power]],$S$5:$S$9,$T$5:$T$9)</f>
        <v>Average performance</v>
      </c>
      <c r="P1831" s="2">
        <f ca="1">YEAR($T$2)-Table1[[#This Row],[testDate]]</f>
        <v>13</v>
      </c>
      <c r="Q1831" s="8" t="str">
        <f>CONCATENATE(PROPER(Table1[[#This Row],[Performace remark based on performance]])," ",UPPER(TRIM(Table1[[#This Row],[category]])))</f>
        <v>Average Performance DESKTOP</v>
      </c>
      <c r="R1831" s="8"/>
      <c r="S1831" s="2"/>
      <c r="T1831" s="2"/>
      <c r="U1831" s="2"/>
      <c r="V1831" s="2"/>
      <c r="W1831" s="2"/>
      <c r="X1831" s="2"/>
      <c r="Y1831" s="2"/>
      <c r="Z1831" s="2"/>
    </row>
    <row r="1832" spans="1:26" x14ac:dyDescent="0.2">
      <c r="A1832" t="s">
        <v>1975</v>
      </c>
      <c r="B1832" s="9">
        <v>35</v>
      </c>
      <c r="C1832" s="2">
        <v>600</v>
      </c>
      <c r="D1832" s="2">
        <v>17.14</v>
      </c>
      <c r="E1832" s="2">
        <v>606</v>
      </c>
      <c r="F1832" s="2">
        <v>17.32</v>
      </c>
      <c r="G1832" s="2">
        <v>65</v>
      </c>
      <c r="H1832" s="2">
        <v>9.23</v>
      </c>
      <c r="I1832" s="2">
        <v>2</v>
      </c>
      <c r="J1832" s="10">
        <v>2009</v>
      </c>
      <c r="K1832" s="8" t="s">
        <v>1267</v>
      </c>
      <c r="L1832" s="8" t="s">
        <v>16</v>
      </c>
      <c r="M1832" s="2">
        <f>RANK(Table1[[#This Row],[powerPerf]],Table1[powerPerf])</f>
        <v>1874</v>
      </c>
      <c r="N1832" s="2">
        <f>RANK(Table1[[#This Row],[cpuValue]],Table1[cpuValue])</f>
        <v>1272</v>
      </c>
      <c r="O1832" s="8" t="str">
        <f>LOOKUP(Table1[[#This Row],[Rank based on power]],$S$5:$S$9,$T$5:$T$9)</f>
        <v>Very low performance</v>
      </c>
      <c r="P1832" s="2">
        <f ca="1">YEAR($T$2)-Table1[[#This Row],[testDate]]</f>
        <v>13</v>
      </c>
      <c r="Q1832" s="8" t="str">
        <f>CONCATENATE(PROPER(Table1[[#This Row],[Performace remark based on performance]])," ",UPPER(TRIM(Table1[[#This Row],[category]])))</f>
        <v>Very Low Performance SERVER</v>
      </c>
      <c r="R1832" s="8"/>
      <c r="S1832" s="2"/>
      <c r="T1832" s="2"/>
      <c r="U1832" s="2"/>
      <c r="V1832" s="2"/>
      <c r="W1832" s="2"/>
      <c r="X1832" s="2"/>
      <c r="Y1832" s="2"/>
      <c r="Z1832" s="2"/>
    </row>
    <row r="1833" spans="1:26" x14ac:dyDescent="0.2">
      <c r="A1833" t="s">
        <v>1976</v>
      </c>
      <c r="B1833" s="9">
        <v>39.99</v>
      </c>
      <c r="C1833" s="2">
        <v>597</v>
      </c>
      <c r="D1833" s="2">
        <v>14.92</v>
      </c>
      <c r="E1833" s="2">
        <v>642</v>
      </c>
      <c r="F1833" s="2">
        <v>16.05</v>
      </c>
      <c r="G1833" s="2">
        <v>65</v>
      </c>
      <c r="H1833" s="2">
        <v>9.18</v>
      </c>
      <c r="I1833" s="2">
        <v>2</v>
      </c>
      <c r="J1833" s="10">
        <v>2008</v>
      </c>
      <c r="K1833" s="8" t="s">
        <v>1800</v>
      </c>
      <c r="L1833" s="8" t="s">
        <v>13</v>
      </c>
      <c r="M1833" s="2">
        <f>RANK(Table1[[#This Row],[powerPerf]],Table1[powerPerf])</f>
        <v>1875</v>
      </c>
      <c r="N1833" s="2">
        <f>RANK(Table1[[#This Row],[cpuValue]],Table1[cpuValue])</f>
        <v>1355</v>
      </c>
      <c r="O1833" s="8" t="str">
        <f>LOOKUP(Table1[[#This Row],[Rank based on power]],$S$5:$S$9,$T$5:$T$9)</f>
        <v>Very low performance</v>
      </c>
      <c r="P1833" s="2">
        <f ca="1">YEAR($T$2)-Table1[[#This Row],[testDate]]</f>
        <v>14</v>
      </c>
      <c r="Q1833" s="8" t="str">
        <f>CONCATENATE(PROPER(Table1[[#This Row],[Performace remark based on performance]])," ",UPPER(TRIM(Table1[[#This Row],[category]])))</f>
        <v>Very Low Performance DESKTOP</v>
      </c>
      <c r="R1833" s="8"/>
      <c r="S1833" s="2"/>
      <c r="T1833" s="2"/>
      <c r="U1833" s="2"/>
      <c r="V1833" s="2"/>
      <c r="W1833" s="2"/>
      <c r="X1833" s="2"/>
      <c r="Y1833" s="2"/>
      <c r="Z1833" s="2"/>
    </row>
    <row r="1834" spans="1:26" x14ac:dyDescent="0.2">
      <c r="A1834" t="s">
        <v>1977</v>
      </c>
      <c r="B1834" s="9">
        <v>68.25</v>
      </c>
      <c r="C1834" s="2">
        <v>596</v>
      </c>
      <c r="D1834" s="2">
        <v>8.73</v>
      </c>
      <c r="E1834" s="2">
        <v>686</v>
      </c>
      <c r="F1834" s="2">
        <v>10.050000000000001</v>
      </c>
      <c r="G1834" s="2">
        <v>65</v>
      </c>
      <c r="H1834" s="2">
        <v>9.17</v>
      </c>
      <c r="I1834" s="2">
        <v>2</v>
      </c>
      <c r="J1834" s="10">
        <v>2010</v>
      </c>
      <c r="K1834" s="8" t="s">
        <v>1433</v>
      </c>
      <c r="L1834" s="8" t="s">
        <v>13</v>
      </c>
      <c r="M1834" s="2">
        <f>RANK(Table1[[#This Row],[powerPerf]],Table1[powerPerf])</f>
        <v>1876</v>
      </c>
      <c r="N1834" s="2">
        <f>RANK(Table1[[#This Row],[cpuValue]],Table1[cpuValue])</f>
        <v>1651</v>
      </c>
      <c r="O1834" s="8" t="str">
        <f>LOOKUP(Table1[[#This Row],[Rank based on power]],$S$5:$S$9,$T$5:$T$9)</f>
        <v>Very low performance</v>
      </c>
      <c r="P1834" s="2">
        <f ca="1">YEAR($T$2)-Table1[[#This Row],[testDate]]</f>
        <v>12</v>
      </c>
      <c r="Q1834" s="8" t="str">
        <f>CONCATENATE(PROPER(Table1[[#This Row],[Performace remark based on performance]])," ",UPPER(TRIM(Table1[[#This Row],[category]])))</f>
        <v>Very Low Performance DESKTOP</v>
      </c>
      <c r="R1834" s="8"/>
      <c r="S1834" s="2"/>
      <c r="T1834" s="2"/>
      <c r="U1834" s="2"/>
      <c r="V1834" s="2"/>
      <c r="W1834" s="2"/>
      <c r="X1834" s="2"/>
      <c r="Y1834" s="2"/>
      <c r="Z1834" s="2"/>
    </row>
    <row r="1835" spans="1:26" x14ac:dyDescent="0.2">
      <c r="A1835" t="s">
        <v>1978</v>
      </c>
      <c r="B1835" s="9">
        <v>64</v>
      </c>
      <c r="C1835" s="2">
        <v>596</v>
      </c>
      <c r="D1835" s="2">
        <v>9.31</v>
      </c>
      <c r="E1835" s="2">
        <v>224</v>
      </c>
      <c r="F1835" s="2">
        <v>3.5</v>
      </c>
      <c r="G1835" s="2">
        <v>8.5</v>
      </c>
      <c r="H1835" s="2">
        <v>70.08</v>
      </c>
      <c r="I1835" s="2">
        <v>2</v>
      </c>
      <c r="J1835" s="10">
        <v>2009</v>
      </c>
      <c r="K1835" s="8" t="s">
        <v>1270</v>
      </c>
      <c r="L1835" s="8" t="s">
        <v>16</v>
      </c>
      <c r="M1835" s="2">
        <f>RANK(Table1[[#This Row],[powerPerf]],Table1[powerPerf])</f>
        <v>956</v>
      </c>
      <c r="N1835" s="2">
        <f>RANK(Table1[[#This Row],[cpuValue]],Table1[cpuValue])</f>
        <v>1613</v>
      </c>
      <c r="O1835" s="8" t="str">
        <f>LOOKUP(Table1[[#This Row],[Rank based on power]],$S$5:$S$9,$T$5:$T$9)</f>
        <v>Average performance</v>
      </c>
      <c r="P1835" s="2">
        <f ca="1">YEAR($T$2)-Table1[[#This Row],[testDate]]</f>
        <v>13</v>
      </c>
      <c r="Q1835" s="8" t="str">
        <f>CONCATENATE(PROPER(Table1[[#This Row],[Performace remark based on performance]])," ",UPPER(TRIM(Table1[[#This Row],[category]])))</f>
        <v>Average Performance SERVER</v>
      </c>
      <c r="R1835" s="8"/>
      <c r="S1835" s="2"/>
      <c r="T1835" s="2"/>
      <c r="U1835" s="2"/>
      <c r="V1835" s="2"/>
      <c r="W1835" s="2"/>
      <c r="X1835" s="2"/>
      <c r="Y1835" s="2"/>
      <c r="Z1835" s="2"/>
    </row>
    <row r="1836" spans="1:26" x14ac:dyDescent="0.2">
      <c r="A1836" t="s">
        <v>1979</v>
      </c>
      <c r="B1836" s="9">
        <v>290</v>
      </c>
      <c r="C1836" s="2">
        <v>593</v>
      </c>
      <c r="D1836" s="2">
        <v>2.04</v>
      </c>
      <c r="E1836" s="2">
        <v>729</v>
      </c>
      <c r="F1836" s="2">
        <v>2.5099999999999998</v>
      </c>
      <c r="G1836" s="2">
        <v>103</v>
      </c>
      <c r="H1836" s="2">
        <v>5.75</v>
      </c>
      <c r="I1836" s="2">
        <v>2</v>
      </c>
      <c r="J1836" s="10">
        <v>2009</v>
      </c>
      <c r="K1836" s="8" t="s">
        <v>1433</v>
      </c>
      <c r="L1836" s="8" t="s">
        <v>16</v>
      </c>
      <c r="M1836" s="2">
        <f>RANK(Table1[[#This Row],[powerPerf]],Table1[powerPerf])</f>
        <v>1911</v>
      </c>
      <c r="N1836" s="2">
        <f>RANK(Table1[[#This Row],[cpuValue]],Table1[cpuValue])</f>
        <v>1911</v>
      </c>
      <c r="O1836" s="8" t="str">
        <f>LOOKUP(Table1[[#This Row],[Rank based on power]],$S$5:$S$9,$T$5:$T$9)</f>
        <v>Very low performance</v>
      </c>
      <c r="P1836" s="2">
        <f ca="1">YEAR($T$2)-Table1[[#This Row],[testDate]]</f>
        <v>13</v>
      </c>
      <c r="Q1836" s="8" t="str">
        <f>CONCATENATE(PROPER(Table1[[#This Row],[Performace remark based on performance]])," ",UPPER(TRIM(Table1[[#This Row],[category]])))</f>
        <v>Very Low Performance SERVER</v>
      </c>
      <c r="R1836" s="8"/>
      <c r="S1836" s="2"/>
      <c r="T1836" s="2"/>
      <c r="U1836" s="2"/>
      <c r="V1836" s="2"/>
      <c r="W1836" s="2"/>
      <c r="X1836" s="2"/>
      <c r="Y1836" s="2"/>
      <c r="Z1836" s="2"/>
    </row>
    <row r="1837" spans="1:26" x14ac:dyDescent="0.2">
      <c r="A1837" t="s">
        <v>1980</v>
      </c>
      <c r="B1837" s="9">
        <v>170</v>
      </c>
      <c r="C1837" s="2">
        <v>592</v>
      </c>
      <c r="D1837" s="2">
        <v>3.48</v>
      </c>
      <c r="E1837" s="2">
        <v>564</v>
      </c>
      <c r="F1837" s="2">
        <v>3.32</v>
      </c>
      <c r="G1837" s="2">
        <v>6</v>
      </c>
      <c r="H1837" s="2">
        <v>98.69</v>
      </c>
      <c r="I1837" s="2">
        <v>2</v>
      </c>
      <c r="J1837" s="10">
        <v>2011</v>
      </c>
      <c r="K1837" s="8" t="s">
        <v>1659</v>
      </c>
      <c r="L1837" s="8" t="s">
        <v>118</v>
      </c>
      <c r="M1837" s="2">
        <f>RANK(Table1[[#This Row],[powerPerf]],Table1[powerPerf])</f>
        <v>765</v>
      </c>
      <c r="N1837" s="2">
        <f>RANK(Table1[[#This Row],[cpuValue]],Table1[cpuValue])</f>
        <v>1857</v>
      </c>
      <c r="O1837" s="8" t="str">
        <f>LOOKUP(Table1[[#This Row],[Rank based on power]],$S$5:$S$9,$T$5:$T$9)</f>
        <v>High performance</v>
      </c>
      <c r="P1837" s="2">
        <f ca="1">YEAR($T$2)-Table1[[#This Row],[testDate]]</f>
        <v>11</v>
      </c>
      <c r="Q1837" s="8" t="str">
        <f>CONCATENATE(PROPER(Table1[[#This Row],[Performace remark based on performance]])," ",UPPER(TRIM(Table1[[#This Row],[category]])))</f>
        <v>High Performance LAPTOP</v>
      </c>
      <c r="R1837" s="8"/>
      <c r="S1837" s="2"/>
      <c r="T1837" s="2"/>
      <c r="U1837" s="2"/>
      <c r="V1837" s="2"/>
      <c r="W1837" s="2"/>
      <c r="X1837" s="2"/>
      <c r="Y1837" s="2"/>
      <c r="Z1837" s="2"/>
    </row>
    <row r="1838" spans="1:26" x14ac:dyDescent="0.2">
      <c r="A1838" t="s">
        <v>1981</v>
      </c>
      <c r="B1838" s="9">
        <v>127.61</v>
      </c>
      <c r="C1838" s="2">
        <v>592</v>
      </c>
      <c r="D1838" s="2">
        <v>4.6399999999999997</v>
      </c>
      <c r="E1838" s="2">
        <v>693</v>
      </c>
      <c r="F1838" s="2">
        <v>5.43</v>
      </c>
      <c r="G1838" s="2">
        <v>65</v>
      </c>
      <c r="H1838" s="2">
        <v>9.11</v>
      </c>
      <c r="I1838" s="2">
        <v>2</v>
      </c>
      <c r="J1838" s="10">
        <v>2012</v>
      </c>
      <c r="K1838" s="8" t="s">
        <v>1982</v>
      </c>
      <c r="L1838" s="8" t="s">
        <v>13</v>
      </c>
      <c r="M1838" s="2">
        <f>RANK(Table1[[#This Row],[powerPerf]],Table1[powerPerf])</f>
        <v>1879</v>
      </c>
      <c r="N1838" s="2">
        <f>RANK(Table1[[#This Row],[cpuValue]],Table1[cpuValue])</f>
        <v>1825</v>
      </c>
      <c r="O1838" s="8" t="str">
        <f>LOOKUP(Table1[[#This Row],[Rank based on power]],$S$5:$S$9,$T$5:$T$9)</f>
        <v>Very low performance</v>
      </c>
      <c r="P1838" s="2">
        <f ca="1">YEAR($T$2)-Table1[[#This Row],[testDate]]</f>
        <v>10</v>
      </c>
      <c r="Q1838" s="8" t="str">
        <f>CONCATENATE(PROPER(Table1[[#This Row],[Performace remark based on performance]])," ",UPPER(TRIM(Table1[[#This Row],[category]])))</f>
        <v>Very Low Performance DESKTOP</v>
      </c>
      <c r="R1838" s="8"/>
      <c r="S1838" s="2"/>
      <c r="T1838" s="2"/>
      <c r="U1838" s="2"/>
      <c r="V1838" s="2"/>
      <c r="W1838" s="2"/>
      <c r="X1838" s="2"/>
      <c r="Y1838" s="2"/>
      <c r="Z1838" s="2"/>
    </row>
    <row r="1839" spans="1:26" x14ac:dyDescent="0.2">
      <c r="A1839" t="s">
        <v>1983</v>
      </c>
      <c r="B1839" s="9">
        <v>15.95</v>
      </c>
      <c r="C1839" s="2">
        <v>591</v>
      </c>
      <c r="D1839" s="2">
        <v>37.07</v>
      </c>
      <c r="E1839" s="2">
        <v>688</v>
      </c>
      <c r="F1839" s="2">
        <v>43.15</v>
      </c>
      <c r="G1839" s="2">
        <v>31</v>
      </c>
      <c r="H1839" s="2">
        <v>19.07</v>
      </c>
      <c r="I1839" s="2">
        <v>2</v>
      </c>
      <c r="J1839" s="10">
        <v>2009</v>
      </c>
      <c r="K1839" s="8" t="s">
        <v>1542</v>
      </c>
      <c r="L1839" s="8" t="s">
        <v>118</v>
      </c>
      <c r="M1839" s="2">
        <f>RANK(Table1[[#This Row],[powerPerf]],Table1[powerPerf])</f>
        <v>1655</v>
      </c>
      <c r="N1839" s="2">
        <f>RANK(Table1[[#This Row],[cpuValue]],Table1[cpuValue])</f>
        <v>648</v>
      </c>
      <c r="O1839" s="8" t="str">
        <f>LOOKUP(Table1[[#This Row],[Rank based on power]],$S$5:$S$9,$T$5:$T$9)</f>
        <v>Low performance</v>
      </c>
      <c r="P1839" s="2">
        <f ca="1">YEAR($T$2)-Table1[[#This Row],[testDate]]</f>
        <v>13</v>
      </c>
      <c r="Q1839" s="8" t="str">
        <f>CONCATENATE(PROPER(Table1[[#This Row],[Performace remark based on performance]])," ",UPPER(TRIM(Table1[[#This Row],[category]])))</f>
        <v>Low Performance LAPTOP</v>
      </c>
      <c r="R1839" s="8"/>
      <c r="S1839" s="2"/>
      <c r="T1839" s="2"/>
      <c r="U1839" s="2"/>
      <c r="V1839" s="2"/>
      <c r="W1839" s="2"/>
      <c r="X1839" s="2"/>
      <c r="Y1839" s="2"/>
      <c r="Z1839" s="2"/>
    </row>
    <row r="1840" spans="1:26" x14ac:dyDescent="0.2">
      <c r="A1840" t="s">
        <v>1984</v>
      </c>
      <c r="B1840" s="9">
        <v>60</v>
      </c>
      <c r="C1840" s="2">
        <v>570</v>
      </c>
      <c r="D1840" s="2">
        <v>9.5</v>
      </c>
      <c r="E1840" s="2">
        <v>644</v>
      </c>
      <c r="F1840" s="2">
        <v>10.73</v>
      </c>
      <c r="G1840" s="2">
        <v>45</v>
      </c>
      <c r="H1840" s="2">
        <v>12.67</v>
      </c>
      <c r="I1840" s="2">
        <v>2</v>
      </c>
      <c r="J1840" s="10">
        <v>2008</v>
      </c>
      <c r="K1840" s="8" t="s">
        <v>1433</v>
      </c>
      <c r="L1840" s="8" t="s">
        <v>13</v>
      </c>
      <c r="M1840" s="2">
        <f>RANK(Table1[[#This Row],[powerPerf]],Table1[powerPerf])</f>
        <v>1820</v>
      </c>
      <c r="N1840" s="2">
        <f>RANK(Table1[[#This Row],[cpuValue]],Table1[cpuValue])</f>
        <v>1603</v>
      </c>
      <c r="O1840" s="8" t="str">
        <f>LOOKUP(Table1[[#This Row],[Rank based on power]],$S$5:$S$9,$T$5:$T$9)</f>
        <v>Low performance</v>
      </c>
      <c r="P1840" s="2">
        <f ca="1">YEAR($T$2)-Table1[[#This Row],[testDate]]</f>
        <v>14</v>
      </c>
      <c r="Q1840" s="8" t="str">
        <f>CONCATENATE(PROPER(Table1[[#This Row],[Performace remark based on performance]])," ",UPPER(TRIM(Table1[[#This Row],[category]])))</f>
        <v>Low Performance DESKTOP</v>
      </c>
      <c r="R1840" s="8"/>
      <c r="S1840" s="2"/>
      <c r="T1840" s="2"/>
      <c r="U1840" s="2"/>
      <c r="V1840" s="2"/>
      <c r="W1840" s="2"/>
      <c r="X1840" s="2"/>
      <c r="Y1840" s="2"/>
      <c r="Z1840" s="2"/>
    </row>
    <row r="1841" spans="1:26" x14ac:dyDescent="0.2">
      <c r="A1841" t="s">
        <v>1985</v>
      </c>
      <c r="B1841" s="9">
        <v>39.950000000000003</v>
      </c>
      <c r="C1841" s="2">
        <v>563</v>
      </c>
      <c r="D1841" s="2">
        <v>14.09</v>
      </c>
      <c r="E1841" s="2">
        <v>649</v>
      </c>
      <c r="F1841" s="2">
        <v>16.239999999999998</v>
      </c>
      <c r="G1841" s="2">
        <v>65</v>
      </c>
      <c r="H1841" s="2">
        <v>8.66</v>
      </c>
      <c r="I1841" s="2">
        <v>2</v>
      </c>
      <c r="J1841" s="10">
        <v>2009</v>
      </c>
      <c r="K1841" s="8" t="s">
        <v>17</v>
      </c>
      <c r="L1841" s="8" t="s">
        <v>77</v>
      </c>
      <c r="M1841" s="2">
        <f>RANK(Table1[[#This Row],[powerPerf]],Table1[powerPerf])</f>
        <v>1886</v>
      </c>
      <c r="N1841" s="2">
        <f>RANK(Table1[[#This Row],[cpuValue]],Table1[cpuValue])</f>
        <v>1391</v>
      </c>
      <c r="O1841" s="8" t="str">
        <f>LOOKUP(Table1[[#This Row],[Rank based on power]],$S$5:$S$9,$T$5:$T$9)</f>
        <v>Very low performance</v>
      </c>
      <c r="P1841" s="2">
        <f ca="1">YEAR($T$2)-Table1[[#This Row],[testDate]]</f>
        <v>13</v>
      </c>
      <c r="Q1841" s="8" t="str">
        <f>CONCATENATE(PROPER(Table1[[#This Row],[Performace remark based on performance]])," ",UPPER(TRIM(Table1[[#This Row],[category]])))</f>
        <v>Very Low Performance UNKNOWN</v>
      </c>
      <c r="R1841" s="8"/>
      <c r="S1841" s="2"/>
      <c r="T1841" s="2"/>
      <c r="U1841" s="2"/>
      <c r="V1841" s="2"/>
      <c r="W1841" s="2"/>
      <c r="X1841" s="2"/>
      <c r="Y1841" s="2"/>
      <c r="Z1841" s="2"/>
    </row>
    <row r="1842" spans="1:26" x14ac:dyDescent="0.2">
      <c r="A1842" t="s">
        <v>1986</v>
      </c>
      <c r="B1842" s="9">
        <v>55.7</v>
      </c>
      <c r="C1842" s="2">
        <v>562</v>
      </c>
      <c r="D1842" s="2">
        <v>10.08</v>
      </c>
      <c r="E1842" s="2">
        <v>584</v>
      </c>
      <c r="F1842" s="2">
        <v>10.49</v>
      </c>
      <c r="G1842" s="2">
        <v>17</v>
      </c>
      <c r="H1842" s="2">
        <v>33.03</v>
      </c>
      <c r="I1842" s="2">
        <v>2</v>
      </c>
      <c r="J1842" s="10">
        <v>2010</v>
      </c>
      <c r="K1842" s="8" t="s">
        <v>1177</v>
      </c>
      <c r="L1842" s="8" t="s">
        <v>118</v>
      </c>
      <c r="M1842" s="2">
        <f>RANK(Table1[[#This Row],[powerPerf]],Table1[powerPerf])</f>
        <v>1347</v>
      </c>
      <c r="N1842" s="2">
        <f>RANK(Table1[[#This Row],[cpuValue]],Table1[cpuValue])</f>
        <v>1578</v>
      </c>
      <c r="O1842" s="8" t="str">
        <f>LOOKUP(Table1[[#This Row],[Rank based on power]],$S$5:$S$9,$T$5:$T$9)</f>
        <v>Average performance</v>
      </c>
      <c r="P1842" s="2">
        <f ca="1">YEAR($T$2)-Table1[[#This Row],[testDate]]</f>
        <v>12</v>
      </c>
      <c r="Q1842" s="8" t="str">
        <f>CONCATENATE(PROPER(Table1[[#This Row],[Performace remark based on performance]])," ",UPPER(TRIM(Table1[[#This Row],[category]])))</f>
        <v>Average Performance LAPTOP</v>
      </c>
      <c r="R1842" s="8"/>
      <c r="S1842" s="2"/>
      <c r="T1842" s="2"/>
      <c r="U1842" s="2"/>
      <c r="V1842" s="2"/>
      <c r="W1842" s="2"/>
      <c r="X1842" s="2"/>
      <c r="Y1842" s="2"/>
      <c r="Z1842" s="2"/>
    </row>
    <row r="1843" spans="1:26" x14ac:dyDescent="0.2">
      <c r="A1843" t="s">
        <v>1987</v>
      </c>
      <c r="B1843" s="9">
        <v>84.97</v>
      </c>
      <c r="C1843" s="2">
        <v>561</v>
      </c>
      <c r="D1843" s="2">
        <v>6.6</v>
      </c>
      <c r="E1843" s="2">
        <v>475</v>
      </c>
      <c r="F1843" s="2">
        <v>5.59</v>
      </c>
      <c r="G1843" s="2">
        <v>25</v>
      </c>
      <c r="H1843" s="2">
        <v>22.42</v>
      </c>
      <c r="I1843" s="2">
        <v>2</v>
      </c>
      <c r="J1843" s="10">
        <v>2017</v>
      </c>
      <c r="K1843" s="8" t="s">
        <v>1988</v>
      </c>
      <c r="L1843" s="8" t="s">
        <v>13</v>
      </c>
      <c r="M1843" s="2">
        <f>RANK(Table1[[#This Row],[powerPerf]],Table1[powerPerf])</f>
        <v>1559</v>
      </c>
      <c r="N1843" s="2">
        <f>RANK(Table1[[#This Row],[cpuValue]],Table1[cpuValue])</f>
        <v>1746</v>
      </c>
      <c r="O1843" s="8" t="str">
        <f>LOOKUP(Table1[[#This Row],[Rank based on power]],$S$5:$S$9,$T$5:$T$9)</f>
        <v>Low performance</v>
      </c>
      <c r="P1843" s="2">
        <f ca="1">YEAR($T$2)-Table1[[#This Row],[testDate]]</f>
        <v>5</v>
      </c>
      <c r="Q1843" s="8" t="str">
        <f>CONCATENATE(PROPER(Table1[[#This Row],[Performace remark based on performance]])," ",UPPER(TRIM(Table1[[#This Row],[category]])))</f>
        <v>Low Performance DESKTOP</v>
      </c>
      <c r="R1843" s="8"/>
      <c r="S1843" s="2"/>
      <c r="T1843" s="2"/>
      <c r="U1843" s="2"/>
      <c r="V1843" s="2"/>
      <c r="W1843" s="2"/>
      <c r="X1843" s="2"/>
      <c r="Y1843" s="2"/>
      <c r="Z1843" s="2"/>
    </row>
    <row r="1844" spans="1:26" x14ac:dyDescent="0.2">
      <c r="A1844" t="s">
        <v>1989</v>
      </c>
      <c r="B1844" s="9">
        <v>42.5</v>
      </c>
      <c r="C1844" s="2">
        <v>561</v>
      </c>
      <c r="D1844" s="2">
        <v>13.21</v>
      </c>
      <c r="E1844" s="2">
        <v>665</v>
      </c>
      <c r="F1844" s="2">
        <v>15.65</v>
      </c>
      <c r="G1844" s="2">
        <v>65</v>
      </c>
      <c r="H1844" s="2">
        <v>8.64</v>
      </c>
      <c r="I1844" s="2">
        <v>2</v>
      </c>
      <c r="J1844" s="10">
        <v>2014</v>
      </c>
      <c r="K1844" s="8" t="s">
        <v>1295</v>
      </c>
      <c r="L1844" s="8" t="s">
        <v>13</v>
      </c>
      <c r="M1844" s="2">
        <f>RANK(Table1[[#This Row],[powerPerf]],Table1[powerPerf])</f>
        <v>1887</v>
      </c>
      <c r="N1844" s="2">
        <f>RANK(Table1[[#This Row],[cpuValue]],Table1[cpuValue])</f>
        <v>1436</v>
      </c>
      <c r="O1844" s="8" t="str">
        <f>LOOKUP(Table1[[#This Row],[Rank based on power]],$S$5:$S$9,$T$5:$T$9)</f>
        <v>Very low performance</v>
      </c>
      <c r="P1844" s="2">
        <f ca="1">YEAR($T$2)-Table1[[#This Row],[testDate]]</f>
        <v>8</v>
      </c>
      <c r="Q1844" s="8" t="str">
        <f>CONCATENATE(PROPER(Table1[[#This Row],[Performace remark based on performance]])," ",UPPER(TRIM(Table1[[#This Row],[category]])))</f>
        <v>Very Low Performance DESKTOP</v>
      </c>
      <c r="R1844" s="8"/>
      <c r="S1844" s="2"/>
      <c r="T1844" s="2"/>
      <c r="U1844" s="2"/>
      <c r="V1844" s="2"/>
      <c r="W1844" s="2"/>
      <c r="X1844" s="2"/>
      <c r="Y1844" s="2"/>
      <c r="Z1844" s="2"/>
    </row>
    <row r="1845" spans="1:26" x14ac:dyDescent="0.2">
      <c r="A1845" t="s">
        <v>1990</v>
      </c>
      <c r="B1845" s="9">
        <v>25</v>
      </c>
      <c r="C1845" s="2">
        <v>561</v>
      </c>
      <c r="D1845" s="2">
        <v>22.46</v>
      </c>
      <c r="E1845" s="2">
        <v>548</v>
      </c>
      <c r="F1845" s="2">
        <v>21.9</v>
      </c>
      <c r="G1845" s="2">
        <v>31</v>
      </c>
      <c r="H1845" s="2">
        <v>18.11</v>
      </c>
      <c r="I1845" s="2">
        <v>2</v>
      </c>
      <c r="J1845" s="10">
        <v>2009</v>
      </c>
      <c r="K1845" s="8" t="s">
        <v>1542</v>
      </c>
      <c r="L1845" s="8" t="s">
        <v>118</v>
      </c>
      <c r="M1845" s="2">
        <f>RANK(Table1[[#This Row],[powerPerf]],Table1[powerPerf])</f>
        <v>1690</v>
      </c>
      <c r="N1845" s="2">
        <f>RANK(Table1[[#This Row],[cpuValue]],Table1[cpuValue])</f>
        <v>1082</v>
      </c>
      <c r="O1845" s="8" t="str">
        <f>LOOKUP(Table1[[#This Row],[Rank based on power]],$S$5:$S$9,$T$5:$T$9)</f>
        <v>Low performance</v>
      </c>
      <c r="P1845" s="2">
        <f ca="1">YEAR($T$2)-Table1[[#This Row],[testDate]]</f>
        <v>13</v>
      </c>
      <c r="Q1845" s="8" t="str">
        <f>CONCATENATE(PROPER(Table1[[#This Row],[Performace remark based on performance]])," ",UPPER(TRIM(Table1[[#This Row],[category]])))</f>
        <v>Low Performance LAPTOP</v>
      </c>
      <c r="R1845" s="8"/>
      <c r="S1845" s="2"/>
      <c r="T1845" s="2"/>
      <c r="U1845" s="2"/>
      <c r="V1845" s="2"/>
      <c r="W1845" s="2"/>
      <c r="X1845" s="2"/>
      <c r="Y1845" s="2"/>
      <c r="Z1845" s="2"/>
    </row>
    <row r="1846" spans="1:26" x14ac:dyDescent="0.2">
      <c r="A1846" t="s">
        <v>1991</v>
      </c>
      <c r="B1846" s="9">
        <v>117</v>
      </c>
      <c r="C1846" s="2">
        <v>557</v>
      </c>
      <c r="D1846" s="2">
        <v>4.76</v>
      </c>
      <c r="E1846" s="2">
        <v>478</v>
      </c>
      <c r="F1846" s="2">
        <v>4.08</v>
      </c>
      <c r="G1846" s="2">
        <v>4.4000000000000004</v>
      </c>
      <c r="H1846" s="2">
        <v>126.59</v>
      </c>
      <c r="I1846" s="2">
        <v>4</v>
      </c>
      <c r="J1846" s="10">
        <v>2009</v>
      </c>
      <c r="K1846" s="8" t="s">
        <v>1665</v>
      </c>
      <c r="L1846" s="8" t="s">
        <v>118</v>
      </c>
      <c r="M1846" s="2">
        <f>RANK(Table1[[#This Row],[powerPerf]],Table1[powerPerf])</f>
        <v>624</v>
      </c>
      <c r="N1846" s="2">
        <f>RANK(Table1[[#This Row],[cpuValue]],Table1[cpuValue])</f>
        <v>1816</v>
      </c>
      <c r="O1846" s="8" t="str">
        <f>LOOKUP(Table1[[#This Row],[Rank based on power]],$S$5:$S$9,$T$5:$T$9)</f>
        <v>High performance</v>
      </c>
      <c r="P1846" s="2">
        <f ca="1">YEAR($T$2)-Table1[[#This Row],[testDate]]</f>
        <v>13</v>
      </c>
      <c r="Q1846" s="8" t="str">
        <f>CONCATENATE(PROPER(Table1[[#This Row],[Performace remark based on performance]])," ",UPPER(TRIM(Table1[[#This Row],[category]])))</f>
        <v>High Performance LAPTOP</v>
      </c>
      <c r="R1846" s="8"/>
      <c r="S1846" s="2"/>
      <c r="T1846" s="2"/>
      <c r="U1846" s="2"/>
      <c r="V1846" s="2"/>
      <c r="W1846" s="2"/>
      <c r="X1846" s="2"/>
      <c r="Y1846" s="2"/>
      <c r="Z1846" s="2"/>
    </row>
    <row r="1847" spans="1:26" x14ac:dyDescent="0.2">
      <c r="A1847" t="s">
        <v>1992</v>
      </c>
      <c r="B1847" s="9">
        <v>41.99</v>
      </c>
      <c r="C1847" s="2">
        <v>555</v>
      </c>
      <c r="D1847" s="2">
        <v>13.22</v>
      </c>
      <c r="E1847" s="2">
        <v>697</v>
      </c>
      <c r="F1847" s="2">
        <v>16.600000000000001</v>
      </c>
      <c r="G1847" s="2">
        <v>65</v>
      </c>
      <c r="H1847" s="2">
        <v>8.5399999999999991</v>
      </c>
      <c r="I1847" s="2">
        <v>2</v>
      </c>
      <c r="J1847" s="10">
        <v>2009</v>
      </c>
      <c r="K1847" s="8" t="s">
        <v>17</v>
      </c>
      <c r="L1847" s="8" t="s">
        <v>77</v>
      </c>
      <c r="M1847" s="2">
        <f>RANK(Table1[[#This Row],[powerPerf]],Table1[powerPerf])</f>
        <v>1888</v>
      </c>
      <c r="N1847" s="2">
        <f>RANK(Table1[[#This Row],[cpuValue]],Table1[cpuValue])</f>
        <v>1435</v>
      </c>
      <c r="O1847" s="8" t="str">
        <f>LOOKUP(Table1[[#This Row],[Rank based on power]],$S$5:$S$9,$T$5:$T$9)</f>
        <v>Very low performance</v>
      </c>
      <c r="P1847" s="2">
        <f ca="1">YEAR($T$2)-Table1[[#This Row],[testDate]]</f>
        <v>13</v>
      </c>
      <c r="Q1847" s="8" t="str">
        <f>CONCATENATE(PROPER(Table1[[#This Row],[Performace remark based on performance]])," ",UPPER(TRIM(Table1[[#This Row],[category]])))</f>
        <v>Very Low Performance UNKNOWN</v>
      </c>
      <c r="R1847" s="8"/>
      <c r="S1847" s="2"/>
      <c r="T1847" s="2"/>
      <c r="U1847" s="2"/>
      <c r="V1847" s="2"/>
      <c r="W1847" s="2"/>
      <c r="X1847" s="2"/>
      <c r="Y1847" s="2"/>
      <c r="Z1847" s="2"/>
    </row>
    <row r="1848" spans="1:26" x14ac:dyDescent="0.2">
      <c r="A1848" t="s">
        <v>1993</v>
      </c>
      <c r="B1848" s="9">
        <v>79.95</v>
      </c>
      <c r="C1848" s="2">
        <v>549</v>
      </c>
      <c r="D1848" s="2">
        <v>6.87</v>
      </c>
      <c r="E1848" s="2">
        <v>605</v>
      </c>
      <c r="F1848" s="2">
        <v>7.56</v>
      </c>
      <c r="G1848" s="2">
        <v>65</v>
      </c>
      <c r="H1848" s="2">
        <v>8.4499999999999993</v>
      </c>
      <c r="I1848" s="2">
        <v>2</v>
      </c>
      <c r="J1848" s="10">
        <v>2009</v>
      </c>
      <c r="K1848" s="8" t="s">
        <v>1982</v>
      </c>
      <c r="L1848" s="8" t="s">
        <v>13</v>
      </c>
      <c r="M1848" s="2">
        <f>RANK(Table1[[#This Row],[powerPerf]],Table1[powerPerf])</f>
        <v>1889</v>
      </c>
      <c r="N1848" s="2">
        <f>RANK(Table1[[#This Row],[cpuValue]],Table1[cpuValue])</f>
        <v>1734</v>
      </c>
      <c r="O1848" s="8" t="str">
        <f>LOOKUP(Table1[[#This Row],[Rank based on power]],$S$5:$S$9,$T$5:$T$9)</f>
        <v>Very low performance</v>
      </c>
      <c r="P1848" s="2">
        <f ca="1">YEAR($T$2)-Table1[[#This Row],[testDate]]</f>
        <v>13</v>
      </c>
      <c r="Q1848" s="8" t="str">
        <f>CONCATENATE(PROPER(Table1[[#This Row],[Performace remark based on performance]])," ",UPPER(TRIM(Table1[[#This Row],[category]])))</f>
        <v>Very Low Performance DESKTOP</v>
      </c>
      <c r="R1848" s="8"/>
      <c r="S1848" s="2"/>
      <c r="T1848" s="2"/>
      <c r="U1848" s="2"/>
      <c r="V1848" s="2"/>
      <c r="W1848" s="2"/>
      <c r="X1848" s="2"/>
      <c r="Y1848" s="2"/>
      <c r="Z1848" s="2"/>
    </row>
    <row r="1849" spans="1:26" x14ac:dyDescent="0.2">
      <c r="A1849" t="s">
        <v>1994</v>
      </c>
      <c r="B1849" s="9">
        <v>500</v>
      </c>
      <c r="C1849" s="2">
        <v>544</v>
      </c>
      <c r="D1849" s="2">
        <v>1.0900000000000001</v>
      </c>
      <c r="E1849" s="2">
        <v>390</v>
      </c>
      <c r="F1849" s="2">
        <v>0.78</v>
      </c>
      <c r="G1849" s="2">
        <v>4.4000000000000004</v>
      </c>
      <c r="H1849" s="2">
        <v>123.73</v>
      </c>
      <c r="I1849" s="2">
        <v>4</v>
      </c>
      <c r="J1849" s="10">
        <v>2009</v>
      </c>
      <c r="K1849" s="8" t="s">
        <v>1844</v>
      </c>
      <c r="L1849" s="8" t="s">
        <v>118</v>
      </c>
      <c r="M1849" s="2">
        <f>RANK(Table1[[#This Row],[powerPerf]],Table1[powerPerf])</f>
        <v>639</v>
      </c>
      <c r="N1849" s="2">
        <f>RANK(Table1[[#This Row],[cpuValue]],Table1[cpuValue])</f>
        <v>1927</v>
      </c>
      <c r="O1849" s="8" t="str">
        <f>LOOKUP(Table1[[#This Row],[Rank based on power]],$S$5:$S$9,$T$5:$T$9)</f>
        <v>High performance</v>
      </c>
      <c r="P1849" s="2">
        <f ca="1">YEAR($T$2)-Table1[[#This Row],[testDate]]</f>
        <v>13</v>
      </c>
      <c r="Q1849" s="8" t="str">
        <f>CONCATENATE(PROPER(Table1[[#This Row],[Performace remark based on performance]])," ",UPPER(TRIM(Table1[[#This Row],[category]])))</f>
        <v>High Performance LAPTOP</v>
      </c>
      <c r="R1849" s="8"/>
      <c r="S1849" s="2"/>
      <c r="T1849" s="2"/>
      <c r="U1849" s="2"/>
      <c r="V1849" s="2"/>
      <c r="W1849" s="2"/>
      <c r="X1849" s="2"/>
      <c r="Y1849" s="2"/>
      <c r="Z1849" s="2"/>
    </row>
    <row r="1850" spans="1:26" x14ac:dyDescent="0.2">
      <c r="A1850" t="s">
        <v>1995</v>
      </c>
      <c r="B1850" s="9">
        <v>149.99</v>
      </c>
      <c r="C1850" s="2">
        <v>542</v>
      </c>
      <c r="D1850" s="2">
        <v>3.62</v>
      </c>
      <c r="E1850" s="2">
        <v>630</v>
      </c>
      <c r="F1850" s="2">
        <v>4.2</v>
      </c>
      <c r="G1850" s="2">
        <v>7.5</v>
      </c>
      <c r="H1850" s="2">
        <v>72.33</v>
      </c>
      <c r="I1850" s="2">
        <v>2</v>
      </c>
      <c r="J1850" s="10">
        <v>2011</v>
      </c>
      <c r="K1850" s="8" t="s">
        <v>1659</v>
      </c>
      <c r="L1850" s="8" t="s">
        <v>118</v>
      </c>
      <c r="M1850" s="2">
        <f>RANK(Table1[[#This Row],[powerPerf]],Table1[powerPerf])</f>
        <v>941</v>
      </c>
      <c r="N1850" s="2">
        <f>RANK(Table1[[#This Row],[cpuValue]],Table1[cpuValue])</f>
        <v>1852</v>
      </c>
      <c r="O1850" s="8" t="str">
        <f>LOOKUP(Table1[[#This Row],[Rank based on power]],$S$5:$S$9,$T$5:$T$9)</f>
        <v>Average performance</v>
      </c>
      <c r="P1850" s="2">
        <f ca="1">YEAR($T$2)-Table1[[#This Row],[testDate]]</f>
        <v>11</v>
      </c>
      <c r="Q1850" s="8" t="str">
        <f>CONCATENATE(PROPER(Table1[[#This Row],[Performace remark based on performance]])," ",UPPER(TRIM(Table1[[#This Row],[category]])))</f>
        <v>Average Performance LAPTOP</v>
      </c>
      <c r="R1850" s="8"/>
      <c r="S1850" s="2"/>
      <c r="T1850" s="2"/>
      <c r="U1850" s="2"/>
      <c r="V1850" s="2"/>
      <c r="W1850" s="2"/>
      <c r="X1850" s="2"/>
      <c r="Y1850" s="2"/>
      <c r="Z1850" s="2"/>
    </row>
    <row r="1851" spans="1:26" x14ac:dyDescent="0.2">
      <c r="A1851" t="s">
        <v>1996</v>
      </c>
      <c r="B1851" s="9">
        <v>149.94999999999999</v>
      </c>
      <c r="C1851" s="2">
        <v>536</v>
      </c>
      <c r="D1851" s="2">
        <v>3.57</v>
      </c>
      <c r="E1851" s="2">
        <v>572</v>
      </c>
      <c r="F1851" s="2">
        <v>3.82</v>
      </c>
      <c r="G1851" s="2">
        <v>35</v>
      </c>
      <c r="H1851" s="2">
        <v>15.31</v>
      </c>
      <c r="I1851" s="2">
        <v>2</v>
      </c>
      <c r="J1851" s="10">
        <v>2022</v>
      </c>
      <c r="K1851" s="8" t="s">
        <v>1960</v>
      </c>
      <c r="L1851" s="8" t="s">
        <v>118</v>
      </c>
      <c r="M1851" s="2">
        <f>RANK(Table1[[#This Row],[powerPerf]],Table1[powerPerf])</f>
        <v>1762</v>
      </c>
      <c r="N1851" s="2">
        <f>RANK(Table1[[#This Row],[cpuValue]],Table1[cpuValue])</f>
        <v>1854</v>
      </c>
      <c r="O1851" s="8" t="str">
        <f>LOOKUP(Table1[[#This Row],[Rank based on power]],$S$5:$S$9,$T$5:$T$9)</f>
        <v>Low performance</v>
      </c>
      <c r="P1851" s="2">
        <f ca="1">YEAR($T$2)-Table1[[#This Row],[testDate]]</f>
        <v>0</v>
      </c>
      <c r="Q1851" s="8" t="str">
        <f>CONCATENATE(PROPER(Table1[[#This Row],[Performace remark based on performance]])," ",UPPER(TRIM(Table1[[#This Row],[category]])))</f>
        <v>Low Performance LAPTOP</v>
      </c>
      <c r="R1851" s="8"/>
      <c r="S1851" s="2"/>
      <c r="T1851" s="2"/>
      <c r="U1851" s="2"/>
      <c r="V1851" s="2"/>
      <c r="W1851" s="2"/>
      <c r="X1851" s="2"/>
      <c r="Y1851" s="2"/>
      <c r="Z1851" s="2"/>
    </row>
    <row r="1852" spans="1:26" x14ac:dyDescent="0.2">
      <c r="A1852" t="s">
        <v>1997</v>
      </c>
      <c r="B1852" s="9">
        <v>37.99</v>
      </c>
      <c r="C1852" s="2">
        <v>533</v>
      </c>
      <c r="D1852" s="2">
        <v>14.04</v>
      </c>
      <c r="E1852" s="2">
        <v>596</v>
      </c>
      <c r="F1852" s="2">
        <v>15.69</v>
      </c>
      <c r="G1852" s="2">
        <v>65</v>
      </c>
      <c r="H1852" s="2">
        <v>8.2100000000000009</v>
      </c>
      <c r="I1852" s="2">
        <v>2</v>
      </c>
      <c r="J1852" s="10">
        <v>2008</v>
      </c>
      <c r="K1852" s="8" t="s">
        <v>17</v>
      </c>
      <c r="L1852" s="8" t="s">
        <v>77</v>
      </c>
      <c r="M1852" s="2">
        <f>RANK(Table1[[#This Row],[powerPerf]],Table1[powerPerf])</f>
        <v>1891</v>
      </c>
      <c r="N1852" s="2">
        <f>RANK(Table1[[#This Row],[cpuValue]],Table1[cpuValue])</f>
        <v>1395</v>
      </c>
      <c r="O1852" s="8" t="str">
        <f>LOOKUP(Table1[[#This Row],[Rank based on power]],$S$5:$S$9,$T$5:$T$9)</f>
        <v>Very low performance</v>
      </c>
      <c r="P1852" s="2">
        <f ca="1">YEAR($T$2)-Table1[[#This Row],[testDate]]</f>
        <v>14</v>
      </c>
      <c r="Q1852" s="8" t="str">
        <f>CONCATENATE(PROPER(Table1[[#This Row],[Performace remark based on performance]])," ",UPPER(TRIM(Table1[[#This Row],[category]])))</f>
        <v>Very Low Performance UNKNOWN</v>
      </c>
      <c r="R1852" s="8"/>
      <c r="S1852" s="2"/>
      <c r="T1852" s="2"/>
      <c r="U1852" s="2"/>
      <c r="V1852" s="2"/>
      <c r="W1852" s="2"/>
      <c r="X1852" s="2"/>
      <c r="Y1852" s="2"/>
      <c r="Z1852" s="2"/>
    </row>
    <row r="1853" spans="1:26" x14ac:dyDescent="0.2">
      <c r="A1853" t="s">
        <v>1998</v>
      </c>
      <c r="B1853" s="9">
        <v>43</v>
      </c>
      <c r="C1853" s="2">
        <v>532</v>
      </c>
      <c r="D1853" s="2">
        <v>12.38</v>
      </c>
      <c r="E1853" s="2">
        <v>496</v>
      </c>
      <c r="F1853" s="2">
        <v>11.53</v>
      </c>
      <c r="G1853" s="2">
        <v>6</v>
      </c>
      <c r="H1853" s="2">
        <v>88.7</v>
      </c>
      <c r="I1853" s="2">
        <v>2</v>
      </c>
      <c r="J1853" s="10">
        <v>2009</v>
      </c>
      <c r="K1853" s="8" t="s">
        <v>1270</v>
      </c>
      <c r="L1853" s="8" t="s">
        <v>16</v>
      </c>
      <c r="M1853" s="2">
        <f>RANK(Table1[[#This Row],[powerPerf]],Table1[powerPerf])</f>
        <v>825</v>
      </c>
      <c r="N1853" s="2">
        <f>RANK(Table1[[#This Row],[cpuValue]],Table1[cpuValue])</f>
        <v>1469</v>
      </c>
      <c r="O1853" s="8" t="str">
        <f>LOOKUP(Table1[[#This Row],[Rank based on power]],$S$5:$S$9,$T$5:$T$9)</f>
        <v>Average performance</v>
      </c>
      <c r="P1853" s="2">
        <f ca="1">YEAR($T$2)-Table1[[#This Row],[testDate]]</f>
        <v>13</v>
      </c>
      <c r="Q1853" s="8" t="str">
        <f>CONCATENATE(PROPER(Table1[[#This Row],[Performace remark based on performance]])," ",UPPER(TRIM(Table1[[#This Row],[category]])))</f>
        <v>Average Performance SERVER</v>
      </c>
      <c r="R1853" s="8"/>
      <c r="S1853" s="2"/>
      <c r="T1853" s="2"/>
      <c r="U1853" s="2"/>
      <c r="V1853" s="2"/>
      <c r="W1853" s="2"/>
      <c r="X1853" s="2"/>
      <c r="Y1853" s="2"/>
      <c r="Z1853" s="2"/>
    </row>
    <row r="1854" spans="1:26" x14ac:dyDescent="0.2">
      <c r="A1854" t="s">
        <v>1999</v>
      </c>
      <c r="B1854" s="9">
        <v>550</v>
      </c>
      <c r="C1854" s="2">
        <v>531</v>
      </c>
      <c r="D1854" s="2">
        <v>0.97</v>
      </c>
      <c r="E1854" s="2">
        <v>638</v>
      </c>
      <c r="F1854" s="2">
        <v>1.1599999999999999</v>
      </c>
      <c r="G1854" s="2">
        <v>110</v>
      </c>
      <c r="H1854" s="2">
        <v>4.83</v>
      </c>
      <c r="I1854" s="2">
        <v>2</v>
      </c>
      <c r="J1854" s="10">
        <v>2013</v>
      </c>
      <c r="K1854" s="8">
        <v>939</v>
      </c>
      <c r="L1854" s="8" t="s">
        <v>16</v>
      </c>
      <c r="M1854" s="2">
        <f>RANK(Table1[[#This Row],[powerPerf]],Table1[powerPerf])</f>
        <v>1917</v>
      </c>
      <c r="N1854" s="2">
        <f>RANK(Table1[[#This Row],[cpuValue]],Table1[cpuValue])</f>
        <v>1930</v>
      </c>
      <c r="O1854" s="8" t="str">
        <f>LOOKUP(Table1[[#This Row],[Rank based on power]],$S$5:$S$9,$T$5:$T$9)</f>
        <v>Very low performance</v>
      </c>
      <c r="P1854" s="2">
        <f ca="1">YEAR($T$2)-Table1[[#This Row],[testDate]]</f>
        <v>9</v>
      </c>
      <c r="Q1854" s="8" t="str">
        <f>CONCATENATE(PROPER(Table1[[#This Row],[Performace remark based on performance]])," ",UPPER(TRIM(Table1[[#This Row],[category]])))</f>
        <v>Very Low Performance SERVER</v>
      </c>
      <c r="R1854" s="8"/>
      <c r="S1854" s="2"/>
      <c r="T1854" s="2"/>
      <c r="U1854" s="2"/>
      <c r="V1854" s="2"/>
      <c r="W1854" s="2"/>
      <c r="X1854" s="2"/>
      <c r="Y1854" s="2"/>
      <c r="Z1854" s="2"/>
    </row>
    <row r="1855" spans="1:26" x14ac:dyDescent="0.2">
      <c r="A1855" t="s">
        <v>2000</v>
      </c>
      <c r="B1855" s="9">
        <v>72.739999999999995</v>
      </c>
      <c r="C1855" s="2">
        <v>525</v>
      </c>
      <c r="D1855" s="2">
        <v>7.21</v>
      </c>
      <c r="E1855" s="2">
        <v>613</v>
      </c>
      <c r="F1855" s="2">
        <v>8.42</v>
      </c>
      <c r="G1855" s="2">
        <v>35</v>
      </c>
      <c r="H1855" s="2">
        <v>14.99</v>
      </c>
      <c r="I1855" s="2">
        <v>2</v>
      </c>
      <c r="J1855" s="10">
        <v>2009</v>
      </c>
      <c r="K1855" s="8" t="s">
        <v>17</v>
      </c>
      <c r="L1855" s="8" t="s">
        <v>77</v>
      </c>
      <c r="M1855" s="2">
        <f>RANK(Table1[[#This Row],[powerPerf]],Table1[powerPerf])</f>
        <v>1770</v>
      </c>
      <c r="N1855" s="2">
        <f>RANK(Table1[[#This Row],[cpuValue]],Table1[cpuValue])</f>
        <v>1720</v>
      </c>
      <c r="O1855" s="8" t="str">
        <f>LOOKUP(Table1[[#This Row],[Rank based on power]],$S$5:$S$9,$T$5:$T$9)</f>
        <v>Low performance</v>
      </c>
      <c r="P1855" s="2">
        <f ca="1">YEAR($T$2)-Table1[[#This Row],[testDate]]</f>
        <v>13</v>
      </c>
      <c r="Q1855" s="8" t="str">
        <f>CONCATENATE(PROPER(Table1[[#This Row],[Performace remark based on performance]])," ",UPPER(TRIM(Table1[[#This Row],[category]])))</f>
        <v>Low Performance UNKNOWN</v>
      </c>
      <c r="R1855" s="8"/>
      <c r="S1855" s="2"/>
      <c r="T1855" s="2"/>
      <c r="U1855" s="2"/>
      <c r="V1855" s="2"/>
      <c r="W1855" s="2"/>
      <c r="X1855" s="2"/>
      <c r="Y1855" s="2"/>
      <c r="Z1855" s="2"/>
    </row>
    <row r="1856" spans="1:26" x14ac:dyDescent="0.2">
      <c r="A1856" t="s">
        <v>2001</v>
      </c>
      <c r="B1856" s="9">
        <v>49.95</v>
      </c>
      <c r="C1856" s="2">
        <v>521</v>
      </c>
      <c r="D1856" s="2">
        <v>10.44</v>
      </c>
      <c r="E1856" s="2">
        <v>628</v>
      </c>
      <c r="F1856" s="2">
        <v>12.58</v>
      </c>
      <c r="G1856" s="2">
        <v>32</v>
      </c>
      <c r="H1856" s="2">
        <v>16.29</v>
      </c>
      <c r="I1856" s="2">
        <v>2</v>
      </c>
      <c r="J1856" s="10">
        <v>2009</v>
      </c>
      <c r="K1856" s="8" t="s">
        <v>1542</v>
      </c>
      <c r="L1856" s="8" t="s">
        <v>118</v>
      </c>
      <c r="M1856" s="2">
        <f>RANK(Table1[[#This Row],[powerPerf]],Table1[powerPerf])</f>
        <v>1743</v>
      </c>
      <c r="N1856" s="2">
        <f>RANK(Table1[[#This Row],[cpuValue]],Table1[cpuValue])</f>
        <v>1555</v>
      </c>
      <c r="O1856" s="8" t="str">
        <f>LOOKUP(Table1[[#This Row],[Rank based on power]],$S$5:$S$9,$T$5:$T$9)</f>
        <v>Low performance</v>
      </c>
      <c r="P1856" s="2">
        <f ca="1">YEAR($T$2)-Table1[[#This Row],[testDate]]</f>
        <v>13</v>
      </c>
      <c r="Q1856" s="8" t="str">
        <f>CONCATENATE(PROPER(Table1[[#This Row],[Performace remark based on performance]])," ",UPPER(TRIM(Table1[[#This Row],[category]])))</f>
        <v>Low Performance LAPTOP</v>
      </c>
      <c r="R1856" s="8"/>
      <c r="S1856" s="2"/>
      <c r="T1856" s="2"/>
      <c r="U1856" s="2"/>
      <c r="V1856" s="2"/>
      <c r="W1856" s="2"/>
      <c r="X1856" s="2"/>
      <c r="Y1856" s="2"/>
      <c r="Z1856" s="2"/>
    </row>
    <row r="1857" spans="1:26" x14ac:dyDescent="0.2">
      <c r="A1857" t="s">
        <v>2002</v>
      </c>
      <c r="B1857" s="9">
        <v>32</v>
      </c>
      <c r="C1857" s="2">
        <v>519</v>
      </c>
      <c r="D1857" s="2">
        <v>16.22</v>
      </c>
      <c r="E1857" s="2">
        <v>566</v>
      </c>
      <c r="F1857" s="2">
        <v>17.68</v>
      </c>
      <c r="G1857" s="2">
        <v>35</v>
      </c>
      <c r="H1857" s="2">
        <v>14.83</v>
      </c>
      <c r="I1857" s="2">
        <v>2</v>
      </c>
      <c r="J1857" s="10">
        <v>2008</v>
      </c>
      <c r="K1857" s="8" t="s">
        <v>1734</v>
      </c>
      <c r="L1857" s="8" t="s">
        <v>118</v>
      </c>
      <c r="M1857" s="2">
        <f>RANK(Table1[[#This Row],[powerPerf]],Table1[powerPerf])</f>
        <v>1776</v>
      </c>
      <c r="N1857" s="2">
        <f>RANK(Table1[[#This Row],[cpuValue]],Table1[cpuValue])</f>
        <v>1307</v>
      </c>
      <c r="O1857" s="8" t="str">
        <f>LOOKUP(Table1[[#This Row],[Rank based on power]],$S$5:$S$9,$T$5:$T$9)</f>
        <v>Low performance</v>
      </c>
      <c r="P1857" s="2">
        <f ca="1">YEAR($T$2)-Table1[[#This Row],[testDate]]</f>
        <v>14</v>
      </c>
      <c r="Q1857" s="8" t="str">
        <f>CONCATENATE(PROPER(Table1[[#This Row],[Performace remark based on performance]])," ",UPPER(TRIM(Table1[[#This Row],[category]])))</f>
        <v>Low Performance LAPTOP</v>
      </c>
      <c r="R1857" s="8"/>
      <c r="S1857" s="2"/>
      <c r="T1857" s="2"/>
      <c r="U1857" s="2"/>
      <c r="V1857" s="2"/>
      <c r="W1857" s="2"/>
      <c r="X1857" s="2"/>
      <c r="Y1857" s="2"/>
      <c r="Z1857" s="2"/>
    </row>
    <row r="1858" spans="1:26" x14ac:dyDescent="0.2">
      <c r="A1858" t="s">
        <v>2003</v>
      </c>
      <c r="B1858" s="9">
        <v>19.989999999999998</v>
      </c>
      <c r="C1858" s="2">
        <v>519</v>
      </c>
      <c r="D1858" s="2">
        <v>25.99</v>
      </c>
      <c r="E1858" s="2">
        <v>628</v>
      </c>
      <c r="F1858" s="2">
        <v>31.44</v>
      </c>
      <c r="G1858" s="2">
        <v>35</v>
      </c>
      <c r="H1858" s="2">
        <v>14.84</v>
      </c>
      <c r="I1858" s="2">
        <v>2</v>
      </c>
      <c r="J1858" s="10">
        <v>2012</v>
      </c>
      <c r="K1858" s="8" t="s">
        <v>17</v>
      </c>
      <c r="L1858" s="8" t="s">
        <v>118</v>
      </c>
      <c r="M1858" s="2">
        <f>RANK(Table1[[#This Row],[powerPerf]],Table1[powerPerf])</f>
        <v>1775</v>
      </c>
      <c r="N1858" s="2">
        <f>RANK(Table1[[#This Row],[cpuValue]],Table1[cpuValue])</f>
        <v>963</v>
      </c>
      <c r="O1858" s="8" t="str">
        <f>LOOKUP(Table1[[#This Row],[Rank based on power]],$S$5:$S$9,$T$5:$T$9)</f>
        <v>Low performance</v>
      </c>
      <c r="P1858" s="2">
        <f ca="1">YEAR($T$2)-Table1[[#This Row],[testDate]]</f>
        <v>10</v>
      </c>
      <c r="Q1858" s="8" t="str">
        <f>CONCATENATE(PROPER(Table1[[#This Row],[Performace remark based on performance]])," ",UPPER(TRIM(Table1[[#This Row],[category]])))</f>
        <v>Low Performance LAPTOP</v>
      </c>
      <c r="R1858" s="8"/>
      <c r="S1858" s="2"/>
      <c r="T1858" s="2"/>
      <c r="U1858" s="2"/>
      <c r="V1858" s="2"/>
      <c r="W1858" s="2"/>
      <c r="X1858" s="2"/>
      <c r="Y1858" s="2"/>
      <c r="Z1858" s="2"/>
    </row>
    <row r="1859" spans="1:26" x14ac:dyDescent="0.2">
      <c r="A1859" t="s">
        <v>2005</v>
      </c>
      <c r="B1859" s="9">
        <v>35.99</v>
      </c>
      <c r="C1859" s="2">
        <v>505</v>
      </c>
      <c r="D1859" s="2">
        <v>14.04</v>
      </c>
      <c r="E1859" s="2">
        <v>989</v>
      </c>
      <c r="F1859" s="2">
        <v>27.47</v>
      </c>
      <c r="G1859" s="2">
        <v>45</v>
      </c>
      <c r="H1859" s="2">
        <v>11.23</v>
      </c>
      <c r="I1859" s="2">
        <v>1</v>
      </c>
      <c r="J1859" s="10">
        <v>2008</v>
      </c>
      <c r="K1859" s="8" t="s">
        <v>1092</v>
      </c>
      <c r="L1859" s="8" t="s">
        <v>13</v>
      </c>
      <c r="M1859" s="2">
        <f>RANK(Table1[[#This Row],[powerPerf]],Table1[powerPerf])</f>
        <v>1839</v>
      </c>
      <c r="N1859" s="2">
        <f>RANK(Table1[[#This Row],[cpuValue]],Table1[cpuValue])</f>
        <v>1395</v>
      </c>
      <c r="O1859" s="8" t="str">
        <f>LOOKUP(Table1[[#This Row],[Rank based on power]],$S$5:$S$9,$T$5:$T$9)</f>
        <v>Low performance</v>
      </c>
      <c r="P1859" s="2">
        <f ca="1">YEAR($T$2)-Table1[[#This Row],[testDate]]</f>
        <v>14</v>
      </c>
      <c r="Q1859" s="8" t="str">
        <f>CONCATENATE(PROPER(Table1[[#This Row],[Performace remark based on performance]])," ",UPPER(TRIM(Table1[[#This Row],[category]])))</f>
        <v>Low Performance DESKTOP</v>
      </c>
      <c r="R1859" s="8"/>
      <c r="S1859" s="2"/>
      <c r="T1859" s="2"/>
      <c r="U1859" s="2"/>
      <c r="V1859" s="2"/>
      <c r="W1859" s="2"/>
      <c r="X1859" s="2"/>
      <c r="Y1859" s="2"/>
      <c r="Z1859" s="2"/>
    </row>
    <row r="1860" spans="1:26" x14ac:dyDescent="0.2">
      <c r="A1860" t="s">
        <v>2006</v>
      </c>
      <c r="B1860" s="9">
        <v>30</v>
      </c>
      <c r="C1860" s="2">
        <v>501</v>
      </c>
      <c r="D1860" s="2">
        <v>16.690000000000001</v>
      </c>
      <c r="E1860" s="2">
        <v>1064</v>
      </c>
      <c r="F1860" s="2">
        <v>35.47</v>
      </c>
      <c r="G1860" s="2">
        <v>45</v>
      </c>
      <c r="H1860" s="2">
        <v>11.13</v>
      </c>
      <c r="I1860" s="2">
        <v>1</v>
      </c>
      <c r="J1860" s="10">
        <v>2008</v>
      </c>
      <c r="K1860" s="8" t="s">
        <v>1306</v>
      </c>
      <c r="L1860" s="8" t="s">
        <v>77</v>
      </c>
      <c r="M1860" s="2">
        <f>RANK(Table1[[#This Row],[powerPerf]],Table1[powerPerf])</f>
        <v>1841</v>
      </c>
      <c r="N1860" s="2">
        <f>RANK(Table1[[#This Row],[cpuValue]],Table1[cpuValue])</f>
        <v>1287</v>
      </c>
      <c r="O1860" s="8" t="str">
        <f>LOOKUP(Table1[[#This Row],[Rank based on power]],$S$5:$S$9,$T$5:$T$9)</f>
        <v>Low performance</v>
      </c>
      <c r="P1860" s="2">
        <f ca="1">YEAR($T$2)-Table1[[#This Row],[testDate]]</f>
        <v>14</v>
      </c>
      <c r="Q1860" s="8" t="str">
        <f>CONCATENATE(PROPER(Table1[[#This Row],[Performace remark based on performance]])," ",UPPER(TRIM(Table1[[#This Row],[category]])))</f>
        <v>Low Performance UNKNOWN</v>
      </c>
      <c r="R1860" s="8"/>
      <c r="S1860" s="2"/>
      <c r="T1860" s="2"/>
      <c r="U1860" s="2"/>
      <c r="V1860" s="2"/>
      <c r="W1860" s="2"/>
      <c r="X1860" s="2"/>
      <c r="Y1860" s="2"/>
      <c r="Z1860" s="2"/>
    </row>
    <row r="1861" spans="1:26" x14ac:dyDescent="0.2">
      <c r="A1861" t="s">
        <v>2007</v>
      </c>
      <c r="B1861" s="9">
        <v>35</v>
      </c>
      <c r="C1861" s="2">
        <v>500</v>
      </c>
      <c r="D1861" s="2">
        <v>14.27</v>
      </c>
      <c r="E1861" s="2">
        <v>546</v>
      </c>
      <c r="F1861" s="2">
        <v>15.6</v>
      </c>
      <c r="G1861" s="2">
        <v>35</v>
      </c>
      <c r="H1861" s="2">
        <v>14.27</v>
      </c>
      <c r="I1861" s="2">
        <v>2</v>
      </c>
      <c r="J1861" s="10">
        <v>2008</v>
      </c>
      <c r="K1861" s="8" t="s">
        <v>1960</v>
      </c>
      <c r="L1861" s="8" t="s">
        <v>118</v>
      </c>
      <c r="M1861" s="2">
        <f>RANK(Table1[[#This Row],[powerPerf]],Table1[powerPerf])</f>
        <v>1791</v>
      </c>
      <c r="N1861" s="2">
        <f>RANK(Table1[[#This Row],[cpuValue]],Table1[cpuValue])</f>
        <v>1378</v>
      </c>
      <c r="O1861" s="8" t="str">
        <f>LOOKUP(Table1[[#This Row],[Rank based on power]],$S$5:$S$9,$T$5:$T$9)</f>
        <v>Low performance</v>
      </c>
      <c r="P1861" s="2">
        <f ca="1">YEAR($T$2)-Table1[[#This Row],[testDate]]</f>
        <v>14</v>
      </c>
      <c r="Q1861" s="8" t="str">
        <f>CONCATENATE(PROPER(Table1[[#This Row],[Performace remark based on performance]])," ",UPPER(TRIM(Table1[[#This Row],[category]])))</f>
        <v>Low Performance LAPTOP</v>
      </c>
      <c r="R1861" s="8"/>
      <c r="S1861" s="2"/>
      <c r="T1861" s="2"/>
      <c r="U1861" s="2"/>
      <c r="V1861" s="2"/>
      <c r="W1861" s="2"/>
      <c r="X1861" s="2"/>
      <c r="Y1861" s="2"/>
      <c r="Z1861" s="2"/>
    </row>
    <row r="1862" spans="1:26" x14ac:dyDescent="0.2">
      <c r="A1862" t="s">
        <v>2008</v>
      </c>
      <c r="B1862" s="9">
        <v>14.95</v>
      </c>
      <c r="C1862" s="2">
        <v>498</v>
      </c>
      <c r="D1862" s="2">
        <v>33.32</v>
      </c>
      <c r="E1862" s="2">
        <v>1079</v>
      </c>
      <c r="F1862" s="2">
        <v>72.16</v>
      </c>
      <c r="G1862" s="2">
        <v>45</v>
      </c>
      <c r="H1862" s="2">
        <v>11.07</v>
      </c>
      <c r="I1862" s="2">
        <v>1</v>
      </c>
      <c r="J1862" s="10">
        <v>2009</v>
      </c>
      <c r="K1862" s="8" t="s">
        <v>1092</v>
      </c>
      <c r="L1862" s="8" t="s">
        <v>13</v>
      </c>
      <c r="M1862" s="2">
        <f>RANK(Table1[[#This Row],[powerPerf]],Table1[powerPerf])</f>
        <v>1843</v>
      </c>
      <c r="N1862" s="2">
        <f>RANK(Table1[[#This Row],[cpuValue]],Table1[cpuValue])</f>
        <v>755</v>
      </c>
      <c r="O1862" s="8" t="str">
        <f>LOOKUP(Table1[[#This Row],[Rank based on power]],$S$5:$S$9,$T$5:$T$9)</f>
        <v>Very low performance</v>
      </c>
      <c r="P1862" s="2">
        <f ca="1">YEAR($T$2)-Table1[[#This Row],[testDate]]</f>
        <v>13</v>
      </c>
      <c r="Q1862" s="8" t="str">
        <f>CONCATENATE(PROPER(Table1[[#This Row],[Performace remark based on performance]])," ",UPPER(TRIM(Table1[[#This Row],[category]])))</f>
        <v>Very Low Performance DESKTOP</v>
      </c>
      <c r="R1862" s="8"/>
      <c r="S1862" s="2"/>
      <c r="T1862" s="2"/>
      <c r="U1862" s="2"/>
      <c r="V1862" s="2"/>
      <c r="W1862" s="2"/>
      <c r="X1862" s="2"/>
      <c r="Y1862" s="2"/>
      <c r="Z1862" s="2"/>
    </row>
    <row r="1863" spans="1:26" x14ac:dyDescent="0.2">
      <c r="A1863" t="s">
        <v>2009</v>
      </c>
      <c r="B1863" s="9">
        <v>132.56</v>
      </c>
      <c r="C1863" s="2">
        <v>497</v>
      </c>
      <c r="D1863" s="2">
        <v>3.75</v>
      </c>
      <c r="E1863" s="2">
        <v>504</v>
      </c>
      <c r="F1863" s="2">
        <v>3.8</v>
      </c>
      <c r="G1863" s="2">
        <v>31</v>
      </c>
      <c r="H1863" s="2">
        <v>16.02</v>
      </c>
      <c r="I1863" s="2">
        <v>2</v>
      </c>
      <c r="J1863" s="10">
        <v>2008</v>
      </c>
      <c r="K1863" s="8" t="s">
        <v>1542</v>
      </c>
      <c r="L1863" s="8" t="s">
        <v>118</v>
      </c>
      <c r="M1863" s="2">
        <f>RANK(Table1[[#This Row],[powerPerf]],Table1[powerPerf])</f>
        <v>1746</v>
      </c>
      <c r="N1863" s="2">
        <f>RANK(Table1[[#This Row],[cpuValue]],Table1[cpuValue])</f>
        <v>1850</v>
      </c>
      <c r="O1863" s="8" t="str">
        <f>LOOKUP(Table1[[#This Row],[Rank based on power]],$S$5:$S$9,$T$5:$T$9)</f>
        <v>Low performance</v>
      </c>
      <c r="P1863" s="2">
        <f ca="1">YEAR($T$2)-Table1[[#This Row],[testDate]]</f>
        <v>14</v>
      </c>
      <c r="Q1863" s="8" t="str">
        <f>CONCATENATE(PROPER(Table1[[#This Row],[Performace remark based on performance]])," ",UPPER(TRIM(Table1[[#This Row],[category]])))</f>
        <v>Low Performance LAPTOP</v>
      </c>
      <c r="R1863" s="8"/>
      <c r="S1863" s="2"/>
      <c r="T1863" s="2"/>
      <c r="U1863" s="2"/>
      <c r="V1863" s="2"/>
      <c r="W1863" s="2"/>
      <c r="X1863" s="2"/>
      <c r="Y1863" s="2"/>
      <c r="Z1863" s="2"/>
    </row>
    <row r="1864" spans="1:26" x14ac:dyDescent="0.2">
      <c r="A1864" t="s">
        <v>2010</v>
      </c>
      <c r="B1864" s="9">
        <v>55</v>
      </c>
      <c r="C1864" s="2">
        <v>494</v>
      </c>
      <c r="D1864" s="2">
        <v>8.99</v>
      </c>
      <c r="E1864" s="2">
        <v>720</v>
      </c>
      <c r="F1864" s="2">
        <v>13.09</v>
      </c>
      <c r="G1864" s="2">
        <v>35</v>
      </c>
      <c r="H1864" s="2">
        <v>14.13</v>
      </c>
      <c r="I1864" s="2">
        <v>1</v>
      </c>
      <c r="J1864" s="10">
        <v>2009</v>
      </c>
      <c r="K1864" s="8" t="s">
        <v>776</v>
      </c>
      <c r="L1864" s="8" t="s">
        <v>13</v>
      </c>
      <c r="M1864" s="2">
        <f>RANK(Table1[[#This Row],[powerPerf]],Table1[powerPerf])</f>
        <v>1792</v>
      </c>
      <c r="N1864" s="2">
        <f>RANK(Table1[[#This Row],[cpuValue]],Table1[cpuValue])</f>
        <v>1634</v>
      </c>
      <c r="O1864" s="8" t="str">
        <f>LOOKUP(Table1[[#This Row],[Rank based on power]],$S$5:$S$9,$T$5:$T$9)</f>
        <v>Low performance</v>
      </c>
      <c r="P1864" s="2">
        <f ca="1">YEAR($T$2)-Table1[[#This Row],[testDate]]</f>
        <v>13</v>
      </c>
      <c r="Q1864" s="8" t="str">
        <f>CONCATENATE(PROPER(Table1[[#This Row],[Performace remark based on performance]])," ",UPPER(TRIM(Table1[[#This Row],[category]])))</f>
        <v>Low Performance DESKTOP</v>
      </c>
      <c r="R1864" s="8"/>
      <c r="S1864" s="2"/>
      <c r="T1864" s="2"/>
      <c r="U1864" s="2"/>
      <c r="V1864" s="2"/>
      <c r="W1864" s="2"/>
      <c r="X1864" s="2"/>
      <c r="Y1864" s="2"/>
      <c r="Z1864" s="2"/>
    </row>
    <row r="1865" spans="1:26" x14ac:dyDescent="0.2">
      <c r="A1865" t="s">
        <v>2011</v>
      </c>
      <c r="B1865" s="9">
        <v>99.95</v>
      </c>
      <c r="C1865" s="2">
        <v>492</v>
      </c>
      <c r="D1865" s="2">
        <v>4.93</v>
      </c>
      <c r="E1865" s="2">
        <v>628</v>
      </c>
      <c r="F1865" s="2">
        <v>6.28</v>
      </c>
      <c r="G1865" s="2">
        <v>65</v>
      </c>
      <c r="H1865" s="2">
        <v>7.58</v>
      </c>
      <c r="I1865" s="2">
        <v>2</v>
      </c>
      <c r="J1865" s="10">
        <v>2008</v>
      </c>
      <c r="K1865" s="8" t="s">
        <v>1295</v>
      </c>
      <c r="L1865" s="8" t="s">
        <v>13</v>
      </c>
      <c r="M1865" s="2">
        <f>RANK(Table1[[#This Row],[powerPerf]],Table1[powerPerf])</f>
        <v>1899</v>
      </c>
      <c r="N1865" s="2">
        <f>RANK(Table1[[#This Row],[cpuValue]],Table1[cpuValue])</f>
        <v>1811</v>
      </c>
      <c r="O1865" s="8" t="str">
        <f>LOOKUP(Table1[[#This Row],[Rank based on power]],$S$5:$S$9,$T$5:$T$9)</f>
        <v>Very low performance</v>
      </c>
      <c r="P1865" s="2">
        <f ca="1">YEAR($T$2)-Table1[[#This Row],[testDate]]</f>
        <v>14</v>
      </c>
      <c r="Q1865" s="8" t="str">
        <f>CONCATENATE(PROPER(Table1[[#This Row],[Performace remark based on performance]])," ",UPPER(TRIM(Table1[[#This Row],[category]])))</f>
        <v>Very Low Performance DESKTOP</v>
      </c>
      <c r="R1865" s="8"/>
      <c r="S1865" s="2"/>
      <c r="T1865" s="2"/>
      <c r="U1865" s="2"/>
      <c r="V1865" s="2"/>
      <c r="W1865" s="2"/>
      <c r="X1865" s="2"/>
      <c r="Y1865" s="2"/>
      <c r="Z1865" s="2"/>
    </row>
    <row r="1866" spans="1:26" x14ac:dyDescent="0.2">
      <c r="A1866" t="s">
        <v>2012</v>
      </c>
      <c r="B1866" s="9">
        <v>89.95</v>
      </c>
      <c r="C1866" s="2">
        <v>483</v>
      </c>
      <c r="D1866" s="2">
        <v>5.37</v>
      </c>
      <c r="E1866" s="2">
        <v>542</v>
      </c>
      <c r="F1866" s="2">
        <v>6.03</v>
      </c>
      <c r="G1866" s="2">
        <v>35</v>
      </c>
      <c r="H1866" s="2">
        <v>13.81</v>
      </c>
      <c r="I1866" s="2">
        <v>2</v>
      </c>
      <c r="J1866" s="10">
        <v>2011</v>
      </c>
      <c r="K1866" s="8" t="s">
        <v>1523</v>
      </c>
      <c r="L1866" s="8" t="s">
        <v>118</v>
      </c>
      <c r="M1866" s="2">
        <f>RANK(Table1[[#This Row],[powerPerf]],Table1[powerPerf])</f>
        <v>1798</v>
      </c>
      <c r="N1866" s="2">
        <f>RANK(Table1[[#This Row],[cpuValue]],Table1[cpuValue])</f>
        <v>1795</v>
      </c>
      <c r="O1866" s="8" t="str">
        <f>LOOKUP(Table1[[#This Row],[Rank based on power]],$S$5:$S$9,$T$5:$T$9)</f>
        <v>Low performance</v>
      </c>
      <c r="P1866" s="2">
        <f ca="1">YEAR($T$2)-Table1[[#This Row],[testDate]]</f>
        <v>11</v>
      </c>
      <c r="Q1866" s="8" t="str">
        <f>CONCATENATE(PROPER(Table1[[#This Row],[Performace remark based on performance]])," ",UPPER(TRIM(Table1[[#This Row],[category]])))</f>
        <v>Low Performance LAPTOP</v>
      </c>
      <c r="R1866" s="8"/>
      <c r="S1866" s="2"/>
      <c r="T1866" s="2"/>
      <c r="U1866" s="2"/>
      <c r="V1866" s="2"/>
      <c r="W1866" s="2"/>
      <c r="X1866" s="2"/>
      <c r="Y1866" s="2"/>
      <c r="Z1866" s="2"/>
    </row>
    <row r="1867" spans="1:26" x14ac:dyDescent="0.2">
      <c r="A1867" t="s">
        <v>2013</v>
      </c>
      <c r="B1867" s="9">
        <v>40</v>
      </c>
      <c r="C1867" s="2">
        <v>480</v>
      </c>
      <c r="D1867" s="2">
        <v>12</v>
      </c>
      <c r="E1867" s="2">
        <v>739</v>
      </c>
      <c r="F1867" s="2">
        <v>18.489999999999998</v>
      </c>
      <c r="G1867" s="2">
        <v>35</v>
      </c>
      <c r="H1867" s="2">
        <v>13.71</v>
      </c>
      <c r="I1867" s="2">
        <v>1</v>
      </c>
      <c r="J1867" s="10">
        <v>2009</v>
      </c>
      <c r="K1867" s="8" t="s">
        <v>776</v>
      </c>
      <c r="L1867" s="8" t="s">
        <v>13</v>
      </c>
      <c r="M1867" s="2">
        <f>RANK(Table1[[#This Row],[powerPerf]],Table1[powerPerf])</f>
        <v>1799</v>
      </c>
      <c r="N1867" s="2">
        <f>RANK(Table1[[#This Row],[cpuValue]],Table1[cpuValue])</f>
        <v>1483</v>
      </c>
      <c r="O1867" s="8" t="str">
        <f>LOOKUP(Table1[[#This Row],[Rank based on power]],$S$5:$S$9,$T$5:$T$9)</f>
        <v>Low performance</v>
      </c>
      <c r="P1867" s="2">
        <f ca="1">YEAR($T$2)-Table1[[#This Row],[testDate]]</f>
        <v>13</v>
      </c>
      <c r="Q1867" s="8" t="str">
        <f>CONCATENATE(PROPER(Table1[[#This Row],[Performace remark based on performance]])," ",UPPER(TRIM(Table1[[#This Row],[category]])))</f>
        <v>Low Performance DESKTOP</v>
      </c>
      <c r="R1867" s="8"/>
      <c r="S1867" s="2"/>
      <c r="T1867" s="2"/>
      <c r="U1867" s="2"/>
      <c r="V1867" s="2"/>
      <c r="W1867" s="2"/>
      <c r="X1867" s="2"/>
      <c r="Y1867" s="2"/>
      <c r="Z1867" s="2"/>
    </row>
    <row r="1868" spans="1:26" x14ac:dyDescent="0.2">
      <c r="A1868" t="s">
        <v>2015</v>
      </c>
      <c r="B1868" s="9">
        <v>11.95</v>
      </c>
      <c r="C1868" s="2">
        <v>471</v>
      </c>
      <c r="D1868" s="2">
        <v>39.42</v>
      </c>
      <c r="E1868" s="2">
        <v>1044</v>
      </c>
      <c r="F1868" s="2">
        <v>87.38</v>
      </c>
      <c r="G1868" s="2">
        <v>45</v>
      </c>
      <c r="H1868" s="2">
        <v>10.47</v>
      </c>
      <c r="I1868" s="2">
        <v>1</v>
      </c>
      <c r="J1868" s="10">
        <v>2012</v>
      </c>
      <c r="K1868" s="8" t="s">
        <v>1092</v>
      </c>
      <c r="L1868" s="8" t="s">
        <v>13</v>
      </c>
      <c r="M1868" s="2">
        <f>RANK(Table1[[#This Row],[powerPerf]],Table1[powerPerf])</f>
        <v>1853</v>
      </c>
      <c r="N1868" s="2">
        <f>RANK(Table1[[#This Row],[cpuValue]],Table1[cpuValue])</f>
        <v>597</v>
      </c>
      <c r="O1868" s="8" t="str">
        <f>LOOKUP(Table1[[#This Row],[Rank based on power]],$S$5:$S$9,$T$5:$T$9)</f>
        <v>Very low performance</v>
      </c>
      <c r="P1868" s="2">
        <f ca="1">YEAR($T$2)-Table1[[#This Row],[testDate]]</f>
        <v>10</v>
      </c>
      <c r="Q1868" s="8" t="str">
        <f>CONCATENATE(PROPER(Table1[[#This Row],[Performace remark based on performance]])," ",UPPER(TRIM(Table1[[#This Row],[category]])))</f>
        <v>Very Low Performance DESKTOP</v>
      </c>
      <c r="R1868" s="8"/>
      <c r="S1868" s="2"/>
      <c r="T1868" s="2"/>
      <c r="U1868" s="2"/>
      <c r="V1868" s="2"/>
      <c r="W1868" s="2"/>
      <c r="X1868" s="2"/>
      <c r="Y1868" s="2"/>
      <c r="Z1868" s="2"/>
    </row>
    <row r="1869" spans="1:26" x14ac:dyDescent="0.2">
      <c r="A1869" t="s">
        <v>2016</v>
      </c>
      <c r="B1869" s="9">
        <v>315</v>
      </c>
      <c r="C1869" s="2">
        <v>470</v>
      </c>
      <c r="D1869" s="2">
        <v>1.49</v>
      </c>
      <c r="E1869" s="2">
        <v>483</v>
      </c>
      <c r="F1869" s="2">
        <v>1.53</v>
      </c>
      <c r="G1869" s="2">
        <v>17</v>
      </c>
      <c r="H1869" s="2">
        <v>27.62</v>
      </c>
      <c r="I1869" s="2">
        <v>2</v>
      </c>
      <c r="J1869" s="10">
        <v>2008</v>
      </c>
      <c r="K1869" s="8" t="s">
        <v>1177</v>
      </c>
      <c r="L1869" s="8" t="s">
        <v>118</v>
      </c>
      <c r="M1869" s="2">
        <f>RANK(Table1[[#This Row],[powerPerf]],Table1[powerPerf])</f>
        <v>1448</v>
      </c>
      <c r="N1869" s="2">
        <f>RANK(Table1[[#This Row],[cpuValue]],Table1[cpuValue])</f>
        <v>1922</v>
      </c>
      <c r="O1869" s="8" t="str">
        <f>LOOKUP(Table1[[#This Row],[Rank based on power]],$S$5:$S$9,$T$5:$T$9)</f>
        <v>Average performance</v>
      </c>
      <c r="P1869" s="2">
        <f ca="1">YEAR($T$2)-Table1[[#This Row],[testDate]]</f>
        <v>14</v>
      </c>
      <c r="Q1869" s="8" t="str">
        <f>CONCATENATE(PROPER(Table1[[#This Row],[Performace remark based on performance]])," ",UPPER(TRIM(Table1[[#This Row],[category]])))</f>
        <v>Average Performance LAPTOP</v>
      </c>
      <c r="R1869" s="8"/>
      <c r="S1869" s="2"/>
      <c r="T1869" s="2"/>
      <c r="U1869" s="2"/>
      <c r="V1869" s="2"/>
      <c r="W1869" s="2"/>
      <c r="X1869" s="2"/>
      <c r="Y1869" s="2"/>
      <c r="Z1869" s="2"/>
    </row>
    <row r="1870" spans="1:26" x14ac:dyDescent="0.2">
      <c r="A1870" t="s">
        <v>2017</v>
      </c>
      <c r="B1870" s="9">
        <v>225</v>
      </c>
      <c r="C1870" s="2">
        <v>469</v>
      </c>
      <c r="D1870" s="2">
        <v>2.09</v>
      </c>
      <c r="E1870" s="2">
        <v>583</v>
      </c>
      <c r="F1870" s="2">
        <v>2.59</v>
      </c>
      <c r="G1870" s="2">
        <v>7.5</v>
      </c>
      <c r="H1870" s="2">
        <v>62.58</v>
      </c>
      <c r="I1870" s="2">
        <v>2</v>
      </c>
      <c r="J1870" s="10">
        <v>2010</v>
      </c>
      <c r="K1870" s="8" t="s">
        <v>1659</v>
      </c>
      <c r="L1870" s="8" t="s">
        <v>118</v>
      </c>
      <c r="M1870" s="2">
        <f>RANK(Table1[[#This Row],[powerPerf]],Table1[powerPerf])</f>
        <v>1030</v>
      </c>
      <c r="N1870" s="2">
        <f>RANK(Table1[[#This Row],[cpuValue]],Table1[cpuValue])</f>
        <v>1909</v>
      </c>
      <c r="O1870" s="8" t="str">
        <f>LOOKUP(Table1[[#This Row],[Rank based on power]],$S$5:$S$9,$T$5:$T$9)</f>
        <v>Average performance</v>
      </c>
      <c r="P1870" s="2">
        <f ca="1">YEAR($T$2)-Table1[[#This Row],[testDate]]</f>
        <v>12</v>
      </c>
      <c r="Q1870" s="8" t="str">
        <f>CONCATENATE(PROPER(Table1[[#This Row],[Performace remark based on performance]])," ",UPPER(TRIM(Table1[[#This Row],[category]])))</f>
        <v>Average Performance LAPTOP</v>
      </c>
      <c r="R1870" s="8"/>
      <c r="S1870" s="2"/>
      <c r="T1870" s="2"/>
      <c r="U1870" s="2"/>
      <c r="V1870" s="2"/>
      <c r="W1870" s="2"/>
      <c r="X1870" s="2"/>
      <c r="Y1870" s="2"/>
      <c r="Z1870" s="2"/>
    </row>
    <row r="1871" spans="1:26" x14ac:dyDescent="0.2">
      <c r="A1871" t="s">
        <v>2018</v>
      </c>
      <c r="B1871" s="9">
        <v>31.23</v>
      </c>
      <c r="C1871" s="2">
        <v>469</v>
      </c>
      <c r="D1871" s="2">
        <v>15.02</v>
      </c>
      <c r="E1871" s="2">
        <v>515</v>
      </c>
      <c r="F1871" s="2">
        <v>16.489999999999998</v>
      </c>
      <c r="G1871" s="2">
        <v>130</v>
      </c>
      <c r="H1871" s="2">
        <v>3.61</v>
      </c>
      <c r="I1871" s="2">
        <v>2</v>
      </c>
      <c r="J1871" s="10">
        <v>2010</v>
      </c>
      <c r="K1871" s="8" t="s">
        <v>1800</v>
      </c>
      <c r="L1871" s="8" t="s">
        <v>13</v>
      </c>
      <c r="M1871" s="2">
        <f>RANK(Table1[[#This Row],[powerPerf]],Table1[powerPerf])</f>
        <v>1931</v>
      </c>
      <c r="N1871" s="2">
        <f>RANK(Table1[[#This Row],[cpuValue]],Table1[cpuValue])</f>
        <v>1353</v>
      </c>
      <c r="O1871" s="8" t="str">
        <f>LOOKUP(Table1[[#This Row],[Rank based on power]],$S$5:$S$9,$T$5:$T$9)</f>
        <v>Very low performance</v>
      </c>
      <c r="P1871" s="2">
        <f ca="1">YEAR($T$2)-Table1[[#This Row],[testDate]]</f>
        <v>12</v>
      </c>
      <c r="Q1871" s="8" t="str">
        <f>CONCATENATE(PROPER(Table1[[#This Row],[Performace remark based on performance]])," ",UPPER(TRIM(Table1[[#This Row],[category]])))</f>
        <v>Very Low Performance DESKTOP</v>
      </c>
      <c r="R1871" s="8"/>
      <c r="S1871" s="2"/>
      <c r="T1871" s="2"/>
      <c r="U1871" s="2"/>
      <c r="V1871" s="2"/>
      <c r="W1871" s="2"/>
      <c r="X1871" s="2"/>
      <c r="Y1871" s="2"/>
      <c r="Z1871" s="2"/>
    </row>
    <row r="1872" spans="1:26" x14ac:dyDescent="0.2">
      <c r="A1872" t="s">
        <v>2019</v>
      </c>
      <c r="B1872" s="9">
        <v>65.400000000000006</v>
      </c>
      <c r="C1872" s="2">
        <v>453</v>
      </c>
      <c r="D1872" s="2">
        <v>6.93</v>
      </c>
      <c r="E1872" s="2">
        <v>579</v>
      </c>
      <c r="F1872" s="2">
        <v>8.85</v>
      </c>
      <c r="G1872" s="2">
        <v>31</v>
      </c>
      <c r="H1872" s="2">
        <v>14.62</v>
      </c>
      <c r="I1872" s="2">
        <v>2</v>
      </c>
      <c r="J1872" s="10">
        <v>2009</v>
      </c>
      <c r="K1872" s="8" t="s">
        <v>1542</v>
      </c>
      <c r="L1872" s="8" t="s">
        <v>118</v>
      </c>
      <c r="M1872" s="2">
        <f>RANK(Table1[[#This Row],[powerPerf]],Table1[powerPerf])</f>
        <v>1781</v>
      </c>
      <c r="N1872" s="2">
        <f>RANK(Table1[[#This Row],[cpuValue]],Table1[cpuValue])</f>
        <v>1731</v>
      </c>
      <c r="O1872" s="8" t="str">
        <f>LOOKUP(Table1[[#This Row],[Rank based on power]],$S$5:$S$9,$T$5:$T$9)</f>
        <v>Low performance</v>
      </c>
      <c r="P1872" s="2">
        <f ca="1">YEAR($T$2)-Table1[[#This Row],[testDate]]</f>
        <v>13</v>
      </c>
      <c r="Q1872" s="8" t="str">
        <f>CONCATENATE(PROPER(Table1[[#This Row],[Performace remark based on performance]])," ",UPPER(TRIM(Table1[[#This Row],[category]])))</f>
        <v>Low Performance LAPTOP</v>
      </c>
      <c r="R1872" s="8"/>
      <c r="S1872" s="2"/>
      <c r="T1872" s="2"/>
      <c r="U1872" s="2"/>
      <c r="V1872" s="2"/>
      <c r="W1872" s="2"/>
      <c r="X1872" s="2"/>
      <c r="Y1872" s="2"/>
      <c r="Z1872" s="2"/>
    </row>
    <row r="1873" spans="1:26" x14ac:dyDescent="0.2">
      <c r="A1873" t="s">
        <v>2020</v>
      </c>
      <c r="B1873" s="9">
        <v>38.99</v>
      </c>
      <c r="C1873" s="2">
        <v>445</v>
      </c>
      <c r="D1873" s="2">
        <v>11.41</v>
      </c>
      <c r="E1873" s="2">
        <v>613</v>
      </c>
      <c r="F1873" s="2">
        <v>15.73</v>
      </c>
      <c r="G1873" s="2">
        <v>35</v>
      </c>
      <c r="H1873" s="2">
        <v>12.71</v>
      </c>
      <c r="I1873" s="2">
        <v>1</v>
      </c>
      <c r="J1873" s="10">
        <v>2009</v>
      </c>
      <c r="K1873" s="8" t="s">
        <v>1295</v>
      </c>
      <c r="L1873" s="8" t="s">
        <v>13</v>
      </c>
      <c r="M1873" s="2">
        <f>RANK(Table1[[#This Row],[powerPerf]],Table1[powerPerf])</f>
        <v>1818</v>
      </c>
      <c r="N1873" s="2">
        <f>RANK(Table1[[#This Row],[cpuValue]],Table1[cpuValue])</f>
        <v>1509</v>
      </c>
      <c r="O1873" s="8" t="str">
        <f>LOOKUP(Table1[[#This Row],[Rank based on power]],$S$5:$S$9,$T$5:$T$9)</f>
        <v>Low performance</v>
      </c>
      <c r="P1873" s="2">
        <f ca="1">YEAR($T$2)-Table1[[#This Row],[testDate]]</f>
        <v>13</v>
      </c>
      <c r="Q1873" s="8" t="str">
        <f>CONCATENATE(PROPER(Table1[[#This Row],[Performace remark based on performance]])," ",UPPER(TRIM(Table1[[#This Row],[category]])))</f>
        <v>Low Performance DESKTOP</v>
      </c>
      <c r="R1873" s="8"/>
      <c r="S1873" s="2"/>
      <c r="T1873" s="2"/>
      <c r="U1873" s="2"/>
      <c r="V1873" s="2"/>
      <c r="W1873" s="2"/>
      <c r="X1873" s="2"/>
      <c r="Y1873" s="2"/>
      <c r="Z1873" s="2"/>
    </row>
    <row r="1874" spans="1:26" x14ac:dyDescent="0.2">
      <c r="A1874" t="s">
        <v>2021</v>
      </c>
      <c r="B1874" s="9">
        <v>18.989999999999998</v>
      </c>
      <c r="C1874" s="2">
        <v>436</v>
      </c>
      <c r="D1874" s="2">
        <v>22.97</v>
      </c>
      <c r="E1874" s="2">
        <v>525</v>
      </c>
      <c r="F1874" s="2">
        <v>27.65</v>
      </c>
      <c r="G1874" s="2">
        <v>31</v>
      </c>
      <c r="H1874" s="2">
        <v>14.07</v>
      </c>
      <c r="I1874" s="2">
        <v>2</v>
      </c>
      <c r="J1874" s="10">
        <v>2009</v>
      </c>
      <c r="K1874" s="8" t="s">
        <v>1542</v>
      </c>
      <c r="L1874" s="8" t="s">
        <v>118</v>
      </c>
      <c r="M1874" s="2">
        <f>RANK(Table1[[#This Row],[powerPerf]],Table1[powerPerf])</f>
        <v>1793</v>
      </c>
      <c r="N1874" s="2">
        <f>RANK(Table1[[#This Row],[cpuValue]],Table1[cpuValue])</f>
        <v>1065</v>
      </c>
      <c r="O1874" s="8" t="str">
        <f>LOOKUP(Table1[[#This Row],[Rank based on power]],$S$5:$S$9,$T$5:$T$9)</f>
        <v>Low performance</v>
      </c>
      <c r="P1874" s="2">
        <f ca="1">YEAR($T$2)-Table1[[#This Row],[testDate]]</f>
        <v>13</v>
      </c>
      <c r="Q1874" s="8" t="str">
        <f>CONCATENATE(PROPER(Table1[[#This Row],[Performace remark based on performance]])," ",UPPER(TRIM(Table1[[#This Row],[category]])))</f>
        <v>Low Performance LAPTOP</v>
      </c>
      <c r="R1874" s="8"/>
      <c r="S1874" s="2"/>
      <c r="T1874" s="2"/>
      <c r="U1874" s="2"/>
      <c r="V1874" s="2"/>
      <c r="W1874" s="2"/>
      <c r="X1874" s="2"/>
      <c r="Y1874" s="2"/>
      <c r="Z1874" s="2"/>
    </row>
    <row r="1875" spans="1:26" x14ac:dyDescent="0.2">
      <c r="A1875" t="s">
        <v>2022</v>
      </c>
      <c r="B1875" s="9">
        <v>89.95</v>
      </c>
      <c r="C1875" s="2">
        <v>430</v>
      </c>
      <c r="D1875" s="2">
        <v>4.78</v>
      </c>
      <c r="E1875" s="2">
        <v>489</v>
      </c>
      <c r="F1875" s="2">
        <v>5.44</v>
      </c>
      <c r="G1875" s="2">
        <v>45</v>
      </c>
      <c r="H1875" s="2">
        <v>9.5500000000000007</v>
      </c>
      <c r="I1875" s="2">
        <v>1</v>
      </c>
      <c r="J1875" s="10">
        <v>2009</v>
      </c>
      <c r="K1875" s="8" t="s">
        <v>1433</v>
      </c>
      <c r="L1875" s="8" t="s">
        <v>13</v>
      </c>
      <c r="M1875" s="2">
        <f>RANK(Table1[[#This Row],[powerPerf]],Table1[powerPerf])</f>
        <v>1870</v>
      </c>
      <c r="N1875" s="2">
        <f>RANK(Table1[[#This Row],[cpuValue]],Table1[cpuValue])</f>
        <v>1815</v>
      </c>
      <c r="O1875" s="8" t="str">
        <f>LOOKUP(Table1[[#This Row],[Rank based on power]],$S$5:$S$9,$T$5:$T$9)</f>
        <v>Very low performance</v>
      </c>
      <c r="P1875" s="2">
        <f ca="1">YEAR($T$2)-Table1[[#This Row],[testDate]]</f>
        <v>13</v>
      </c>
      <c r="Q1875" s="8" t="str">
        <f>CONCATENATE(PROPER(Table1[[#This Row],[Performace remark based on performance]])," ",UPPER(TRIM(Table1[[#This Row],[category]])))</f>
        <v>Very Low Performance DESKTOP</v>
      </c>
      <c r="R1875" s="8"/>
      <c r="S1875" s="2"/>
      <c r="T1875" s="2"/>
      <c r="U1875" s="2"/>
      <c r="V1875" s="2"/>
      <c r="W1875" s="2"/>
      <c r="X1875" s="2"/>
      <c r="Y1875" s="2"/>
      <c r="Z1875" s="2"/>
    </row>
    <row r="1876" spans="1:26" x14ac:dyDescent="0.2">
      <c r="A1876" t="s">
        <v>2023</v>
      </c>
      <c r="B1876" s="9">
        <v>100</v>
      </c>
      <c r="C1876" s="2">
        <v>426</v>
      </c>
      <c r="D1876" s="2">
        <v>4.26</v>
      </c>
      <c r="E1876" s="2">
        <v>739</v>
      </c>
      <c r="F1876" s="2">
        <v>7.39</v>
      </c>
      <c r="G1876" s="2">
        <v>35</v>
      </c>
      <c r="H1876" s="2">
        <v>12.17</v>
      </c>
      <c r="I1876" s="2">
        <v>1</v>
      </c>
      <c r="J1876" s="10">
        <v>2009</v>
      </c>
      <c r="K1876" s="8" t="s">
        <v>776</v>
      </c>
      <c r="L1876" s="8" t="s">
        <v>13</v>
      </c>
      <c r="M1876" s="2">
        <f>RANK(Table1[[#This Row],[powerPerf]],Table1[powerPerf])</f>
        <v>1826</v>
      </c>
      <c r="N1876" s="2">
        <f>RANK(Table1[[#This Row],[cpuValue]],Table1[cpuValue])</f>
        <v>1836</v>
      </c>
      <c r="O1876" s="8" t="str">
        <f>LOOKUP(Table1[[#This Row],[Rank based on power]],$S$5:$S$9,$T$5:$T$9)</f>
        <v>Low performance</v>
      </c>
      <c r="P1876" s="2">
        <f ca="1">YEAR($T$2)-Table1[[#This Row],[testDate]]</f>
        <v>13</v>
      </c>
      <c r="Q1876" s="8" t="str">
        <f>CONCATENATE(PROPER(Table1[[#This Row],[Performace remark based on performance]])," ",UPPER(TRIM(Table1[[#This Row],[category]])))</f>
        <v>Low Performance DESKTOP</v>
      </c>
      <c r="R1876" s="8"/>
      <c r="S1876" s="2"/>
      <c r="T1876" s="2"/>
      <c r="U1876" s="2"/>
      <c r="V1876" s="2"/>
      <c r="W1876" s="2"/>
      <c r="X1876" s="2"/>
      <c r="Y1876" s="2"/>
      <c r="Z1876" s="2"/>
    </row>
    <row r="1877" spans="1:26" x14ac:dyDescent="0.2">
      <c r="A1877" t="s">
        <v>2024</v>
      </c>
      <c r="B1877" s="9">
        <v>18</v>
      </c>
      <c r="C1877" s="2">
        <v>421</v>
      </c>
      <c r="D1877" s="2">
        <v>23.4</v>
      </c>
      <c r="E1877" s="2">
        <v>475</v>
      </c>
      <c r="F1877" s="2">
        <v>26.38</v>
      </c>
      <c r="G1877" s="2">
        <v>45</v>
      </c>
      <c r="H1877" s="2">
        <v>9.36</v>
      </c>
      <c r="I1877" s="2">
        <v>1</v>
      </c>
      <c r="J1877" s="10">
        <v>2008</v>
      </c>
      <c r="K1877" s="8" t="s">
        <v>1433</v>
      </c>
      <c r="L1877" s="8" t="s">
        <v>13</v>
      </c>
      <c r="M1877" s="2">
        <f>RANK(Table1[[#This Row],[powerPerf]],Table1[powerPerf])</f>
        <v>1873</v>
      </c>
      <c r="N1877" s="2">
        <f>RANK(Table1[[#This Row],[cpuValue]],Table1[cpuValue])</f>
        <v>1044</v>
      </c>
      <c r="O1877" s="8" t="str">
        <f>LOOKUP(Table1[[#This Row],[Rank based on power]],$S$5:$S$9,$T$5:$T$9)</f>
        <v>Very low performance</v>
      </c>
      <c r="P1877" s="2">
        <f ca="1">YEAR($T$2)-Table1[[#This Row],[testDate]]</f>
        <v>14</v>
      </c>
      <c r="Q1877" s="8" t="str">
        <f>CONCATENATE(PROPER(Table1[[#This Row],[Performace remark based on performance]])," ",UPPER(TRIM(Table1[[#This Row],[category]])))</f>
        <v>Very Low Performance DESKTOP</v>
      </c>
      <c r="R1877" s="8"/>
      <c r="S1877" s="2"/>
      <c r="T1877" s="2"/>
      <c r="U1877" s="2"/>
      <c r="V1877" s="2"/>
      <c r="W1877" s="2"/>
      <c r="X1877" s="2"/>
      <c r="Y1877" s="2"/>
      <c r="Z1877" s="2"/>
    </row>
    <row r="1878" spans="1:26" x14ac:dyDescent="0.2">
      <c r="A1878" t="s">
        <v>2025</v>
      </c>
      <c r="B1878" s="9">
        <v>139.99</v>
      </c>
      <c r="C1878" s="2">
        <v>420</v>
      </c>
      <c r="D1878" s="2">
        <v>3</v>
      </c>
      <c r="E1878" s="2">
        <v>512</v>
      </c>
      <c r="F1878" s="2">
        <v>3.66</v>
      </c>
      <c r="G1878" s="2">
        <v>7.5</v>
      </c>
      <c r="H1878" s="2">
        <v>55.98</v>
      </c>
      <c r="I1878" s="2">
        <v>2</v>
      </c>
      <c r="J1878" s="10">
        <v>2008</v>
      </c>
      <c r="K1878" s="8" t="s">
        <v>1659</v>
      </c>
      <c r="L1878" s="8" t="s">
        <v>118</v>
      </c>
      <c r="M1878" s="2">
        <f>RANK(Table1[[#This Row],[powerPerf]],Table1[powerPerf])</f>
        <v>1080</v>
      </c>
      <c r="N1878" s="2">
        <f>RANK(Table1[[#This Row],[cpuValue]],Table1[cpuValue])</f>
        <v>1880</v>
      </c>
      <c r="O1878" s="8" t="str">
        <f>LOOKUP(Table1[[#This Row],[Rank based on power]],$S$5:$S$9,$T$5:$T$9)</f>
        <v>Average performance</v>
      </c>
      <c r="P1878" s="2">
        <f ca="1">YEAR($T$2)-Table1[[#This Row],[testDate]]</f>
        <v>14</v>
      </c>
      <c r="Q1878" s="8" t="str">
        <f>CONCATENATE(PROPER(Table1[[#This Row],[Performace remark based on performance]])," ",UPPER(TRIM(Table1[[#This Row],[category]])))</f>
        <v>Average Performance LAPTOP</v>
      </c>
      <c r="R1878" s="8"/>
      <c r="S1878" s="2"/>
      <c r="T1878" s="2"/>
      <c r="U1878" s="2"/>
      <c r="V1878" s="2"/>
      <c r="W1878" s="2"/>
      <c r="X1878" s="2"/>
      <c r="Y1878" s="2"/>
      <c r="Z1878" s="2"/>
    </row>
    <row r="1879" spans="1:26" x14ac:dyDescent="0.2">
      <c r="A1879" t="s">
        <v>2026</v>
      </c>
      <c r="B1879" s="9">
        <v>21</v>
      </c>
      <c r="C1879" s="2">
        <v>412</v>
      </c>
      <c r="D1879" s="2">
        <v>19.63</v>
      </c>
      <c r="E1879" s="2">
        <v>430</v>
      </c>
      <c r="F1879" s="2">
        <v>20.49</v>
      </c>
      <c r="G1879" s="2">
        <v>45</v>
      </c>
      <c r="H1879" s="2">
        <v>9.16</v>
      </c>
      <c r="I1879" s="2">
        <v>1</v>
      </c>
      <c r="J1879" s="10">
        <v>2014</v>
      </c>
      <c r="K1879" s="8" t="s">
        <v>1433</v>
      </c>
      <c r="L1879" s="8" t="s">
        <v>13</v>
      </c>
      <c r="M1879" s="2">
        <f>RANK(Table1[[#This Row],[powerPerf]],Table1[powerPerf])</f>
        <v>1877</v>
      </c>
      <c r="N1879" s="2">
        <f>RANK(Table1[[#This Row],[cpuValue]],Table1[cpuValue])</f>
        <v>1170</v>
      </c>
      <c r="O1879" s="8" t="str">
        <f>LOOKUP(Table1[[#This Row],[Rank based on power]],$S$5:$S$9,$T$5:$T$9)</f>
        <v>Very low performance</v>
      </c>
      <c r="P1879" s="2">
        <f ca="1">YEAR($T$2)-Table1[[#This Row],[testDate]]</f>
        <v>8</v>
      </c>
      <c r="Q1879" s="8" t="str">
        <f>CONCATENATE(PROPER(Table1[[#This Row],[Performace remark based on performance]])," ",UPPER(TRIM(Table1[[#This Row],[category]])))</f>
        <v>Very Low Performance DESKTOP</v>
      </c>
      <c r="R1879" s="8"/>
      <c r="S1879" s="2"/>
      <c r="T1879" s="2"/>
      <c r="U1879" s="2"/>
      <c r="V1879" s="2"/>
      <c r="W1879" s="2"/>
      <c r="X1879" s="2"/>
      <c r="Y1879" s="2"/>
      <c r="Z1879" s="2"/>
    </row>
    <row r="1880" spans="1:26" x14ac:dyDescent="0.2">
      <c r="A1880" t="s">
        <v>2027</v>
      </c>
      <c r="B1880" s="9">
        <v>50</v>
      </c>
      <c r="C1880" s="2">
        <v>412</v>
      </c>
      <c r="D1880" s="2">
        <v>8.23</v>
      </c>
      <c r="E1880" s="2">
        <v>462</v>
      </c>
      <c r="F1880" s="2">
        <v>9.25</v>
      </c>
      <c r="G1880" s="2">
        <v>45</v>
      </c>
      <c r="H1880" s="2">
        <v>9.14</v>
      </c>
      <c r="I1880" s="2">
        <v>1</v>
      </c>
      <c r="J1880" s="10">
        <v>2010</v>
      </c>
      <c r="K1880" s="8" t="s">
        <v>1433</v>
      </c>
      <c r="L1880" s="8" t="s">
        <v>13</v>
      </c>
      <c r="M1880" s="2">
        <f>RANK(Table1[[#This Row],[powerPerf]],Table1[powerPerf])</f>
        <v>1878</v>
      </c>
      <c r="N1880" s="2">
        <f>RANK(Table1[[#This Row],[cpuValue]],Table1[cpuValue])</f>
        <v>1682</v>
      </c>
      <c r="O1880" s="8" t="str">
        <f>LOOKUP(Table1[[#This Row],[Rank based on power]],$S$5:$S$9,$T$5:$T$9)</f>
        <v>Very low performance</v>
      </c>
      <c r="P1880" s="2">
        <f ca="1">YEAR($T$2)-Table1[[#This Row],[testDate]]</f>
        <v>12</v>
      </c>
      <c r="Q1880" s="8" t="str">
        <f>CONCATENATE(PROPER(Table1[[#This Row],[Performace remark based on performance]])," ",UPPER(TRIM(Table1[[#This Row],[category]])))</f>
        <v>Very Low Performance DESKTOP</v>
      </c>
      <c r="R1880" s="8"/>
      <c r="S1880" s="2"/>
      <c r="T1880" s="2"/>
      <c r="U1880" s="2"/>
      <c r="V1880" s="2"/>
      <c r="W1880" s="2"/>
      <c r="X1880" s="2"/>
      <c r="Y1880" s="2"/>
      <c r="Z1880" s="2"/>
    </row>
    <row r="1881" spans="1:26" x14ac:dyDescent="0.2">
      <c r="A1881" t="s">
        <v>2028</v>
      </c>
      <c r="B1881" s="9">
        <v>18.989999999999998</v>
      </c>
      <c r="C1881" s="2">
        <v>409</v>
      </c>
      <c r="D1881" s="2">
        <v>21.52</v>
      </c>
      <c r="E1881" s="2">
        <v>851</v>
      </c>
      <c r="F1881" s="2">
        <v>44.8</v>
      </c>
      <c r="G1881" s="2">
        <v>34.799999999999997</v>
      </c>
      <c r="H1881" s="2">
        <v>11.74</v>
      </c>
      <c r="I1881" s="2">
        <v>1</v>
      </c>
      <c r="J1881" s="10">
        <v>2009</v>
      </c>
      <c r="K1881" s="8" t="s">
        <v>1523</v>
      </c>
      <c r="L1881" s="8" t="s">
        <v>118</v>
      </c>
      <c r="M1881" s="2">
        <f>RANK(Table1[[#This Row],[powerPerf]],Table1[powerPerf])</f>
        <v>1831</v>
      </c>
      <c r="N1881" s="2">
        <f>RANK(Table1[[#This Row],[cpuValue]],Table1[cpuValue])</f>
        <v>1115</v>
      </c>
      <c r="O1881" s="8" t="str">
        <f>LOOKUP(Table1[[#This Row],[Rank based on power]],$S$5:$S$9,$T$5:$T$9)</f>
        <v>Low performance</v>
      </c>
      <c r="P1881" s="2">
        <f ca="1">YEAR($T$2)-Table1[[#This Row],[testDate]]</f>
        <v>13</v>
      </c>
      <c r="Q1881" s="8" t="str">
        <f>CONCATENATE(PROPER(Table1[[#This Row],[Performace remark based on performance]])," ",UPPER(TRIM(Table1[[#This Row],[category]])))</f>
        <v>Low Performance LAPTOP</v>
      </c>
      <c r="R1881" s="8"/>
      <c r="S1881" s="2"/>
      <c r="T1881" s="2"/>
      <c r="U1881" s="2"/>
      <c r="V1881" s="2"/>
      <c r="W1881" s="2"/>
      <c r="X1881" s="2"/>
      <c r="Y1881" s="2"/>
      <c r="Z1881" s="2"/>
    </row>
    <row r="1882" spans="1:26" x14ac:dyDescent="0.2">
      <c r="A1882" t="s">
        <v>2029</v>
      </c>
      <c r="B1882" s="9">
        <v>119.99</v>
      </c>
      <c r="C1882" s="2">
        <v>408</v>
      </c>
      <c r="D1882" s="2">
        <v>3.4</v>
      </c>
      <c r="E1882" s="2">
        <v>613</v>
      </c>
      <c r="F1882" s="2">
        <v>5.1100000000000003</v>
      </c>
      <c r="G1882" s="2">
        <v>31</v>
      </c>
      <c r="H1882" s="2">
        <v>13.15</v>
      </c>
      <c r="I1882" s="2">
        <v>2</v>
      </c>
      <c r="J1882" s="10">
        <v>2009</v>
      </c>
      <c r="K1882" s="8" t="s">
        <v>1734</v>
      </c>
      <c r="L1882" s="8" t="s">
        <v>118</v>
      </c>
      <c r="M1882" s="2">
        <f>RANK(Table1[[#This Row],[powerPerf]],Table1[powerPerf])</f>
        <v>1806</v>
      </c>
      <c r="N1882" s="2">
        <f>RANK(Table1[[#This Row],[cpuValue]],Table1[cpuValue])</f>
        <v>1861</v>
      </c>
      <c r="O1882" s="8" t="str">
        <f>LOOKUP(Table1[[#This Row],[Rank based on power]],$S$5:$S$9,$T$5:$T$9)</f>
        <v>Low performance</v>
      </c>
      <c r="P1882" s="2">
        <f ca="1">YEAR($T$2)-Table1[[#This Row],[testDate]]</f>
        <v>13</v>
      </c>
      <c r="Q1882" s="8" t="str">
        <f>CONCATENATE(PROPER(Table1[[#This Row],[Performace remark based on performance]])," ",UPPER(TRIM(Table1[[#This Row],[category]])))</f>
        <v>Low Performance LAPTOP</v>
      </c>
      <c r="R1882" s="8"/>
      <c r="S1882" s="2"/>
      <c r="T1882" s="2"/>
      <c r="U1882" s="2"/>
      <c r="V1882" s="2"/>
      <c r="W1882" s="2"/>
      <c r="X1882" s="2"/>
      <c r="Y1882" s="2"/>
      <c r="Z1882" s="2"/>
    </row>
    <row r="1883" spans="1:26" x14ac:dyDescent="0.2">
      <c r="A1883" t="s">
        <v>2030</v>
      </c>
      <c r="B1883" s="9">
        <v>65</v>
      </c>
      <c r="C1883" s="2">
        <v>404</v>
      </c>
      <c r="D1883" s="2">
        <v>6.22</v>
      </c>
      <c r="E1883" s="2">
        <v>505</v>
      </c>
      <c r="F1883" s="2">
        <v>7.77</v>
      </c>
      <c r="G1883" s="2">
        <v>104</v>
      </c>
      <c r="H1883" s="2">
        <v>3.89</v>
      </c>
      <c r="I1883" s="2">
        <v>1</v>
      </c>
      <c r="J1883" s="10">
        <v>2009</v>
      </c>
      <c r="K1883" s="8">
        <v>939</v>
      </c>
      <c r="L1883" s="8" t="s">
        <v>13</v>
      </c>
      <c r="M1883" s="2">
        <f>RANK(Table1[[#This Row],[powerPerf]],Table1[powerPerf])</f>
        <v>1928</v>
      </c>
      <c r="N1883" s="2">
        <f>RANK(Table1[[#This Row],[cpuValue]],Table1[cpuValue])</f>
        <v>1763</v>
      </c>
      <c r="O1883" s="8" t="str">
        <f>LOOKUP(Table1[[#This Row],[Rank based on power]],$S$5:$S$9,$T$5:$T$9)</f>
        <v>Very low performance</v>
      </c>
      <c r="P1883" s="2">
        <f ca="1">YEAR($T$2)-Table1[[#This Row],[testDate]]</f>
        <v>13</v>
      </c>
      <c r="Q1883" s="8" t="str">
        <f>CONCATENATE(PROPER(Table1[[#This Row],[Performace remark based on performance]])," ",UPPER(TRIM(Table1[[#This Row],[category]])))</f>
        <v>Very Low Performance DESKTOP</v>
      </c>
      <c r="R1883" s="8"/>
      <c r="S1883" s="2"/>
      <c r="T1883" s="2"/>
      <c r="U1883" s="2"/>
      <c r="V1883" s="2"/>
      <c r="W1883" s="2"/>
      <c r="X1883" s="2"/>
      <c r="Y1883" s="2"/>
      <c r="Z1883" s="2"/>
    </row>
    <row r="1884" spans="1:26" x14ac:dyDescent="0.2">
      <c r="A1884" t="s">
        <v>2031</v>
      </c>
      <c r="B1884" s="9">
        <v>97.16</v>
      </c>
      <c r="C1884" s="2">
        <v>404</v>
      </c>
      <c r="D1884" s="2">
        <v>4.16</v>
      </c>
      <c r="E1884" s="2">
        <v>292</v>
      </c>
      <c r="F1884" s="2">
        <v>3.01</v>
      </c>
      <c r="G1884" s="2">
        <v>13</v>
      </c>
      <c r="H1884" s="2">
        <v>31.11</v>
      </c>
      <c r="I1884" s="2">
        <v>2</v>
      </c>
      <c r="J1884" s="10">
        <v>2011</v>
      </c>
      <c r="K1884" s="8" t="s">
        <v>2004</v>
      </c>
      <c r="L1884" s="8" t="s">
        <v>13</v>
      </c>
      <c r="M1884" s="2">
        <f>RANK(Table1[[#This Row],[powerPerf]],Table1[powerPerf])</f>
        <v>1376</v>
      </c>
      <c r="N1884" s="2">
        <f>RANK(Table1[[#This Row],[cpuValue]],Table1[cpuValue])</f>
        <v>1839</v>
      </c>
      <c r="O1884" s="8" t="str">
        <f>LOOKUP(Table1[[#This Row],[Rank based on power]],$S$5:$S$9,$T$5:$T$9)</f>
        <v>Average performance</v>
      </c>
      <c r="P1884" s="2">
        <f ca="1">YEAR($T$2)-Table1[[#This Row],[testDate]]</f>
        <v>11</v>
      </c>
      <c r="Q1884" s="8" t="str">
        <f>CONCATENATE(PROPER(Table1[[#This Row],[Performace remark based on performance]])," ",UPPER(TRIM(Table1[[#This Row],[category]])))</f>
        <v>Average Performance DESKTOP</v>
      </c>
      <c r="R1884" s="8"/>
      <c r="S1884" s="2"/>
      <c r="T1884" s="2"/>
      <c r="U1884" s="2"/>
      <c r="V1884" s="2"/>
      <c r="W1884" s="2"/>
      <c r="X1884" s="2"/>
      <c r="Y1884" s="2"/>
      <c r="Z1884" s="2"/>
    </row>
    <row r="1885" spans="1:26" x14ac:dyDescent="0.2">
      <c r="A1885" t="s">
        <v>2032</v>
      </c>
      <c r="B1885" s="9">
        <v>851</v>
      </c>
      <c r="C1885" s="2">
        <v>403</v>
      </c>
      <c r="D1885" s="2">
        <v>0.47</v>
      </c>
      <c r="E1885" s="2">
        <v>643</v>
      </c>
      <c r="F1885" s="2">
        <v>0.76</v>
      </c>
      <c r="G1885" s="2">
        <v>110</v>
      </c>
      <c r="H1885" s="2">
        <v>3.67</v>
      </c>
      <c r="I1885" s="2">
        <v>1</v>
      </c>
      <c r="J1885" s="10">
        <v>2008</v>
      </c>
      <c r="K1885" s="8" t="s">
        <v>2014</v>
      </c>
      <c r="L1885" s="8" t="s">
        <v>16</v>
      </c>
      <c r="M1885" s="2">
        <f>RANK(Table1[[#This Row],[powerPerf]],Table1[powerPerf])</f>
        <v>1930</v>
      </c>
      <c r="N1885" s="2">
        <f>RANK(Table1[[#This Row],[cpuValue]],Table1[cpuValue])</f>
        <v>1934</v>
      </c>
      <c r="O1885" s="8" t="str">
        <f>LOOKUP(Table1[[#This Row],[Rank based on power]],$S$5:$S$9,$T$5:$T$9)</f>
        <v>Very low performance</v>
      </c>
      <c r="P1885" s="2">
        <f ca="1">YEAR($T$2)-Table1[[#This Row],[testDate]]</f>
        <v>14</v>
      </c>
      <c r="Q1885" s="8" t="str">
        <f>CONCATENATE(PROPER(Table1[[#This Row],[Performace remark based on performance]])," ",UPPER(TRIM(Table1[[#This Row],[category]])))</f>
        <v>Very Low Performance SERVER</v>
      </c>
      <c r="R1885" s="8"/>
      <c r="S1885" s="2"/>
      <c r="T1885" s="2"/>
      <c r="U1885" s="2"/>
      <c r="V1885" s="2"/>
      <c r="W1885" s="2"/>
      <c r="X1885" s="2"/>
      <c r="Y1885" s="2"/>
      <c r="Z1885" s="2"/>
    </row>
    <row r="1886" spans="1:26" x14ac:dyDescent="0.2">
      <c r="A1886" t="s">
        <v>2033</v>
      </c>
      <c r="B1886" s="9">
        <v>27</v>
      </c>
      <c r="C1886" s="2">
        <v>400</v>
      </c>
      <c r="D1886" s="2">
        <v>14.81</v>
      </c>
      <c r="E1886" s="2">
        <v>389</v>
      </c>
      <c r="F1886" s="2">
        <v>14.42</v>
      </c>
      <c r="G1886" s="2">
        <v>45</v>
      </c>
      <c r="H1886" s="2">
        <v>8.89</v>
      </c>
      <c r="I1886" s="2">
        <v>1</v>
      </c>
      <c r="J1886" s="10">
        <v>2010</v>
      </c>
      <c r="K1886" s="8" t="s">
        <v>1433</v>
      </c>
      <c r="L1886" s="8" t="s">
        <v>13</v>
      </c>
      <c r="M1886" s="2">
        <f>RANK(Table1[[#This Row],[powerPerf]],Table1[powerPerf])</f>
        <v>1882</v>
      </c>
      <c r="N1886" s="2">
        <f>RANK(Table1[[#This Row],[cpuValue]],Table1[cpuValue])</f>
        <v>1360</v>
      </c>
      <c r="O1886" s="8" t="str">
        <f>LOOKUP(Table1[[#This Row],[Rank based on power]],$S$5:$S$9,$T$5:$T$9)</f>
        <v>Very low performance</v>
      </c>
      <c r="P1886" s="2">
        <f ca="1">YEAR($T$2)-Table1[[#This Row],[testDate]]</f>
        <v>12</v>
      </c>
      <c r="Q1886" s="8" t="str">
        <f>CONCATENATE(PROPER(Table1[[#This Row],[Performace remark based on performance]])," ",UPPER(TRIM(Table1[[#This Row],[category]])))</f>
        <v>Very Low Performance DESKTOP</v>
      </c>
      <c r="R1886" s="8"/>
      <c r="S1886" s="2"/>
      <c r="T1886" s="2"/>
      <c r="U1886" s="2"/>
      <c r="V1886" s="2"/>
      <c r="W1886" s="2"/>
      <c r="X1886" s="2"/>
      <c r="Y1886" s="2"/>
      <c r="Z1886" s="2"/>
    </row>
    <row r="1887" spans="1:26" x14ac:dyDescent="0.2">
      <c r="A1887" t="s">
        <v>2034</v>
      </c>
      <c r="B1887" s="9">
        <v>79.95</v>
      </c>
      <c r="C1887" s="2">
        <v>396</v>
      </c>
      <c r="D1887" s="2">
        <v>4.95</v>
      </c>
      <c r="E1887" s="2">
        <v>568</v>
      </c>
      <c r="F1887" s="2">
        <v>7.1</v>
      </c>
      <c r="G1887" s="2">
        <v>45</v>
      </c>
      <c r="H1887" s="2">
        <v>8.8000000000000007</v>
      </c>
      <c r="I1887" s="2">
        <v>1</v>
      </c>
      <c r="J1887" s="10">
        <v>2010</v>
      </c>
      <c r="K1887" s="8" t="s">
        <v>1433</v>
      </c>
      <c r="L1887" s="8" t="s">
        <v>77</v>
      </c>
      <c r="M1887" s="2">
        <f>RANK(Table1[[#This Row],[powerPerf]],Table1[powerPerf])</f>
        <v>1884</v>
      </c>
      <c r="N1887" s="2">
        <f>RANK(Table1[[#This Row],[cpuValue]],Table1[cpuValue])</f>
        <v>1809</v>
      </c>
      <c r="O1887" s="8" t="str">
        <f>LOOKUP(Table1[[#This Row],[Rank based on power]],$S$5:$S$9,$T$5:$T$9)</f>
        <v>Very low performance</v>
      </c>
      <c r="P1887" s="2">
        <f ca="1">YEAR($T$2)-Table1[[#This Row],[testDate]]</f>
        <v>12</v>
      </c>
      <c r="Q1887" s="8" t="str">
        <f>CONCATENATE(PROPER(Table1[[#This Row],[Performace remark based on performance]])," ",UPPER(TRIM(Table1[[#This Row],[category]])))</f>
        <v>Very Low Performance UNKNOWN</v>
      </c>
      <c r="R1887" s="8"/>
      <c r="S1887" s="2"/>
      <c r="T1887" s="2"/>
      <c r="U1887" s="2"/>
      <c r="V1887" s="2"/>
      <c r="W1887" s="2"/>
      <c r="X1887" s="2"/>
      <c r="Y1887" s="2"/>
      <c r="Z1887" s="2"/>
    </row>
    <row r="1888" spans="1:26" x14ac:dyDescent="0.2">
      <c r="A1888" t="s">
        <v>2035</v>
      </c>
      <c r="B1888" s="9">
        <v>89.95</v>
      </c>
      <c r="C1888" s="2">
        <v>394</v>
      </c>
      <c r="D1888" s="2">
        <v>4.38</v>
      </c>
      <c r="E1888" s="2">
        <v>435</v>
      </c>
      <c r="F1888" s="2">
        <v>4.83</v>
      </c>
      <c r="G1888" s="2">
        <v>89</v>
      </c>
      <c r="H1888" s="2">
        <v>4.42</v>
      </c>
      <c r="I1888" s="2">
        <v>1</v>
      </c>
      <c r="J1888" s="10">
        <v>2009</v>
      </c>
      <c r="K1888" s="8">
        <v>939</v>
      </c>
      <c r="L1888" s="8" t="s">
        <v>13</v>
      </c>
      <c r="M1888" s="2">
        <f>RANK(Table1[[#This Row],[powerPerf]],Table1[powerPerf])</f>
        <v>1923</v>
      </c>
      <c r="N1888" s="2">
        <f>RANK(Table1[[#This Row],[cpuValue]],Table1[cpuValue])</f>
        <v>1833</v>
      </c>
      <c r="O1888" s="8" t="str">
        <f>LOOKUP(Table1[[#This Row],[Rank based on power]],$S$5:$S$9,$T$5:$T$9)</f>
        <v>Very low performance</v>
      </c>
      <c r="P1888" s="2">
        <f ca="1">YEAR($T$2)-Table1[[#This Row],[testDate]]</f>
        <v>13</v>
      </c>
      <c r="Q1888" s="8" t="str">
        <f>CONCATENATE(PROPER(Table1[[#This Row],[Performace remark based on performance]])," ",UPPER(TRIM(Table1[[#This Row],[category]])))</f>
        <v>Very Low Performance DESKTOP</v>
      </c>
      <c r="R1888" s="8"/>
      <c r="S1888" s="2"/>
      <c r="T1888" s="2"/>
      <c r="U1888" s="2"/>
      <c r="V1888" s="2"/>
      <c r="W1888" s="2"/>
      <c r="X1888" s="2"/>
      <c r="Y1888" s="2"/>
      <c r="Z1888" s="2"/>
    </row>
    <row r="1889" spans="1:26" x14ac:dyDescent="0.2">
      <c r="A1889" t="s">
        <v>2036</v>
      </c>
      <c r="B1889" s="9">
        <v>352.94</v>
      </c>
      <c r="C1889" s="2">
        <v>393</v>
      </c>
      <c r="D1889" s="2">
        <v>1.1100000000000001</v>
      </c>
      <c r="E1889" s="2">
        <v>471</v>
      </c>
      <c r="F1889" s="2">
        <v>1.34</v>
      </c>
      <c r="G1889" s="2">
        <v>85.3</v>
      </c>
      <c r="H1889" s="2">
        <v>4.5999999999999996</v>
      </c>
      <c r="I1889" s="2">
        <v>1</v>
      </c>
      <c r="J1889" s="10">
        <v>2010</v>
      </c>
      <c r="K1889" s="8">
        <v>939</v>
      </c>
      <c r="L1889" s="8" t="s">
        <v>16</v>
      </c>
      <c r="M1889" s="2">
        <f>RANK(Table1[[#This Row],[powerPerf]],Table1[powerPerf])</f>
        <v>1922</v>
      </c>
      <c r="N1889" s="2">
        <f>RANK(Table1[[#This Row],[cpuValue]],Table1[cpuValue])</f>
        <v>1926</v>
      </c>
      <c r="O1889" s="8" t="str">
        <f>LOOKUP(Table1[[#This Row],[Rank based on power]],$S$5:$S$9,$T$5:$T$9)</f>
        <v>Very low performance</v>
      </c>
      <c r="P1889" s="2">
        <f ca="1">YEAR($T$2)-Table1[[#This Row],[testDate]]</f>
        <v>12</v>
      </c>
      <c r="Q1889" s="8" t="str">
        <f>CONCATENATE(PROPER(Table1[[#This Row],[Performace remark based on performance]])," ",UPPER(TRIM(Table1[[#This Row],[category]])))</f>
        <v>Very Low Performance SERVER</v>
      </c>
      <c r="R1889" s="8"/>
      <c r="S1889" s="2"/>
      <c r="T1889" s="2"/>
      <c r="U1889" s="2"/>
      <c r="V1889" s="2"/>
      <c r="W1889" s="2"/>
      <c r="X1889" s="2"/>
      <c r="Y1889" s="2"/>
      <c r="Z1889" s="2"/>
    </row>
    <row r="1890" spans="1:26" x14ac:dyDescent="0.2">
      <c r="A1890" t="s">
        <v>2037</v>
      </c>
      <c r="B1890" s="9">
        <v>851</v>
      </c>
      <c r="C1890" s="2">
        <v>393</v>
      </c>
      <c r="D1890" s="2">
        <v>0.46</v>
      </c>
      <c r="E1890" s="2">
        <v>594</v>
      </c>
      <c r="F1890" s="2">
        <v>0.7</v>
      </c>
      <c r="G1890" s="2">
        <v>110</v>
      </c>
      <c r="H1890" s="2">
        <v>3.57</v>
      </c>
      <c r="I1890" s="2">
        <v>1</v>
      </c>
      <c r="J1890" s="10">
        <v>2010</v>
      </c>
      <c r="K1890" s="8" t="s">
        <v>2014</v>
      </c>
      <c r="L1890" s="8" t="s">
        <v>16</v>
      </c>
      <c r="M1890" s="2">
        <f>RANK(Table1[[#This Row],[powerPerf]],Table1[powerPerf])</f>
        <v>1932</v>
      </c>
      <c r="N1890" s="2">
        <f>RANK(Table1[[#This Row],[cpuValue]],Table1[cpuValue])</f>
        <v>1935</v>
      </c>
      <c r="O1890" s="8" t="str">
        <f>LOOKUP(Table1[[#This Row],[Rank based on power]],$S$5:$S$9,$T$5:$T$9)</f>
        <v>Very low performance</v>
      </c>
      <c r="P1890" s="2">
        <f ca="1">YEAR($T$2)-Table1[[#This Row],[testDate]]</f>
        <v>12</v>
      </c>
      <c r="Q1890" s="8" t="str">
        <f>CONCATENATE(PROPER(Table1[[#This Row],[Performace remark based on performance]])," ",UPPER(TRIM(Table1[[#This Row],[category]])))</f>
        <v>Very Low Performance SERVER</v>
      </c>
      <c r="R1890" s="8"/>
      <c r="S1890" s="2"/>
      <c r="T1890" s="2"/>
      <c r="U1890" s="2"/>
      <c r="V1890" s="2"/>
      <c r="W1890" s="2"/>
      <c r="X1890" s="2"/>
      <c r="Y1890" s="2"/>
      <c r="Z1890" s="2"/>
    </row>
    <row r="1891" spans="1:26" x14ac:dyDescent="0.2">
      <c r="A1891" t="s">
        <v>2038</v>
      </c>
      <c r="B1891" s="9">
        <v>25.99</v>
      </c>
      <c r="C1891" s="2">
        <v>387</v>
      </c>
      <c r="D1891" s="2">
        <v>14.89</v>
      </c>
      <c r="E1891" s="2">
        <v>472</v>
      </c>
      <c r="F1891" s="2">
        <v>18.170000000000002</v>
      </c>
      <c r="G1891" s="2">
        <v>12</v>
      </c>
      <c r="H1891" s="2">
        <v>32.25</v>
      </c>
      <c r="I1891" s="2">
        <v>2</v>
      </c>
      <c r="J1891" s="10">
        <v>2008</v>
      </c>
      <c r="K1891" s="8" t="s">
        <v>17</v>
      </c>
      <c r="L1891" s="8" t="s">
        <v>118</v>
      </c>
      <c r="M1891" s="2">
        <f>RANK(Table1[[#This Row],[powerPerf]],Table1[powerPerf])</f>
        <v>1357</v>
      </c>
      <c r="N1891" s="2">
        <f>RANK(Table1[[#This Row],[cpuValue]],Table1[cpuValue])</f>
        <v>1356</v>
      </c>
      <c r="O1891" s="8" t="str">
        <f>LOOKUP(Table1[[#This Row],[Rank based on power]],$S$5:$S$9,$T$5:$T$9)</f>
        <v>Average performance</v>
      </c>
      <c r="P1891" s="2">
        <f ca="1">YEAR($T$2)-Table1[[#This Row],[testDate]]</f>
        <v>14</v>
      </c>
      <c r="Q1891" s="8" t="str">
        <f>CONCATENATE(PROPER(Table1[[#This Row],[Performace remark based on performance]])," ",UPPER(TRIM(Table1[[#This Row],[category]])))</f>
        <v>Average Performance LAPTOP</v>
      </c>
      <c r="R1891" s="8"/>
      <c r="S1891" s="2"/>
      <c r="T1891" s="2"/>
      <c r="U1891" s="2"/>
      <c r="V1891" s="2"/>
      <c r="W1891" s="2"/>
      <c r="X1891" s="2"/>
      <c r="Y1891" s="2"/>
      <c r="Z1891" s="2"/>
    </row>
    <row r="1892" spans="1:26" x14ac:dyDescent="0.2">
      <c r="A1892" t="s">
        <v>2039</v>
      </c>
      <c r="B1892" s="9">
        <v>70.319999999999993</v>
      </c>
      <c r="C1892" s="2">
        <v>385</v>
      </c>
      <c r="D1892" s="2">
        <v>5.47</v>
      </c>
      <c r="E1892" s="2">
        <v>370</v>
      </c>
      <c r="F1892" s="2">
        <v>5.26</v>
      </c>
      <c r="G1892" s="2">
        <v>6</v>
      </c>
      <c r="H1892" s="2">
        <v>64.14</v>
      </c>
      <c r="I1892" s="2">
        <v>2</v>
      </c>
      <c r="J1892" s="10">
        <v>2008</v>
      </c>
      <c r="K1892" s="8" t="s">
        <v>1659</v>
      </c>
      <c r="L1892" s="8" t="s">
        <v>13</v>
      </c>
      <c r="M1892" s="2">
        <f>RANK(Table1[[#This Row],[powerPerf]],Table1[powerPerf])</f>
        <v>1011</v>
      </c>
      <c r="N1892" s="2">
        <f>RANK(Table1[[#This Row],[cpuValue]],Table1[cpuValue])</f>
        <v>1791</v>
      </c>
      <c r="O1892" s="8" t="str">
        <f>LOOKUP(Table1[[#This Row],[Rank based on power]],$S$5:$S$9,$T$5:$T$9)</f>
        <v>Average performance</v>
      </c>
      <c r="P1892" s="2">
        <f ca="1">YEAR($T$2)-Table1[[#This Row],[testDate]]</f>
        <v>14</v>
      </c>
      <c r="Q1892" s="8" t="str">
        <f>CONCATENATE(PROPER(Table1[[#This Row],[Performace remark based on performance]])," ",UPPER(TRIM(Table1[[#This Row],[category]])))</f>
        <v>Average Performance DESKTOP</v>
      </c>
      <c r="R1892" s="8"/>
      <c r="S1892" s="2"/>
      <c r="T1892" s="2"/>
      <c r="U1892" s="2"/>
      <c r="V1892" s="2"/>
      <c r="W1892" s="2"/>
      <c r="X1892" s="2"/>
      <c r="Y1892" s="2"/>
      <c r="Z1892" s="2"/>
    </row>
    <row r="1893" spans="1:26" x14ac:dyDescent="0.2">
      <c r="A1893" t="s">
        <v>2040</v>
      </c>
      <c r="B1893" s="9">
        <v>39.950000000000003</v>
      </c>
      <c r="C1893" s="2">
        <v>379</v>
      </c>
      <c r="D1893" s="2">
        <v>9.48</v>
      </c>
      <c r="E1893" s="2">
        <v>869</v>
      </c>
      <c r="F1893" s="2">
        <v>21.76</v>
      </c>
      <c r="G1893" s="2">
        <v>25</v>
      </c>
      <c r="H1893" s="2">
        <v>15.16</v>
      </c>
      <c r="I1893" s="2">
        <v>1</v>
      </c>
      <c r="J1893" s="10">
        <v>2009</v>
      </c>
      <c r="K1893" s="8" t="s">
        <v>1542</v>
      </c>
      <c r="L1893" s="8" t="s">
        <v>118</v>
      </c>
      <c r="M1893" s="2">
        <f>RANK(Table1[[#This Row],[powerPerf]],Table1[powerPerf])</f>
        <v>1766</v>
      </c>
      <c r="N1893" s="2">
        <f>RANK(Table1[[#This Row],[cpuValue]],Table1[cpuValue])</f>
        <v>1605</v>
      </c>
      <c r="O1893" s="8" t="str">
        <f>LOOKUP(Table1[[#This Row],[Rank based on power]],$S$5:$S$9,$T$5:$T$9)</f>
        <v>Low performance</v>
      </c>
      <c r="P1893" s="2">
        <f ca="1">YEAR($T$2)-Table1[[#This Row],[testDate]]</f>
        <v>13</v>
      </c>
      <c r="Q1893" s="8" t="str">
        <f>CONCATENATE(PROPER(Table1[[#This Row],[Performace remark based on performance]])," ",UPPER(TRIM(Table1[[#This Row],[category]])))</f>
        <v>Low Performance LAPTOP</v>
      </c>
      <c r="R1893" s="8"/>
      <c r="S1893" s="2"/>
      <c r="T1893" s="2"/>
      <c r="U1893" s="2"/>
      <c r="V1893" s="2"/>
      <c r="W1893" s="2"/>
      <c r="X1893" s="2"/>
      <c r="Y1893" s="2"/>
      <c r="Z1893" s="2"/>
    </row>
    <row r="1894" spans="1:26" x14ac:dyDescent="0.2">
      <c r="A1894" t="s">
        <v>2041</v>
      </c>
      <c r="B1894" s="9">
        <v>99.95</v>
      </c>
      <c r="C1894" s="2">
        <v>375</v>
      </c>
      <c r="D1894" s="2">
        <v>3.75</v>
      </c>
      <c r="E1894" s="2">
        <v>429</v>
      </c>
      <c r="F1894" s="2">
        <v>4.29</v>
      </c>
      <c r="G1894" s="2">
        <v>89</v>
      </c>
      <c r="H1894" s="2">
        <v>4.21</v>
      </c>
      <c r="I1894" s="2">
        <v>1</v>
      </c>
      <c r="J1894" s="10">
        <v>2008</v>
      </c>
      <c r="K1894" s="8">
        <v>754</v>
      </c>
      <c r="L1894" s="8" t="s">
        <v>77</v>
      </c>
      <c r="M1894" s="2">
        <f>RANK(Table1[[#This Row],[powerPerf]],Table1[powerPerf])</f>
        <v>1926</v>
      </c>
      <c r="N1894" s="2">
        <f>RANK(Table1[[#This Row],[cpuValue]],Table1[cpuValue])</f>
        <v>1850</v>
      </c>
      <c r="O1894" s="8" t="str">
        <f>LOOKUP(Table1[[#This Row],[Rank based on power]],$S$5:$S$9,$T$5:$T$9)</f>
        <v>Very low performance</v>
      </c>
      <c r="P1894" s="2">
        <f ca="1">YEAR($T$2)-Table1[[#This Row],[testDate]]</f>
        <v>14</v>
      </c>
      <c r="Q1894" s="8" t="str">
        <f>CONCATENATE(PROPER(Table1[[#This Row],[Performace remark based on performance]])," ",UPPER(TRIM(Table1[[#This Row],[category]])))</f>
        <v>Very Low Performance UNKNOWN</v>
      </c>
      <c r="R1894" s="8"/>
      <c r="S1894" s="2"/>
      <c r="T1894" s="2"/>
      <c r="U1894" s="2"/>
      <c r="V1894" s="2"/>
      <c r="W1894" s="2"/>
      <c r="X1894" s="2"/>
      <c r="Y1894" s="2"/>
      <c r="Z1894" s="2"/>
    </row>
    <row r="1895" spans="1:26" x14ac:dyDescent="0.2">
      <c r="A1895" t="s">
        <v>2042</v>
      </c>
      <c r="B1895" s="9">
        <v>49.99</v>
      </c>
      <c r="C1895" s="2">
        <v>368</v>
      </c>
      <c r="D1895" s="2">
        <v>7.37</v>
      </c>
      <c r="E1895" s="2">
        <v>444</v>
      </c>
      <c r="F1895" s="2">
        <v>8.8800000000000008</v>
      </c>
      <c r="G1895" s="2">
        <v>35</v>
      </c>
      <c r="H1895" s="2">
        <v>10.52</v>
      </c>
      <c r="I1895" s="2">
        <v>1</v>
      </c>
      <c r="J1895" s="10">
        <v>2008</v>
      </c>
      <c r="K1895" s="8" t="s">
        <v>1295</v>
      </c>
      <c r="L1895" s="8" t="s">
        <v>13</v>
      </c>
      <c r="M1895" s="2">
        <f>RANK(Table1[[#This Row],[powerPerf]],Table1[powerPerf])</f>
        <v>1851</v>
      </c>
      <c r="N1895" s="2">
        <f>RANK(Table1[[#This Row],[cpuValue]],Table1[cpuValue])</f>
        <v>1714</v>
      </c>
      <c r="O1895" s="8" t="str">
        <f>LOOKUP(Table1[[#This Row],[Rank based on power]],$S$5:$S$9,$T$5:$T$9)</f>
        <v>Very low performance</v>
      </c>
      <c r="P1895" s="2">
        <f ca="1">YEAR($T$2)-Table1[[#This Row],[testDate]]</f>
        <v>14</v>
      </c>
      <c r="Q1895" s="8" t="str">
        <f>CONCATENATE(PROPER(Table1[[#This Row],[Performace remark based on performance]])," ",UPPER(TRIM(Table1[[#This Row],[category]])))</f>
        <v>Very Low Performance DESKTOP</v>
      </c>
      <c r="R1895" s="8"/>
      <c r="S1895" s="2"/>
      <c r="T1895" s="2"/>
      <c r="U1895" s="2"/>
      <c r="V1895" s="2"/>
      <c r="W1895" s="2"/>
      <c r="X1895" s="2"/>
      <c r="Y1895" s="2"/>
      <c r="Z1895" s="2"/>
    </row>
    <row r="1896" spans="1:26" x14ac:dyDescent="0.2">
      <c r="A1896" t="s">
        <v>2043</v>
      </c>
      <c r="B1896" s="9">
        <v>69.95</v>
      </c>
      <c r="C1896" s="2">
        <v>365</v>
      </c>
      <c r="D1896" s="2">
        <v>5.21</v>
      </c>
      <c r="E1896" s="2">
        <v>498</v>
      </c>
      <c r="F1896" s="2">
        <v>7.12</v>
      </c>
      <c r="G1896" s="2">
        <v>31</v>
      </c>
      <c r="H1896" s="2">
        <v>11.76</v>
      </c>
      <c r="I1896" s="2">
        <v>1</v>
      </c>
      <c r="J1896" s="10">
        <v>2011</v>
      </c>
      <c r="K1896" s="8" t="s">
        <v>1523</v>
      </c>
      <c r="L1896" s="8" t="s">
        <v>118</v>
      </c>
      <c r="M1896" s="2">
        <f>RANK(Table1[[#This Row],[powerPerf]],Table1[powerPerf])</f>
        <v>1830</v>
      </c>
      <c r="N1896" s="2">
        <f>RANK(Table1[[#This Row],[cpuValue]],Table1[cpuValue])</f>
        <v>1802</v>
      </c>
      <c r="O1896" s="8" t="str">
        <f>LOOKUP(Table1[[#This Row],[Rank based on power]],$S$5:$S$9,$T$5:$T$9)</f>
        <v>Low performance</v>
      </c>
      <c r="P1896" s="2">
        <f ca="1">YEAR($T$2)-Table1[[#This Row],[testDate]]</f>
        <v>11</v>
      </c>
      <c r="Q1896" s="8" t="str">
        <f>CONCATENATE(PROPER(Table1[[#This Row],[Performace remark based on performance]])," ",UPPER(TRIM(Table1[[#This Row],[category]])))</f>
        <v>Low Performance LAPTOP</v>
      </c>
      <c r="R1896" s="8"/>
      <c r="S1896" s="2"/>
      <c r="T1896" s="2"/>
      <c r="U1896" s="2"/>
      <c r="V1896" s="2"/>
      <c r="W1896" s="2"/>
      <c r="X1896" s="2"/>
      <c r="Y1896" s="2"/>
      <c r="Z1896" s="2"/>
    </row>
    <row r="1897" spans="1:26" x14ac:dyDescent="0.2">
      <c r="A1897" t="s">
        <v>2044</v>
      </c>
      <c r="B1897" s="9">
        <v>15</v>
      </c>
      <c r="C1897" s="2">
        <v>364</v>
      </c>
      <c r="D1897" s="2">
        <v>24.24</v>
      </c>
      <c r="E1897" s="2">
        <v>377</v>
      </c>
      <c r="F1897" s="2">
        <v>25.13</v>
      </c>
      <c r="G1897" s="2">
        <v>62</v>
      </c>
      <c r="H1897" s="2">
        <v>5.86</v>
      </c>
      <c r="I1897" s="2">
        <v>1</v>
      </c>
      <c r="J1897" s="10">
        <v>2016</v>
      </c>
      <c r="K1897" s="8" t="s">
        <v>1433</v>
      </c>
      <c r="L1897" s="8" t="s">
        <v>13</v>
      </c>
      <c r="M1897" s="2">
        <f>RANK(Table1[[#This Row],[powerPerf]],Table1[powerPerf])</f>
        <v>1909</v>
      </c>
      <c r="N1897" s="2">
        <f>RANK(Table1[[#This Row],[cpuValue]],Table1[cpuValue])</f>
        <v>1023</v>
      </c>
      <c r="O1897" s="8" t="str">
        <f>LOOKUP(Table1[[#This Row],[Rank based on power]],$S$5:$S$9,$T$5:$T$9)</f>
        <v>Very low performance</v>
      </c>
      <c r="P1897" s="2">
        <f ca="1">YEAR($T$2)-Table1[[#This Row],[testDate]]</f>
        <v>6</v>
      </c>
      <c r="Q1897" s="8" t="str">
        <f>CONCATENATE(PROPER(Table1[[#This Row],[Performace remark based on performance]])," ",UPPER(TRIM(Table1[[#This Row],[category]])))</f>
        <v>Very Low Performance DESKTOP</v>
      </c>
      <c r="R1897" s="8"/>
      <c r="S1897" s="2"/>
      <c r="T1897" s="2"/>
      <c r="U1897" s="2"/>
      <c r="V1897" s="2"/>
      <c r="W1897" s="2"/>
      <c r="X1897" s="2"/>
      <c r="Y1897" s="2"/>
      <c r="Z1897" s="2"/>
    </row>
    <row r="1898" spans="1:26" x14ac:dyDescent="0.2">
      <c r="A1898" t="s">
        <v>2045</v>
      </c>
      <c r="B1898" s="9">
        <v>14.99</v>
      </c>
      <c r="C1898" s="2">
        <v>360</v>
      </c>
      <c r="D1898" s="2">
        <v>24.03</v>
      </c>
      <c r="E1898" s="2">
        <v>422</v>
      </c>
      <c r="F1898" s="2">
        <v>28.17</v>
      </c>
      <c r="G1898" s="2">
        <v>62</v>
      </c>
      <c r="H1898" s="2">
        <v>5.81</v>
      </c>
      <c r="I1898" s="2">
        <v>1</v>
      </c>
      <c r="J1898" s="10">
        <v>2010</v>
      </c>
      <c r="K1898" s="8" t="s">
        <v>1433</v>
      </c>
      <c r="L1898" s="8" t="s">
        <v>13</v>
      </c>
      <c r="M1898" s="2">
        <f>RANK(Table1[[#This Row],[powerPerf]],Table1[powerPerf])</f>
        <v>1910</v>
      </c>
      <c r="N1898" s="2">
        <f>RANK(Table1[[#This Row],[cpuValue]],Table1[cpuValue])</f>
        <v>1026</v>
      </c>
      <c r="O1898" s="8" t="str">
        <f>LOOKUP(Table1[[#This Row],[Rank based on power]],$S$5:$S$9,$T$5:$T$9)</f>
        <v>Very low performance</v>
      </c>
      <c r="P1898" s="2">
        <f ca="1">YEAR($T$2)-Table1[[#This Row],[testDate]]</f>
        <v>12</v>
      </c>
      <c r="Q1898" s="8" t="str">
        <f>CONCATENATE(PROPER(Table1[[#This Row],[Performace remark based on performance]])," ",UPPER(TRIM(Table1[[#This Row],[category]])))</f>
        <v>Very Low Performance DESKTOP</v>
      </c>
      <c r="R1898" s="8"/>
      <c r="S1898" s="2"/>
      <c r="T1898" s="2"/>
      <c r="U1898" s="2"/>
      <c r="V1898" s="2"/>
      <c r="W1898" s="2"/>
      <c r="X1898" s="2"/>
      <c r="Y1898" s="2"/>
      <c r="Z1898" s="2"/>
    </row>
    <row r="1899" spans="1:26" x14ac:dyDescent="0.2">
      <c r="A1899" t="s">
        <v>2046</v>
      </c>
      <c r="B1899" s="9">
        <v>29.99</v>
      </c>
      <c r="C1899" s="2">
        <v>358</v>
      </c>
      <c r="D1899" s="2">
        <v>11.93</v>
      </c>
      <c r="E1899" s="2">
        <v>717</v>
      </c>
      <c r="F1899" s="2">
        <v>23.89</v>
      </c>
      <c r="G1899" s="2">
        <v>20</v>
      </c>
      <c r="H1899" s="2">
        <v>17.89</v>
      </c>
      <c r="I1899" s="2">
        <v>1</v>
      </c>
      <c r="J1899" s="10">
        <v>2009</v>
      </c>
      <c r="K1899" s="8" t="s">
        <v>17</v>
      </c>
      <c r="L1899" s="8" t="s">
        <v>13</v>
      </c>
      <c r="M1899" s="2">
        <f>RANK(Table1[[#This Row],[powerPerf]],Table1[powerPerf])</f>
        <v>1701</v>
      </c>
      <c r="N1899" s="2">
        <f>RANK(Table1[[#This Row],[cpuValue]],Table1[cpuValue])</f>
        <v>1488</v>
      </c>
      <c r="O1899" s="8" t="str">
        <f>LOOKUP(Table1[[#This Row],[Rank based on power]],$S$5:$S$9,$T$5:$T$9)</f>
        <v>Low performance</v>
      </c>
      <c r="P1899" s="2">
        <f ca="1">YEAR($T$2)-Table1[[#This Row],[testDate]]</f>
        <v>13</v>
      </c>
      <c r="Q1899" s="8" t="str">
        <f>CONCATENATE(PROPER(Table1[[#This Row],[Performace remark based on performance]])," ",UPPER(TRIM(Table1[[#This Row],[category]])))</f>
        <v>Low Performance DESKTOP</v>
      </c>
      <c r="R1899" s="8"/>
      <c r="S1899" s="2"/>
      <c r="T1899" s="2"/>
      <c r="U1899" s="2"/>
      <c r="V1899" s="2"/>
      <c r="W1899" s="2"/>
      <c r="X1899" s="2"/>
      <c r="Y1899" s="2"/>
      <c r="Z1899" s="2"/>
    </row>
    <row r="1900" spans="1:26" x14ac:dyDescent="0.2">
      <c r="A1900" t="s">
        <v>2047</v>
      </c>
      <c r="B1900" s="9">
        <v>24</v>
      </c>
      <c r="C1900" s="2">
        <v>357</v>
      </c>
      <c r="D1900" s="2">
        <v>14.86</v>
      </c>
      <c r="E1900" s="2">
        <v>728</v>
      </c>
      <c r="F1900" s="2">
        <v>30.34</v>
      </c>
      <c r="G1900" s="2">
        <v>20</v>
      </c>
      <c r="H1900" s="2">
        <v>17.829999999999998</v>
      </c>
      <c r="I1900" s="2">
        <v>1</v>
      </c>
      <c r="J1900" s="10">
        <v>2013</v>
      </c>
      <c r="K1900" s="8" t="s">
        <v>1155</v>
      </c>
      <c r="L1900" s="8" t="s">
        <v>13</v>
      </c>
      <c r="M1900" s="2">
        <f>RANK(Table1[[#This Row],[powerPerf]],Table1[powerPerf])</f>
        <v>1705</v>
      </c>
      <c r="N1900" s="2">
        <f>RANK(Table1[[#This Row],[cpuValue]],Table1[cpuValue])</f>
        <v>1359</v>
      </c>
      <c r="O1900" s="8" t="str">
        <f>LOOKUP(Table1[[#This Row],[Rank based on power]],$S$5:$S$9,$T$5:$T$9)</f>
        <v>Low performance</v>
      </c>
      <c r="P1900" s="2">
        <f ca="1">YEAR($T$2)-Table1[[#This Row],[testDate]]</f>
        <v>9</v>
      </c>
      <c r="Q1900" s="8" t="str">
        <f>CONCATENATE(PROPER(Table1[[#This Row],[Performace remark based on performance]])," ",UPPER(TRIM(Table1[[#This Row],[category]])))</f>
        <v>Low Performance DESKTOP</v>
      </c>
      <c r="R1900" s="8"/>
      <c r="S1900" s="2"/>
      <c r="T1900" s="2"/>
      <c r="U1900" s="2"/>
      <c r="V1900" s="2"/>
      <c r="W1900" s="2"/>
      <c r="X1900" s="2"/>
      <c r="Y1900" s="2"/>
      <c r="Z1900" s="2"/>
    </row>
    <row r="1901" spans="1:26" x14ac:dyDescent="0.2">
      <c r="A1901" t="s">
        <v>2048</v>
      </c>
      <c r="B1901" s="9">
        <v>14.95</v>
      </c>
      <c r="C1901" s="2">
        <v>349</v>
      </c>
      <c r="D1901" s="2">
        <v>23.32</v>
      </c>
      <c r="E1901" s="2">
        <v>551</v>
      </c>
      <c r="F1901" s="2">
        <v>36.89</v>
      </c>
      <c r="G1901" s="2">
        <v>45</v>
      </c>
      <c r="H1901" s="2">
        <v>7.75</v>
      </c>
      <c r="I1901" s="2">
        <v>1</v>
      </c>
      <c r="J1901" s="10">
        <v>2009</v>
      </c>
      <c r="K1901" s="8" t="s">
        <v>1433</v>
      </c>
      <c r="L1901" s="8" t="s">
        <v>13</v>
      </c>
      <c r="M1901" s="2">
        <f>RANK(Table1[[#This Row],[powerPerf]],Table1[powerPerf])</f>
        <v>1896</v>
      </c>
      <c r="N1901" s="2">
        <f>RANK(Table1[[#This Row],[cpuValue]],Table1[cpuValue])</f>
        <v>1047</v>
      </c>
      <c r="O1901" s="8" t="str">
        <f>LOOKUP(Table1[[#This Row],[Rank based on power]],$S$5:$S$9,$T$5:$T$9)</f>
        <v>Very low performance</v>
      </c>
      <c r="P1901" s="2">
        <f ca="1">YEAR($T$2)-Table1[[#This Row],[testDate]]</f>
        <v>13</v>
      </c>
      <c r="Q1901" s="8" t="str">
        <f>CONCATENATE(PROPER(Table1[[#This Row],[Performace remark based on performance]])," ",UPPER(TRIM(Table1[[#This Row],[category]])))</f>
        <v>Very Low Performance DESKTOP</v>
      </c>
      <c r="R1901" s="8"/>
      <c r="S1901" s="2"/>
      <c r="T1901" s="2"/>
      <c r="U1901" s="2"/>
      <c r="V1901" s="2"/>
      <c r="W1901" s="2"/>
      <c r="X1901" s="2"/>
      <c r="Y1901" s="2"/>
      <c r="Z1901" s="2"/>
    </row>
    <row r="1902" spans="1:26" x14ac:dyDescent="0.2">
      <c r="A1902" t="s">
        <v>2049</v>
      </c>
      <c r="B1902" s="9">
        <v>16</v>
      </c>
      <c r="C1902" s="2">
        <v>349</v>
      </c>
      <c r="D1902" s="2">
        <v>21.81</v>
      </c>
      <c r="E1902" s="2">
        <v>511</v>
      </c>
      <c r="F1902" s="2">
        <v>31.94</v>
      </c>
      <c r="G1902" s="2">
        <v>31</v>
      </c>
      <c r="H1902" s="2">
        <v>11.26</v>
      </c>
      <c r="I1902" s="2">
        <v>2</v>
      </c>
      <c r="J1902" s="10">
        <v>2011</v>
      </c>
      <c r="K1902" s="8" t="s">
        <v>1734</v>
      </c>
      <c r="L1902" s="8" t="s">
        <v>118</v>
      </c>
      <c r="M1902" s="2">
        <f>RANK(Table1[[#This Row],[powerPerf]],Table1[powerPerf])</f>
        <v>1838</v>
      </c>
      <c r="N1902" s="2">
        <f>RANK(Table1[[#This Row],[cpuValue]],Table1[cpuValue])</f>
        <v>1105</v>
      </c>
      <c r="O1902" s="8" t="str">
        <f>LOOKUP(Table1[[#This Row],[Rank based on power]],$S$5:$S$9,$T$5:$T$9)</f>
        <v>Low performance</v>
      </c>
      <c r="P1902" s="2">
        <f ca="1">YEAR($T$2)-Table1[[#This Row],[testDate]]</f>
        <v>11</v>
      </c>
      <c r="Q1902" s="8" t="str">
        <f>CONCATENATE(PROPER(Table1[[#This Row],[Performace remark based on performance]])," ",UPPER(TRIM(Table1[[#This Row],[category]])))</f>
        <v>Low Performance LAPTOP</v>
      </c>
      <c r="R1902" s="8"/>
      <c r="S1902" s="2"/>
      <c r="T1902" s="2"/>
      <c r="U1902" s="2"/>
      <c r="V1902" s="2"/>
      <c r="W1902" s="2"/>
      <c r="X1902" s="2"/>
      <c r="Y1902" s="2"/>
      <c r="Z1902" s="2"/>
    </row>
    <row r="1903" spans="1:26" x14ac:dyDescent="0.2">
      <c r="A1903" t="s">
        <v>2050</v>
      </c>
      <c r="B1903" s="9">
        <v>159.94999999999999</v>
      </c>
      <c r="C1903" s="2">
        <v>348</v>
      </c>
      <c r="D1903" s="2">
        <v>2.1800000000000002</v>
      </c>
      <c r="E1903" s="2">
        <v>530</v>
      </c>
      <c r="F1903" s="2">
        <v>3.31</v>
      </c>
      <c r="G1903" s="2">
        <v>31</v>
      </c>
      <c r="H1903" s="2">
        <v>11.23</v>
      </c>
      <c r="I1903" s="2">
        <v>2</v>
      </c>
      <c r="J1903" s="10">
        <v>2009</v>
      </c>
      <c r="K1903" s="8" t="s">
        <v>1523</v>
      </c>
      <c r="L1903" s="8" t="s">
        <v>118</v>
      </c>
      <c r="M1903" s="2">
        <f>RANK(Table1[[#This Row],[powerPerf]],Table1[powerPerf])</f>
        <v>1839</v>
      </c>
      <c r="N1903" s="2">
        <f>RANK(Table1[[#This Row],[cpuValue]],Table1[cpuValue])</f>
        <v>1908</v>
      </c>
      <c r="O1903" s="8" t="str">
        <f>LOOKUP(Table1[[#This Row],[Rank based on power]],$S$5:$S$9,$T$5:$T$9)</f>
        <v>Low performance</v>
      </c>
      <c r="P1903" s="2">
        <f ca="1">YEAR($T$2)-Table1[[#This Row],[testDate]]</f>
        <v>13</v>
      </c>
      <c r="Q1903" s="8" t="str">
        <f>CONCATENATE(PROPER(Table1[[#This Row],[Performace remark based on performance]])," ",UPPER(TRIM(Table1[[#This Row],[category]])))</f>
        <v>Low Performance LAPTOP</v>
      </c>
      <c r="R1903" s="8"/>
      <c r="S1903" s="2"/>
      <c r="T1903" s="2"/>
      <c r="U1903" s="2"/>
      <c r="V1903" s="2"/>
      <c r="W1903" s="2"/>
      <c r="X1903" s="2"/>
      <c r="Y1903" s="2"/>
      <c r="Z1903" s="2"/>
    </row>
    <row r="1904" spans="1:26" x14ac:dyDescent="0.2">
      <c r="A1904" t="s">
        <v>2051</v>
      </c>
      <c r="B1904" s="9">
        <v>35</v>
      </c>
      <c r="C1904" s="2">
        <v>346</v>
      </c>
      <c r="D1904" s="2">
        <v>9.8800000000000008</v>
      </c>
      <c r="E1904" s="2">
        <v>400</v>
      </c>
      <c r="F1904" s="2">
        <v>11.43</v>
      </c>
      <c r="G1904" s="2">
        <v>67</v>
      </c>
      <c r="H1904" s="2">
        <v>5.16</v>
      </c>
      <c r="I1904" s="2">
        <v>1</v>
      </c>
      <c r="J1904" s="10">
        <v>2008</v>
      </c>
      <c r="K1904" s="8">
        <v>939</v>
      </c>
      <c r="L1904" s="8" t="s">
        <v>16</v>
      </c>
      <c r="M1904" s="2">
        <f>RANK(Table1[[#This Row],[powerPerf]],Table1[powerPerf])</f>
        <v>1915</v>
      </c>
      <c r="N1904" s="2">
        <f>RANK(Table1[[#This Row],[cpuValue]],Table1[cpuValue])</f>
        <v>1587</v>
      </c>
      <c r="O1904" s="8" t="str">
        <f>LOOKUP(Table1[[#This Row],[Rank based on power]],$S$5:$S$9,$T$5:$T$9)</f>
        <v>Very low performance</v>
      </c>
      <c r="P1904" s="2">
        <f ca="1">YEAR($T$2)-Table1[[#This Row],[testDate]]</f>
        <v>14</v>
      </c>
      <c r="Q1904" s="8" t="str">
        <f>CONCATENATE(PROPER(Table1[[#This Row],[Performace remark based on performance]])," ",UPPER(TRIM(Table1[[#This Row],[category]])))</f>
        <v>Very Low Performance SERVER</v>
      </c>
      <c r="R1904" s="8"/>
      <c r="S1904" s="2"/>
      <c r="T1904" s="2"/>
      <c r="U1904" s="2"/>
      <c r="V1904" s="2"/>
      <c r="W1904" s="2"/>
      <c r="X1904" s="2"/>
      <c r="Y1904" s="2"/>
      <c r="Z1904" s="2"/>
    </row>
    <row r="1905" spans="1:26" x14ac:dyDescent="0.2">
      <c r="A1905" t="s">
        <v>2052</v>
      </c>
      <c r="B1905" s="9">
        <v>99.95</v>
      </c>
      <c r="C1905" s="2">
        <v>340</v>
      </c>
      <c r="D1905" s="2">
        <v>3.4</v>
      </c>
      <c r="E1905" s="2">
        <v>565</v>
      </c>
      <c r="F1905" s="2">
        <v>5.65</v>
      </c>
      <c r="G1905" s="2">
        <v>62</v>
      </c>
      <c r="H1905" s="2">
        <v>5.49</v>
      </c>
      <c r="I1905" s="2">
        <v>1</v>
      </c>
      <c r="J1905" s="10">
        <v>2009</v>
      </c>
      <c r="K1905" s="8" t="s">
        <v>1433</v>
      </c>
      <c r="L1905" s="8" t="s">
        <v>77</v>
      </c>
      <c r="M1905" s="2">
        <f>RANK(Table1[[#This Row],[powerPerf]],Table1[powerPerf])</f>
        <v>1913</v>
      </c>
      <c r="N1905" s="2">
        <f>RANK(Table1[[#This Row],[cpuValue]],Table1[cpuValue])</f>
        <v>1861</v>
      </c>
      <c r="O1905" s="8" t="str">
        <f>LOOKUP(Table1[[#This Row],[Rank based on power]],$S$5:$S$9,$T$5:$T$9)</f>
        <v>Very low performance</v>
      </c>
      <c r="P1905" s="2">
        <f ca="1">YEAR($T$2)-Table1[[#This Row],[testDate]]</f>
        <v>13</v>
      </c>
      <c r="Q1905" s="8" t="str">
        <f>CONCATENATE(PROPER(Table1[[#This Row],[Performace remark based on performance]])," ",UPPER(TRIM(Table1[[#This Row],[category]])))</f>
        <v>Very Low Performance UNKNOWN</v>
      </c>
      <c r="R1905" s="8"/>
      <c r="S1905" s="2"/>
      <c r="T1905" s="2"/>
      <c r="U1905" s="2"/>
      <c r="V1905" s="2"/>
      <c r="W1905" s="2"/>
      <c r="X1905" s="2"/>
      <c r="Y1905" s="2"/>
      <c r="Z1905" s="2"/>
    </row>
    <row r="1906" spans="1:26" x14ac:dyDescent="0.2">
      <c r="A1906" t="s">
        <v>2053</v>
      </c>
      <c r="B1906" s="9">
        <v>149.94999999999999</v>
      </c>
      <c r="C1906" s="2">
        <v>340</v>
      </c>
      <c r="D1906" s="2">
        <v>2.27</v>
      </c>
      <c r="E1906" s="2">
        <v>568</v>
      </c>
      <c r="F1906" s="2">
        <v>3.79</v>
      </c>
      <c r="G1906" s="2">
        <v>62</v>
      </c>
      <c r="H1906" s="2">
        <v>5.48</v>
      </c>
      <c r="I1906" s="2">
        <v>1</v>
      </c>
      <c r="J1906" s="10">
        <v>2009</v>
      </c>
      <c r="K1906" s="8" t="s">
        <v>1433</v>
      </c>
      <c r="L1906" s="8" t="s">
        <v>77</v>
      </c>
      <c r="M1906" s="2">
        <f>RANK(Table1[[#This Row],[powerPerf]],Table1[powerPerf])</f>
        <v>1914</v>
      </c>
      <c r="N1906" s="2">
        <f>RANK(Table1[[#This Row],[cpuValue]],Table1[cpuValue])</f>
        <v>1905</v>
      </c>
      <c r="O1906" s="8" t="str">
        <f>LOOKUP(Table1[[#This Row],[Rank based on power]],$S$5:$S$9,$T$5:$T$9)</f>
        <v>Very low performance</v>
      </c>
      <c r="P1906" s="2">
        <f ca="1">YEAR($T$2)-Table1[[#This Row],[testDate]]</f>
        <v>13</v>
      </c>
      <c r="Q1906" s="8" t="str">
        <f>CONCATENATE(PROPER(Table1[[#This Row],[Performace remark based on performance]])," ",UPPER(TRIM(Table1[[#This Row],[category]])))</f>
        <v>Very Low Performance UNKNOWN</v>
      </c>
      <c r="R1906" s="8"/>
      <c r="S1906" s="2"/>
      <c r="T1906" s="2"/>
      <c r="U1906" s="2"/>
      <c r="V1906" s="2"/>
      <c r="W1906" s="2"/>
      <c r="X1906" s="2"/>
      <c r="Y1906" s="2"/>
      <c r="Z1906" s="2"/>
    </row>
    <row r="1907" spans="1:26" x14ac:dyDescent="0.2">
      <c r="A1907" t="s">
        <v>2054</v>
      </c>
      <c r="B1907" s="9">
        <v>86</v>
      </c>
      <c r="C1907" s="2">
        <v>335</v>
      </c>
      <c r="D1907" s="2">
        <v>3.89</v>
      </c>
      <c r="E1907" s="2">
        <v>282</v>
      </c>
      <c r="F1907" s="2">
        <v>3.28</v>
      </c>
      <c r="G1907" s="2">
        <v>8.5</v>
      </c>
      <c r="H1907" s="2">
        <v>39.4</v>
      </c>
      <c r="I1907" s="2">
        <v>2</v>
      </c>
      <c r="J1907" s="10">
        <v>2009</v>
      </c>
      <c r="K1907" s="8" t="s">
        <v>2004</v>
      </c>
      <c r="L1907" s="8" t="s">
        <v>118</v>
      </c>
      <c r="M1907" s="2">
        <f>RANK(Table1[[#This Row],[powerPerf]],Table1[powerPerf])</f>
        <v>1254</v>
      </c>
      <c r="N1907" s="2">
        <f>RANK(Table1[[#This Row],[cpuValue]],Table1[cpuValue])</f>
        <v>1845</v>
      </c>
      <c r="O1907" s="8" t="str">
        <f>LOOKUP(Table1[[#This Row],[Rank based on power]],$S$5:$S$9,$T$5:$T$9)</f>
        <v>Average performance</v>
      </c>
      <c r="P1907" s="2">
        <f ca="1">YEAR($T$2)-Table1[[#This Row],[testDate]]</f>
        <v>13</v>
      </c>
      <c r="Q1907" s="8" t="str">
        <f>CONCATENATE(PROPER(Table1[[#This Row],[Performace remark based on performance]])," ",UPPER(TRIM(Table1[[#This Row],[category]])))</f>
        <v>Average Performance LAPTOP</v>
      </c>
      <c r="R1907" s="8"/>
      <c r="S1907" s="2"/>
      <c r="T1907" s="2"/>
      <c r="U1907" s="2"/>
      <c r="V1907" s="2"/>
      <c r="W1907" s="2"/>
      <c r="X1907" s="2"/>
      <c r="Y1907" s="2"/>
      <c r="Z1907" s="2"/>
    </row>
    <row r="1908" spans="1:26" x14ac:dyDescent="0.2">
      <c r="A1908" t="s">
        <v>2055</v>
      </c>
      <c r="B1908" s="9">
        <v>25.99</v>
      </c>
      <c r="C1908" s="2">
        <v>334</v>
      </c>
      <c r="D1908" s="2">
        <v>12.86</v>
      </c>
      <c r="E1908" s="2">
        <v>510</v>
      </c>
      <c r="F1908" s="2">
        <v>19.61</v>
      </c>
      <c r="G1908" s="2">
        <v>35</v>
      </c>
      <c r="H1908" s="2">
        <v>9.5500000000000007</v>
      </c>
      <c r="I1908" s="2">
        <v>1</v>
      </c>
      <c r="J1908" s="10">
        <v>2009</v>
      </c>
      <c r="K1908" s="8">
        <v>754</v>
      </c>
      <c r="L1908" s="8" t="s">
        <v>118</v>
      </c>
      <c r="M1908" s="2">
        <f>RANK(Table1[[#This Row],[powerPerf]],Table1[powerPerf])</f>
        <v>1870</v>
      </c>
      <c r="N1908" s="2">
        <f>RANK(Table1[[#This Row],[cpuValue]],Table1[cpuValue])</f>
        <v>1450</v>
      </c>
      <c r="O1908" s="8" t="str">
        <f>LOOKUP(Table1[[#This Row],[Rank based on power]],$S$5:$S$9,$T$5:$T$9)</f>
        <v>Very low performance</v>
      </c>
      <c r="P1908" s="2">
        <f ca="1">YEAR($T$2)-Table1[[#This Row],[testDate]]</f>
        <v>13</v>
      </c>
      <c r="Q1908" s="8" t="str">
        <f>CONCATENATE(PROPER(Table1[[#This Row],[Performace remark based on performance]])," ",UPPER(TRIM(Table1[[#This Row],[category]])))</f>
        <v>Very Low Performance LAPTOP</v>
      </c>
      <c r="R1908" s="8"/>
      <c r="S1908" s="2"/>
      <c r="T1908" s="2"/>
      <c r="U1908" s="2"/>
      <c r="V1908" s="2"/>
      <c r="W1908" s="2"/>
      <c r="X1908" s="2"/>
      <c r="Y1908" s="2"/>
      <c r="Z1908" s="2"/>
    </row>
    <row r="1909" spans="1:26" x14ac:dyDescent="0.2">
      <c r="A1909" t="s">
        <v>2056</v>
      </c>
      <c r="B1909" s="9">
        <v>29.95</v>
      </c>
      <c r="C1909" s="2">
        <v>316</v>
      </c>
      <c r="D1909" s="2">
        <v>10.55</v>
      </c>
      <c r="E1909" s="2">
        <v>376</v>
      </c>
      <c r="F1909" s="2">
        <v>12.56</v>
      </c>
      <c r="G1909" s="2">
        <v>67</v>
      </c>
      <c r="H1909" s="2">
        <v>4.72</v>
      </c>
      <c r="I1909" s="2">
        <v>1</v>
      </c>
      <c r="J1909" s="10">
        <v>2012</v>
      </c>
      <c r="K1909" s="8">
        <v>939</v>
      </c>
      <c r="L1909" s="8" t="s">
        <v>16</v>
      </c>
      <c r="M1909" s="2">
        <f>RANK(Table1[[#This Row],[powerPerf]],Table1[powerPerf])</f>
        <v>1919</v>
      </c>
      <c r="N1909" s="2">
        <f>RANK(Table1[[#This Row],[cpuValue]],Table1[cpuValue])</f>
        <v>1547</v>
      </c>
      <c r="O1909" s="8" t="str">
        <f>LOOKUP(Table1[[#This Row],[Rank based on power]],$S$5:$S$9,$T$5:$T$9)</f>
        <v>Very low performance</v>
      </c>
      <c r="P1909" s="2">
        <f ca="1">YEAR($T$2)-Table1[[#This Row],[testDate]]</f>
        <v>10</v>
      </c>
      <c r="Q1909" s="8" t="str">
        <f>CONCATENATE(PROPER(Table1[[#This Row],[Performace remark based on performance]])," ",UPPER(TRIM(Table1[[#This Row],[category]])))</f>
        <v>Very Low Performance SERVER</v>
      </c>
      <c r="R1909" s="8"/>
      <c r="S1909" s="2"/>
      <c r="T1909" s="2"/>
      <c r="U1909" s="2"/>
      <c r="V1909" s="2"/>
      <c r="W1909" s="2"/>
      <c r="X1909" s="2"/>
      <c r="Y1909" s="2"/>
      <c r="Z1909" s="2"/>
    </row>
    <row r="1910" spans="1:26" x14ac:dyDescent="0.2">
      <c r="A1910" t="s">
        <v>2057</v>
      </c>
      <c r="B1910" s="9">
        <v>20</v>
      </c>
      <c r="C1910" s="2">
        <v>315</v>
      </c>
      <c r="D1910" s="2">
        <v>15.74</v>
      </c>
      <c r="E1910" s="2">
        <v>394</v>
      </c>
      <c r="F1910" s="2">
        <v>19.68</v>
      </c>
      <c r="G1910" s="2">
        <v>62</v>
      </c>
      <c r="H1910" s="2">
        <v>5.08</v>
      </c>
      <c r="I1910" s="2">
        <v>1</v>
      </c>
      <c r="J1910" s="10">
        <v>2008</v>
      </c>
      <c r="K1910" s="8">
        <v>754</v>
      </c>
      <c r="L1910" s="8" t="s">
        <v>13</v>
      </c>
      <c r="M1910" s="2">
        <f>RANK(Table1[[#This Row],[powerPerf]],Table1[powerPerf])</f>
        <v>1916</v>
      </c>
      <c r="N1910" s="2">
        <f>RANK(Table1[[#This Row],[cpuValue]],Table1[cpuValue])</f>
        <v>1325</v>
      </c>
      <c r="O1910" s="8" t="str">
        <f>LOOKUP(Table1[[#This Row],[Rank based on power]],$S$5:$S$9,$T$5:$T$9)</f>
        <v>Very low performance</v>
      </c>
      <c r="P1910" s="2">
        <f ca="1">YEAR($T$2)-Table1[[#This Row],[testDate]]</f>
        <v>14</v>
      </c>
      <c r="Q1910" s="8" t="str">
        <f>CONCATENATE(PROPER(Table1[[#This Row],[Performace remark based on performance]])," ",UPPER(TRIM(Table1[[#This Row],[category]])))</f>
        <v>Very Low Performance DESKTOP</v>
      </c>
      <c r="R1910" s="8"/>
      <c r="S1910" s="2"/>
      <c r="T1910" s="2"/>
      <c r="U1910" s="2"/>
      <c r="V1910" s="2"/>
      <c r="W1910" s="2"/>
      <c r="X1910" s="2"/>
      <c r="Y1910" s="2"/>
      <c r="Z1910" s="2"/>
    </row>
    <row r="1911" spans="1:26" x14ac:dyDescent="0.2">
      <c r="A1911" t="s">
        <v>2058</v>
      </c>
      <c r="B1911" s="9">
        <v>34.950000000000003</v>
      </c>
      <c r="C1911" s="2">
        <v>315</v>
      </c>
      <c r="D1911" s="2">
        <v>9.02</v>
      </c>
      <c r="E1911" s="2">
        <v>509</v>
      </c>
      <c r="F1911" s="2">
        <v>14.56</v>
      </c>
      <c r="G1911" s="2">
        <v>45</v>
      </c>
      <c r="H1911" s="2">
        <v>7.01</v>
      </c>
      <c r="I1911" s="2">
        <v>1</v>
      </c>
      <c r="J1911" s="10">
        <v>2014</v>
      </c>
      <c r="K1911" s="8" t="s">
        <v>1433</v>
      </c>
      <c r="L1911" s="8" t="s">
        <v>13</v>
      </c>
      <c r="M1911" s="2">
        <f>RANK(Table1[[#This Row],[powerPerf]],Table1[powerPerf])</f>
        <v>1903</v>
      </c>
      <c r="N1911" s="2">
        <f>RANK(Table1[[#This Row],[cpuValue]],Table1[cpuValue])</f>
        <v>1633</v>
      </c>
      <c r="O1911" s="8" t="str">
        <f>LOOKUP(Table1[[#This Row],[Rank based on power]],$S$5:$S$9,$T$5:$T$9)</f>
        <v>Very low performance</v>
      </c>
      <c r="P1911" s="2">
        <f ca="1">YEAR($T$2)-Table1[[#This Row],[testDate]]</f>
        <v>8</v>
      </c>
      <c r="Q1911" s="8" t="str">
        <f>CONCATENATE(PROPER(Table1[[#This Row],[Performace remark based on performance]])," ",UPPER(TRIM(Table1[[#This Row],[category]])))</f>
        <v>Very Low Performance DESKTOP</v>
      </c>
      <c r="R1911" s="8"/>
      <c r="S1911" s="2"/>
      <c r="T1911" s="2"/>
      <c r="U1911" s="2"/>
      <c r="V1911" s="2"/>
      <c r="W1911" s="2"/>
      <c r="X1911" s="2"/>
      <c r="Y1911" s="2"/>
      <c r="Z1911" s="2"/>
    </row>
    <row r="1912" spans="1:26" x14ac:dyDescent="0.2">
      <c r="A1912" t="s">
        <v>2059</v>
      </c>
      <c r="B1912" s="9">
        <v>20</v>
      </c>
      <c r="C1912" s="2">
        <v>303</v>
      </c>
      <c r="D1912" s="2">
        <v>15.13</v>
      </c>
      <c r="E1912" s="2">
        <v>506</v>
      </c>
      <c r="F1912" s="2">
        <v>25.31</v>
      </c>
      <c r="G1912" s="2">
        <v>89</v>
      </c>
      <c r="H1912" s="2">
        <v>3.4</v>
      </c>
      <c r="I1912" s="2">
        <v>1</v>
      </c>
      <c r="J1912" s="10">
        <v>2008</v>
      </c>
      <c r="K1912" s="8" t="s">
        <v>2060</v>
      </c>
      <c r="L1912" s="8" t="s">
        <v>13</v>
      </c>
      <c r="M1912" s="2">
        <f>RANK(Table1[[#This Row],[powerPerf]],Table1[powerPerf])</f>
        <v>1933</v>
      </c>
      <c r="N1912" s="2">
        <f>RANK(Table1[[#This Row],[cpuValue]],Table1[cpuValue])</f>
        <v>1346</v>
      </c>
      <c r="O1912" s="8" t="str">
        <f>LOOKUP(Table1[[#This Row],[Rank based on power]],$S$5:$S$9,$T$5:$T$9)</f>
        <v>Very low performance</v>
      </c>
      <c r="P1912" s="2">
        <f ca="1">YEAR($T$2)-Table1[[#This Row],[testDate]]</f>
        <v>14</v>
      </c>
      <c r="Q1912" s="8" t="str">
        <f>CONCATENATE(PROPER(Table1[[#This Row],[Performace remark based on performance]])," ",UPPER(TRIM(Table1[[#This Row],[category]])))</f>
        <v>Very Low Performance DESKTOP</v>
      </c>
      <c r="R1912" s="8"/>
      <c r="S1912" s="2"/>
      <c r="T1912" s="2"/>
      <c r="U1912" s="2"/>
      <c r="V1912" s="2"/>
      <c r="W1912" s="2"/>
      <c r="X1912" s="2"/>
      <c r="Y1912" s="2"/>
      <c r="Z1912" s="2"/>
    </row>
    <row r="1913" spans="1:26" x14ac:dyDescent="0.2">
      <c r="A1913" t="s">
        <v>2061</v>
      </c>
      <c r="B1913" s="9">
        <v>99.99</v>
      </c>
      <c r="C1913" s="2">
        <v>301</v>
      </c>
      <c r="D1913" s="2">
        <v>3.01</v>
      </c>
      <c r="E1913" s="2">
        <v>508</v>
      </c>
      <c r="F1913" s="2">
        <v>5.08</v>
      </c>
      <c r="G1913" s="2">
        <v>45</v>
      </c>
      <c r="H1913" s="2">
        <v>6.68</v>
      </c>
      <c r="I1913" s="2">
        <v>1</v>
      </c>
      <c r="J1913" s="10">
        <v>2009</v>
      </c>
      <c r="K1913" s="8" t="s">
        <v>1433</v>
      </c>
      <c r="L1913" s="8" t="s">
        <v>13</v>
      </c>
      <c r="M1913" s="2">
        <f>RANK(Table1[[#This Row],[powerPerf]],Table1[powerPerf])</f>
        <v>1907</v>
      </c>
      <c r="N1913" s="2">
        <f>RANK(Table1[[#This Row],[cpuValue]],Table1[cpuValue])</f>
        <v>1879</v>
      </c>
      <c r="O1913" s="8" t="str">
        <f>LOOKUP(Table1[[#This Row],[Rank based on power]],$S$5:$S$9,$T$5:$T$9)</f>
        <v>Very low performance</v>
      </c>
      <c r="P1913" s="2">
        <f ca="1">YEAR($T$2)-Table1[[#This Row],[testDate]]</f>
        <v>13</v>
      </c>
      <c r="Q1913" s="8" t="str">
        <f>CONCATENATE(PROPER(Table1[[#This Row],[Performace remark based on performance]])," ",UPPER(TRIM(Table1[[#This Row],[category]])))</f>
        <v>Very Low Performance DESKTOP</v>
      </c>
      <c r="R1913" s="8"/>
      <c r="S1913" s="2"/>
      <c r="T1913" s="2"/>
      <c r="U1913" s="2"/>
      <c r="V1913" s="2"/>
      <c r="W1913" s="2"/>
      <c r="X1913" s="2"/>
      <c r="Y1913" s="2"/>
      <c r="Z1913" s="2"/>
    </row>
    <row r="1914" spans="1:26" x14ac:dyDescent="0.2">
      <c r="A1914" t="s">
        <v>2062</v>
      </c>
      <c r="B1914" s="9">
        <v>54.95</v>
      </c>
      <c r="C1914" s="2">
        <v>301</v>
      </c>
      <c r="D1914" s="2">
        <v>5.47</v>
      </c>
      <c r="E1914" s="2">
        <v>613</v>
      </c>
      <c r="F1914" s="2">
        <v>11.16</v>
      </c>
      <c r="G1914" s="2">
        <v>31</v>
      </c>
      <c r="H1914" s="2">
        <v>9.6999999999999993</v>
      </c>
      <c r="I1914" s="2">
        <v>1</v>
      </c>
      <c r="J1914" s="10">
        <v>2010</v>
      </c>
      <c r="K1914" s="8" t="s">
        <v>1734</v>
      </c>
      <c r="L1914" s="8" t="s">
        <v>118</v>
      </c>
      <c r="M1914" s="2">
        <f>RANK(Table1[[#This Row],[powerPerf]],Table1[powerPerf])</f>
        <v>1869</v>
      </c>
      <c r="N1914" s="2">
        <f>RANK(Table1[[#This Row],[cpuValue]],Table1[cpuValue])</f>
        <v>1791</v>
      </c>
      <c r="O1914" s="8" t="str">
        <f>LOOKUP(Table1[[#This Row],[Rank based on power]],$S$5:$S$9,$T$5:$T$9)</f>
        <v>Very low performance</v>
      </c>
      <c r="P1914" s="2">
        <f ca="1">YEAR($T$2)-Table1[[#This Row],[testDate]]</f>
        <v>12</v>
      </c>
      <c r="Q1914" s="8" t="str">
        <f>CONCATENATE(PROPER(Table1[[#This Row],[Performace remark based on performance]])," ",UPPER(TRIM(Table1[[#This Row],[category]])))</f>
        <v>Very Low Performance LAPTOP</v>
      </c>
      <c r="R1914" s="8"/>
      <c r="S1914" s="2"/>
      <c r="T1914" s="2"/>
      <c r="U1914" s="2"/>
      <c r="V1914" s="2"/>
      <c r="W1914" s="2"/>
      <c r="X1914" s="2"/>
      <c r="Y1914" s="2"/>
      <c r="Z1914" s="2"/>
    </row>
    <row r="1915" spans="1:26" x14ac:dyDescent="0.2">
      <c r="A1915" t="s">
        <v>2063</v>
      </c>
      <c r="B1915" s="9">
        <v>65</v>
      </c>
      <c r="C1915" s="2">
        <v>298</v>
      </c>
      <c r="D1915" s="2">
        <v>4.58</v>
      </c>
      <c r="E1915" s="2">
        <v>383</v>
      </c>
      <c r="F1915" s="2">
        <v>5.89</v>
      </c>
      <c r="G1915" s="2">
        <v>62</v>
      </c>
      <c r="H1915" s="2">
        <v>4.8</v>
      </c>
      <c r="I1915" s="2">
        <v>1</v>
      </c>
      <c r="J1915" s="10">
        <v>2011</v>
      </c>
      <c r="K1915" s="8">
        <v>754</v>
      </c>
      <c r="L1915" s="8" t="s">
        <v>13</v>
      </c>
      <c r="M1915" s="2">
        <f>RANK(Table1[[#This Row],[powerPerf]],Table1[powerPerf])</f>
        <v>1918</v>
      </c>
      <c r="N1915" s="2">
        <f>RANK(Table1[[#This Row],[cpuValue]],Table1[cpuValue])</f>
        <v>1827</v>
      </c>
      <c r="O1915" s="8" t="str">
        <f>LOOKUP(Table1[[#This Row],[Rank based on power]],$S$5:$S$9,$T$5:$T$9)</f>
        <v>Very low performance</v>
      </c>
      <c r="P1915" s="2">
        <f ca="1">YEAR($T$2)-Table1[[#This Row],[testDate]]</f>
        <v>11</v>
      </c>
      <c r="Q1915" s="8" t="str">
        <f>CONCATENATE(PROPER(Table1[[#This Row],[Performace remark based on performance]])," ",UPPER(TRIM(Table1[[#This Row],[category]])))</f>
        <v>Very Low Performance DESKTOP</v>
      </c>
      <c r="R1915" s="8"/>
      <c r="S1915" s="2"/>
      <c r="T1915" s="2"/>
      <c r="U1915" s="2"/>
      <c r="V1915" s="2"/>
      <c r="W1915" s="2"/>
      <c r="X1915" s="2"/>
      <c r="Y1915" s="2"/>
      <c r="Z1915" s="2"/>
    </row>
    <row r="1916" spans="1:26" x14ac:dyDescent="0.2">
      <c r="A1916" t="s">
        <v>2064</v>
      </c>
      <c r="B1916" s="9">
        <v>99.99</v>
      </c>
      <c r="C1916" s="2">
        <v>295</v>
      </c>
      <c r="D1916" s="2">
        <v>2.95</v>
      </c>
      <c r="E1916" s="2">
        <v>375</v>
      </c>
      <c r="F1916" s="2">
        <v>3.75</v>
      </c>
      <c r="G1916" s="2">
        <v>89</v>
      </c>
      <c r="H1916" s="2">
        <v>3.32</v>
      </c>
      <c r="I1916" s="2">
        <v>1</v>
      </c>
      <c r="J1916" s="10">
        <v>2009</v>
      </c>
      <c r="K1916" s="8">
        <v>754</v>
      </c>
      <c r="L1916" s="8" t="s">
        <v>77</v>
      </c>
      <c r="M1916" s="2">
        <f>RANK(Table1[[#This Row],[powerPerf]],Table1[powerPerf])</f>
        <v>1934</v>
      </c>
      <c r="N1916" s="2">
        <f>RANK(Table1[[#This Row],[cpuValue]],Table1[cpuValue])</f>
        <v>1884</v>
      </c>
      <c r="O1916" s="8" t="str">
        <f>LOOKUP(Table1[[#This Row],[Rank based on power]],$S$5:$S$9,$T$5:$T$9)</f>
        <v>Very low performance</v>
      </c>
      <c r="P1916" s="2">
        <f ca="1">YEAR($T$2)-Table1[[#This Row],[testDate]]</f>
        <v>13</v>
      </c>
      <c r="Q1916" s="8" t="str">
        <f>CONCATENATE(PROPER(Table1[[#This Row],[Performace remark based on performance]])," ",UPPER(TRIM(Table1[[#This Row],[category]])))</f>
        <v>Very Low Performance UNKNOWN</v>
      </c>
      <c r="R1916" s="8"/>
      <c r="S1916" s="2"/>
      <c r="T1916" s="2"/>
      <c r="U1916" s="2"/>
      <c r="V1916" s="2"/>
      <c r="W1916" s="2"/>
      <c r="X1916" s="2"/>
      <c r="Y1916" s="2"/>
      <c r="Z1916" s="2"/>
    </row>
    <row r="1917" spans="1:26" x14ac:dyDescent="0.2">
      <c r="A1917" t="s">
        <v>2065</v>
      </c>
      <c r="B1917" s="9">
        <v>49.99</v>
      </c>
      <c r="C1917" s="2">
        <v>293</v>
      </c>
      <c r="D1917" s="2">
        <v>5.86</v>
      </c>
      <c r="E1917" s="2">
        <v>630</v>
      </c>
      <c r="F1917" s="2">
        <v>12.59</v>
      </c>
      <c r="G1917" s="2">
        <v>35</v>
      </c>
      <c r="H1917" s="2">
        <v>8.3699999999999992</v>
      </c>
      <c r="I1917" s="2">
        <v>1</v>
      </c>
      <c r="J1917" s="10">
        <v>2009</v>
      </c>
      <c r="K1917" s="8" t="s">
        <v>1295</v>
      </c>
      <c r="L1917" s="8" t="s">
        <v>13</v>
      </c>
      <c r="M1917" s="2">
        <f>RANK(Table1[[#This Row],[powerPerf]],Table1[powerPerf])</f>
        <v>1890</v>
      </c>
      <c r="N1917" s="2">
        <f>RANK(Table1[[#This Row],[cpuValue]],Table1[cpuValue])</f>
        <v>1779</v>
      </c>
      <c r="O1917" s="8" t="str">
        <f>LOOKUP(Table1[[#This Row],[Rank based on power]],$S$5:$S$9,$T$5:$T$9)</f>
        <v>Very low performance</v>
      </c>
      <c r="P1917" s="2">
        <f ca="1">YEAR($T$2)-Table1[[#This Row],[testDate]]</f>
        <v>13</v>
      </c>
      <c r="Q1917" s="8" t="str">
        <f>CONCATENATE(PROPER(Table1[[#This Row],[Performace remark based on performance]])," ",UPPER(TRIM(Table1[[#This Row],[category]])))</f>
        <v>Very Low Performance DESKTOP</v>
      </c>
      <c r="R1917" s="8"/>
      <c r="S1917" s="2"/>
      <c r="T1917" s="2"/>
      <c r="U1917" s="2"/>
      <c r="V1917" s="2"/>
      <c r="W1917" s="2"/>
      <c r="X1917" s="2"/>
      <c r="Y1917" s="2"/>
      <c r="Z1917" s="2"/>
    </row>
    <row r="1918" spans="1:26" x14ac:dyDescent="0.2">
      <c r="A1918" t="s">
        <v>2066</v>
      </c>
      <c r="B1918" s="9">
        <v>131.01</v>
      </c>
      <c r="C1918" s="2">
        <v>292</v>
      </c>
      <c r="D1918" s="2">
        <v>2.23</v>
      </c>
      <c r="E1918" s="2">
        <v>461</v>
      </c>
      <c r="F1918" s="2">
        <v>3.52</v>
      </c>
      <c r="G1918" s="2">
        <v>45</v>
      </c>
      <c r="H1918" s="2">
        <v>6.5</v>
      </c>
      <c r="I1918" s="2">
        <v>1</v>
      </c>
      <c r="J1918" s="10">
        <v>2011</v>
      </c>
      <c r="K1918" s="8" t="s">
        <v>1433</v>
      </c>
      <c r="L1918" s="8" t="s">
        <v>77</v>
      </c>
      <c r="M1918" s="2">
        <f>RANK(Table1[[#This Row],[powerPerf]],Table1[powerPerf])</f>
        <v>1908</v>
      </c>
      <c r="N1918" s="2">
        <f>RANK(Table1[[#This Row],[cpuValue]],Table1[cpuValue])</f>
        <v>1907</v>
      </c>
      <c r="O1918" s="8" t="str">
        <f>LOOKUP(Table1[[#This Row],[Rank based on power]],$S$5:$S$9,$T$5:$T$9)</f>
        <v>Very low performance</v>
      </c>
      <c r="P1918" s="2">
        <f ca="1">YEAR($T$2)-Table1[[#This Row],[testDate]]</f>
        <v>11</v>
      </c>
      <c r="Q1918" s="8" t="str">
        <f>CONCATENATE(PROPER(Table1[[#This Row],[Performace remark based on performance]])," ",UPPER(TRIM(Table1[[#This Row],[category]])))</f>
        <v>Very Low Performance UNKNOWN</v>
      </c>
      <c r="R1918" s="8"/>
      <c r="S1918" s="2"/>
      <c r="T1918" s="2"/>
      <c r="U1918" s="2"/>
      <c r="V1918" s="2"/>
      <c r="W1918" s="2"/>
      <c r="X1918" s="2"/>
      <c r="Y1918" s="2"/>
      <c r="Z1918" s="2"/>
    </row>
    <row r="1919" spans="1:26" x14ac:dyDescent="0.2">
      <c r="A1919" t="s">
        <v>2067</v>
      </c>
      <c r="B1919" s="9">
        <v>86.68</v>
      </c>
      <c r="C1919" s="2">
        <v>292</v>
      </c>
      <c r="D1919" s="2">
        <v>3.37</v>
      </c>
      <c r="E1919" s="2">
        <v>346</v>
      </c>
      <c r="F1919" s="2">
        <v>3.99</v>
      </c>
      <c r="G1919" s="2">
        <v>62</v>
      </c>
      <c r="H1919" s="2">
        <v>4.71</v>
      </c>
      <c r="I1919" s="2">
        <v>1</v>
      </c>
      <c r="J1919" s="10">
        <v>2014</v>
      </c>
      <c r="K1919" s="8" t="s">
        <v>1433</v>
      </c>
      <c r="L1919" s="8" t="s">
        <v>13</v>
      </c>
      <c r="M1919" s="2">
        <f>RANK(Table1[[#This Row],[powerPerf]],Table1[powerPerf])</f>
        <v>1920</v>
      </c>
      <c r="N1919" s="2">
        <f>RANK(Table1[[#This Row],[cpuValue]],Table1[cpuValue])</f>
        <v>1863</v>
      </c>
      <c r="O1919" s="8" t="str">
        <f>LOOKUP(Table1[[#This Row],[Rank based on power]],$S$5:$S$9,$T$5:$T$9)</f>
        <v>Very low performance</v>
      </c>
      <c r="P1919" s="2">
        <f ca="1">YEAR($T$2)-Table1[[#This Row],[testDate]]</f>
        <v>8</v>
      </c>
      <c r="Q1919" s="8" t="str">
        <f>CONCATENATE(PROPER(Table1[[#This Row],[Performace remark based on performance]])," ",UPPER(TRIM(Table1[[#This Row],[category]])))</f>
        <v>Very Low Performance DESKTOP</v>
      </c>
      <c r="R1919" s="8"/>
      <c r="S1919" s="2"/>
      <c r="T1919" s="2"/>
      <c r="U1919" s="2"/>
      <c r="V1919" s="2"/>
      <c r="W1919" s="2"/>
      <c r="X1919" s="2"/>
      <c r="Y1919" s="2"/>
      <c r="Z1919" s="2"/>
    </row>
    <row r="1920" spans="1:26" x14ac:dyDescent="0.2">
      <c r="A1920" t="s">
        <v>2068</v>
      </c>
      <c r="B1920" s="9">
        <v>109.95</v>
      </c>
      <c r="C1920" s="2">
        <v>291</v>
      </c>
      <c r="D1920" s="2">
        <v>2.65</v>
      </c>
      <c r="E1920" s="2">
        <v>439</v>
      </c>
      <c r="F1920" s="2">
        <v>3.99</v>
      </c>
      <c r="G1920" s="2">
        <v>89</v>
      </c>
      <c r="H1920" s="2">
        <v>3.27</v>
      </c>
      <c r="I1920" s="2">
        <v>1</v>
      </c>
      <c r="J1920" s="10">
        <v>2009</v>
      </c>
      <c r="K1920" s="8">
        <v>754</v>
      </c>
      <c r="L1920" s="8" t="s">
        <v>77</v>
      </c>
      <c r="M1920" s="2">
        <f>RANK(Table1[[#This Row],[powerPerf]],Table1[powerPerf])</f>
        <v>1935</v>
      </c>
      <c r="N1920" s="2">
        <f>RANK(Table1[[#This Row],[cpuValue]],Table1[cpuValue])</f>
        <v>1897</v>
      </c>
      <c r="O1920" s="8" t="str">
        <f>LOOKUP(Table1[[#This Row],[Rank based on power]],$S$5:$S$9,$T$5:$T$9)</f>
        <v>Very low performance</v>
      </c>
      <c r="P1920" s="2">
        <f ca="1">YEAR($T$2)-Table1[[#This Row],[testDate]]</f>
        <v>13</v>
      </c>
      <c r="Q1920" s="8" t="str">
        <f>CONCATENATE(PROPER(Table1[[#This Row],[Performace remark based on performance]])," ",UPPER(TRIM(Table1[[#This Row],[category]])))</f>
        <v>Very Low Performance UNKNOWN</v>
      </c>
      <c r="R1920" s="8"/>
      <c r="S1920" s="2"/>
      <c r="T1920" s="2"/>
      <c r="U1920" s="2"/>
      <c r="V1920" s="2"/>
      <c r="W1920" s="2"/>
      <c r="X1920" s="2"/>
      <c r="Y1920" s="2"/>
      <c r="Z1920" s="2"/>
    </row>
    <row r="1921" spans="1:26" x14ac:dyDescent="0.2">
      <c r="A1921" t="s">
        <v>2069</v>
      </c>
      <c r="B1921" s="9">
        <v>124.68</v>
      </c>
      <c r="C1921" s="2">
        <v>288</v>
      </c>
      <c r="D1921" s="2">
        <v>2.31</v>
      </c>
      <c r="E1921" s="2">
        <v>356</v>
      </c>
      <c r="F1921" s="2">
        <v>2.85</v>
      </c>
      <c r="G1921" s="2">
        <v>62</v>
      </c>
      <c r="H1921" s="2">
        <v>4.6500000000000004</v>
      </c>
      <c r="I1921" s="2">
        <v>1</v>
      </c>
      <c r="J1921" s="10">
        <v>2012</v>
      </c>
      <c r="K1921" s="8" t="s">
        <v>1433</v>
      </c>
      <c r="L1921" s="8" t="s">
        <v>13</v>
      </c>
      <c r="M1921" s="2">
        <f>RANK(Table1[[#This Row],[powerPerf]],Table1[powerPerf])</f>
        <v>1921</v>
      </c>
      <c r="N1921" s="2">
        <f>RANK(Table1[[#This Row],[cpuValue]],Table1[cpuValue])</f>
        <v>1901</v>
      </c>
      <c r="O1921" s="8" t="str">
        <f>LOOKUP(Table1[[#This Row],[Rank based on power]],$S$5:$S$9,$T$5:$T$9)</f>
        <v>Very low performance</v>
      </c>
      <c r="P1921" s="2">
        <f ca="1">YEAR($T$2)-Table1[[#This Row],[testDate]]</f>
        <v>10</v>
      </c>
      <c r="Q1921" s="8" t="str">
        <f>CONCATENATE(PROPER(Table1[[#This Row],[Performace remark based on performance]])," ",UPPER(TRIM(Table1[[#This Row],[category]])))</f>
        <v>Very Low Performance DESKTOP</v>
      </c>
      <c r="R1921" s="8"/>
      <c r="S1921" s="2"/>
      <c r="T1921" s="2"/>
      <c r="U1921" s="2"/>
      <c r="V1921" s="2"/>
      <c r="W1921" s="2"/>
      <c r="X1921" s="2"/>
      <c r="Y1921" s="2"/>
      <c r="Z1921" s="2"/>
    </row>
    <row r="1922" spans="1:26" x14ac:dyDescent="0.2">
      <c r="A1922" t="s">
        <v>2070</v>
      </c>
      <c r="B1922" s="9">
        <v>12</v>
      </c>
      <c r="C1922" s="2">
        <v>288</v>
      </c>
      <c r="D1922" s="2">
        <v>24.02</v>
      </c>
      <c r="E1922" s="2">
        <v>631</v>
      </c>
      <c r="F1922" s="2">
        <v>52.58</v>
      </c>
      <c r="G1922" s="2">
        <v>25</v>
      </c>
      <c r="H1922" s="2">
        <v>11.53</v>
      </c>
      <c r="I1922" s="2">
        <v>1</v>
      </c>
      <c r="J1922" s="10">
        <v>2013</v>
      </c>
      <c r="K1922" s="8" t="s">
        <v>1542</v>
      </c>
      <c r="L1922" s="8" t="s">
        <v>118</v>
      </c>
      <c r="M1922" s="2">
        <f>RANK(Table1[[#This Row],[powerPerf]],Table1[powerPerf])</f>
        <v>1837</v>
      </c>
      <c r="N1922" s="2">
        <f>RANK(Table1[[#This Row],[cpuValue]],Table1[cpuValue])</f>
        <v>1027</v>
      </c>
      <c r="O1922" s="8" t="str">
        <f>LOOKUP(Table1[[#This Row],[Rank based on power]],$S$5:$S$9,$T$5:$T$9)</f>
        <v>Low performance</v>
      </c>
      <c r="P1922" s="2">
        <f ca="1">YEAR($T$2)-Table1[[#This Row],[testDate]]</f>
        <v>9</v>
      </c>
      <c r="Q1922" s="8" t="str">
        <f>CONCATENATE(PROPER(Table1[[#This Row],[Performace remark based on performance]])," ",UPPER(TRIM(Table1[[#This Row],[category]])))</f>
        <v>Low Performance LAPTOP</v>
      </c>
      <c r="R1922" s="8"/>
      <c r="S1922" s="2"/>
      <c r="T1922" s="2"/>
      <c r="U1922" s="2"/>
      <c r="V1922" s="2"/>
      <c r="W1922" s="2"/>
      <c r="X1922" s="2"/>
      <c r="Y1922" s="2"/>
      <c r="Z1922" s="2"/>
    </row>
    <row r="1923" spans="1:26" x14ac:dyDescent="0.2">
      <c r="A1923" t="s">
        <v>2071</v>
      </c>
      <c r="B1923" s="9">
        <v>20.95</v>
      </c>
      <c r="C1923" s="2">
        <v>283</v>
      </c>
      <c r="D1923" s="2">
        <v>13.5</v>
      </c>
      <c r="E1923" s="2">
        <v>496</v>
      </c>
      <c r="F1923" s="2">
        <v>23.65</v>
      </c>
      <c r="G1923" s="2">
        <v>30</v>
      </c>
      <c r="H1923" s="2">
        <v>9.43</v>
      </c>
      <c r="I1923" s="2">
        <v>1</v>
      </c>
      <c r="J1923" s="10">
        <v>2008</v>
      </c>
      <c r="K1923" s="8" t="s">
        <v>1523</v>
      </c>
      <c r="L1923" s="8" t="s">
        <v>118</v>
      </c>
      <c r="M1923" s="2">
        <f>RANK(Table1[[#This Row],[powerPerf]],Table1[powerPerf])</f>
        <v>1872</v>
      </c>
      <c r="N1923" s="2">
        <f>RANK(Table1[[#This Row],[cpuValue]],Table1[cpuValue])</f>
        <v>1424</v>
      </c>
      <c r="O1923" s="8" t="str">
        <f>LOOKUP(Table1[[#This Row],[Rank based on power]],$S$5:$S$9,$T$5:$T$9)</f>
        <v>Very low performance</v>
      </c>
      <c r="P1923" s="2">
        <f ca="1">YEAR($T$2)-Table1[[#This Row],[testDate]]</f>
        <v>14</v>
      </c>
      <c r="Q1923" s="8" t="str">
        <f>CONCATENATE(PROPER(Table1[[#This Row],[Performace remark based on performance]])," ",UPPER(TRIM(Table1[[#This Row],[category]])))</f>
        <v>Very Low Performance LAPTOP</v>
      </c>
      <c r="R1923" s="8"/>
      <c r="S1923" s="2"/>
      <c r="T1923" s="2"/>
      <c r="U1923" s="2"/>
      <c r="V1923" s="2"/>
      <c r="W1923" s="2"/>
      <c r="X1923" s="2"/>
      <c r="Y1923" s="2"/>
      <c r="Z1923" s="2"/>
    </row>
    <row r="1924" spans="1:26" x14ac:dyDescent="0.2">
      <c r="A1924" t="s">
        <v>2072</v>
      </c>
      <c r="B1924" s="9">
        <v>19</v>
      </c>
      <c r="C1924" s="2">
        <v>274</v>
      </c>
      <c r="D1924" s="2">
        <v>14.43</v>
      </c>
      <c r="E1924" s="2">
        <v>304</v>
      </c>
      <c r="F1924" s="2">
        <v>16</v>
      </c>
      <c r="G1924" s="2">
        <v>15</v>
      </c>
      <c r="H1924" s="2">
        <v>18.28</v>
      </c>
      <c r="I1924" s="2">
        <v>1</v>
      </c>
      <c r="J1924" s="10">
        <v>2021</v>
      </c>
      <c r="K1924" s="8" t="s">
        <v>1433</v>
      </c>
      <c r="L1924" s="8" t="s">
        <v>13</v>
      </c>
      <c r="M1924" s="2">
        <f>RANK(Table1[[#This Row],[powerPerf]],Table1[powerPerf])</f>
        <v>1686</v>
      </c>
      <c r="N1924" s="2">
        <f>RANK(Table1[[#This Row],[cpuValue]],Table1[cpuValue])</f>
        <v>1373</v>
      </c>
      <c r="O1924" s="8" t="str">
        <f>LOOKUP(Table1[[#This Row],[Rank based on power]],$S$5:$S$9,$T$5:$T$9)</f>
        <v>Low performance</v>
      </c>
      <c r="P1924" s="2">
        <f ca="1">YEAR($T$2)-Table1[[#This Row],[testDate]]</f>
        <v>1</v>
      </c>
      <c r="Q1924" s="8" t="str">
        <f>CONCATENATE(PROPER(Table1[[#This Row],[Performace remark based on performance]])," ",UPPER(TRIM(Table1[[#This Row],[category]])))</f>
        <v>Low Performance DESKTOP</v>
      </c>
      <c r="R1924" s="8"/>
      <c r="S1924" s="2"/>
      <c r="T1924" s="2"/>
      <c r="U1924" s="2"/>
      <c r="V1924" s="2"/>
      <c r="W1924" s="2"/>
      <c r="X1924" s="2"/>
      <c r="Y1924" s="2"/>
      <c r="Z1924" s="2"/>
    </row>
    <row r="1925" spans="1:26" x14ac:dyDescent="0.2">
      <c r="A1925" t="s">
        <v>2073</v>
      </c>
      <c r="B1925" s="9">
        <v>34.950000000000003</v>
      </c>
      <c r="C1925" s="2">
        <v>268</v>
      </c>
      <c r="D1925" s="2">
        <v>7.66</v>
      </c>
      <c r="E1925" s="2">
        <v>333</v>
      </c>
      <c r="F1925" s="2">
        <v>9.5299999999999994</v>
      </c>
      <c r="G1925" s="2">
        <v>62</v>
      </c>
      <c r="H1925" s="2">
        <v>4.32</v>
      </c>
      <c r="I1925" s="2">
        <v>1</v>
      </c>
      <c r="J1925" s="10">
        <v>2009</v>
      </c>
      <c r="K1925" s="8" t="s">
        <v>1433</v>
      </c>
      <c r="L1925" s="8" t="s">
        <v>13</v>
      </c>
      <c r="M1925" s="2">
        <f>RANK(Table1[[#This Row],[powerPerf]],Table1[powerPerf])</f>
        <v>1924</v>
      </c>
      <c r="N1925" s="2">
        <f>RANK(Table1[[#This Row],[cpuValue]],Table1[cpuValue])</f>
        <v>1703</v>
      </c>
      <c r="O1925" s="8" t="str">
        <f>LOOKUP(Table1[[#This Row],[Rank based on power]],$S$5:$S$9,$T$5:$T$9)</f>
        <v>Very low performance</v>
      </c>
      <c r="P1925" s="2">
        <f ca="1">YEAR($T$2)-Table1[[#This Row],[testDate]]</f>
        <v>13</v>
      </c>
      <c r="Q1925" s="8" t="str">
        <f>CONCATENATE(PROPER(Table1[[#This Row],[Performace remark based on performance]])," ",UPPER(TRIM(Table1[[#This Row],[category]])))</f>
        <v>Very Low Performance DESKTOP</v>
      </c>
      <c r="R1925" s="8"/>
      <c r="S1925" s="2"/>
      <c r="T1925" s="2"/>
      <c r="U1925" s="2"/>
      <c r="V1925" s="2"/>
      <c r="W1925" s="2"/>
      <c r="X1925" s="2"/>
      <c r="Y1925" s="2"/>
      <c r="Z1925" s="2"/>
    </row>
    <row r="1926" spans="1:26" x14ac:dyDescent="0.2">
      <c r="A1926" t="s">
        <v>2074</v>
      </c>
      <c r="B1926" s="9">
        <v>13</v>
      </c>
      <c r="C1926" s="2">
        <v>268</v>
      </c>
      <c r="D1926" s="2">
        <v>20.62</v>
      </c>
      <c r="E1926" s="2">
        <v>468</v>
      </c>
      <c r="F1926" s="2">
        <v>35.97</v>
      </c>
      <c r="G1926" s="2">
        <v>27</v>
      </c>
      <c r="H1926" s="2">
        <v>9.93</v>
      </c>
      <c r="I1926" s="2">
        <v>1</v>
      </c>
      <c r="J1926" s="10">
        <v>2010</v>
      </c>
      <c r="K1926" s="8" t="s">
        <v>1523</v>
      </c>
      <c r="L1926" s="8" t="s">
        <v>118</v>
      </c>
      <c r="M1926" s="2">
        <f>RANK(Table1[[#This Row],[powerPerf]],Table1[powerPerf])</f>
        <v>1866</v>
      </c>
      <c r="N1926" s="2">
        <f>RANK(Table1[[#This Row],[cpuValue]],Table1[cpuValue])</f>
        <v>1143</v>
      </c>
      <c r="O1926" s="8" t="str">
        <f>LOOKUP(Table1[[#This Row],[Rank based on power]],$S$5:$S$9,$T$5:$T$9)</f>
        <v>Very low performance</v>
      </c>
      <c r="P1926" s="2">
        <f ca="1">YEAR($T$2)-Table1[[#This Row],[testDate]]</f>
        <v>12</v>
      </c>
      <c r="Q1926" s="8" t="str">
        <f>CONCATENATE(PROPER(Table1[[#This Row],[Performace remark based on performance]])," ",UPPER(TRIM(Table1[[#This Row],[category]])))</f>
        <v>Very Low Performance LAPTOP</v>
      </c>
      <c r="R1926" s="8"/>
      <c r="S1926" s="2"/>
      <c r="T1926" s="2"/>
      <c r="U1926" s="2"/>
      <c r="V1926" s="2"/>
      <c r="W1926" s="2"/>
      <c r="X1926" s="2"/>
      <c r="Y1926" s="2"/>
      <c r="Z1926" s="2"/>
    </row>
    <row r="1927" spans="1:26" x14ac:dyDescent="0.2">
      <c r="A1927" t="s">
        <v>2075</v>
      </c>
      <c r="B1927" s="9">
        <v>86</v>
      </c>
      <c r="C1927" s="2">
        <v>265</v>
      </c>
      <c r="D1927" s="2">
        <v>3.08</v>
      </c>
      <c r="E1927" s="2">
        <v>243</v>
      </c>
      <c r="F1927" s="2">
        <v>2.82</v>
      </c>
      <c r="G1927" s="2">
        <v>8.5</v>
      </c>
      <c r="H1927" s="2">
        <v>31.16</v>
      </c>
      <c r="I1927" s="2">
        <v>2</v>
      </c>
      <c r="J1927" s="10">
        <v>2009</v>
      </c>
      <c r="K1927" s="8" t="s">
        <v>2004</v>
      </c>
      <c r="L1927" s="8" t="s">
        <v>118</v>
      </c>
      <c r="M1927" s="2">
        <f>RANK(Table1[[#This Row],[powerPerf]],Table1[powerPerf])</f>
        <v>1374</v>
      </c>
      <c r="N1927" s="2">
        <f>RANK(Table1[[#This Row],[cpuValue]],Table1[cpuValue])</f>
        <v>1876</v>
      </c>
      <c r="O1927" s="8" t="str">
        <f>LOOKUP(Table1[[#This Row],[Rank based on power]],$S$5:$S$9,$T$5:$T$9)</f>
        <v>Average performance</v>
      </c>
      <c r="P1927" s="2">
        <f ca="1">YEAR($T$2)-Table1[[#This Row],[testDate]]</f>
        <v>13</v>
      </c>
      <c r="Q1927" s="8" t="str">
        <f>CONCATENATE(PROPER(Table1[[#This Row],[Performace remark based on performance]])," ",UPPER(TRIM(Table1[[#This Row],[category]])))</f>
        <v>Average Performance LAPTOP</v>
      </c>
      <c r="R1927" s="8"/>
      <c r="S1927" s="2"/>
      <c r="T1927" s="2"/>
      <c r="U1927" s="2"/>
      <c r="V1927" s="2"/>
      <c r="W1927" s="2"/>
      <c r="X1927" s="2"/>
      <c r="Y1927" s="2"/>
      <c r="Z1927" s="2"/>
    </row>
    <row r="1928" spans="1:26" x14ac:dyDescent="0.2">
      <c r="A1928" t="s">
        <v>2076</v>
      </c>
      <c r="B1928" s="9">
        <v>79.7</v>
      </c>
      <c r="C1928" s="2">
        <v>262</v>
      </c>
      <c r="D1928" s="2">
        <v>3.29</v>
      </c>
      <c r="E1928" s="2">
        <v>396</v>
      </c>
      <c r="F1928" s="2">
        <v>4.97</v>
      </c>
      <c r="G1928" s="2">
        <v>62</v>
      </c>
      <c r="H1928" s="2">
        <v>4.22</v>
      </c>
      <c r="I1928" s="2">
        <v>1</v>
      </c>
      <c r="J1928" s="10">
        <v>2013</v>
      </c>
      <c r="K1928" s="8" t="s">
        <v>2077</v>
      </c>
      <c r="L1928" s="8" t="s">
        <v>13</v>
      </c>
      <c r="M1928" s="2">
        <f>RANK(Table1[[#This Row],[powerPerf]],Table1[powerPerf])</f>
        <v>1925</v>
      </c>
      <c r="N1928" s="2">
        <f>RANK(Table1[[#This Row],[cpuValue]],Table1[cpuValue])</f>
        <v>1868</v>
      </c>
      <c r="O1928" s="8" t="str">
        <f>LOOKUP(Table1[[#This Row],[Rank based on power]],$S$5:$S$9,$T$5:$T$9)</f>
        <v>Very low performance</v>
      </c>
      <c r="P1928" s="2">
        <f ca="1">YEAR($T$2)-Table1[[#This Row],[testDate]]</f>
        <v>9</v>
      </c>
      <c r="Q1928" s="8" t="str">
        <f>CONCATENATE(PROPER(Table1[[#This Row],[Performace remark based on performance]])," ",UPPER(TRIM(Table1[[#This Row],[category]])))</f>
        <v>Very Low Performance DESKTOP</v>
      </c>
      <c r="R1928" s="8"/>
      <c r="S1928" s="2"/>
      <c r="T1928" s="2"/>
      <c r="U1928" s="2"/>
      <c r="V1928" s="2"/>
      <c r="W1928" s="2"/>
      <c r="X1928" s="2"/>
      <c r="Y1928" s="2"/>
      <c r="Z1928" s="2"/>
    </row>
    <row r="1929" spans="1:26" x14ac:dyDescent="0.2">
      <c r="A1929" t="s">
        <v>2078</v>
      </c>
      <c r="B1929" s="9">
        <v>29.99</v>
      </c>
      <c r="C1929" s="2">
        <v>261</v>
      </c>
      <c r="D1929" s="2">
        <v>8.6999999999999993</v>
      </c>
      <c r="E1929" s="2">
        <v>650</v>
      </c>
      <c r="F1929" s="2">
        <v>21.69</v>
      </c>
      <c r="G1929" s="2">
        <v>25</v>
      </c>
      <c r="H1929" s="2">
        <v>10.44</v>
      </c>
      <c r="I1929" s="2">
        <v>1</v>
      </c>
      <c r="J1929" s="10">
        <v>2008</v>
      </c>
      <c r="K1929" s="8" t="s">
        <v>1542</v>
      </c>
      <c r="L1929" s="8" t="s">
        <v>118</v>
      </c>
      <c r="M1929" s="2">
        <f>RANK(Table1[[#This Row],[powerPerf]],Table1[powerPerf])</f>
        <v>1855</v>
      </c>
      <c r="N1929" s="2">
        <f>RANK(Table1[[#This Row],[cpuValue]],Table1[cpuValue])</f>
        <v>1652</v>
      </c>
      <c r="O1929" s="8" t="str">
        <f>LOOKUP(Table1[[#This Row],[Rank based on power]],$S$5:$S$9,$T$5:$T$9)</f>
        <v>Very low performance</v>
      </c>
      <c r="P1929" s="2">
        <f ca="1">YEAR($T$2)-Table1[[#This Row],[testDate]]</f>
        <v>14</v>
      </c>
      <c r="Q1929" s="8" t="str">
        <f>CONCATENATE(PROPER(Table1[[#This Row],[Performace remark based on performance]])," ",UPPER(TRIM(Table1[[#This Row],[category]])))</f>
        <v>Very Low Performance LAPTOP</v>
      </c>
      <c r="R1929" s="8"/>
      <c r="S1929" s="2"/>
      <c r="T1929" s="2"/>
      <c r="U1929" s="2"/>
      <c r="V1929" s="2"/>
      <c r="W1929" s="2"/>
      <c r="X1929" s="2"/>
      <c r="Y1929" s="2"/>
      <c r="Z1929" s="2"/>
    </row>
    <row r="1930" spans="1:26" x14ac:dyDescent="0.2">
      <c r="A1930" t="s">
        <v>2079</v>
      </c>
      <c r="B1930" s="9">
        <v>14.94</v>
      </c>
      <c r="C1930" s="2">
        <v>251</v>
      </c>
      <c r="D1930" s="2">
        <v>16.82</v>
      </c>
      <c r="E1930" s="2">
        <v>477</v>
      </c>
      <c r="F1930" s="2">
        <v>31.92</v>
      </c>
      <c r="G1930" s="2">
        <v>45</v>
      </c>
      <c r="H1930" s="2">
        <v>5.59</v>
      </c>
      <c r="I1930" s="2">
        <v>1</v>
      </c>
      <c r="J1930" s="10">
        <v>2008</v>
      </c>
      <c r="K1930" s="8" t="s">
        <v>1433</v>
      </c>
      <c r="L1930" s="8" t="s">
        <v>13</v>
      </c>
      <c r="M1930" s="2">
        <f>RANK(Table1[[#This Row],[powerPerf]],Table1[powerPerf])</f>
        <v>1912</v>
      </c>
      <c r="N1930" s="2">
        <f>RANK(Table1[[#This Row],[cpuValue]],Table1[cpuValue])</f>
        <v>1282</v>
      </c>
      <c r="O1930" s="8" t="str">
        <f>LOOKUP(Table1[[#This Row],[Rank based on power]],$S$5:$S$9,$T$5:$T$9)</f>
        <v>Very low performance</v>
      </c>
      <c r="P1930" s="2">
        <f ca="1">YEAR($T$2)-Table1[[#This Row],[testDate]]</f>
        <v>14</v>
      </c>
      <c r="Q1930" s="8" t="str">
        <f>CONCATENATE(PROPER(Table1[[#This Row],[Performace remark based on performance]])," ",UPPER(TRIM(Table1[[#This Row],[category]])))</f>
        <v>Very Low Performance DESKTOP</v>
      </c>
      <c r="R1930" s="8"/>
      <c r="S1930" s="2"/>
      <c r="T1930" s="2"/>
      <c r="U1930" s="2"/>
      <c r="V1930" s="2"/>
      <c r="W1930" s="2"/>
      <c r="X1930" s="2"/>
      <c r="Y1930" s="2"/>
      <c r="Z1930" s="2"/>
    </row>
    <row r="1931" spans="1:26" x14ac:dyDescent="0.2">
      <c r="A1931" t="s">
        <v>2080</v>
      </c>
      <c r="B1931" s="9">
        <v>29.95</v>
      </c>
      <c r="C1931" s="2">
        <v>243</v>
      </c>
      <c r="D1931" s="2">
        <v>8.11</v>
      </c>
      <c r="E1931" s="2">
        <v>408</v>
      </c>
      <c r="F1931" s="2">
        <v>13.63</v>
      </c>
      <c r="G1931" s="2">
        <v>62</v>
      </c>
      <c r="H1931" s="2">
        <v>3.92</v>
      </c>
      <c r="I1931" s="2">
        <v>1</v>
      </c>
      <c r="J1931" s="10">
        <v>2013</v>
      </c>
      <c r="K1931" s="8" t="s">
        <v>1433</v>
      </c>
      <c r="L1931" s="8" t="s">
        <v>13</v>
      </c>
      <c r="M1931" s="2">
        <f>RANK(Table1[[#This Row],[powerPerf]],Table1[powerPerf])</f>
        <v>1927</v>
      </c>
      <c r="N1931" s="2">
        <f>RANK(Table1[[#This Row],[cpuValue]],Table1[cpuValue])</f>
        <v>1689</v>
      </c>
      <c r="O1931" s="8" t="str">
        <f>LOOKUP(Table1[[#This Row],[Rank based on power]],$S$5:$S$9,$T$5:$T$9)</f>
        <v>Very low performance</v>
      </c>
      <c r="P1931" s="2">
        <f ca="1">YEAR($T$2)-Table1[[#This Row],[testDate]]</f>
        <v>9</v>
      </c>
      <c r="Q1931" s="8" t="str">
        <f>CONCATENATE(PROPER(Table1[[#This Row],[Performace remark based on performance]])," ",UPPER(TRIM(Table1[[#This Row],[category]])))</f>
        <v>Very Low Performance DESKTOP</v>
      </c>
      <c r="R1931" s="8"/>
      <c r="S1931" s="2"/>
      <c r="T1931" s="2"/>
      <c r="U1931" s="2"/>
      <c r="V1931" s="2"/>
      <c r="W1931" s="2"/>
      <c r="X1931" s="2"/>
      <c r="Y1931" s="2"/>
      <c r="Z1931" s="2"/>
    </row>
    <row r="1932" spans="1:26" x14ac:dyDescent="0.2">
      <c r="A1932" t="s">
        <v>2081</v>
      </c>
      <c r="B1932" s="9">
        <v>49.95</v>
      </c>
      <c r="C1932" s="2">
        <v>235</v>
      </c>
      <c r="D1932" s="2">
        <v>4.71</v>
      </c>
      <c r="E1932" s="2">
        <v>471</v>
      </c>
      <c r="F1932" s="2">
        <v>9.43</v>
      </c>
      <c r="G1932" s="2">
        <v>35</v>
      </c>
      <c r="H1932" s="2">
        <v>6.72</v>
      </c>
      <c r="I1932" s="2">
        <v>1</v>
      </c>
      <c r="J1932" s="10">
        <v>2009</v>
      </c>
      <c r="K1932" s="8" t="s">
        <v>1295</v>
      </c>
      <c r="L1932" s="8" t="s">
        <v>13</v>
      </c>
      <c r="M1932" s="2">
        <f>RANK(Table1[[#This Row],[powerPerf]],Table1[powerPerf])</f>
        <v>1906</v>
      </c>
      <c r="N1932" s="2">
        <f>RANK(Table1[[#This Row],[cpuValue]],Table1[cpuValue])</f>
        <v>1822</v>
      </c>
      <c r="O1932" s="8" t="str">
        <f>LOOKUP(Table1[[#This Row],[Rank based on power]],$S$5:$S$9,$T$5:$T$9)</f>
        <v>Very low performance</v>
      </c>
      <c r="P1932" s="2">
        <f ca="1">YEAR($T$2)-Table1[[#This Row],[testDate]]</f>
        <v>13</v>
      </c>
      <c r="Q1932" s="8" t="str">
        <f>CONCATENATE(PROPER(Table1[[#This Row],[Performace remark based on performance]])," ",UPPER(TRIM(Table1[[#This Row],[category]])))</f>
        <v>Very Low Performance DESKTOP</v>
      </c>
      <c r="R1932" s="8"/>
      <c r="S1932" s="2"/>
      <c r="T1932" s="2"/>
      <c r="U1932" s="2"/>
      <c r="V1932" s="2"/>
      <c r="W1932" s="2"/>
      <c r="X1932" s="2"/>
      <c r="Y1932" s="2"/>
      <c r="Z1932" s="2"/>
    </row>
    <row r="1933" spans="1:26" x14ac:dyDescent="0.2">
      <c r="A1933" t="s">
        <v>2082</v>
      </c>
      <c r="B1933" s="9">
        <v>24.99</v>
      </c>
      <c r="C1933" s="2">
        <v>232</v>
      </c>
      <c r="D1933" s="2">
        <v>9.2799999999999994</v>
      </c>
      <c r="E1933" s="2">
        <v>264</v>
      </c>
      <c r="F1933" s="2">
        <v>10.56</v>
      </c>
      <c r="G1933" s="2">
        <v>62</v>
      </c>
      <c r="H1933" s="2">
        <v>3.74</v>
      </c>
      <c r="I1933" s="2">
        <v>1</v>
      </c>
      <c r="J1933" s="10">
        <v>2015</v>
      </c>
      <c r="K1933" s="8" t="s">
        <v>1433</v>
      </c>
      <c r="L1933" s="8" t="s">
        <v>13</v>
      </c>
      <c r="M1933" s="2">
        <f>RANK(Table1[[#This Row],[powerPerf]],Table1[powerPerf])</f>
        <v>1929</v>
      </c>
      <c r="N1933" s="2">
        <f>RANK(Table1[[#This Row],[cpuValue]],Table1[cpuValue])</f>
        <v>1615</v>
      </c>
      <c r="O1933" s="8" t="str">
        <f>LOOKUP(Table1[[#This Row],[Rank based on power]],$S$5:$S$9,$T$5:$T$9)</f>
        <v>Very low performance</v>
      </c>
      <c r="P1933" s="2">
        <f ca="1">YEAR($T$2)-Table1[[#This Row],[testDate]]</f>
        <v>7</v>
      </c>
      <c r="Q1933" s="8" t="str">
        <f>CONCATENATE(PROPER(Table1[[#This Row],[Performace remark based on performance]])," ",UPPER(TRIM(Table1[[#This Row],[category]])))</f>
        <v>Very Low Performance DESKTOP</v>
      </c>
      <c r="R1933" s="8"/>
      <c r="S1933" s="2"/>
      <c r="T1933" s="2"/>
      <c r="U1933" s="2"/>
      <c r="V1933" s="2"/>
      <c r="W1933" s="2"/>
      <c r="X1933" s="2"/>
      <c r="Y1933" s="2"/>
      <c r="Z1933" s="2"/>
    </row>
    <row r="1934" spans="1:26" x14ac:dyDescent="0.2">
      <c r="A1934" t="s">
        <v>2083</v>
      </c>
      <c r="B1934" s="9">
        <v>992.98</v>
      </c>
      <c r="C1934" s="2">
        <v>222</v>
      </c>
      <c r="D1934" s="2">
        <v>0.22</v>
      </c>
      <c r="E1934" s="2">
        <v>320</v>
      </c>
      <c r="F1934" s="2">
        <v>0.32</v>
      </c>
      <c r="G1934" s="2">
        <v>10</v>
      </c>
      <c r="H1934" s="2">
        <v>22.2</v>
      </c>
      <c r="I1934" s="2">
        <v>1</v>
      </c>
      <c r="J1934" s="10">
        <v>2008</v>
      </c>
      <c r="K1934" s="8" t="s">
        <v>2004</v>
      </c>
      <c r="L1934" s="8" t="s">
        <v>13</v>
      </c>
      <c r="M1934" s="2">
        <f>RANK(Table1[[#This Row],[powerPerf]],Table1[powerPerf])</f>
        <v>1565</v>
      </c>
      <c r="N1934" s="2">
        <f>RANK(Table1[[#This Row],[cpuValue]],Table1[cpuValue])</f>
        <v>1938</v>
      </c>
      <c r="O1934" s="8" t="str">
        <f>LOOKUP(Table1[[#This Row],[Rank based on power]],$S$5:$S$9,$T$5:$T$9)</f>
        <v>Low performance</v>
      </c>
      <c r="P1934" s="2">
        <f ca="1">YEAR($T$2)-Table1[[#This Row],[testDate]]</f>
        <v>14</v>
      </c>
      <c r="Q1934" s="8" t="str">
        <f>CONCATENATE(PROPER(Table1[[#This Row],[Performace remark based on performance]])," ",UPPER(TRIM(Table1[[#This Row],[category]])))</f>
        <v>Low Performance DESKTOP</v>
      </c>
      <c r="R1934" s="8"/>
      <c r="S1934" s="2"/>
      <c r="T1934" s="2"/>
      <c r="U1934" s="2"/>
      <c r="V1934" s="2"/>
      <c r="W1934" s="2"/>
      <c r="X1934" s="2"/>
      <c r="Y1934" s="2"/>
      <c r="Z1934" s="2"/>
    </row>
    <row r="1935" spans="1:26" x14ac:dyDescent="0.2">
      <c r="A1935" t="s">
        <v>2084</v>
      </c>
      <c r="B1935" s="9">
        <v>50.95</v>
      </c>
      <c r="C1935" s="2">
        <v>195</v>
      </c>
      <c r="D1935" s="2">
        <v>3.83</v>
      </c>
      <c r="E1935" s="2">
        <v>301</v>
      </c>
      <c r="F1935" s="2">
        <v>5.9</v>
      </c>
      <c r="G1935" s="2">
        <v>66</v>
      </c>
      <c r="H1935" s="2">
        <v>2.96</v>
      </c>
      <c r="I1935" s="2">
        <v>1</v>
      </c>
      <c r="J1935" s="10">
        <v>2009</v>
      </c>
      <c r="K1935" s="8" t="s">
        <v>2077</v>
      </c>
      <c r="L1935" s="8" t="s">
        <v>13</v>
      </c>
      <c r="M1935" s="2">
        <f>RANK(Table1[[#This Row],[powerPerf]],Table1[powerPerf])</f>
        <v>1936</v>
      </c>
      <c r="N1935" s="2">
        <f>RANK(Table1[[#This Row],[cpuValue]],Table1[cpuValue])</f>
        <v>1847</v>
      </c>
      <c r="O1935" s="8" t="str">
        <f>LOOKUP(Table1[[#This Row],[Rank based on power]],$S$5:$S$9,$T$5:$T$9)</f>
        <v>Very low performance</v>
      </c>
      <c r="P1935" s="2">
        <f ca="1">YEAR($T$2)-Table1[[#This Row],[testDate]]</f>
        <v>13</v>
      </c>
      <c r="Q1935" s="8" t="str">
        <f>CONCATENATE(PROPER(Table1[[#This Row],[Performace remark based on performance]])," ",UPPER(TRIM(Table1[[#This Row],[category]])))</f>
        <v>Very Low Performance DESKTOP</v>
      </c>
      <c r="R1935" s="8"/>
      <c r="S1935" s="2"/>
      <c r="T1935" s="2"/>
      <c r="U1935" s="2"/>
      <c r="V1935" s="2"/>
      <c r="W1935" s="2"/>
      <c r="X1935" s="2"/>
      <c r="Y1935" s="2"/>
      <c r="Z1935" s="2"/>
    </row>
    <row r="1936" spans="1:26" x14ac:dyDescent="0.2">
      <c r="A1936" t="s">
        <v>2085</v>
      </c>
      <c r="B1936" s="9">
        <v>58.99</v>
      </c>
      <c r="C1936" s="2">
        <v>195</v>
      </c>
      <c r="D1936" s="2">
        <v>3.31</v>
      </c>
      <c r="E1936" s="2">
        <v>311</v>
      </c>
      <c r="F1936" s="2">
        <v>5.28</v>
      </c>
      <c r="G1936" s="2">
        <v>70</v>
      </c>
      <c r="H1936" s="2">
        <v>2.79</v>
      </c>
      <c r="I1936" s="2">
        <v>1</v>
      </c>
      <c r="J1936" s="10">
        <v>2014</v>
      </c>
      <c r="K1936" s="8" t="s">
        <v>2077</v>
      </c>
      <c r="L1936" s="8" t="s">
        <v>13</v>
      </c>
      <c r="M1936" s="2">
        <f>RANK(Table1[[#This Row],[powerPerf]],Table1[powerPerf])</f>
        <v>1937</v>
      </c>
      <c r="N1936" s="2">
        <f>RANK(Table1[[#This Row],[cpuValue]],Table1[cpuValue])</f>
        <v>1866</v>
      </c>
      <c r="O1936" s="8" t="str">
        <f>LOOKUP(Table1[[#This Row],[Rank based on power]],$S$5:$S$9,$T$5:$T$9)</f>
        <v>Very low performance</v>
      </c>
      <c r="P1936" s="2">
        <f ca="1">YEAR($T$2)-Table1[[#This Row],[testDate]]</f>
        <v>8</v>
      </c>
      <c r="Q1936" s="8" t="str">
        <f>CONCATENATE(PROPER(Table1[[#This Row],[Performace remark based on performance]])," ",UPPER(TRIM(Table1[[#This Row],[category]])))</f>
        <v>Very Low Performance DESKTOP</v>
      </c>
      <c r="R1936" s="8"/>
      <c r="S1936" s="2"/>
      <c r="T1936" s="2"/>
      <c r="U1936" s="2"/>
      <c r="V1936" s="2"/>
      <c r="W1936" s="2"/>
      <c r="X1936" s="2"/>
      <c r="Y1936" s="2"/>
      <c r="Z1936" s="2"/>
    </row>
    <row r="1937" spans="1:26" x14ac:dyDescent="0.2">
      <c r="A1937" t="s">
        <v>2086</v>
      </c>
      <c r="B1937" s="9">
        <v>635.99</v>
      </c>
      <c r="C1937" s="2">
        <v>177</v>
      </c>
      <c r="D1937" s="2">
        <v>0.28000000000000003</v>
      </c>
      <c r="E1937" s="2">
        <v>254</v>
      </c>
      <c r="F1937" s="2">
        <v>0.4</v>
      </c>
      <c r="G1937" s="2">
        <v>10</v>
      </c>
      <c r="H1937" s="2">
        <v>17.7</v>
      </c>
      <c r="I1937" s="2">
        <v>1</v>
      </c>
      <c r="J1937" s="10">
        <v>2009</v>
      </c>
      <c r="K1937" s="8" t="s">
        <v>2004</v>
      </c>
      <c r="L1937" s="8" t="s">
        <v>13</v>
      </c>
      <c r="M1937" s="2">
        <f>RANK(Table1[[#This Row],[powerPerf]],Table1[powerPerf])</f>
        <v>1710</v>
      </c>
      <c r="N1937" s="2">
        <f>RANK(Table1[[#This Row],[cpuValue]],Table1[cpuValue])</f>
        <v>1937</v>
      </c>
      <c r="O1937" s="8" t="str">
        <f>LOOKUP(Table1[[#This Row],[Rank based on power]],$S$5:$S$9,$T$5:$T$9)</f>
        <v>Low performance</v>
      </c>
      <c r="P1937" s="2">
        <f ca="1">YEAR($T$2)-Table1[[#This Row],[testDate]]</f>
        <v>13</v>
      </c>
      <c r="Q1937" s="8" t="str">
        <f>CONCATENATE(PROPER(Table1[[#This Row],[Performace remark based on performance]])," ",UPPER(TRIM(Table1[[#This Row],[category]])))</f>
        <v>Low Performance DESKTOP</v>
      </c>
      <c r="R1937" s="8"/>
      <c r="S1937" s="2"/>
      <c r="T1937" s="2"/>
      <c r="U1937" s="2"/>
      <c r="V1937" s="2"/>
      <c r="W1937" s="2"/>
      <c r="X1937" s="2"/>
      <c r="Y1937" s="2"/>
      <c r="Z1937" s="2"/>
    </row>
    <row r="1938" spans="1:26" x14ac:dyDescent="0.2">
      <c r="A1938" t="s">
        <v>2087</v>
      </c>
      <c r="B1938" s="9">
        <v>51.25</v>
      </c>
      <c r="C1938" s="2">
        <v>176</v>
      </c>
      <c r="D1938" s="2">
        <v>3.44</v>
      </c>
      <c r="E1938" s="2">
        <v>272</v>
      </c>
      <c r="F1938" s="2">
        <v>5.3</v>
      </c>
      <c r="G1938" s="2">
        <v>64</v>
      </c>
      <c r="H1938" s="2">
        <v>2.75</v>
      </c>
      <c r="I1938" s="2">
        <v>1</v>
      </c>
      <c r="J1938" s="10">
        <v>2012</v>
      </c>
      <c r="K1938" s="8" t="s">
        <v>2088</v>
      </c>
      <c r="L1938" s="8" t="s">
        <v>13</v>
      </c>
      <c r="M1938" s="2">
        <f>RANK(Table1[[#This Row],[powerPerf]],Table1[powerPerf])</f>
        <v>1938</v>
      </c>
      <c r="N1938" s="2">
        <f>RANK(Table1[[#This Row],[cpuValue]],Table1[cpuValue])</f>
        <v>1858</v>
      </c>
      <c r="O1938" s="8" t="str">
        <f>LOOKUP(Table1[[#This Row],[Rank based on power]],$S$5:$S$9,$T$5:$T$9)</f>
        <v>Very low performance</v>
      </c>
      <c r="P1938" s="2">
        <f ca="1">YEAR($T$2)-Table1[[#This Row],[testDate]]</f>
        <v>10</v>
      </c>
      <c r="Q1938" s="8" t="str">
        <f>CONCATENATE(PROPER(Table1[[#This Row],[Performace remark based on performance]])," ",UPPER(TRIM(Table1[[#This Row],[category]])))</f>
        <v>Very Low Performance DESKTOP</v>
      </c>
      <c r="R1938" s="8"/>
      <c r="S1938" s="2"/>
      <c r="T1938" s="2"/>
      <c r="U1938" s="2"/>
      <c r="V1938" s="2"/>
      <c r="W1938" s="2"/>
      <c r="X1938" s="2"/>
      <c r="Y1938" s="2"/>
      <c r="Z1938" s="2"/>
    </row>
    <row r="1939" spans="1:26" x14ac:dyDescent="0.2">
      <c r="A1939" t="s">
        <v>2089</v>
      </c>
      <c r="B1939" s="9">
        <v>135</v>
      </c>
      <c r="C1939" s="2">
        <v>159</v>
      </c>
      <c r="D1939" s="2">
        <v>1.17</v>
      </c>
      <c r="E1939" s="2">
        <v>238</v>
      </c>
      <c r="F1939" s="2">
        <v>1.76</v>
      </c>
      <c r="G1939" s="2">
        <v>5</v>
      </c>
      <c r="H1939" s="2">
        <v>31.7</v>
      </c>
      <c r="I1939" s="2">
        <v>1</v>
      </c>
      <c r="J1939" s="10">
        <v>2014</v>
      </c>
      <c r="K1939" s="8" t="s">
        <v>1659</v>
      </c>
      <c r="L1939" s="8" t="s">
        <v>13</v>
      </c>
      <c r="M1939" s="2">
        <f>RANK(Table1[[#This Row],[powerPerf]],Table1[powerPerf])</f>
        <v>1366</v>
      </c>
      <c r="N1939" s="2">
        <f>RANK(Table1[[#This Row],[cpuValue]],Table1[cpuValue])</f>
        <v>1924</v>
      </c>
      <c r="O1939" s="8" t="str">
        <f>LOOKUP(Table1[[#This Row],[Rank based on power]],$S$5:$S$9,$T$5:$T$9)</f>
        <v>Average performance</v>
      </c>
      <c r="P1939" s="2">
        <f ca="1">YEAR($T$2)-Table1[[#This Row],[testDate]]</f>
        <v>8</v>
      </c>
      <c r="Q1939" s="8" t="str">
        <f>CONCATENATE(PROPER(Table1[[#This Row],[Performace remark based on performance]])," ",UPPER(TRIM(Table1[[#This Row],[category]])))</f>
        <v>Average Performance DESKTOP</v>
      </c>
      <c r="R1939" s="8"/>
      <c r="S1939" s="2"/>
      <c r="T1939" s="2"/>
      <c r="U1939" s="2"/>
      <c r="V1939" s="2"/>
      <c r="W1939" s="2"/>
      <c r="X1939" s="2"/>
      <c r="Y1939" s="2"/>
      <c r="Z1939" s="2"/>
    </row>
    <row r="1940" spans="1:26" x14ac:dyDescent="0.2">
      <c r="A1940" s="1" t="s">
        <v>2090</v>
      </c>
    </row>
  </sheetData>
  <mergeCells count="3">
    <mergeCell ref="V2:Z2"/>
    <mergeCell ref="V16:Z16"/>
    <mergeCell ref="S4:T4"/>
  </mergeCells>
  <hyperlinks>
    <hyperlink ref="A1940" r:id="rId1" xr:uid="{00000000-0004-0000-0400-000000000000}"/>
  </hyperlinks>
  <pageMargins left="0.75" right="0.75" top="1" bottom="1" header="0.5" footer="0.5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6"/>
  <sheetViews>
    <sheetView workbookViewId="0">
      <selection activeCell="A3" sqref="A3:B25"/>
    </sheetView>
  </sheetViews>
  <sheetFormatPr baseColWidth="10" defaultRowHeight="16" x14ac:dyDescent="0.2"/>
  <cols>
    <col min="1" max="1" width="13" bestFit="1" customWidth="1"/>
    <col min="2" max="2" width="14.6640625" bestFit="1" customWidth="1"/>
    <col min="3" max="3" width="13.5" bestFit="1" customWidth="1"/>
    <col min="4" max="21" width="15.5" bestFit="1" customWidth="1"/>
  </cols>
  <sheetData>
    <row r="3" spans="1:2" x14ac:dyDescent="0.2">
      <c r="A3" s="3" t="s">
        <v>2166</v>
      </c>
      <c r="B3" t="s">
        <v>2093</v>
      </c>
    </row>
    <row r="4" spans="1:2" x14ac:dyDescent="0.2">
      <c r="A4" s="4">
        <v>1</v>
      </c>
      <c r="B4" s="13">
        <v>93.639736842105208</v>
      </c>
    </row>
    <row r="5" spans="1:2" x14ac:dyDescent="0.2">
      <c r="A5" s="4">
        <v>2</v>
      </c>
      <c r="B5" s="13">
        <v>130.8465409836063</v>
      </c>
    </row>
    <row r="6" spans="1:2" x14ac:dyDescent="0.2">
      <c r="A6" s="4">
        <v>3</v>
      </c>
      <c r="B6" s="13">
        <v>73.567142857142841</v>
      </c>
    </row>
    <row r="7" spans="1:2" x14ac:dyDescent="0.2">
      <c r="A7" s="4">
        <v>4</v>
      </c>
      <c r="B7" s="13">
        <v>259.08834415584448</v>
      </c>
    </row>
    <row r="8" spans="1:2" x14ac:dyDescent="0.2">
      <c r="A8" s="4">
        <v>5</v>
      </c>
      <c r="B8" s="13">
        <v>281</v>
      </c>
    </row>
    <row r="9" spans="1:2" x14ac:dyDescent="0.2">
      <c r="A9" s="4">
        <v>6</v>
      </c>
      <c r="B9" s="13">
        <v>327.60047368421044</v>
      </c>
    </row>
    <row r="10" spans="1:2" x14ac:dyDescent="0.2">
      <c r="A10" s="4">
        <v>8</v>
      </c>
      <c r="B10" s="13">
        <v>530.5206024096384</v>
      </c>
    </row>
    <row r="11" spans="1:2" x14ac:dyDescent="0.2">
      <c r="A11" s="4">
        <v>10</v>
      </c>
      <c r="B11" s="13">
        <v>662.87977272727278</v>
      </c>
    </row>
    <row r="12" spans="1:2" x14ac:dyDescent="0.2">
      <c r="A12" s="4">
        <v>12</v>
      </c>
      <c r="B12" s="13">
        <v>1018.6463829787235</v>
      </c>
    </row>
    <row r="13" spans="1:2" x14ac:dyDescent="0.2">
      <c r="A13" s="4">
        <v>14</v>
      </c>
      <c r="B13" s="13">
        <v>1175.3438888888891</v>
      </c>
    </row>
    <row r="14" spans="1:2" x14ac:dyDescent="0.2">
      <c r="A14" s="4">
        <v>16</v>
      </c>
      <c r="B14" s="13">
        <v>1643.8017073170734</v>
      </c>
    </row>
    <row r="15" spans="1:2" x14ac:dyDescent="0.2">
      <c r="A15" s="4">
        <v>18</v>
      </c>
      <c r="B15" s="13">
        <v>1895.8876470588234</v>
      </c>
    </row>
    <row r="16" spans="1:2" x14ac:dyDescent="0.2">
      <c r="A16" s="4">
        <v>20</v>
      </c>
      <c r="B16" s="13">
        <v>2371.2969230769231</v>
      </c>
    </row>
    <row r="17" spans="1:2" x14ac:dyDescent="0.2">
      <c r="A17" s="4">
        <v>22</v>
      </c>
      <c r="B17" s="13">
        <v>3911.2</v>
      </c>
    </row>
    <row r="18" spans="1:2" x14ac:dyDescent="0.2">
      <c r="A18" s="4">
        <v>24</v>
      </c>
      <c r="B18" s="13">
        <v>3083.2845833333336</v>
      </c>
    </row>
    <row r="19" spans="1:2" x14ac:dyDescent="0.2">
      <c r="A19" s="4">
        <v>26</v>
      </c>
      <c r="B19" s="13">
        <v>1870</v>
      </c>
    </row>
    <row r="20" spans="1:2" x14ac:dyDescent="0.2">
      <c r="A20" s="4">
        <v>28</v>
      </c>
      <c r="B20" s="13">
        <v>3782.0149999999999</v>
      </c>
    </row>
    <row r="21" spans="1:2" x14ac:dyDescent="0.2">
      <c r="A21" s="4">
        <v>32</v>
      </c>
      <c r="B21" s="13">
        <v>2773.4840000000008</v>
      </c>
    </row>
    <row r="22" spans="1:2" x14ac:dyDescent="0.2">
      <c r="A22" s="4">
        <v>40</v>
      </c>
      <c r="B22" s="13">
        <v>8978</v>
      </c>
    </row>
    <row r="23" spans="1:2" x14ac:dyDescent="0.2">
      <c r="A23" s="4">
        <v>48</v>
      </c>
      <c r="B23" s="13">
        <v>4554.4949999999999</v>
      </c>
    </row>
    <row r="24" spans="1:2" x14ac:dyDescent="0.2">
      <c r="A24" s="4">
        <v>64</v>
      </c>
      <c r="B24" s="13">
        <v>6116.33</v>
      </c>
    </row>
    <row r="25" spans="1:2" x14ac:dyDescent="0.2">
      <c r="A25" s="4" t="s">
        <v>2091</v>
      </c>
      <c r="B25" s="13">
        <v>445.12421568627389</v>
      </c>
    </row>
    <row r="26" spans="1:2" x14ac:dyDescent="0.2">
      <c r="B2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W21"/>
  <sheetViews>
    <sheetView topLeftCell="A26" workbookViewId="0">
      <selection activeCell="Y32" sqref="Y32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3" width="4.1640625" bestFit="1" customWidth="1"/>
    <col min="4" max="4" width="3.1640625" bestFit="1" customWidth="1"/>
    <col min="5" max="5" width="4.1640625" bestFit="1" customWidth="1"/>
    <col min="6" max="6" width="2.1640625" bestFit="1" customWidth="1"/>
    <col min="7" max="8" width="4.1640625" bestFit="1" customWidth="1"/>
    <col min="9" max="22" width="3.1640625" bestFit="1" customWidth="1"/>
  </cols>
  <sheetData>
    <row r="3" spans="1:23" x14ac:dyDescent="0.2">
      <c r="A3" s="3" t="s">
        <v>2094</v>
      </c>
      <c r="B3" s="3" t="s">
        <v>2166</v>
      </c>
    </row>
    <row r="4" spans="1:23" x14ac:dyDescent="0.2">
      <c r="A4" s="3" t="s">
        <v>2165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8</v>
      </c>
      <c r="I4">
        <v>10</v>
      </c>
      <c r="J4">
        <v>12</v>
      </c>
      <c r="K4">
        <v>14</v>
      </c>
      <c r="L4">
        <v>16</v>
      </c>
      <c r="M4">
        <v>18</v>
      </c>
      <c r="N4">
        <v>20</v>
      </c>
      <c r="O4">
        <v>22</v>
      </c>
      <c r="P4">
        <v>24</v>
      </c>
      <c r="Q4">
        <v>26</v>
      </c>
      <c r="R4">
        <v>28</v>
      </c>
      <c r="S4">
        <v>32</v>
      </c>
      <c r="T4">
        <v>40</v>
      </c>
      <c r="U4">
        <v>48</v>
      </c>
      <c r="V4">
        <v>64</v>
      </c>
      <c r="W4" t="s">
        <v>2091</v>
      </c>
    </row>
    <row r="5" spans="1:23" x14ac:dyDescent="0.2">
      <c r="A5" s="4">
        <v>2007</v>
      </c>
      <c r="E5">
        <v>1</v>
      </c>
      <c r="W5">
        <v>1</v>
      </c>
    </row>
    <row r="6" spans="1:23" x14ac:dyDescent="0.2">
      <c r="A6" s="4">
        <v>2008</v>
      </c>
      <c r="B6">
        <v>11</v>
      </c>
      <c r="C6">
        <v>57</v>
      </c>
      <c r="D6">
        <v>2</v>
      </c>
      <c r="E6">
        <v>26</v>
      </c>
      <c r="W6">
        <v>96</v>
      </c>
    </row>
    <row r="7" spans="1:23" x14ac:dyDescent="0.2">
      <c r="A7" s="4">
        <v>2009</v>
      </c>
      <c r="B7">
        <v>40</v>
      </c>
      <c r="C7">
        <v>121</v>
      </c>
      <c r="D7">
        <v>12</v>
      </c>
      <c r="E7">
        <v>86</v>
      </c>
      <c r="G7">
        <v>1</v>
      </c>
      <c r="W7">
        <v>260</v>
      </c>
    </row>
    <row r="8" spans="1:23" x14ac:dyDescent="0.2">
      <c r="A8" s="4">
        <v>2010</v>
      </c>
      <c r="B8">
        <v>5</v>
      </c>
      <c r="C8">
        <v>64</v>
      </c>
      <c r="D8">
        <v>10</v>
      </c>
      <c r="E8">
        <v>40</v>
      </c>
      <c r="G8">
        <v>15</v>
      </c>
      <c r="H8">
        <v>1</v>
      </c>
      <c r="J8">
        <v>2</v>
      </c>
      <c r="W8">
        <v>137</v>
      </c>
    </row>
    <row r="9" spans="1:23" x14ac:dyDescent="0.2">
      <c r="A9" s="4">
        <v>2011</v>
      </c>
      <c r="B9">
        <v>2</v>
      </c>
      <c r="C9">
        <v>52</v>
      </c>
      <c r="D9">
        <v>4</v>
      </c>
      <c r="E9">
        <v>58</v>
      </c>
      <c r="G9">
        <v>14</v>
      </c>
      <c r="H9">
        <v>1</v>
      </c>
      <c r="W9">
        <v>131</v>
      </c>
    </row>
    <row r="10" spans="1:23" x14ac:dyDescent="0.2">
      <c r="A10" s="4">
        <v>2012</v>
      </c>
      <c r="B10">
        <v>7</v>
      </c>
      <c r="C10">
        <v>53</v>
      </c>
      <c r="D10">
        <v>4</v>
      </c>
      <c r="E10">
        <v>63</v>
      </c>
      <c r="G10">
        <v>10</v>
      </c>
      <c r="H10">
        <v>13</v>
      </c>
      <c r="W10">
        <v>150</v>
      </c>
    </row>
    <row r="11" spans="1:23" x14ac:dyDescent="0.2">
      <c r="A11" s="4">
        <v>2013</v>
      </c>
      <c r="B11">
        <v>5</v>
      </c>
      <c r="C11">
        <v>48</v>
      </c>
      <c r="D11">
        <v>2</v>
      </c>
      <c r="E11">
        <v>51</v>
      </c>
      <c r="G11">
        <v>11</v>
      </c>
      <c r="H11">
        <v>8</v>
      </c>
      <c r="I11">
        <v>3</v>
      </c>
      <c r="J11">
        <v>3</v>
      </c>
      <c r="L11">
        <v>1</v>
      </c>
      <c r="W11">
        <v>132</v>
      </c>
    </row>
    <row r="12" spans="1:23" x14ac:dyDescent="0.2">
      <c r="A12" s="4">
        <v>2014</v>
      </c>
      <c r="B12">
        <v>4</v>
      </c>
      <c r="C12">
        <v>49</v>
      </c>
      <c r="E12">
        <v>52</v>
      </c>
      <c r="G12">
        <v>11</v>
      </c>
      <c r="H12">
        <v>10</v>
      </c>
      <c r="I12">
        <v>5</v>
      </c>
      <c r="J12">
        <v>3</v>
      </c>
      <c r="K12">
        <v>2</v>
      </c>
      <c r="L12">
        <v>2</v>
      </c>
      <c r="M12">
        <v>1</v>
      </c>
      <c r="W12">
        <v>139</v>
      </c>
    </row>
    <row r="13" spans="1:23" x14ac:dyDescent="0.2">
      <c r="A13" s="4">
        <v>2015</v>
      </c>
      <c r="C13">
        <v>32</v>
      </c>
      <c r="E13">
        <v>36</v>
      </c>
      <c r="G13">
        <v>4</v>
      </c>
      <c r="H13">
        <v>8</v>
      </c>
      <c r="J13">
        <v>4</v>
      </c>
      <c r="K13">
        <v>1</v>
      </c>
      <c r="M13">
        <v>2</v>
      </c>
      <c r="W13">
        <v>87</v>
      </c>
    </row>
    <row r="14" spans="1:23" x14ac:dyDescent="0.2">
      <c r="A14" s="4">
        <v>2016</v>
      </c>
      <c r="B14">
        <v>2</v>
      </c>
      <c r="C14">
        <v>21</v>
      </c>
      <c r="D14">
        <v>1</v>
      </c>
      <c r="E14">
        <v>28</v>
      </c>
      <c r="G14">
        <v>6</v>
      </c>
      <c r="H14">
        <v>8</v>
      </c>
      <c r="I14">
        <v>5</v>
      </c>
      <c r="J14">
        <v>3</v>
      </c>
      <c r="K14">
        <v>3</v>
      </c>
      <c r="L14">
        <v>1</v>
      </c>
      <c r="M14">
        <v>3</v>
      </c>
      <c r="N14">
        <v>3</v>
      </c>
      <c r="O14">
        <v>2</v>
      </c>
      <c r="W14">
        <v>86</v>
      </c>
    </row>
    <row r="15" spans="1:23" x14ac:dyDescent="0.2">
      <c r="A15" s="4">
        <v>2017</v>
      </c>
      <c r="C15">
        <v>28</v>
      </c>
      <c r="E15">
        <v>41</v>
      </c>
      <c r="G15">
        <v>12</v>
      </c>
      <c r="H15">
        <v>11</v>
      </c>
      <c r="I15">
        <v>7</v>
      </c>
      <c r="J15">
        <v>5</v>
      </c>
      <c r="K15">
        <v>5</v>
      </c>
      <c r="L15">
        <v>5</v>
      </c>
      <c r="M15">
        <v>5</v>
      </c>
      <c r="N15">
        <v>1</v>
      </c>
      <c r="P15">
        <v>3</v>
      </c>
      <c r="S15">
        <v>3</v>
      </c>
      <c r="W15">
        <v>126</v>
      </c>
    </row>
    <row r="16" spans="1:23" x14ac:dyDescent="0.2">
      <c r="A16" s="4">
        <v>2018</v>
      </c>
      <c r="C16">
        <v>30</v>
      </c>
      <c r="E16">
        <v>31</v>
      </c>
      <c r="G16">
        <v>24</v>
      </c>
      <c r="H16">
        <v>11</v>
      </c>
      <c r="I16">
        <v>4</v>
      </c>
      <c r="J16">
        <v>7</v>
      </c>
      <c r="K16">
        <v>3</v>
      </c>
      <c r="L16">
        <v>3</v>
      </c>
      <c r="M16">
        <v>1</v>
      </c>
      <c r="N16">
        <v>1</v>
      </c>
      <c r="O16">
        <v>1</v>
      </c>
      <c r="P16">
        <v>2</v>
      </c>
      <c r="S16">
        <v>2</v>
      </c>
      <c r="W16">
        <v>120</v>
      </c>
    </row>
    <row r="17" spans="1:23" x14ac:dyDescent="0.2">
      <c r="A17" s="4">
        <v>2019</v>
      </c>
      <c r="C17">
        <v>19</v>
      </c>
      <c r="E17">
        <v>38</v>
      </c>
      <c r="G17">
        <v>25</v>
      </c>
      <c r="H17">
        <v>28</v>
      </c>
      <c r="I17">
        <v>5</v>
      </c>
      <c r="J17">
        <v>8</v>
      </c>
      <c r="K17">
        <v>2</v>
      </c>
      <c r="L17">
        <v>10</v>
      </c>
      <c r="M17">
        <v>3</v>
      </c>
      <c r="N17">
        <v>3</v>
      </c>
      <c r="O17">
        <v>2</v>
      </c>
      <c r="P17">
        <v>6</v>
      </c>
      <c r="R17">
        <v>2</v>
      </c>
      <c r="S17">
        <v>4</v>
      </c>
      <c r="V17">
        <v>2</v>
      </c>
      <c r="W17">
        <v>157</v>
      </c>
    </row>
    <row r="18" spans="1:23" x14ac:dyDescent="0.2">
      <c r="A18" s="4">
        <v>2020</v>
      </c>
      <c r="C18">
        <v>12</v>
      </c>
      <c r="E18">
        <v>28</v>
      </c>
      <c r="F18">
        <v>1</v>
      </c>
      <c r="G18">
        <v>20</v>
      </c>
      <c r="H18">
        <v>24</v>
      </c>
      <c r="I18">
        <v>10</v>
      </c>
      <c r="J18">
        <v>8</v>
      </c>
      <c r="K18">
        <v>2</v>
      </c>
      <c r="L18">
        <v>11</v>
      </c>
      <c r="M18">
        <v>1</v>
      </c>
      <c r="N18">
        <v>2</v>
      </c>
      <c r="P18">
        <v>3</v>
      </c>
      <c r="R18">
        <v>2</v>
      </c>
      <c r="S18">
        <v>2</v>
      </c>
      <c r="V18">
        <v>3</v>
      </c>
      <c r="W18">
        <v>129</v>
      </c>
    </row>
    <row r="19" spans="1:23" x14ac:dyDescent="0.2">
      <c r="A19" s="4">
        <v>2021</v>
      </c>
      <c r="C19">
        <v>18</v>
      </c>
      <c r="E19">
        <v>23</v>
      </c>
      <c r="G19">
        <v>22</v>
      </c>
      <c r="H19">
        <v>32</v>
      </c>
      <c r="I19">
        <v>5</v>
      </c>
      <c r="J19">
        <v>4</v>
      </c>
      <c r="L19">
        <v>7</v>
      </c>
      <c r="M19">
        <v>1</v>
      </c>
      <c r="N19">
        <v>2</v>
      </c>
      <c r="P19">
        <v>9</v>
      </c>
      <c r="Q19">
        <v>1</v>
      </c>
      <c r="R19">
        <v>4</v>
      </c>
      <c r="S19">
        <v>4</v>
      </c>
      <c r="T19">
        <v>1</v>
      </c>
      <c r="U19">
        <v>2</v>
      </c>
      <c r="V19">
        <v>3</v>
      </c>
      <c r="W19">
        <v>138</v>
      </c>
    </row>
    <row r="20" spans="1:23" x14ac:dyDescent="0.2">
      <c r="A20" s="4">
        <v>2022</v>
      </c>
      <c r="C20">
        <v>6</v>
      </c>
      <c r="E20">
        <v>14</v>
      </c>
      <c r="G20">
        <v>15</v>
      </c>
      <c r="H20">
        <v>11</v>
      </c>
      <c r="L20">
        <v>1</v>
      </c>
      <c r="N20">
        <v>1</v>
      </c>
      <c r="P20">
        <v>1</v>
      </c>
      <c r="W20">
        <v>49</v>
      </c>
    </row>
    <row r="21" spans="1:23" x14ac:dyDescent="0.2">
      <c r="A21" s="4" t="s">
        <v>2091</v>
      </c>
      <c r="B21">
        <v>76</v>
      </c>
      <c r="C21">
        <v>610</v>
      </c>
      <c r="D21">
        <v>35</v>
      </c>
      <c r="E21">
        <v>616</v>
      </c>
      <c r="F21">
        <v>1</v>
      </c>
      <c r="G21">
        <v>190</v>
      </c>
      <c r="H21">
        <v>166</v>
      </c>
      <c r="I21">
        <v>44</v>
      </c>
      <c r="J21">
        <v>47</v>
      </c>
      <c r="K21">
        <v>18</v>
      </c>
      <c r="L21">
        <v>41</v>
      </c>
      <c r="M21">
        <v>17</v>
      </c>
      <c r="N21">
        <v>13</v>
      </c>
      <c r="O21">
        <v>5</v>
      </c>
      <c r="P21">
        <v>24</v>
      </c>
      <c r="Q21">
        <v>1</v>
      </c>
      <c r="R21">
        <v>8</v>
      </c>
      <c r="S21">
        <v>15</v>
      </c>
      <c r="T21">
        <v>1</v>
      </c>
      <c r="U21">
        <v>2</v>
      </c>
      <c r="V21">
        <v>8</v>
      </c>
      <c r="W21">
        <v>1938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25"/>
  <sheetViews>
    <sheetView workbookViewId="0">
      <selection activeCell="A3" sqref="A3:B25"/>
    </sheetView>
  </sheetViews>
  <sheetFormatPr baseColWidth="10" defaultRowHeight="16" x14ac:dyDescent="0.2"/>
  <cols>
    <col min="1" max="1" width="13" bestFit="1" customWidth="1"/>
    <col min="2" max="2" width="16.5" bestFit="1" customWidth="1"/>
  </cols>
  <sheetData>
    <row r="3" spans="1:2" x14ac:dyDescent="0.2">
      <c r="A3" s="3" t="s">
        <v>2092</v>
      </c>
      <c r="B3" t="s">
        <v>2094</v>
      </c>
    </row>
    <row r="4" spans="1:2" x14ac:dyDescent="0.2">
      <c r="A4" s="4">
        <v>4</v>
      </c>
      <c r="B4">
        <v>616</v>
      </c>
    </row>
    <row r="5" spans="1:2" x14ac:dyDescent="0.2">
      <c r="A5" s="4">
        <v>2</v>
      </c>
      <c r="B5">
        <v>610</v>
      </c>
    </row>
    <row r="6" spans="1:2" x14ac:dyDescent="0.2">
      <c r="A6" s="4">
        <v>6</v>
      </c>
      <c r="B6">
        <v>190</v>
      </c>
    </row>
    <row r="7" spans="1:2" x14ac:dyDescent="0.2">
      <c r="A7" s="4">
        <v>8</v>
      </c>
      <c r="B7">
        <v>166</v>
      </c>
    </row>
    <row r="8" spans="1:2" x14ac:dyDescent="0.2">
      <c r="A8" s="4">
        <v>1</v>
      </c>
      <c r="B8">
        <v>76</v>
      </c>
    </row>
    <row r="9" spans="1:2" x14ac:dyDescent="0.2">
      <c r="A9" s="4">
        <v>12</v>
      </c>
      <c r="B9">
        <v>47</v>
      </c>
    </row>
    <row r="10" spans="1:2" x14ac:dyDescent="0.2">
      <c r="A10" s="4">
        <v>10</v>
      </c>
      <c r="B10">
        <v>44</v>
      </c>
    </row>
    <row r="11" spans="1:2" x14ac:dyDescent="0.2">
      <c r="A11" s="4">
        <v>16</v>
      </c>
      <c r="B11">
        <v>41</v>
      </c>
    </row>
    <row r="12" spans="1:2" x14ac:dyDescent="0.2">
      <c r="A12" s="4">
        <v>3</v>
      </c>
      <c r="B12">
        <v>35</v>
      </c>
    </row>
    <row r="13" spans="1:2" x14ac:dyDescent="0.2">
      <c r="A13" s="4">
        <v>24</v>
      </c>
      <c r="B13">
        <v>24</v>
      </c>
    </row>
    <row r="14" spans="1:2" x14ac:dyDescent="0.2">
      <c r="A14" s="4">
        <v>14</v>
      </c>
      <c r="B14">
        <v>18</v>
      </c>
    </row>
    <row r="15" spans="1:2" x14ac:dyDescent="0.2">
      <c r="A15" s="4">
        <v>18</v>
      </c>
      <c r="B15">
        <v>17</v>
      </c>
    </row>
    <row r="16" spans="1:2" x14ac:dyDescent="0.2">
      <c r="A16" s="4">
        <v>32</v>
      </c>
      <c r="B16">
        <v>15</v>
      </c>
    </row>
    <row r="17" spans="1:2" x14ac:dyDescent="0.2">
      <c r="A17" s="4">
        <v>20</v>
      </c>
      <c r="B17">
        <v>13</v>
      </c>
    </row>
    <row r="18" spans="1:2" x14ac:dyDescent="0.2">
      <c r="A18" s="4">
        <v>28</v>
      </c>
      <c r="B18">
        <v>8</v>
      </c>
    </row>
    <row r="19" spans="1:2" x14ac:dyDescent="0.2">
      <c r="A19" s="4">
        <v>64</v>
      </c>
      <c r="B19">
        <v>8</v>
      </c>
    </row>
    <row r="20" spans="1:2" x14ac:dyDescent="0.2">
      <c r="A20" s="4">
        <v>22</v>
      </c>
      <c r="B20">
        <v>5</v>
      </c>
    </row>
    <row r="21" spans="1:2" x14ac:dyDescent="0.2">
      <c r="A21" s="4">
        <v>48</v>
      </c>
      <c r="B21">
        <v>2</v>
      </c>
    </row>
    <row r="22" spans="1:2" x14ac:dyDescent="0.2">
      <c r="A22" s="4">
        <v>40</v>
      </c>
      <c r="B22">
        <v>1</v>
      </c>
    </row>
    <row r="23" spans="1:2" x14ac:dyDescent="0.2">
      <c r="A23" s="4">
        <v>5</v>
      </c>
      <c r="B23">
        <v>1</v>
      </c>
    </row>
    <row r="24" spans="1:2" x14ac:dyDescent="0.2">
      <c r="A24" s="4">
        <v>26</v>
      </c>
      <c r="B24">
        <v>1</v>
      </c>
    </row>
    <row r="25" spans="1:2" x14ac:dyDescent="0.2">
      <c r="A25" s="4" t="s">
        <v>2091</v>
      </c>
      <c r="B25">
        <v>1938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7489-5FB3-EA41-828E-8DEE631D392C}">
  <dimension ref="A3:B14"/>
  <sheetViews>
    <sheetView workbookViewId="0">
      <selection activeCell="B14" sqref="A3:B14"/>
    </sheetView>
  </sheetViews>
  <sheetFormatPr baseColWidth="10" defaultRowHeight="16" x14ac:dyDescent="0.2"/>
  <cols>
    <col min="1" max="1" width="24.1640625" bestFit="1" customWidth="1"/>
    <col min="2" max="2" width="16.5" bestFit="1" customWidth="1"/>
  </cols>
  <sheetData>
    <row r="3" spans="1:2" x14ac:dyDescent="0.2">
      <c r="A3" s="3" t="s">
        <v>2092</v>
      </c>
      <c r="B3" t="s">
        <v>2094</v>
      </c>
    </row>
    <row r="4" spans="1:2" x14ac:dyDescent="0.2">
      <c r="A4" s="4" t="s">
        <v>13</v>
      </c>
      <c r="B4">
        <v>820</v>
      </c>
    </row>
    <row r="5" spans="1:2" x14ac:dyDescent="0.2">
      <c r="A5" s="4" t="s">
        <v>16</v>
      </c>
      <c r="B5">
        <v>634</v>
      </c>
    </row>
    <row r="6" spans="1:2" x14ac:dyDescent="0.2">
      <c r="A6" s="4" t="s">
        <v>118</v>
      </c>
      <c r="B6">
        <v>401</v>
      </c>
    </row>
    <row r="7" spans="1:2" x14ac:dyDescent="0.2">
      <c r="A7" s="4" t="s">
        <v>300</v>
      </c>
      <c r="B7">
        <v>15</v>
      </c>
    </row>
    <row r="8" spans="1:2" x14ac:dyDescent="0.2">
      <c r="A8" s="4" t="s">
        <v>321</v>
      </c>
      <c r="B8">
        <v>9</v>
      </c>
    </row>
    <row r="9" spans="1:2" x14ac:dyDescent="0.2">
      <c r="A9" s="4" t="s">
        <v>181</v>
      </c>
      <c r="B9">
        <v>7</v>
      </c>
    </row>
    <row r="10" spans="1:2" x14ac:dyDescent="0.2">
      <c r="A10" s="4" t="s">
        <v>71</v>
      </c>
      <c r="B10">
        <v>6</v>
      </c>
    </row>
    <row r="11" spans="1:2" x14ac:dyDescent="0.2">
      <c r="A11" s="4" t="s">
        <v>213</v>
      </c>
      <c r="B11">
        <v>4</v>
      </c>
    </row>
    <row r="12" spans="1:2" x14ac:dyDescent="0.2">
      <c r="A12" s="4" t="s">
        <v>286</v>
      </c>
      <c r="B12">
        <v>2</v>
      </c>
    </row>
    <row r="13" spans="1:2" x14ac:dyDescent="0.2">
      <c r="A13" s="4" t="s">
        <v>242</v>
      </c>
      <c r="B13">
        <v>2</v>
      </c>
    </row>
    <row r="14" spans="1:2" x14ac:dyDescent="0.2">
      <c r="A14" s="4" t="s">
        <v>2091</v>
      </c>
      <c r="B14">
        <v>1900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9D25-832D-8840-AA2D-E28238A5B88F}">
  <dimension ref="A3:B135"/>
  <sheetViews>
    <sheetView topLeftCell="A33" workbookViewId="0">
      <selection activeCell="B4" sqref="A3:B135"/>
    </sheetView>
  </sheetViews>
  <sheetFormatPr baseColWidth="10" defaultRowHeight="16" x14ac:dyDescent="0.2"/>
  <cols>
    <col min="1" max="1" width="17.5" bestFit="1" customWidth="1"/>
    <col min="2" max="2" width="16.5" bestFit="1" customWidth="1"/>
  </cols>
  <sheetData>
    <row r="3" spans="1:2" x14ac:dyDescent="0.2">
      <c r="A3" s="3" t="s">
        <v>2092</v>
      </c>
      <c r="B3" t="s">
        <v>2094</v>
      </c>
    </row>
    <row r="4" spans="1:2" x14ac:dyDescent="0.2">
      <c r="A4" s="4" t="s">
        <v>1763</v>
      </c>
      <c r="B4">
        <v>1</v>
      </c>
    </row>
    <row r="5" spans="1:2" x14ac:dyDescent="0.2">
      <c r="A5" s="4" t="s">
        <v>1969</v>
      </c>
      <c r="B5">
        <v>1</v>
      </c>
    </row>
    <row r="6" spans="1:2" x14ac:dyDescent="0.2">
      <c r="A6" s="4" t="s">
        <v>585</v>
      </c>
      <c r="B6">
        <v>1</v>
      </c>
    </row>
    <row r="7" spans="1:2" x14ac:dyDescent="0.2">
      <c r="A7" s="4" t="s">
        <v>607</v>
      </c>
      <c r="B7">
        <v>1</v>
      </c>
    </row>
    <row r="8" spans="1:2" x14ac:dyDescent="0.2">
      <c r="A8" s="4" t="s">
        <v>1477</v>
      </c>
      <c r="B8">
        <v>1</v>
      </c>
    </row>
    <row r="9" spans="1:2" x14ac:dyDescent="0.2">
      <c r="A9" s="4" t="s">
        <v>1988</v>
      </c>
      <c r="B9">
        <v>1</v>
      </c>
    </row>
    <row r="10" spans="1:2" x14ac:dyDescent="0.2">
      <c r="A10" s="4" t="s">
        <v>524</v>
      </c>
      <c r="B10">
        <v>1</v>
      </c>
    </row>
    <row r="11" spans="1:2" x14ac:dyDescent="0.2">
      <c r="A11" s="4" t="s">
        <v>1804</v>
      </c>
      <c r="B11">
        <v>1</v>
      </c>
    </row>
    <row r="12" spans="1:2" x14ac:dyDescent="0.2">
      <c r="A12" s="4" t="s">
        <v>92</v>
      </c>
      <c r="B12">
        <v>1</v>
      </c>
    </row>
    <row r="13" spans="1:2" x14ac:dyDescent="0.2">
      <c r="A13" s="4" t="s">
        <v>1677</v>
      </c>
      <c r="B13">
        <v>1</v>
      </c>
    </row>
    <row r="14" spans="1:2" x14ac:dyDescent="0.2">
      <c r="A14" s="4" t="s">
        <v>730</v>
      </c>
      <c r="B14">
        <v>1</v>
      </c>
    </row>
    <row r="15" spans="1:2" x14ac:dyDescent="0.2">
      <c r="A15" s="4" t="s">
        <v>600</v>
      </c>
      <c r="B15">
        <v>1</v>
      </c>
    </row>
    <row r="16" spans="1:2" x14ac:dyDescent="0.2">
      <c r="A16" s="4" t="s">
        <v>295</v>
      </c>
      <c r="B16">
        <v>1</v>
      </c>
    </row>
    <row r="17" spans="1:2" x14ac:dyDescent="0.2">
      <c r="A17" s="4" t="s">
        <v>1140</v>
      </c>
      <c r="B17">
        <v>1</v>
      </c>
    </row>
    <row r="18" spans="1:2" x14ac:dyDescent="0.2">
      <c r="A18" s="4" t="s">
        <v>120</v>
      </c>
      <c r="B18">
        <v>1</v>
      </c>
    </row>
    <row r="19" spans="1:2" x14ac:dyDescent="0.2">
      <c r="A19" s="4" t="s">
        <v>1873</v>
      </c>
      <c r="B19">
        <v>1</v>
      </c>
    </row>
    <row r="20" spans="1:2" x14ac:dyDescent="0.2">
      <c r="A20" s="4" t="s">
        <v>90</v>
      </c>
      <c r="B20">
        <v>1</v>
      </c>
    </row>
    <row r="21" spans="1:2" x14ac:dyDescent="0.2">
      <c r="A21" s="4" t="s">
        <v>485</v>
      </c>
      <c r="B21">
        <v>1</v>
      </c>
    </row>
    <row r="22" spans="1:2" x14ac:dyDescent="0.2">
      <c r="A22" s="4" t="s">
        <v>1187</v>
      </c>
      <c r="B22">
        <v>1</v>
      </c>
    </row>
    <row r="23" spans="1:2" x14ac:dyDescent="0.2">
      <c r="A23" s="4" t="s">
        <v>402</v>
      </c>
      <c r="B23">
        <v>1</v>
      </c>
    </row>
    <row r="24" spans="1:2" x14ac:dyDescent="0.2">
      <c r="A24" s="4" t="s">
        <v>2060</v>
      </c>
      <c r="B24">
        <v>1</v>
      </c>
    </row>
    <row r="25" spans="1:2" x14ac:dyDescent="0.2">
      <c r="A25" s="4" t="s">
        <v>1703</v>
      </c>
      <c r="B25">
        <v>1</v>
      </c>
    </row>
    <row r="26" spans="1:2" x14ac:dyDescent="0.2">
      <c r="A26" s="4" t="s">
        <v>2088</v>
      </c>
      <c r="B26">
        <v>1</v>
      </c>
    </row>
    <row r="27" spans="1:2" x14ac:dyDescent="0.2">
      <c r="A27" s="4" t="s">
        <v>863</v>
      </c>
      <c r="B27">
        <v>1</v>
      </c>
    </row>
    <row r="28" spans="1:2" x14ac:dyDescent="0.2">
      <c r="A28" s="4" t="s">
        <v>1695</v>
      </c>
      <c r="B28">
        <v>1</v>
      </c>
    </row>
    <row r="29" spans="1:2" x14ac:dyDescent="0.2">
      <c r="A29" s="4" t="s">
        <v>1405</v>
      </c>
      <c r="B29">
        <v>2</v>
      </c>
    </row>
    <row r="30" spans="1:2" x14ac:dyDescent="0.2">
      <c r="A30" s="4" t="s">
        <v>1901</v>
      </c>
      <c r="B30">
        <v>2</v>
      </c>
    </row>
    <row r="31" spans="1:2" x14ac:dyDescent="0.2">
      <c r="A31" s="4" t="s">
        <v>1822</v>
      </c>
      <c r="B31">
        <v>2</v>
      </c>
    </row>
    <row r="32" spans="1:2" x14ac:dyDescent="0.2">
      <c r="A32" s="4" t="s">
        <v>553</v>
      </c>
      <c r="B32">
        <v>2</v>
      </c>
    </row>
    <row r="33" spans="1:2" x14ac:dyDescent="0.2">
      <c r="A33" s="4" t="s">
        <v>1457</v>
      </c>
      <c r="B33">
        <v>2</v>
      </c>
    </row>
    <row r="34" spans="1:2" x14ac:dyDescent="0.2">
      <c r="A34" s="4" t="s">
        <v>2014</v>
      </c>
      <c r="B34">
        <v>2</v>
      </c>
    </row>
    <row r="35" spans="1:2" x14ac:dyDescent="0.2">
      <c r="A35" s="4" t="s">
        <v>804</v>
      </c>
      <c r="B35">
        <v>2</v>
      </c>
    </row>
    <row r="36" spans="1:2" x14ac:dyDescent="0.2">
      <c r="A36" s="4" t="s">
        <v>856</v>
      </c>
      <c r="B36">
        <v>2</v>
      </c>
    </row>
    <row r="37" spans="1:2" x14ac:dyDescent="0.2">
      <c r="A37" s="4" t="s">
        <v>1408</v>
      </c>
      <c r="B37">
        <v>2</v>
      </c>
    </row>
    <row r="38" spans="1:2" x14ac:dyDescent="0.2">
      <c r="A38" s="4" t="s">
        <v>1848</v>
      </c>
      <c r="B38">
        <v>2</v>
      </c>
    </row>
    <row r="39" spans="1:2" x14ac:dyDescent="0.2">
      <c r="A39" s="4" t="s">
        <v>930</v>
      </c>
      <c r="B39">
        <v>2</v>
      </c>
    </row>
    <row r="40" spans="1:2" x14ac:dyDescent="0.2">
      <c r="A40" s="4" t="s">
        <v>944</v>
      </c>
      <c r="B40">
        <v>2</v>
      </c>
    </row>
    <row r="41" spans="1:2" x14ac:dyDescent="0.2">
      <c r="A41" s="4" t="s">
        <v>1155</v>
      </c>
      <c r="B41">
        <v>2</v>
      </c>
    </row>
    <row r="42" spans="1:2" x14ac:dyDescent="0.2">
      <c r="A42" s="4" t="s">
        <v>536</v>
      </c>
      <c r="B42">
        <v>2</v>
      </c>
    </row>
    <row r="43" spans="1:2" x14ac:dyDescent="0.2">
      <c r="A43" s="4" t="s">
        <v>749</v>
      </c>
      <c r="B43">
        <v>2</v>
      </c>
    </row>
    <row r="44" spans="1:2" x14ac:dyDescent="0.2">
      <c r="A44" s="4" t="s">
        <v>1223</v>
      </c>
      <c r="B44">
        <v>2</v>
      </c>
    </row>
    <row r="45" spans="1:2" x14ac:dyDescent="0.2">
      <c r="A45" s="4" t="s">
        <v>1982</v>
      </c>
      <c r="B45">
        <v>2</v>
      </c>
    </row>
    <row r="46" spans="1:2" x14ac:dyDescent="0.2">
      <c r="A46" s="4" t="s">
        <v>1024</v>
      </c>
      <c r="B46">
        <v>2</v>
      </c>
    </row>
    <row r="47" spans="1:2" x14ac:dyDescent="0.2">
      <c r="A47" s="4" t="s">
        <v>1844</v>
      </c>
      <c r="B47">
        <v>3</v>
      </c>
    </row>
    <row r="48" spans="1:2" x14ac:dyDescent="0.2">
      <c r="A48" s="4" t="s">
        <v>492</v>
      </c>
      <c r="B48">
        <v>3</v>
      </c>
    </row>
    <row r="49" spans="1:2" x14ac:dyDescent="0.2">
      <c r="A49" s="4" t="s">
        <v>2077</v>
      </c>
      <c r="B49">
        <v>3</v>
      </c>
    </row>
    <row r="50" spans="1:2" x14ac:dyDescent="0.2">
      <c r="A50" s="4" t="s">
        <v>12</v>
      </c>
      <c r="B50">
        <v>3</v>
      </c>
    </row>
    <row r="51" spans="1:2" x14ac:dyDescent="0.2">
      <c r="A51" s="4" t="s">
        <v>21</v>
      </c>
      <c r="B51">
        <v>3</v>
      </c>
    </row>
    <row r="52" spans="1:2" x14ac:dyDescent="0.2">
      <c r="A52" s="4" t="s">
        <v>1050</v>
      </c>
      <c r="B52">
        <v>4</v>
      </c>
    </row>
    <row r="53" spans="1:2" x14ac:dyDescent="0.2">
      <c r="A53" s="4" t="s">
        <v>591</v>
      </c>
      <c r="B53">
        <v>4</v>
      </c>
    </row>
    <row r="54" spans="1:2" x14ac:dyDescent="0.2">
      <c r="A54" s="4" t="s">
        <v>861</v>
      </c>
      <c r="B54">
        <v>4</v>
      </c>
    </row>
    <row r="55" spans="1:2" x14ac:dyDescent="0.2">
      <c r="A55" s="4" t="s">
        <v>1496</v>
      </c>
      <c r="B55">
        <v>4</v>
      </c>
    </row>
    <row r="56" spans="1:2" x14ac:dyDescent="0.2">
      <c r="A56" s="4" t="s">
        <v>1270</v>
      </c>
      <c r="B56">
        <v>4</v>
      </c>
    </row>
    <row r="57" spans="1:2" x14ac:dyDescent="0.2">
      <c r="A57" s="4" t="s">
        <v>1960</v>
      </c>
      <c r="B57">
        <v>4</v>
      </c>
    </row>
    <row r="58" spans="1:2" x14ac:dyDescent="0.2">
      <c r="A58" s="4" t="s">
        <v>975</v>
      </c>
      <c r="B58">
        <v>5</v>
      </c>
    </row>
    <row r="59" spans="1:2" x14ac:dyDescent="0.2">
      <c r="A59" s="4" t="s">
        <v>625</v>
      </c>
      <c r="B59">
        <v>5</v>
      </c>
    </row>
    <row r="60" spans="1:2" x14ac:dyDescent="0.2">
      <c r="A60" s="4" t="s">
        <v>875</v>
      </c>
      <c r="B60">
        <v>5</v>
      </c>
    </row>
    <row r="61" spans="1:2" x14ac:dyDescent="0.2">
      <c r="A61" s="4" t="s">
        <v>978</v>
      </c>
      <c r="B61">
        <v>5</v>
      </c>
    </row>
    <row r="62" spans="1:2" x14ac:dyDescent="0.2">
      <c r="A62" s="4" t="s">
        <v>1800</v>
      </c>
      <c r="B62">
        <v>5</v>
      </c>
    </row>
    <row r="63" spans="1:2" x14ac:dyDescent="0.2">
      <c r="A63" s="4" t="s">
        <v>1504</v>
      </c>
      <c r="B63">
        <v>5</v>
      </c>
    </row>
    <row r="64" spans="1:2" x14ac:dyDescent="0.2">
      <c r="A64" s="4" t="s">
        <v>2004</v>
      </c>
      <c r="B64">
        <v>5</v>
      </c>
    </row>
    <row r="65" spans="1:2" x14ac:dyDescent="0.2">
      <c r="A65" s="4" t="s">
        <v>781</v>
      </c>
      <c r="B65">
        <v>5</v>
      </c>
    </row>
    <row r="66" spans="1:2" x14ac:dyDescent="0.2">
      <c r="A66" s="4" t="s">
        <v>1665</v>
      </c>
      <c r="B66">
        <v>5</v>
      </c>
    </row>
    <row r="67" spans="1:2" x14ac:dyDescent="0.2">
      <c r="A67" s="4">
        <v>754</v>
      </c>
      <c r="B67">
        <v>6</v>
      </c>
    </row>
    <row r="68" spans="1:2" x14ac:dyDescent="0.2">
      <c r="A68" s="4" t="s">
        <v>866</v>
      </c>
      <c r="B68">
        <v>6</v>
      </c>
    </row>
    <row r="69" spans="1:2" x14ac:dyDescent="0.2">
      <c r="A69" s="4" t="s">
        <v>1473</v>
      </c>
      <c r="B69">
        <v>6</v>
      </c>
    </row>
    <row r="70" spans="1:2" x14ac:dyDescent="0.2">
      <c r="A70" s="4" t="s">
        <v>1120</v>
      </c>
      <c r="B70">
        <v>6</v>
      </c>
    </row>
    <row r="71" spans="1:2" x14ac:dyDescent="0.2">
      <c r="A71" s="4">
        <v>940</v>
      </c>
      <c r="B71">
        <v>6</v>
      </c>
    </row>
    <row r="72" spans="1:2" x14ac:dyDescent="0.2">
      <c r="A72" s="4" t="s">
        <v>53</v>
      </c>
      <c r="B72">
        <v>6</v>
      </c>
    </row>
    <row r="73" spans="1:2" x14ac:dyDescent="0.2">
      <c r="A73" s="4">
        <v>939</v>
      </c>
      <c r="B73">
        <v>7</v>
      </c>
    </row>
    <row r="74" spans="1:2" x14ac:dyDescent="0.2">
      <c r="A74" s="4" t="s">
        <v>1491</v>
      </c>
      <c r="B74">
        <v>7</v>
      </c>
    </row>
    <row r="75" spans="1:2" x14ac:dyDescent="0.2">
      <c r="A75" s="4" t="s">
        <v>102</v>
      </c>
      <c r="B75">
        <v>7</v>
      </c>
    </row>
    <row r="76" spans="1:2" x14ac:dyDescent="0.2">
      <c r="A76" s="4" t="s">
        <v>289</v>
      </c>
      <c r="B76">
        <v>7</v>
      </c>
    </row>
    <row r="77" spans="1:2" x14ac:dyDescent="0.2">
      <c r="A77" s="4" t="s">
        <v>847</v>
      </c>
      <c r="B77">
        <v>7</v>
      </c>
    </row>
    <row r="78" spans="1:2" x14ac:dyDescent="0.2">
      <c r="A78" s="4" t="s">
        <v>117</v>
      </c>
      <c r="B78">
        <v>7</v>
      </c>
    </row>
    <row r="79" spans="1:2" x14ac:dyDescent="0.2">
      <c r="A79" s="4" t="s">
        <v>630</v>
      </c>
      <c r="B79">
        <v>8</v>
      </c>
    </row>
    <row r="80" spans="1:2" x14ac:dyDescent="0.2">
      <c r="A80" s="4" t="s">
        <v>1030</v>
      </c>
      <c r="B80">
        <v>8</v>
      </c>
    </row>
    <row r="81" spans="1:2" x14ac:dyDescent="0.2">
      <c r="A81" s="4" t="s">
        <v>1216</v>
      </c>
      <c r="B81">
        <v>8</v>
      </c>
    </row>
    <row r="82" spans="1:2" x14ac:dyDescent="0.2">
      <c r="A82" s="4" t="s">
        <v>1178</v>
      </c>
      <c r="B82">
        <v>8</v>
      </c>
    </row>
    <row r="83" spans="1:2" x14ac:dyDescent="0.2">
      <c r="A83" s="4" t="s">
        <v>1315</v>
      </c>
      <c r="B83">
        <v>8</v>
      </c>
    </row>
    <row r="84" spans="1:2" x14ac:dyDescent="0.2">
      <c r="A84" s="4" t="s">
        <v>1596</v>
      </c>
      <c r="B84">
        <v>9</v>
      </c>
    </row>
    <row r="85" spans="1:2" x14ac:dyDescent="0.2">
      <c r="A85" s="4" t="s">
        <v>469</v>
      </c>
      <c r="B85">
        <v>9</v>
      </c>
    </row>
    <row r="86" spans="1:2" x14ac:dyDescent="0.2">
      <c r="A86" s="4" t="s">
        <v>1659</v>
      </c>
      <c r="B86">
        <v>9</v>
      </c>
    </row>
    <row r="87" spans="1:2" x14ac:dyDescent="0.2">
      <c r="A87" s="4" t="s">
        <v>744</v>
      </c>
      <c r="B87">
        <v>9</v>
      </c>
    </row>
    <row r="88" spans="1:2" x14ac:dyDescent="0.2">
      <c r="A88" s="4" t="s">
        <v>770</v>
      </c>
      <c r="B88">
        <v>10</v>
      </c>
    </row>
    <row r="89" spans="1:2" x14ac:dyDescent="0.2">
      <c r="A89" s="4" t="s">
        <v>673</v>
      </c>
      <c r="B89">
        <v>10</v>
      </c>
    </row>
    <row r="90" spans="1:2" x14ac:dyDescent="0.2">
      <c r="A90" s="4" t="s">
        <v>447</v>
      </c>
      <c r="B90">
        <v>11</v>
      </c>
    </row>
    <row r="91" spans="1:2" x14ac:dyDescent="0.2">
      <c r="A91" s="4" t="s">
        <v>496</v>
      </c>
      <c r="B91">
        <v>12</v>
      </c>
    </row>
    <row r="92" spans="1:2" x14ac:dyDescent="0.2">
      <c r="A92" s="4" t="s">
        <v>180</v>
      </c>
      <c r="B92">
        <v>12</v>
      </c>
    </row>
    <row r="93" spans="1:2" x14ac:dyDescent="0.2">
      <c r="A93" s="4" t="s">
        <v>1450</v>
      </c>
      <c r="B93">
        <v>12</v>
      </c>
    </row>
    <row r="94" spans="1:2" x14ac:dyDescent="0.2">
      <c r="A94" s="4" t="s">
        <v>937</v>
      </c>
      <c r="B94">
        <v>13</v>
      </c>
    </row>
    <row r="95" spans="1:2" x14ac:dyDescent="0.2">
      <c r="A95" s="4" t="s">
        <v>1287</v>
      </c>
      <c r="B95">
        <v>14</v>
      </c>
    </row>
    <row r="96" spans="1:2" x14ac:dyDescent="0.2">
      <c r="A96" s="4" t="s">
        <v>1210</v>
      </c>
      <c r="B96">
        <v>15</v>
      </c>
    </row>
    <row r="97" spans="1:2" x14ac:dyDescent="0.2">
      <c r="A97" s="4" t="s">
        <v>1306</v>
      </c>
      <c r="B97">
        <v>15</v>
      </c>
    </row>
    <row r="98" spans="1:2" x14ac:dyDescent="0.2">
      <c r="A98" s="4" t="s">
        <v>61</v>
      </c>
      <c r="B98">
        <v>16</v>
      </c>
    </row>
    <row r="99" spans="1:2" x14ac:dyDescent="0.2">
      <c r="A99" s="4" t="s">
        <v>802</v>
      </c>
      <c r="B99">
        <v>16</v>
      </c>
    </row>
    <row r="100" spans="1:2" x14ac:dyDescent="0.2">
      <c r="A100" s="4" t="s">
        <v>1177</v>
      </c>
      <c r="B100">
        <v>17</v>
      </c>
    </row>
    <row r="101" spans="1:2" x14ac:dyDescent="0.2">
      <c r="A101" s="4" t="s">
        <v>1360</v>
      </c>
      <c r="B101">
        <v>18</v>
      </c>
    </row>
    <row r="102" spans="1:2" x14ac:dyDescent="0.2">
      <c r="A102" s="4" t="s">
        <v>414</v>
      </c>
      <c r="B102">
        <v>18</v>
      </c>
    </row>
    <row r="103" spans="1:2" x14ac:dyDescent="0.2">
      <c r="A103" s="4" t="s">
        <v>558</v>
      </c>
      <c r="B103">
        <v>18</v>
      </c>
    </row>
    <row r="104" spans="1:2" x14ac:dyDescent="0.2">
      <c r="A104" s="4" t="s">
        <v>392</v>
      </c>
      <c r="B104">
        <v>19</v>
      </c>
    </row>
    <row r="105" spans="1:2" x14ac:dyDescent="0.2">
      <c r="A105" s="4" t="s">
        <v>31</v>
      </c>
      <c r="B105">
        <v>21</v>
      </c>
    </row>
    <row r="106" spans="1:2" x14ac:dyDescent="0.2">
      <c r="A106" s="4" t="s">
        <v>1069</v>
      </c>
      <c r="B106">
        <v>21</v>
      </c>
    </row>
    <row r="107" spans="1:2" x14ac:dyDescent="0.2">
      <c r="A107" s="4" t="s">
        <v>1523</v>
      </c>
      <c r="B107">
        <v>22</v>
      </c>
    </row>
    <row r="108" spans="1:2" x14ac:dyDescent="0.2">
      <c r="A108" s="4" t="s">
        <v>1391</v>
      </c>
      <c r="B108">
        <v>22</v>
      </c>
    </row>
    <row r="109" spans="1:2" x14ac:dyDescent="0.2">
      <c r="A109" s="4" t="s">
        <v>1734</v>
      </c>
      <c r="B109">
        <v>25</v>
      </c>
    </row>
    <row r="110" spans="1:2" x14ac:dyDescent="0.2">
      <c r="A110" s="4" t="s">
        <v>1172</v>
      </c>
      <c r="B110">
        <v>27</v>
      </c>
    </row>
    <row r="111" spans="1:2" x14ac:dyDescent="0.2">
      <c r="A111" s="4" t="s">
        <v>393</v>
      </c>
      <c r="B111">
        <v>27</v>
      </c>
    </row>
    <row r="112" spans="1:2" x14ac:dyDescent="0.2">
      <c r="A112" s="4" t="s">
        <v>665</v>
      </c>
      <c r="B112">
        <v>28</v>
      </c>
    </row>
    <row r="113" spans="1:2" x14ac:dyDescent="0.2">
      <c r="A113" s="4" t="s">
        <v>532</v>
      </c>
      <c r="B113">
        <v>28</v>
      </c>
    </row>
    <row r="114" spans="1:2" x14ac:dyDescent="0.2">
      <c r="A114" s="4" t="s">
        <v>766</v>
      </c>
      <c r="B114">
        <v>29</v>
      </c>
    </row>
    <row r="115" spans="1:2" x14ac:dyDescent="0.2">
      <c r="A115" s="4" t="s">
        <v>17</v>
      </c>
      <c r="B115">
        <v>30</v>
      </c>
    </row>
    <row r="116" spans="1:2" x14ac:dyDescent="0.2">
      <c r="A116" s="4" t="s">
        <v>1191</v>
      </c>
      <c r="B116">
        <v>31</v>
      </c>
    </row>
    <row r="117" spans="1:2" x14ac:dyDescent="0.2">
      <c r="A117" s="4" t="s">
        <v>1542</v>
      </c>
      <c r="B117">
        <v>36</v>
      </c>
    </row>
    <row r="118" spans="1:2" x14ac:dyDescent="0.2">
      <c r="A118" s="4" t="s">
        <v>94</v>
      </c>
      <c r="B118">
        <v>38</v>
      </c>
    </row>
    <row r="119" spans="1:2" x14ac:dyDescent="0.2">
      <c r="A119" s="4" t="s">
        <v>1267</v>
      </c>
      <c r="B119">
        <v>40</v>
      </c>
    </row>
    <row r="120" spans="1:2" x14ac:dyDescent="0.2">
      <c r="A120" s="4" t="s">
        <v>189</v>
      </c>
      <c r="B120">
        <v>40</v>
      </c>
    </row>
    <row r="121" spans="1:2" x14ac:dyDescent="0.2">
      <c r="A121" s="4" t="s">
        <v>1433</v>
      </c>
      <c r="B121">
        <v>45</v>
      </c>
    </row>
    <row r="122" spans="1:2" x14ac:dyDescent="0.2">
      <c r="A122" s="4" t="s">
        <v>161</v>
      </c>
      <c r="B122">
        <v>45</v>
      </c>
    </row>
    <row r="123" spans="1:2" x14ac:dyDescent="0.2">
      <c r="A123" s="4" t="s">
        <v>15</v>
      </c>
      <c r="B123">
        <v>45</v>
      </c>
    </row>
    <row r="124" spans="1:2" x14ac:dyDescent="0.2">
      <c r="A124" s="4" t="s">
        <v>337</v>
      </c>
      <c r="B124">
        <v>52</v>
      </c>
    </row>
    <row r="125" spans="1:2" x14ac:dyDescent="0.2">
      <c r="A125" s="4" t="s">
        <v>575</v>
      </c>
      <c r="B125">
        <v>54</v>
      </c>
    </row>
    <row r="126" spans="1:2" x14ac:dyDescent="0.2">
      <c r="A126" s="4" t="s">
        <v>650</v>
      </c>
      <c r="B126">
        <v>60</v>
      </c>
    </row>
    <row r="127" spans="1:2" x14ac:dyDescent="0.2">
      <c r="A127" s="4" t="s">
        <v>716</v>
      </c>
      <c r="B127">
        <v>60</v>
      </c>
    </row>
    <row r="128" spans="1:2" x14ac:dyDescent="0.2">
      <c r="A128" s="4" t="s">
        <v>48</v>
      </c>
      <c r="B128">
        <v>65</v>
      </c>
    </row>
    <row r="129" spans="1:2" x14ac:dyDescent="0.2">
      <c r="A129" s="4" t="s">
        <v>1092</v>
      </c>
      <c r="B129">
        <v>72</v>
      </c>
    </row>
    <row r="130" spans="1:2" x14ac:dyDescent="0.2">
      <c r="A130" s="4" t="s">
        <v>66</v>
      </c>
      <c r="B130">
        <v>76</v>
      </c>
    </row>
    <row r="131" spans="1:2" x14ac:dyDescent="0.2">
      <c r="A131" s="4" t="s">
        <v>1295</v>
      </c>
      <c r="B131">
        <v>81</v>
      </c>
    </row>
    <row r="132" spans="1:2" x14ac:dyDescent="0.2">
      <c r="A132" s="4" t="s">
        <v>267</v>
      </c>
      <c r="B132">
        <v>86</v>
      </c>
    </row>
    <row r="133" spans="1:2" x14ac:dyDescent="0.2">
      <c r="A133" s="4" t="s">
        <v>155</v>
      </c>
      <c r="B133">
        <v>93</v>
      </c>
    </row>
    <row r="134" spans="1:2" x14ac:dyDescent="0.2">
      <c r="A134" s="4" t="s">
        <v>776</v>
      </c>
      <c r="B134">
        <v>94</v>
      </c>
    </row>
    <row r="135" spans="1:2" x14ac:dyDescent="0.2">
      <c r="A135" s="4" t="s">
        <v>2091</v>
      </c>
      <c r="B135">
        <v>1938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64715-BF64-BD45-86DF-C0B8AACF393F}">
  <dimension ref="A3:B38"/>
  <sheetViews>
    <sheetView topLeftCell="A4" zoomScale="164" workbookViewId="0">
      <selection activeCell="A10" sqref="A10"/>
    </sheetView>
  </sheetViews>
  <sheetFormatPr baseColWidth="10" defaultRowHeight="16" x14ac:dyDescent="0.2"/>
  <cols>
    <col min="1" max="1" width="44.33203125" bestFit="1" customWidth="1"/>
    <col min="2" max="2" width="27.1640625" bestFit="1" customWidth="1"/>
  </cols>
  <sheetData>
    <row r="3" spans="1:2" x14ac:dyDescent="0.2">
      <c r="A3" s="3" t="s">
        <v>2092</v>
      </c>
      <c r="B3" t="s">
        <v>2203</v>
      </c>
    </row>
    <row r="4" spans="1:2" x14ac:dyDescent="0.2">
      <c r="A4" s="4" t="s">
        <v>2202</v>
      </c>
    </row>
    <row r="5" spans="1:2" x14ac:dyDescent="0.2">
      <c r="A5" s="4" t="s">
        <v>2186</v>
      </c>
      <c r="B5">
        <v>1</v>
      </c>
    </row>
    <row r="6" spans="1:2" x14ac:dyDescent="0.2">
      <c r="A6" s="4" t="s">
        <v>2187</v>
      </c>
      <c r="B6">
        <v>1</v>
      </c>
    </row>
    <row r="7" spans="1:2" x14ac:dyDescent="0.2">
      <c r="A7" s="4" t="s">
        <v>2171</v>
      </c>
      <c r="B7">
        <v>1</v>
      </c>
    </row>
    <row r="8" spans="1:2" x14ac:dyDescent="0.2">
      <c r="A8" s="4" t="s">
        <v>2177</v>
      </c>
      <c r="B8">
        <v>1</v>
      </c>
    </row>
    <row r="9" spans="1:2" x14ac:dyDescent="0.2">
      <c r="A9" s="4" t="s">
        <v>2190</v>
      </c>
      <c r="B9">
        <v>1</v>
      </c>
    </row>
    <row r="10" spans="1:2" x14ac:dyDescent="0.2">
      <c r="A10" s="4" t="s">
        <v>2172</v>
      </c>
      <c r="B10">
        <v>1</v>
      </c>
    </row>
    <row r="11" spans="1:2" x14ac:dyDescent="0.2">
      <c r="A11" s="4" t="s">
        <v>2192</v>
      </c>
      <c r="B11">
        <v>2</v>
      </c>
    </row>
    <row r="12" spans="1:2" x14ac:dyDescent="0.2">
      <c r="A12" s="4" t="s">
        <v>2184</v>
      </c>
      <c r="B12">
        <v>2</v>
      </c>
    </row>
    <row r="13" spans="1:2" x14ac:dyDescent="0.2">
      <c r="A13" s="4" t="s">
        <v>2191</v>
      </c>
      <c r="B13">
        <v>2</v>
      </c>
    </row>
    <row r="14" spans="1:2" x14ac:dyDescent="0.2">
      <c r="A14" s="4" t="s">
        <v>2188</v>
      </c>
      <c r="B14">
        <v>3</v>
      </c>
    </row>
    <row r="15" spans="1:2" x14ac:dyDescent="0.2">
      <c r="A15" s="4" t="s">
        <v>2178</v>
      </c>
      <c r="B15">
        <v>3</v>
      </c>
    </row>
    <row r="16" spans="1:2" x14ac:dyDescent="0.2">
      <c r="A16" s="4" t="s">
        <v>2176</v>
      </c>
      <c r="B16">
        <v>3</v>
      </c>
    </row>
    <row r="17" spans="1:2" x14ac:dyDescent="0.2">
      <c r="A17" s="4" t="s">
        <v>2181</v>
      </c>
      <c r="B17">
        <v>5</v>
      </c>
    </row>
    <row r="18" spans="1:2" x14ac:dyDescent="0.2">
      <c r="A18" s="4" t="s">
        <v>2199</v>
      </c>
      <c r="B18">
        <v>6</v>
      </c>
    </row>
    <row r="19" spans="1:2" x14ac:dyDescent="0.2">
      <c r="A19" s="4" t="s">
        <v>2180</v>
      </c>
      <c r="B19">
        <v>7</v>
      </c>
    </row>
    <row r="20" spans="1:2" x14ac:dyDescent="0.2">
      <c r="A20" s="4" t="s">
        <v>2174</v>
      </c>
      <c r="B20">
        <v>8</v>
      </c>
    </row>
    <row r="21" spans="1:2" x14ac:dyDescent="0.2">
      <c r="A21" s="4" t="s">
        <v>2201</v>
      </c>
      <c r="B21">
        <v>10</v>
      </c>
    </row>
    <row r="22" spans="1:2" x14ac:dyDescent="0.2">
      <c r="A22" s="4" t="s">
        <v>2182</v>
      </c>
      <c r="B22">
        <v>12</v>
      </c>
    </row>
    <row r="23" spans="1:2" x14ac:dyDescent="0.2">
      <c r="A23" s="4" t="s">
        <v>2197</v>
      </c>
      <c r="B23">
        <v>20</v>
      </c>
    </row>
    <row r="24" spans="1:2" x14ac:dyDescent="0.2">
      <c r="A24" s="4" t="s">
        <v>2200</v>
      </c>
      <c r="B24">
        <v>22</v>
      </c>
    </row>
    <row r="25" spans="1:2" x14ac:dyDescent="0.2">
      <c r="A25" s="4" t="s">
        <v>2196</v>
      </c>
      <c r="B25">
        <v>45</v>
      </c>
    </row>
    <row r="26" spans="1:2" x14ac:dyDescent="0.2">
      <c r="A26" s="4" t="s">
        <v>2195</v>
      </c>
      <c r="B26">
        <v>55</v>
      </c>
    </row>
    <row r="27" spans="1:2" x14ac:dyDescent="0.2">
      <c r="A27" s="4" t="s">
        <v>2198</v>
      </c>
      <c r="B27">
        <v>58</v>
      </c>
    </row>
    <row r="28" spans="1:2" x14ac:dyDescent="0.2">
      <c r="A28" s="4" t="s">
        <v>2189</v>
      </c>
      <c r="B28">
        <v>74</v>
      </c>
    </row>
    <row r="29" spans="1:2" x14ac:dyDescent="0.2">
      <c r="A29" s="4" t="s">
        <v>2183</v>
      </c>
      <c r="B29">
        <v>111</v>
      </c>
    </row>
    <row r="30" spans="1:2" x14ac:dyDescent="0.2">
      <c r="A30" s="4" t="s">
        <v>2185</v>
      </c>
      <c r="B30">
        <v>112</v>
      </c>
    </row>
    <row r="31" spans="1:2" x14ac:dyDescent="0.2">
      <c r="A31" s="4" t="s">
        <v>2175</v>
      </c>
      <c r="B31">
        <v>119</v>
      </c>
    </row>
    <row r="32" spans="1:2" x14ac:dyDescent="0.2">
      <c r="A32" s="4" t="s">
        <v>2179</v>
      </c>
      <c r="B32">
        <v>124</v>
      </c>
    </row>
    <row r="33" spans="1:2" x14ac:dyDescent="0.2">
      <c r="A33" s="4" t="s">
        <v>2170</v>
      </c>
      <c r="B33">
        <v>142</v>
      </c>
    </row>
    <row r="34" spans="1:2" x14ac:dyDescent="0.2">
      <c r="A34" s="4" t="s">
        <v>2194</v>
      </c>
      <c r="B34">
        <v>171</v>
      </c>
    </row>
    <row r="35" spans="1:2" x14ac:dyDescent="0.2">
      <c r="A35" s="4" t="s">
        <v>2193</v>
      </c>
      <c r="B35">
        <v>192</v>
      </c>
    </row>
    <row r="36" spans="1:2" x14ac:dyDescent="0.2">
      <c r="A36" s="4" t="s">
        <v>2173</v>
      </c>
      <c r="B36">
        <v>264</v>
      </c>
    </row>
    <row r="37" spans="1:2" x14ac:dyDescent="0.2">
      <c r="A37" s="4" t="s">
        <v>2169</v>
      </c>
      <c r="B37">
        <v>360</v>
      </c>
    </row>
    <row r="38" spans="1:2" x14ac:dyDescent="0.2">
      <c r="A38" s="4" t="s">
        <v>2091</v>
      </c>
      <c r="B38">
        <v>1938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CPU_benchmark_v4-cleaned</vt:lpstr>
      <vt:lpstr>Average price as per cores </vt:lpstr>
      <vt:lpstr>year to cpu core</vt:lpstr>
      <vt:lpstr>Core distribution</vt:lpstr>
      <vt:lpstr>CPU market category distr</vt:lpstr>
      <vt:lpstr>Socket market distribution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18976</dc:creator>
  <cp:lastModifiedBy>18976</cp:lastModifiedBy>
  <dcterms:created xsi:type="dcterms:W3CDTF">2022-09-01T18:26:16Z</dcterms:created>
  <dcterms:modified xsi:type="dcterms:W3CDTF">2022-12-29T18:27:32Z</dcterms:modified>
</cp:coreProperties>
</file>