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6" windowWidth="16608" windowHeight="7236" activeTab="2"/>
  </bookViews>
  <sheets>
    <sheet name="CS V Sem" sheetId="1" r:id="rId1"/>
    <sheet name="VIBGYOR Sorted" sheetId="2" r:id="rId2"/>
    <sheet name="Final VIBGYOR" sheetId="3" r:id="rId3"/>
    <sheet name="Sheet4" sheetId="4" r:id="rId4"/>
    <sheet name="Sheet5" sheetId="5" r:id="rId5"/>
  </sheets>
  <calcPr calcId="114210"/>
</workbook>
</file>

<file path=xl/calcChain.xml><?xml version="1.0" encoding="utf-8"?>
<calcChain xmlns="http://schemas.openxmlformats.org/spreadsheetml/2006/main">
  <c r="G7" i="4"/>
  <c r="F31"/>
  <c r="E69"/>
  <c r="D21"/>
  <c r="C57"/>
  <c r="B32"/>
  <c r="A10"/>
  <c r="K183" i="2"/>
  <c r="K211"/>
  <c r="K202"/>
  <c r="K126"/>
  <c r="K91"/>
  <c r="K121"/>
  <c r="K55"/>
  <c r="K172"/>
  <c r="K171"/>
  <c r="K79"/>
  <c r="K20"/>
  <c r="K90"/>
  <c r="K210"/>
  <c r="K191"/>
  <c r="K40"/>
  <c r="K49"/>
  <c r="M49"/>
  <c r="N49"/>
  <c r="K94"/>
  <c r="K66"/>
  <c r="K203"/>
  <c r="K196"/>
  <c r="K214"/>
  <c r="K84"/>
  <c r="K101"/>
  <c r="K138"/>
  <c r="K36"/>
  <c r="K157"/>
  <c r="K207"/>
  <c r="K73"/>
  <c r="K204"/>
  <c r="K18"/>
  <c r="K154"/>
  <c r="K164"/>
  <c r="K153"/>
  <c r="K128"/>
  <c r="K137"/>
  <c r="K44"/>
  <c r="K111"/>
  <c r="K83"/>
  <c r="K57"/>
  <c r="K30"/>
  <c r="K54"/>
  <c r="K109"/>
  <c r="K147"/>
  <c r="K63"/>
  <c r="K77"/>
  <c r="K120"/>
  <c r="K48"/>
  <c r="K118"/>
  <c r="K125"/>
  <c r="K178"/>
  <c r="K100"/>
  <c r="K107"/>
  <c r="K159"/>
  <c r="K190"/>
  <c r="K168"/>
  <c r="K151"/>
  <c r="K167"/>
  <c r="K116"/>
  <c r="K200"/>
  <c r="K102"/>
  <c r="K29"/>
  <c r="K163"/>
  <c r="K114"/>
  <c r="K56"/>
  <c r="K65"/>
  <c r="K72"/>
  <c r="K199"/>
  <c r="K88"/>
  <c r="K155"/>
  <c r="K166"/>
  <c r="K124"/>
  <c r="K119"/>
  <c r="K165"/>
  <c r="K113"/>
  <c r="K146"/>
  <c r="K198"/>
  <c r="K71"/>
  <c r="K144"/>
  <c r="K82"/>
  <c r="K23"/>
  <c r="K134"/>
  <c r="K108"/>
  <c r="K179"/>
  <c r="K26"/>
  <c r="K62"/>
  <c r="K213"/>
  <c r="K110"/>
  <c r="K32"/>
  <c r="K141"/>
  <c r="K170"/>
  <c r="K194"/>
  <c r="K193"/>
  <c r="K176"/>
  <c r="K70"/>
  <c r="K98"/>
  <c r="K150"/>
  <c r="K28"/>
  <c r="K106"/>
  <c r="K117"/>
  <c r="K69"/>
  <c r="M69"/>
  <c r="N69"/>
  <c r="K140"/>
  <c r="K105"/>
  <c r="K156"/>
  <c r="K175"/>
  <c r="K197"/>
  <c r="K174"/>
  <c r="K97"/>
  <c r="K208"/>
  <c r="L107"/>
  <c r="K39"/>
  <c r="K115"/>
  <c r="L105"/>
  <c r="K206"/>
  <c r="K78"/>
  <c r="K104"/>
  <c r="K93"/>
  <c r="K123"/>
  <c r="M97"/>
  <c r="N97"/>
  <c r="K25"/>
  <c r="M25"/>
  <c r="N25"/>
  <c r="K19"/>
  <c r="K158"/>
  <c r="K43"/>
  <c r="K47"/>
  <c r="K192"/>
  <c r="L94"/>
  <c r="K182"/>
  <c r="K53"/>
  <c r="K212"/>
  <c r="K50"/>
  <c r="K31"/>
  <c r="K35"/>
  <c r="K95"/>
  <c r="K187"/>
  <c r="K38"/>
  <c r="K34"/>
  <c r="K12"/>
  <c r="K11"/>
  <c r="K80"/>
  <c r="K99"/>
  <c r="K52"/>
  <c r="K42"/>
  <c r="K14"/>
  <c r="K61"/>
  <c r="K17"/>
  <c r="K10"/>
  <c r="K46"/>
  <c r="K33"/>
  <c r="K209"/>
  <c r="K27"/>
  <c r="K139"/>
  <c r="K75"/>
  <c r="K96"/>
  <c r="K81"/>
  <c r="K143"/>
  <c r="K186"/>
  <c r="K189"/>
  <c r="K133"/>
  <c r="K162"/>
  <c r="K41"/>
  <c r="K68"/>
  <c r="K180"/>
  <c r="K22"/>
  <c r="K24"/>
  <c r="K9"/>
  <c r="K37"/>
  <c r="M37"/>
  <c r="N37"/>
  <c r="K112"/>
  <c r="K59"/>
  <c r="K130"/>
  <c r="K15"/>
  <c r="K45"/>
  <c r="M45"/>
  <c r="N45"/>
  <c r="K103"/>
  <c r="K122"/>
  <c r="K85"/>
  <c r="K169"/>
  <c r="K205"/>
  <c r="K149"/>
  <c r="K181"/>
  <c r="K148"/>
  <c r="K76"/>
  <c r="K13"/>
  <c r="K201"/>
  <c r="K89"/>
  <c r="K195"/>
  <c r="K188"/>
  <c r="K21"/>
  <c r="K185"/>
  <c r="K51"/>
  <c r="K87"/>
  <c r="K127"/>
  <c r="K129"/>
  <c r="M129"/>
  <c r="N129"/>
  <c r="K64"/>
  <c r="K86"/>
  <c r="K67"/>
  <c r="K152"/>
  <c r="K136"/>
  <c r="K92"/>
  <c r="K58"/>
  <c r="K135"/>
  <c r="K145"/>
  <c r="K74"/>
  <c r="K16"/>
  <c r="K177"/>
  <c r="K161"/>
  <c r="K184"/>
  <c r="K60"/>
  <c r="K160"/>
  <c r="K132"/>
  <c r="K131"/>
  <c r="K142"/>
  <c r="K173"/>
  <c r="N227" i="1"/>
  <c r="N226"/>
  <c r="N225"/>
  <c r="N224"/>
  <c r="N223"/>
  <c r="N222"/>
  <c r="N221"/>
  <c r="N219"/>
  <c r="N217"/>
  <c r="N215"/>
  <c r="K217"/>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9"/>
  <c r="L215"/>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9"/>
  <c r="L31" i="2"/>
  <c r="L79"/>
  <c r="L83"/>
  <c r="M53"/>
  <c r="N53"/>
  <c r="L56"/>
  <c r="L34"/>
  <c r="M33"/>
  <c r="N33"/>
  <c r="L102"/>
  <c r="L114"/>
  <c r="M158"/>
  <c r="N158"/>
  <c r="M9"/>
  <c r="N9"/>
  <c r="L21"/>
  <c r="L80"/>
  <c r="L188"/>
  <c r="M105"/>
  <c r="N105"/>
  <c r="L73"/>
  <c r="M73"/>
  <c r="N73"/>
  <c r="L37"/>
  <c r="L40"/>
  <c r="L171"/>
  <c r="L63"/>
  <c r="L101"/>
  <c r="L128"/>
  <c r="L200"/>
  <c r="L39"/>
  <c r="L43"/>
  <c r="L46"/>
  <c r="L53"/>
  <c r="L71"/>
  <c r="L121"/>
  <c r="L179"/>
  <c r="L72"/>
  <c r="L118"/>
  <c r="M113"/>
  <c r="N113"/>
  <c r="L147"/>
  <c r="M196"/>
  <c r="N196"/>
  <c r="L9"/>
  <c r="L62"/>
  <c r="M81"/>
  <c r="N81"/>
  <c r="L100"/>
  <c r="L175"/>
  <c r="M134"/>
  <c r="N134"/>
  <c r="M65"/>
  <c r="N65"/>
  <c r="M153"/>
  <c r="N153"/>
  <c r="M157"/>
  <c r="N157"/>
  <c r="M165"/>
  <c r="N165"/>
  <c r="M109"/>
  <c r="N109"/>
  <c r="M101"/>
  <c r="N101"/>
  <c r="L151"/>
  <c r="L30"/>
  <c r="L47"/>
  <c r="M121"/>
  <c r="N121"/>
  <c r="M57"/>
  <c r="N57"/>
  <c r="L25"/>
  <c r="L78"/>
  <c r="L82"/>
  <c r="L116"/>
  <c r="M151"/>
  <c r="N151"/>
  <c r="L159"/>
  <c r="M166"/>
  <c r="N166"/>
  <c r="M77"/>
  <c r="N77"/>
  <c r="M21"/>
  <c r="N21"/>
  <c r="L55"/>
  <c r="L59"/>
  <c r="L77"/>
  <c r="L119"/>
  <c r="L126"/>
  <c r="M184"/>
  <c r="N184"/>
  <c r="M191"/>
  <c r="N191"/>
  <c r="M211"/>
  <c r="N211"/>
  <c r="L13"/>
  <c r="L23"/>
  <c r="L26"/>
  <c r="L57"/>
  <c r="L65"/>
  <c r="L75"/>
  <c r="L143"/>
  <c r="M154"/>
  <c r="N154"/>
  <c r="L10"/>
  <c r="M17"/>
  <c r="N17"/>
  <c r="L54"/>
  <c r="L110"/>
  <c r="M159"/>
  <c r="N159"/>
  <c r="M161"/>
  <c r="N161"/>
  <c r="L44"/>
  <c r="L50"/>
  <c r="L95"/>
  <c r="L11"/>
  <c r="L14"/>
  <c r="L24"/>
  <c r="L27"/>
  <c r="L41"/>
  <c r="L45"/>
  <c r="L88"/>
  <c r="L92"/>
  <c r="L117"/>
  <c r="L120"/>
  <c r="L123"/>
  <c r="L130"/>
  <c r="M171"/>
  <c r="N171"/>
  <c r="M186"/>
  <c r="N186"/>
  <c r="M13"/>
  <c r="N13"/>
  <c r="L91"/>
  <c r="L12"/>
  <c r="L15"/>
  <c r="L28"/>
  <c r="L49"/>
  <c r="L69"/>
  <c r="L104"/>
  <c r="M117"/>
  <c r="N117"/>
  <c r="L124"/>
  <c r="M187"/>
  <c r="N187"/>
  <c r="M198"/>
  <c r="N198"/>
  <c r="L85"/>
  <c r="M133"/>
  <c r="N133"/>
  <c r="M163"/>
  <c r="N163"/>
  <c r="M178"/>
  <c r="N178"/>
  <c r="L208"/>
  <c r="L18"/>
  <c r="L60"/>
  <c r="L66"/>
  <c r="L76"/>
  <c r="L89"/>
  <c r="L108"/>
  <c r="M139"/>
  <c r="N139"/>
  <c r="L163"/>
  <c r="M192"/>
  <c r="N192"/>
  <c r="M199"/>
  <c r="N199"/>
  <c r="M206"/>
  <c r="N206"/>
  <c r="L17"/>
  <c r="L20"/>
  <c r="M29"/>
  <c r="N29"/>
  <c r="L33"/>
  <c r="L36"/>
  <c r="L42"/>
  <c r="L52"/>
  <c r="L58"/>
  <c r="M61"/>
  <c r="N61"/>
  <c r="L68"/>
  <c r="L74"/>
  <c r="L81"/>
  <c r="L84"/>
  <c r="L87"/>
  <c r="L90"/>
  <c r="M93"/>
  <c r="N93"/>
  <c r="L97"/>
  <c r="L103"/>
  <c r="L106"/>
  <c r="L113"/>
  <c r="L122"/>
  <c r="M125"/>
  <c r="N125"/>
  <c r="L129"/>
  <c r="L135"/>
  <c r="M138"/>
  <c r="N138"/>
  <c r="M143"/>
  <c r="N143"/>
  <c r="M145"/>
  <c r="N145"/>
  <c r="M150"/>
  <c r="N150"/>
  <c r="M155"/>
  <c r="N155"/>
  <c r="L167"/>
  <c r="M170"/>
  <c r="N170"/>
  <c r="M175"/>
  <c r="N175"/>
  <c r="M177"/>
  <c r="N177"/>
  <c r="M182"/>
  <c r="N182"/>
  <c r="M188"/>
  <c r="N188"/>
  <c r="M190"/>
  <c r="N190"/>
  <c r="M203"/>
  <c r="N203"/>
  <c r="M208"/>
  <c r="N208"/>
  <c r="M210"/>
  <c r="N210"/>
  <c r="L212"/>
  <c r="M146"/>
  <c r="N146"/>
  <c r="L155"/>
  <c r="M85"/>
  <c r="N85"/>
  <c r="L98"/>
  <c r="L111"/>
  <c r="L127"/>
  <c r="M141"/>
  <c r="N141"/>
  <c r="M173"/>
  <c r="N173"/>
  <c r="L184"/>
  <c r="M194"/>
  <c r="N194"/>
  <c r="L196"/>
  <c r="M204"/>
  <c r="N204"/>
  <c r="L16"/>
  <c r="L19"/>
  <c r="L22"/>
  <c r="L29"/>
  <c r="L32"/>
  <c r="L35"/>
  <c r="L38"/>
  <c r="M41"/>
  <c r="N41"/>
  <c r="L48"/>
  <c r="L51"/>
  <c r="L61"/>
  <c r="L64"/>
  <c r="L67"/>
  <c r="L70"/>
  <c r="L86"/>
  <c r="M89"/>
  <c r="N89"/>
  <c r="L93"/>
  <c r="L96"/>
  <c r="L99"/>
  <c r="L109"/>
  <c r="L112"/>
  <c r="L115"/>
  <c r="L125"/>
  <c r="L131"/>
  <c r="M135"/>
  <c r="N135"/>
  <c r="M137"/>
  <c r="N137"/>
  <c r="L139"/>
  <c r="M142"/>
  <c r="N142"/>
  <c r="M147"/>
  <c r="N147"/>
  <c r="M149"/>
  <c r="N149"/>
  <c r="M162"/>
  <c r="N162"/>
  <c r="M167"/>
  <c r="N167"/>
  <c r="M169"/>
  <c r="N169"/>
  <c r="M174"/>
  <c r="N174"/>
  <c r="M179"/>
  <c r="N179"/>
  <c r="M181"/>
  <c r="N181"/>
  <c r="L192"/>
  <c r="M195"/>
  <c r="N195"/>
  <c r="M200"/>
  <c r="N200"/>
  <c r="M202"/>
  <c r="N202"/>
  <c r="L204"/>
  <c r="M207"/>
  <c r="N207"/>
  <c r="M212"/>
  <c r="N212"/>
  <c r="M214"/>
  <c r="N214"/>
  <c r="K217"/>
  <c r="L183"/>
  <c r="M132"/>
  <c r="N132"/>
  <c r="L132"/>
  <c r="M140"/>
  <c r="N140"/>
  <c r="L140"/>
  <c r="M148"/>
  <c r="N148"/>
  <c r="L148"/>
  <c r="M156"/>
  <c r="N156"/>
  <c r="L156"/>
  <c r="M164"/>
  <c r="N164"/>
  <c r="L164"/>
  <c r="M172"/>
  <c r="N172"/>
  <c r="L172"/>
  <c r="M189"/>
  <c r="N189"/>
  <c r="L189"/>
  <c r="M197"/>
  <c r="N197"/>
  <c r="L197"/>
  <c r="M205"/>
  <c r="N205"/>
  <c r="L205"/>
  <c r="M213"/>
  <c r="N213"/>
  <c r="L213"/>
  <c r="M183"/>
  <c r="N183"/>
  <c r="M12"/>
  <c r="N12"/>
  <c r="M16"/>
  <c r="N16"/>
  <c r="M20"/>
  <c r="N20"/>
  <c r="M24"/>
  <c r="N24"/>
  <c r="M28"/>
  <c r="N28"/>
  <c r="M32"/>
  <c r="N32"/>
  <c r="M36"/>
  <c r="N36"/>
  <c r="M40"/>
  <c r="N40"/>
  <c r="M44"/>
  <c r="N44"/>
  <c r="M48"/>
  <c r="N48"/>
  <c r="M52"/>
  <c r="N52"/>
  <c r="M56"/>
  <c r="N56"/>
  <c r="M60"/>
  <c r="N60"/>
  <c r="M64"/>
  <c r="N64"/>
  <c r="M68"/>
  <c r="N68"/>
  <c r="M72"/>
  <c r="N72"/>
  <c r="M76"/>
  <c r="N76"/>
  <c r="M80"/>
  <c r="N80"/>
  <c r="M84"/>
  <c r="N84"/>
  <c r="M88"/>
  <c r="N88"/>
  <c r="M92"/>
  <c r="N92"/>
  <c r="M96"/>
  <c r="N96"/>
  <c r="M100"/>
  <c r="N100"/>
  <c r="M104"/>
  <c r="N104"/>
  <c r="M108"/>
  <c r="N108"/>
  <c r="M112"/>
  <c r="N112"/>
  <c r="M116"/>
  <c r="N116"/>
  <c r="M120"/>
  <c r="N120"/>
  <c r="M124"/>
  <c r="N124"/>
  <c r="M128"/>
  <c r="N128"/>
  <c r="L134"/>
  <c r="L137"/>
  <c r="L142"/>
  <c r="L145"/>
  <c r="L150"/>
  <c r="L153"/>
  <c r="L158"/>
  <c r="L161"/>
  <c r="L166"/>
  <c r="L169"/>
  <c r="L174"/>
  <c r="L177"/>
  <c r="L182"/>
  <c r="L186"/>
  <c r="L191"/>
  <c r="L194"/>
  <c r="L199"/>
  <c r="L202"/>
  <c r="L207"/>
  <c r="L210"/>
  <c r="M11"/>
  <c r="N11"/>
  <c r="M15"/>
  <c r="N15"/>
  <c r="M19"/>
  <c r="N19"/>
  <c r="M23"/>
  <c r="N23"/>
  <c r="M27"/>
  <c r="N27"/>
  <c r="M31"/>
  <c r="N31"/>
  <c r="M35"/>
  <c r="N35"/>
  <c r="M39"/>
  <c r="N39"/>
  <c r="M43"/>
  <c r="N43"/>
  <c r="M47"/>
  <c r="N47"/>
  <c r="M51"/>
  <c r="N51"/>
  <c r="M55"/>
  <c r="N55"/>
  <c r="M59"/>
  <c r="N59"/>
  <c r="M63"/>
  <c r="N63"/>
  <c r="M67"/>
  <c r="N67"/>
  <c r="M71"/>
  <c r="N71"/>
  <c r="M75"/>
  <c r="N75"/>
  <c r="M79"/>
  <c r="N79"/>
  <c r="M83"/>
  <c r="N83"/>
  <c r="M87"/>
  <c r="N87"/>
  <c r="M91"/>
  <c r="N91"/>
  <c r="M95"/>
  <c r="N95"/>
  <c r="M99"/>
  <c r="N99"/>
  <c r="M103"/>
  <c r="N103"/>
  <c r="M107"/>
  <c r="N107"/>
  <c r="M111"/>
  <c r="N111"/>
  <c r="M115"/>
  <c r="N115"/>
  <c r="M119"/>
  <c r="N119"/>
  <c r="M123"/>
  <c r="N123"/>
  <c r="M127"/>
  <c r="N127"/>
  <c r="M131"/>
  <c r="N131"/>
  <c r="M136"/>
  <c r="N136"/>
  <c r="L136"/>
  <c r="M144"/>
  <c r="N144"/>
  <c r="L144"/>
  <c r="M152"/>
  <c r="N152"/>
  <c r="L152"/>
  <c r="M160"/>
  <c r="N160"/>
  <c r="L160"/>
  <c r="M168"/>
  <c r="N168"/>
  <c r="L168"/>
  <c r="M176"/>
  <c r="N176"/>
  <c r="L176"/>
  <c r="M185"/>
  <c r="N185"/>
  <c r="L185"/>
  <c r="M193"/>
  <c r="N193"/>
  <c r="L193"/>
  <c r="M201"/>
  <c r="N201"/>
  <c r="L201"/>
  <c r="M209"/>
  <c r="N209"/>
  <c r="L209"/>
  <c r="M10"/>
  <c r="N10"/>
  <c r="M14"/>
  <c r="N14"/>
  <c r="M18"/>
  <c r="N18"/>
  <c r="M22"/>
  <c r="N22"/>
  <c r="M26"/>
  <c r="N26"/>
  <c r="M30"/>
  <c r="N30"/>
  <c r="M34"/>
  <c r="N34"/>
  <c r="M38"/>
  <c r="N38"/>
  <c r="M42"/>
  <c r="N42"/>
  <c r="M46"/>
  <c r="N46"/>
  <c r="M50"/>
  <c r="N50"/>
  <c r="M54"/>
  <c r="N54"/>
  <c r="M58"/>
  <c r="N58"/>
  <c r="M62"/>
  <c r="N62"/>
  <c r="M66"/>
  <c r="N66"/>
  <c r="M70"/>
  <c r="N70"/>
  <c r="M74"/>
  <c r="N74"/>
  <c r="M78"/>
  <c r="N78"/>
  <c r="M82"/>
  <c r="N82"/>
  <c r="M86"/>
  <c r="N86"/>
  <c r="M90"/>
  <c r="N90"/>
  <c r="M94"/>
  <c r="N94"/>
  <c r="M98"/>
  <c r="N98"/>
  <c r="M102"/>
  <c r="N102"/>
  <c r="M106"/>
  <c r="N106"/>
  <c r="M110"/>
  <c r="N110"/>
  <c r="M114"/>
  <c r="N114"/>
  <c r="M118"/>
  <c r="N118"/>
  <c r="M122"/>
  <c r="N122"/>
  <c r="M126"/>
  <c r="N126"/>
  <c r="M130"/>
  <c r="N130"/>
  <c r="L133"/>
  <c r="L138"/>
  <c r="L141"/>
  <c r="L146"/>
  <c r="L149"/>
  <c r="L154"/>
  <c r="L157"/>
  <c r="L162"/>
  <c r="L165"/>
  <c r="L170"/>
  <c r="L173"/>
  <c r="L178"/>
  <c r="L181"/>
  <c r="L187"/>
  <c r="L190"/>
  <c r="L195"/>
  <c r="L198"/>
  <c r="L203"/>
  <c r="L206"/>
  <c r="L211"/>
  <c r="L214"/>
  <c r="M180"/>
  <c r="N180"/>
  <c r="L180"/>
  <c r="P224"/>
  <c r="P221"/>
  <c r="N217"/>
  <c r="N219"/>
  <c r="N215"/>
  <c r="L215"/>
  <c r="N222"/>
  <c r="N223"/>
  <c r="N225"/>
  <c r="P223"/>
  <c r="P226"/>
  <c r="P225"/>
  <c r="N226"/>
  <c r="N224"/>
  <c r="N227"/>
  <c r="P222"/>
  <c r="P227"/>
  <c r="N221"/>
</calcChain>
</file>

<file path=xl/sharedStrings.xml><?xml version="1.0" encoding="utf-8"?>
<sst xmlns="http://schemas.openxmlformats.org/spreadsheetml/2006/main" count="974" uniqueCount="468">
  <si>
    <t>SL NO</t>
  </si>
  <si>
    <t>ROLL NO</t>
  </si>
  <si>
    <t>NAME OF STUDENT</t>
  </si>
  <si>
    <t>NAME OF FATHER</t>
  </si>
  <si>
    <t>External Marks(MM=500)</t>
  </si>
  <si>
    <t>ECS501</t>
  </si>
  <si>
    <t>ECS502</t>
  </si>
  <si>
    <t>ECS503</t>
  </si>
  <si>
    <t>ECS504</t>
  </si>
  <si>
    <t>ECS505</t>
  </si>
  <si>
    <t>EHU501</t>
  </si>
  <si>
    <t>Total(MM=500)</t>
  </si>
  <si>
    <t>%age</t>
  </si>
  <si>
    <t>AAKANKSHA RASTOGI</t>
  </si>
  <si>
    <t>MANOJ RASTOGI</t>
  </si>
  <si>
    <t>AARUSHI JAIN</t>
  </si>
  <si>
    <t>AJAY JAIN</t>
  </si>
  <si>
    <t>AASHEESH KUMAR</t>
  </si>
  <si>
    <t>MAMRAJ SINGH</t>
  </si>
  <si>
    <t>AAYUSHI JAIN</t>
  </si>
  <si>
    <t>MUKESH JAIN</t>
  </si>
  <si>
    <t>xx</t>
  </si>
  <si>
    <t>ABHISHEK AGGARWAL</t>
  </si>
  <si>
    <t>SUNIL KUMAR</t>
  </si>
  <si>
    <t>ABHISHEK BHARADWAJ</t>
  </si>
  <si>
    <t>SANTOSH BHARADWAJ</t>
  </si>
  <si>
    <t>ABHISHEK JAIN</t>
  </si>
  <si>
    <t>DHARMENDRA JAIN</t>
  </si>
  <si>
    <t>ABHISHEK SAROJ</t>
  </si>
  <si>
    <t>VIJAYEE SAROJ</t>
  </si>
  <si>
    <t>AJAY KUMAR VERMA</t>
  </si>
  <si>
    <t>VIJAY KUMAR VERMA</t>
  </si>
  <si>
    <t>AKANKSHA CHHABRA</t>
  </si>
  <si>
    <t>DODDDRA KUMAR</t>
  </si>
  <si>
    <t>AKANSHA GUPTA</t>
  </si>
  <si>
    <t>PANKAJ GUPTA</t>
  </si>
  <si>
    <t>AKANSHA SINGH</t>
  </si>
  <si>
    <t>SAMIR SINGH</t>
  </si>
  <si>
    <t>AKASH</t>
  </si>
  <si>
    <t>CHANDRA BHAN</t>
  </si>
  <si>
    <t>AKASH GARG</t>
  </si>
  <si>
    <t>BHUMESH GARG</t>
  </si>
  <si>
    <t>AKHIL BANSAL</t>
  </si>
  <si>
    <t>DIPENDRA KUMAR BANSAL</t>
  </si>
  <si>
    <t>AMARDEEP SINGH</t>
  </si>
  <si>
    <t>SHYAM SINGH</t>
  </si>
  <si>
    <t>AMBUJ SRIVASTAVA</t>
  </si>
  <si>
    <t>SHAILENDRA KUMAR SRIVASTAVA</t>
  </si>
  <si>
    <t>ANANYA AGARWAL</t>
  </si>
  <si>
    <t>AJAY KUMAR GUPTA</t>
  </si>
  <si>
    <t>ANIL KUMAR YADAV</t>
  </si>
  <si>
    <t>RAJPAL SINGH YADAV</t>
  </si>
  <si>
    <t>ANJALI SUMAN</t>
  </si>
  <si>
    <t>RADHEY SHYAM SUMAN</t>
  </si>
  <si>
    <t>ANKIT DUBEY</t>
  </si>
  <si>
    <t>SATISH KUMAR DUBEY</t>
  </si>
  <si>
    <t>ANKUR KUMAR</t>
  </si>
  <si>
    <t>ASHOK KUMAR</t>
  </si>
  <si>
    <t>ANKUR RAI</t>
  </si>
  <si>
    <t>SUDHAKAR RAI</t>
  </si>
  <si>
    <t>ANKUSH SHARMA</t>
  </si>
  <si>
    <t>RAJESH SHARMA</t>
  </si>
  <si>
    <t>ANMOL</t>
  </si>
  <si>
    <t>NARESH KUMAR</t>
  </si>
  <si>
    <t>ANUJ KUMAR GAUTAM</t>
  </si>
  <si>
    <t>SHAMBHU DAYAL GAUTAM</t>
  </si>
  <si>
    <t>ANUJA GOEL</t>
  </si>
  <si>
    <t>RAKESH KUMAR GOEL</t>
  </si>
  <si>
    <t>ANURAG RAO</t>
  </si>
  <si>
    <t>AJAY KUMAR</t>
  </si>
  <si>
    <t>ARCHIT SINGHAL</t>
  </si>
  <si>
    <t>VINOD KUMAR SINGHAL</t>
  </si>
  <si>
    <t>ARIF AHAMAD ANSARI</t>
  </si>
  <si>
    <t>ISARAR AHAMAD</t>
  </si>
  <si>
    <t>ARUN KUMAR SINGH</t>
  </si>
  <si>
    <t>KRISHAN PAL SINGH</t>
  </si>
  <si>
    <t>ARUSHI RAI</t>
  </si>
  <si>
    <t>RAJESH RAI</t>
  </si>
  <si>
    <t>ARVIND KUMAR SINGH</t>
  </si>
  <si>
    <t>PADMAKAR SINGH</t>
  </si>
  <si>
    <t>ASHISH HALDIA</t>
  </si>
  <si>
    <t>GHAJENDRA SINGH</t>
  </si>
  <si>
    <t>ASHISH JAIN</t>
  </si>
  <si>
    <t>VINOD JAIN</t>
  </si>
  <si>
    <t>ASHISH NIGAM</t>
  </si>
  <si>
    <t>J. R. NIGAM</t>
  </si>
  <si>
    <t>ASHUTOSH CHAUDHARY</t>
  </si>
  <si>
    <t>RAMKARAN CHAUDHARY</t>
  </si>
  <si>
    <t>ASHVINI KUMAR</t>
  </si>
  <si>
    <t>RAM KISHOR</t>
  </si>
  <si>
    <t>ATUL KUMAR TIWARI</t>
  </si>
  <si>
    <t>PRADEEP KUMAR TIWARI</t>
  </si>
  <si>
    <t>AYUSH GUPTA</t>
  </si>
  <si>
    <t>AYUSH SRIVASTAVA</t>
  </si>
  <si>
    <t>SACHINDRA MOHAN SRIVASTAVA</t>
  </si>
  <si>
    <t>AYUSHI AGRAWAL</t>
  </si>
  <si>
    <t>MAHESH CHANDRA AGRAWAL</t>
  </si>
  <si>
    <t>AYUSHI SRIVASTAVA</t>
  </si>
  <si>
    <t>ANIL SRIVASTAVA</t>
  </si>
  <si>
    <t>BANTI KUMAR</t>
  </si>
  <si>
    <t>SOMPAL SINGH</t>
  </si>
  <si>
    <t>BHUPENDRA KUMAR</t>
  </si>
  <si>
    <t>UPENDRA NATH DWIVEDI</t>
  </si>
  <si>
    <t>BRIJESH CHANDRA PANDAY</t>
  </si>
  <si>
    <t>HAREESH CHANDRA PANDAY</t>
  </si>
  <si>
    <t>DAULAT SINGH KUSHWAHA</t>
  </si>
  <si>
    <t>JAGDISH KUSHWAHA</t>
  </si>
  <si>
    <t>DEEPASHI GUPTA</t>
  </si>
  <si>
    <t>SANJAY KUMAR</t>
  </si>
  <si>
    <t>DISHA MEHTA</t>
  </si>
  <si>
    <t>O. P. MEHTA</t>
  </si>
  <si>
    <t>GAURAV</t>
  </si>
  <si>
    <t>GAURAV KUMAR RAJPUT</t>
  </si>
  <si>
    <t>RAM BABU RAJPUT</t>
  </si>
  <si>
    <t>HARSHIT AGGARWAL</t>
  </si>
  <si>
    <t>DEEPAK AGGARWAL</t>
  </si>
  <si>
    <t>HIMANSHU GOYAL</t>
  </si>
  <si>
    <t>PREM NARAYAN</t>
  </si>
  <si>
    <t>HITESH TYAGI</t>
  </si>
  <si>
    <t>RAJVEER TYAGI</t>
  </si>
  <si>
    <t>INGIT BHATNAGAR</t>
  </si>
  <si>
    <t>SANJAY BAHTANAGAR</t>
  </si>
  <si>
    <t>ISHAN AGRAWAL</t>
  </si>
  <si>
    <t>PANKAJ AGRAWAL</t>
  </si>
  <si>
    <t>ISHANT KAUSHIK</t>
  </si>
  <si>
    <t>SATYA PRAKASH KAUSHIK</t>
  </si>
  <si>
    <t>ISHITA GUPTA</t>
  </si>
  <si>
    <t>SHISHIR GUPTA</t>
  </si>
  <si>
    <t>ISHU SWAMI</t>
  </si>
  <si>
    <t>MUKESH KUMAR SWAMI</t>
  </si>
  <si>
    <t>JAGRITI SINGH</t>
  </si>
  <si>
    <t>SUNDER SINGH</t>
  </si>
  <si>
    <t>JATIN JAIN</t>
  </si>
  <si>
    <t>AJAY KUMAR JAIN</t>
  </si>
  <si>
    <t>NA</t>
  </si>
  <si>
    <t>JAY KUMAR</t>
  </si>
  <si>
    <t>SHAMBOO NATH PATEL</t>
  </si>
  <si>
    <t>JAYA SRIVASTAVA</t>
  </si>
  <si>
    <t>PRAMOD KUMAR SRIVASTAVA</t>
  </si>
  <si>
    <t>JAYESH PATHAK</t>
  </si>
  <si>
    <t>VINOD KUMAR PATHAK</t>
  </si>
  <si>
    <t>ADITI JAIN</t>
  </si>
  <si>
    <t>SAKET JAIN</t>
  </si>
  <si>
    <t>APOORVA GUPTA</t>
  </si>
  <si>
    <t>RAKESH GUPTA</t>
  </si>
  <si>
    <t>NIMISHA DIXIT</t>
  </si>
  <si>
    <t>RAKESH KUMAR DIXIT</t>
  </si>
  <si>
    <t>RACHNA SINGHAL</t>
  </si>
  <si>
    <t>SANJAY KUMAR SINGHAL</t>
  </si>
  <si>
    <t>SHUBHI TEWARI</t>
  </si>
  <si>
    <t>SANJAY TEWARI</t>
  </si>
  <si>
    <t>SAJAL MITTAL</t>
  </si>
  <si>
    <t>SURESH CHANDRA MITTAL</t>
  </si>
  <si>
    <t>JOSHVA THAKRAL</t>
  </si>
  <si>
    <t>RAMESH KUMAR THAKRAL</t>
  </si>
  <si>
    <t>JUHI AGGARWAL</t>
  </si>
  <si>
    <t>VIJAY AGGARWAL</t>
  </si>
  <si>
    <t>JYOTI GAUTAM</t>
  </si>
  <si>
    <t>KEWAL NARAYAN</t>
  </si>
  <si>
    <t>KAMAL LATA GAUTAM</t>
  </si>
  <si>
    <t>RAM GATI</t>
  </si>
  <si>
    <t>KAMAYANI RANJAN</t>
  </si>
  <si>
    <t>BHARAT RANJAN</t>
  </si>
  <si>
    <t>KANIKA BATHLA</t>
  </si>
  <si>
    <t>KEWAL KRISHAN BATHLA</t>
  </si>
  <si>
    <t>KAPIL KUMAR BHARDWAJ</t>
  </si>
  <si>
    <t>MUKESH KUMAR SHARMA</t>
  </si>
  <si>
    <t>KARTIK SAGAR</t>
  </si>
  <si>
    <t>RAJ KUMAR SAGAR</t>
  </si>
  <si>
    <t>KAUSHIK MISHRA</t>
  </si>
  <si>
    <t>R. P. MISHRA</t>
  </si>
  <si>
    <t>KAVISH SAXENA</t>
  </si>
  <si>
    <t>ASHISH KAUSAR</t>
  </si>
  <si>
    <t>KEERTI CHAUDHARY</t>
  </si>
  <si>
    <t>HARENDRA SINGH</t>
  </si>
  <si>
    <t>KESHAV KANT BAJPAI</t>
  </si>
  <si>
    <t>RAVI KANT BAJPAI</t>
  </si>
  <si>
    <t>KM. SHIKHA SINGH</t>
  </si>
  <si>
    <t>VALENDU BHUSHAN SINGH</t>
  </si>
  <si>
    <t>KSHITIZ BRAHMANIA</t>
  </si>
  <si>
    <t>DINESH KUMAR BRAHMANIA</t>
  </si>
  <si>
    <t>LAKSHYA KATHURIA</t>
  </si>
  <si>
    <t>MANOJ KATHURIA</t>
  </si>
  <si>
    <t>LAVISH GUPTA</t>
  </si>
  <si>
    <t>LOVEKUSH</t>
  </si>
  <si>
    <t>DEVKINANDAN</t>
  </si>
  <si>
    <t>MADHUKAR RAJ</t>
  </si>
  <si>
    <t>RAJ MAHATIM YADAV</t>
  </si>
  <si>
    <t>MADHUR GARG</t>
  </si>
  <si>
    <t>AJAY GARG</t>
  </si>
  <si>
    <t>MANISH KUMAR TOLIA</t>
  </si>
  <si>
    <t>KUNDAN SINGH</t>
  </si>
  <si>
    <t>MANSI ARORA</t>
  </si>
  <si>
    <t>LAJPAT RAI ARORA</t>
  </si>
  <si>
    <t>MAYANK DIXIT</t>
  </si>
  <si>
    <t>ALOK DIXIT</t>
  </si>
  <si>
    <t>MAYANK GOYAL</t>
  </si>
  <si>
    <t>MUKESH KUMAR AGRAWAL</t>
  </si>
  <si>
    <t>MEENAL GUPTA</t>
  </si>
  <si>
    <t>SANJEEV GUPTA</t>
  </si>
  <si>
    <t>MINAZ AFREEN</t>
  </si>
  <si>
    <t>SYED MOHAMMAD SHAHABUDDIN</t>
  </si>
  <si>
    <t>MOHD. FAISAL REHMAN</t>
  </si>
  <si>
    <t>REHMAN ALI</t>
  </si>
  <si>
    <t>MOHIT SHARMA</t>
  </si>
  <si>
    <t>CHETAN SHARMA</t>
  </si>
  <si>
    <t>MOHIT VERMA</t>
  </si>
  <si>
    <t>KRISHAN KUMAR VERMA</t>
  </si>
  <si>
    <t>MONISHA MITTAL</t>
  </si>
  <si>
    <t>DINESH KUMAR MITTAL</t>
  </si>
  <si>
    <t>MUDIT SINGH SENGAR</t>
  </si>
  <si>
    <t>UDAY BIR SINGH SENGAR</t>
  </si>
  <si>
    <t>NATASHA KASANA</t>
  </si>
  <si>
    <t>RAJENDRA KASANA</t>
  </si>
  <si>
    <t>NEERAJ KUMAR</t>
  </si>
  <si>
    <t>LUXMAN PRASAD</t>
  </si>
  <si>
    <t>NEHA RAJPUT</t>
  </si>
  <si>
    <t>RAJESH RAJPUT</t>
  </si>
  <si>
    <t>NIDHI CHOUDHARY</t>
  </si>
  <si>
    <t>NIKITA MITTAL</t>
  </si>
  <si>
    <t>SANDEEP MITTAL</t>
  </si>
  <si>
    <t>NIKITA YADAV</t>
  </si>
  <si>
    <t>VIKAS NARAYAN YADAV</t>
  </si>
  <si>
    <t>NITIN SINGH</t>
  </si>
  <si>
    <t>NAND LAL SINGH</t>
  </si>
  <si>
    <t>PALLAVI CHAUDHARI</t>
  </si>
  <si>
    <t>JAGDEESH PRASAD CHAUDHARI</t>
  </si>
  <si>
    <t>PARUL</t>
  </si>
  <si>
    <t>K P ANURAGI</t>
  </si>
  <si>
    <t>PAWAN MISHRA</t>
  </si>
  <si>
    <t>RADHEY SHYAM MISHRA</t>
  </si>
  <si>
    <t>PHALGUNI SAXENA</t>
  </si>
  <si>
    <t>S. K. SAXENA</t>
  </si>
  <si>
    <t>PIYUSH AGGARWAL</t>
  </si>
  <si>
    <t>MUKESH KUMAR GUPTA</t>
  </si>
  <si>
    <t>POOJA GUPTA</t>
  </si>
  <si>
    <t>MANOJ KUMAR GUPTA</t>
  </si>
  <si>
    <t>PRABHJYOT KAUR</t>
  </si>
  <si>
    <t>GURNAM SINGH</t>
  </si>
  <si>
    <t>PRADEEP KUMAR</t>
  </si>
  <si>
    <t>OMPAL SINGH</t>
  </si>
  <si>
    <t>PRAFUL GUPTA</t>
  </si>
  <si>
    <t>JAI KISHAN GUPTA</t>
  </si>
  <si>
    <t>PRAKHAR MISHRA</t>
  </si>
  <si>
    <t>DINESH KUMAR MISHRA</t>
  </si>
  <si>
    <t>PRASHANT KUMAR</t>
  </si>
  <si>
    <t>RAM DAS SINGH</t>
  </si>
  <si>
    <t>PRATEEK SHARMA</t>
  </si>
  <si>
    <t>RAMJANAM SHARMA</t>
  </si>
  <si>
    <t>PRATYUSH SHUKLA</t>
  </si>
  <si>
    <t>VIRENDRA KUMAR SHUKLA</t>
  </si>
  <si>
    <t>PREETI ARYA</t>
  </si>
  <si>
    <t>DALCHAND GANGWAR</t>
  </si>
  <si>
    <t>PUSHPENDRA TOMAR</t>
  </si>
  <si>
    <t>DHARMRAJ TOMER</t>
  </si>
  <si>
    <t>RAGHAV MAHESHWARI</t>
  </si>
  <si>
    <t>RAJ KUMAR RATHI</t>
  </si>
  <si>
    <t>RAHUL YADAV</t>
  </si>
  <si>
    <t>RANVEER SINGH YADAV</t>
  </si>
  <si>
    <t>RAJAT JOHARI</t>
  </si>
  <si>
    <t>SURESH JOHARI</t>
  </si>
  <si>
    <t>RAJSHREE GUPTA</t>
  </si>
  <si>
    <t>RAMNARAYAN GUPTA</t>
  </si>
  <si>
    <t>RAMESH KUMAR JAISWAL</t>
  </si>
  <si>
    <t>GAYA PRASAD</t>
  </si>
  <si>
    <t>RATIKESH MISRA</t>
  </si>
  <si>
    <t>S. K. MISHRA</t>
  </si>
  <si>
    <t>RAVEENA KHAN</t>
  </si>
  <si>
    <t>ANIS AHMED</t>
  </si>
  <si>
    <t>RAVI SHUKLA</t>
  </si>
  <si>
    <t>SUSHIL KUMAR SHUKLA</t>
  </si>
  <si>
    <t>RISHABH SEHGAL</t>
  </si>
  <si>
    <t>PRADEEP KUMAR SEHGAL</t>
  </si>
  <si>
    <t>RISHIKESH PANDEY</t>
  </si>
  <si>
    <t>GIREEN KUMAR PANDEY</t>
  </si>
  <si>
    <t>ROHIT RAJ VERMA</t>
  </si>
  <si>
    <t>RAJENDRA KUMAR VERMA</t>
  </si>
  <si>
    <t>KATAYANI TRIPATHI</t>
  </si>
  <si>
    <t>VIDHYA BHUSHAN TRIPATHI</t>
  </si>
  <si>
    <t>KRISHAN MURARI</t>
  </si>
  <si>
    <t>SURESH SINGH</t>
  </si>
  <si>
    <t>PREETI SHARMA</t>
  </si>
  <si>
    <t>MUKESH CHAND SHARMA</t>
  </si>
  <si>
    <t>RAMESH KUMAR SAH</t>
  </si>
  <si>
    <t>JANARDHAN SAH</t>
  </si>
  <si>
    <t xml:space="preserve">VIKESH KUMAR </t>
  </si>
  <si>
    <t>OM PRAKASH</t>
  </si>
  <si>
    <t>RUCHI CHAUHAN</t>
  </si>
  <si>
    <t>RAVINDRA KUMAR CHAUHAN</t>
  </si>
  <si>
    <t>RUPALI SINGH</t>
  </si>
  <si>
    <t>JITENDRA PAL SINGH</t>
  </si>
  <si>
    <t>SACHIN SAXENA</t>
  </si>
  <si>
    <t>Y. K. SAXENA</t>
  </si>
  <si>
    <t>SAGAR CHAUDHARY KHUTEL</t>
  </si>
  <si>
    <t>MUKESH KUMAR CHOUDHARY</t>
  </si>
  <si>
    <t>SANDIP KUMAR GUPTA</t>
  </si>
  <si>
    <t>RAJ KISHORE GUPTA</t>
  </si>
  <si>
    <t>SAURABH KUMAR</t>
  </si>
  <si>
    <t>LAL SINGH</t>
  </si>
  <si>
    <t>VIRENDRA DUTT</t>
  </si>
  <si>
    <t>SAURABH UPADHYAY</t>
  </si>
  <si>
    <t>RAVISH CHANDRA UPADHYAY</t>
  </si>
  <si>
    <t>SHALU DHAKA</t>
  </si>
  <si>
    <t>SATISH DHAKA</t>
  </si>
  <si>
    <t>SHASHANK</t>
  </si>
  <si>
    <t>RAMESH KUMAR</t>
  </si>
  <si>
    <t>SHASHANK SHUKLA</t>
  </si>
  <si>
    <t>SANJAY KUMAR SHUKLA</t>
  </si>
  <si>
    <t>SHEFFALI JAIN</t>
  </si>
  <si>
    <t>ASHOK KUMAR JAIN</t>
  </si>
  <si>
    <t>SHIKHAR CHOUDHARY</t>
  </si>
  <si>
    <t>DEEPAK KUMAR</t>
  </si>
  <si>
    <t>SHIVANSHU TYAGI</t>
  </si>
  <si>
    <t>KAPIL TYAGI</t>
  </si>
  <si>
    <t>SHOBHIT SAXENA</t>
  </si>
  <si>
    <t>VIPIN KUMAR SAXENA</t>
  </si>
  <si>
    <t>SHUBHAM GOEL</t>
  </si>
  <si>
    <t>BRIJESH GOEL</t>
  </si>
  <si>
    <t>SHUBHAM GUPTA</t>
  </si>
  <si>
    <t>PRAVEEN GUPTA</t>
  </si>
  <si>
    <t>SHUBHAM KAMRA</t>
  </si>
  <si>
    <t>NARESH KAMRA</t>
  </si>
  <si>
    <t>SHUBHAM KUSHWAHA</t>
  </si>
  <si>
    <t>NARENDRA SINGH</t>
  </si>
  <si>
    <t>SHUBHAM RAHAL</t>
  </si>
  <si>
    <t>BHUPENDER SINGH</t>
  </si>
  <si>
    <t>SHUBHAM SINGHAL</t>
  </si>
  <si>
    <t>AJAY KUMAR SINGHAL</t>
  </si>
  <si>
    <t>SHUBHANGI</t>
  </si>
  <si>
    <t>RAJ KUMAR</t>
  </si>
  <si>
    <t>SHUBHI GUPTA</t>
  </si>
  <si>
    <t>SHARAD KUMAR GUPTA</t>
  </si>
  <si>
    <t>SOMYA PARASHAR</t>
  </si>
  <si>
    <t>RAJ KUMAR SHARMA</t>
  </si>
  <si>
    <t>SONALI AGARWAL</t>
  </si>
  <si>
    <t>V. K. AGARWAL</t>
  </si>
  <si>
    <t>STUTI SRIVASTAVA</t>
  </si>
  <si>
    <t>UMESH CHANDRA SRIVASTAVA</t>
  </si>
  <si>
    <t>SUNITA RAWAT</t>
  </si>
  <si>
    <t>REWASHANKAR RAWAT</t>
  </si>
  <si>
    <t>SURYA DUA</t>
  </si>
  <si>
    <t>GANESH KUMAR DUA</t>
  </si>
  <si>
    <t>TANUSHREE ROY</t>
  </si>
  <si>
    <t>SAIKAT ROY</t>
  </si>
  <si>
    <t>TANYA AGARWAL</t>
  </si>
  <si>
    <t>MAHESH KUMAR AGARWAL</t>
  </si>
  <si>
    <t>TARIKA GHAI</t>
  </si>
  <si>
    <t>MUKESH GHAI</t>
  </si>
  <si>
    <t>TUSHAR GUPTA</t>
  </si>
  <si>
    <t>A. K. JAISWAL</t>
  </si>
  <si>
    <t>UTKARSH AGARWAL</t>
  </si>
  <si>
    <t>ANAND PRAKASH AGARWAL</t>
  </si>
  <si>
    <t>UTKARSH AGNIHOTRI</t>
  </si>
  <si>
    <t>AJAI KUMAR AGNIHOTRI</t>
  </si>
  <si>
    <t>UTKARSH GUPTA</t>
  </si>
  <si>
    <t>SHAILENDRA GUPTA</t>
  </si>
  <si>
    <t>VAIBHAV PANDEY</t>
  </si>
  <si>
    <t>ASHOK KUMAR PANDEY</t>
  </si>
  <si>
    <t>VARTIKA SRIVASTAVA</t>
  </si>
  <si>
    <t>ALOK RANJAN</t>
  </si>
  <si>
    <t>VEDANSH GARG</t>
  </si>
  <si>
    <t>ASHEESH KUMAR GUPTA</t>
  </si>
  <si>
    <t>VIBHA YADAV</t>
  </si>
  <si>
    <t>SHREE RAM YADAV</t>
  </si>
  <si>
    <t>VIBHOR JAIN</t>
  </si>
  <si>
    <t>ANIL KUMAR JAIN</t>
  </si>
  <si>
    <t>VIKAS KUMAR</t>
  </si>
  <si>
    <t>S. L. RAM</t>
  </si>
  <si>
    <t>VIKAS SINGH</t>
  </si>
  <si>
    <t>AWADH RAJ SINGH</t>
  </si>
  <si>
    <t>VINAY KUMAR RAI</t>
  </si>
  <si>
    <t>KRISHNA NAND RAI</t>
  </si>
  <si>
    <t>VINOD KUMAR</t>
  </si>
  <si>
    <t>RAMPAL SINGH</t>
  </si>
  <si>
    <t>VIPIN KUMAR VERMA</t>
  </si>
  <si>
    <t>ARVIND KUMAR VERMA</t>
  </si>
  <si>
    <t>VIPUL AGRAWAL</t>
  </si>
  <si>
    <t>DODDDRA KUMAR AGRAWAL</t>
  </si>
  <si>
    <t>VISHNOO VISHAL SINGH</t>
  </si>
  <si>
    <t>MAHENDRA SINGH</t>
  </si>
  <si>
    <t>VIVEK RANA</t>
  </si>
  <si>
    <t>UDAIVEER SINGH</t>
  </si>
  <si>
    <t>ABHAY MISHRA</t>
  </si>
  <si>
    <t>ARUN KUMAR MISHRA</t>
  </si>
  <si>
    <t>ABHISHEK GOEL</t>
  </si>
  <si>
    <t>RAKESH GOEL</t>
  </si>
  <si>
    <t>ADITYA GUPTA</t>
  </si>
  <si>
    <t>AWADHESH KUMAR GUPTA</t>
  </si>
  <si>
    <t>AFREEN MANNAN</t>
  </si>
  <si>
    <t>ABDUL MANNAN KHAN</t>
  </si>
  <si>
    <t>ASHISH KUMAR</t>
  </si>
  <si>
    <t>RAJENDRA PRASAD</t>
  </si>
  <si>
    <t>NOOTAN SINGH</t>
  </si>
  <si>
    <t>KAWAL DEO SINGH</t>
  </si>
  <si>
    <t>PAYAL MISHRA</t>
  </si>
  <si>
    <t>KAUSHAL KISHORE MISHRA</t>
  </si>
  <si>
    <t>PUJA RAI</t>
  </si>
  <si>
    <t>SHAILENDRA NATH RAI</t>
  </si>
  <si>
    <t>ROHIT TYAGI</t>
  </si>
  <si>
    <t>RUBY CHAUDHARY</t>
  </si>
  <si>
    <t>RAVINDERA SINGH</t>
  </si>
  <si>
    <t>RUBY KAUSHIK</t>
  </si>
  <si>
    <t>MORDHWAJ SHARMA</t>
  </si>
  <si>
    <t>SANDIP CHAURASIA</t>
  </si>
  <si>
    <t>BUDHIRAM CHAURASIA</t>
  </si>
  <si>
    <t>SHIKHAR AGRAWAL</t>
  </si>
  <si>
    <t>RAJENDRA KUMAR</t>
  </si>
  <si>
    <t>SONU GUPTA</t>
  </si>
  <si>
    <t>PREM PRAKASH GUPTA</t>
  </si>
  <si>
    <t>SURAJ GUPTA</t>
  </si>
  <si>
    <t>BADRI PRASAD GUPTA</t>
  </si>
  <si>
    <t>SWAPNIL KAKKAR</t>
  </si>
  <si>
    <t>SATISH KAKKAR</t>
  </si>
  <si>
    <t>TABREZ AJAZ</t>
  </si>
  <si>
    <t>AJAZ AHMAD</t>
  </si>
  <si>
    <t>URVASHI PANDEY</t>
  </si>
  <si>
    <t>KRISHAN PANDEY</t>
  </si>
  <si>
    <t>TILAK RAM SAINI</t>
  </si>
  <si>
    <t xml:space="preserve">AVDHESH MALIK </t>
  </si>
  <si>
    <t>Xb=</t>
  </si>
  <si>
    <t>SD=</t>
  </si>
  <si>
    <t>3*SD=</t>
  </si>
  <si>
    <t>V</t>
  </si>
  <si>
    <t>xb+3*sd=</t>
  </si>
  <si>
    <t>I</t>
  </si>
  <si>
    <t>xb+2*sd=</t>
  </si>
  <si>
    <t>B</t>
  </si>
  <si>
    <t>xb+sd=</t>
  </si>
  <si>
    <t>G</t>
  </si>
  <si>
    <t>xb=</t>
  </si>
  <si>
    <t>Y</t>
  </si>
  <si>
    <t>xb-sd=</t>
  </si>
  <si>
    <t>O</t>
  </si>
  <si>
    <t>xb-2*sd=</t>
  </si>
  <si>
    <t>R</t>
  </si>
  <si>
    <t>xb-3*sd=</t>
  </si>
  <si>
    <t>V th sem result VIBGYOR</t>
  </si>
  <si>
    <t>Color</t>
  </si>
  <si>
    <t>Range</t>
  </si>
  <si>
    <t>Roll Nos.</t>
  </si>
  <si>
    <t>No of students</t>
  </si>
  <si>
    <t>VIBGYOR Vth sem</t>
  </si>
  <si>
    <t>xb+1.8*sd=</t>
  </si>
  <si>
    <t>xb+2.7sd=</t>
  </si>
  <si>
    <t>xb+.9*sd=</t>
  </si>
  <si>
    <t>xb+.1*sd=</t>
  </si>
  <si>
    <t>xb-.1*sd=</t>
  </si>
  <si>
    <t>xb-.9*sd=</t>
  </si>
  <si>
    <t>xb-.1.8*sd=</t>
  </si>
  <si>
    <t>xb-1.8*sd=</t>
  </si>
  <si>
    <t>xb-2.7*sd=</t>
  </si>
  <si>
    <t xml:space="preserve">1202910801
1102910085
1102910124
1202910901
</t>
  </si>
  <si>
    <t>Total</t>
  </si>
  <si>
    <t>xb+1.8sd=337.64=&gt;338 to Xb+2.7sd=376.32=&gt;376</t>
  </si>
  <si>
    <t>xb+.9sd=298.96=&gt;299 to Xb+1.8sd=337.64=&gt;338</t>
  </si>
  <si>
    <t>xb+.1sd=264.58=&gt;265 to Xb+.9sd=298.96=&gt;299</t>
  </si>
  <si>
    <t xml:space="preserve"> Xb-0.1*sd=255.99=&gt;256 to Xb+0.1sd=264.58=&gt;265</t>
  </si>
  <si>
    <t>xb+.1sd=255.99 =&gt;256 to Xb-.9sd=221.61=&gt;222</t>
  </si>
  <si>
    <t>xb-.9sd=221.61=&gt;222 to Xb-1.8sd=182.93=&gt;183</t>
  </si>
  <si>
    <t>xb-1.8sd=182.93=&gt;183 to 
Xb-2.7sd=144.26=&gt;144</t>
  </si>
  <si>
    <t>v</t>
  </si>
  <si>
    <t>o</t>
  </si>
  <si>
    <t>1102910053 1102913067 1102910074 1102910075 1102910036 1102940087 1102910047</t>
  </si>
  <si>
    <t>1102910012 1102913078 1102910175 1102910092 1202910916 1102910030 1102910055 1102910130 1102910054 1102910093 1102910126 1102910068 1102910112 1102910144 1102910165 1102910082 1102910122 1102913005 1102910076 1102910081 1102910181 1102910052 1102910078 1102910100 1202910910 1102910058 1102910070 1102910090 1102910169</t>
  </si>
  <si>
    <t>1102910046 1102913028 1102910089 1102910158 1202910909 1102910084 1102910028 1102910071 1102910086 1102910164 1202910920 1102910141 1102910166 1102910016 1102910049 1102910007 1102913105 1102910125 1102910161 1102910024 1102910140 1202910904 1102910022 1102910057 1102910109 1102910115 1102910133 1102910139 1102910177 1102910013 1102910066 1102910037 1102910160 1102910097 1202910917 1102910073 1102910064 1102910131 1102910167 1102910186 1102910043 1102910023 1102910027 1102910137 1102910034 1202910915 1202910922 1102910018 1102910095 1202910905 1102910080 1102910065 1102910102 1102910114</t>
  </si>
  <si>
    <t>1102910072 1102910154 1102910185 1102910145 1102910045 1102910096 1102910107 1102910111 1102910153 1102910128 1102910163 1102910123 1102910168 1102910050 1202910906 1102910142 1102910099 1102910147</t>
  </si>
  <si>
    <t>1102910110 1102910157 1202910911 1102910159 1202910921 1102910044 1102910094 1202910913 1102910156 1202910923 1102910026 1102910171 1102910025 1102910048 1102910004 1102910005 1102910060 1102910129 1102910015 1102910019 1102910170 1102910183 1102910067 1102910108 1102910121 1102910003 1102910063 1102910132 1102910014 1102910135 1102910162 1102910038 1102910040 1102910113 1102910149 1102910020 1102910172 1102910174 1102910136 1102910106 1102910180 1102910091 1102910152 1102910006 1102910010 1102910059 1102910143 1102910173 1202910908 1202910925 1102910148 1102910150 1102910042 1102910119 1202910918 1202910919 1102910002 1102910103 1102910105 1102910116 1102910011 1102910155 1102910127 1102910056 1102910039 1102910087</t>
  </si>
  <si>
    <t>1102910001 1102910008 1102910029 1102910062 1102910079 1102910032 1102910061 1102910151 1202910912 1102910088 1102910117 1102910118 1102910033 1202910902 1102910104 1102910134 1102910138 1102910146 1102910035 1202910924 1202910903 1102910176 1102910041 1102910098 1102910179 1102910101 1102910069 1202910914</t>
  </si>
</sst>
</file>

<file path=xl/styles.xml><?xml version="1.0" encoding="utf-8"?>
<styleSheet xmlns="http://schemas.openxmlformats.org/spreadsheetml/2006/main">
  <numFmts count="1">
    <numFmt numFmtId="164" formatCode="0.0"/>
  </numFmts>
  <fonts count="37">
    <font>
      <sz val="11"/>
      <color theme="1"/>
      <name val="Calibri"/>
      <family val="2"/>
      <scheme val="minor"/>
    </font>
    <font>
      <b/>
      <sz val="11"/>
      <color indexed="8"/>
      <name val="Calibri"/>
      <family val="2"/>
    </font>
    <font>
      <sz val="10"/>
      <name val="Arial"/>
      <family val="2"/>
    </font>
    <font>
      <sz val="10"/>
      <name val="Arial"/>
    </font>
    <font>
      <sz val="11"/>
      <color indexed="8"/>
      <name val="Calibri"/>
      <family val="2"/>
      <charset val="1"/>
    </font>
    <font>
      <sz val="8"/>
      <name val="Arial"/>
      <family val="2"/>
    </font>
    <font>
      <b/>
      <sz val="10"/>
      <name val="Calibri"/>
      <family val="2"/>
    </font>
    <font>
      <b/>
      <sz val="10"/>
      <color indexed="8"/>
      <name val="Calibri"/>
      <family val="2"/>
    </font>
    <font>
      <sz val="8"/>
      <color indexed="8"/>
      <name val="Calibri"/>
      <family val="2"/>
    </font>
    <font>
      <sz val="11"/>
      <name val="Calibri"/>
      <family val="2"/>
    </font>
    <font>
      <sz val="8"/>
      <name val="Calibri"/>
      <family val="2"/>
    </font>
    <font>
      <sz val="8"/>
      <color indexed="8"/>
      <name val="Calibri"/>
      <family val="2"/>
      <charset val="1"/>
    </font>
    <font>
      <sz val="10"/>
      <name val="Calibri"/>
      <family val="2"/>
      <charset val="1"/>
    </font>
    <font>
      <sz val="11"/>
      <name val="Arial"/>
      <family val="2"/>
      <charset val="1"/>
    </font>
    <font>
      <sz val="8"/>
      <name val="Arial"/>
      <family val="2"/>
      <charset val="1"/>
    </font>
    <font>
      <sz val="9"/>
      <name val="Calibri"/>
      <family val="2"/>
    </font>
    <font>
      <sz val="8"/>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b/>
      <sz val="14"/>
      <color indexed="8"/>
      <name val="Calibri"/>
      <family val="2"/>
    </font>
    <font>
      <b/>
      <sz val="14"/>
      <color indexed="9"/>
      <name val="Calibri"/>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25"/>
        <bgColor indexed="64"/>
      </patternFill>
    </fill>
    <fill>
      <patternFill patternType="solid">
        <fgColor indexed="56"/>
        <bgColor indexed="64"/>
      </patternFill>
    </fill>
    <fill>
      <patternFill patternType="solid">
        <fgColor indexed="62"/>
        <bgColor indexed="64"/>
      </patternFill>
    </fill>
    <fill>
      <patternFill patternType="solid">
        <fgColor indexed="17"/>
        <bgColor indexed="64"/>
      </patternFill>
    </fill>
    <fill>
      <patternFill patternType="solid">
        <fgColor indexed="51"/>
        <bgColor indexed="64"/>
      </patternFill>
    </fill>
    <fill>
      <patternFill patternType="solid">
        <fgColor indexed="10"/>
        <bgColor indexed="64"/>
      </patternFill>
    </fill>
    <fill>
      <patternFill patternType="solid">
        <fgColor indexed="9"/>
        <bgColor indexed="26"/>
      </patternFill>
    </fill>
    <fill>
      <patternFill patternType="solid">
        <fgColor indexed="36"/>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59"/>
      </left>
      <right style="thin">
        <color indexed="59"/>
      </right>
      <top style="thin">
        <color indexed="59"/>
      </top>
      <bottom/>
      <diagonal/>
    </border>
    <border>
      <left style="thin">
        <color indexed="59"/>
      </left>
      <right/>
      <top style="thin">
        <color indexed="59"/>
      </top>
      <bottom/>
      <diagonal/>
    </border>
    <border>
      <left style="thin">
        <color indexed="63"/>
      </left>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3"/>
      </right>
      <top/>
      <bottom/>
      <diagonal/>
    </border>
    <border>
      <left style="thin">
        <color indexed="63"/>
      </left>
      <right style="thin">
        <color indexed="63"/>
      </right>
      <top style="thin">
        <color indexed="63"/>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style="thin">
        <color indexed="59"/>
      </right>
      <top style="thin">
        <color indexed="59"/>
      </top>
      <bottom style="thin">
        <color indexed="8"/>
      </bottom>
      <diagonal/>
    </border>
    <border>
      <left style="thin">
        <color indexed="59"/>
      </left>
      <right/>
      <top style="thin">
        <color indexed="59"/>
      </top>
      <bottom style="thin">
        <color indexed="59"/>
      </bottom>
      <diagonal/>
    </border>
    <border>
      <left style="thin">
        <color indexed="64"/>
      </left>
      <right style="thin">
        <color indexed="64"/>
      </right>
      <top/>
      <bottom style="thin">
        <color indexed="64"/>
      </bottom>
      <diagonal/>
    </border>
  </borders>
  <cellStyleXfs count="92">
    <xf numFmtId="0" fontId="0" fillId="0" borderId="0"/>
    <xf numFmtId="0" fontId="17" fillId="2"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20" fillId="20" borderId="1" applyNumberFormat="0" applyAlignment="0" applyProtection="0"/>
    <xf numFmtId="0" fontId="21" fillId="21" borderId="2" applyNumberFormat="0" applyAlignment="0" applyProtection="0"/>
    <xf numFmtId="0" fontId="21" fillId="2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23" fillId="4" borderId="0" applyNumberFormat="0" applyBorder="0" applyAlignment="0" applyProtection="0"/>
    <xf numFmtId="0" fontId="24" fillId="0" borderId="3" applyNumberFormat="0" applyFill="0" applyAlignment="0" applyProtection="0"/>
    <xf numFmtId="0" fontId="24" fillId="0" borderId="3" applyNumberFormat="0" applyFill="0" applyAlignment="0" applyProtection="0"/>
    <xf numFmtId="0" fontId="25" fillId="0" borderId="4"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7" borderId="1" applyNumberFormat="0" applyAlignment="0" applyProtection="0"/>
    <xf numFmtId="0" fontId="27" fillId="7" borderId="1" applyNumberFormat="0" applyAlignment="0" applyProtection="0"/>
    <xf numFmtId="0" fontId="28" fillId="0" borderId="6" applyNumberFormat="0" applyFill="0" applyAlignment="0" applyProtection="0"/>
    <xf numFmtId="0" fontId="28" fillId="0" borderId="6" applyNumberFormat="0" applyFill="0" applyAlignment="0" applyProtection="0"/>
    <xf numFmtId="0" fontId="29" fillId="22" borderId="0" applyNumberFormat="0" applyBorder="0" applyAlignment="0" applyProtection="0"/>
    <xf numFmtId="0" fontId="29" fillId="22" borderId="0" applyNumberFormat="0" applyBorder="0" applyAlignment="0" applyProtection="0"/>
    <xf numFmtId="0" fontId="2" fillId="0" borderId="0"/>
    <xf numFmtId="0" fontId="2" fillId="0" borderId="0"/>
    <xf numFmtId="0" fontId="2" fillId="0" borderId="0"/>
    <xf numFmtId="0" fontId="17" fillId="0" borderId="0"/>
    <xf numFmtId="0" fontId="17" fillId="0" borderId="0"/>
    <xf numFmtId="0" fontId="3" fillId="0" borderId="0"/>
    <xf numFmtId="0" fontId="2" fillId="0" borderId="0"/>
    <xf numFmtId="0" fontId="3" fillId="0" borderId="0"/>
    <xf numFmtId="0" fontId="2" fillId="23" borderId="7" applyNumberFormat="0" applyFont="0" applyAlignment="0" applyProtection="0"/>
    <xf numFmtId="0" fontId="2" fillId="23" borderId="7" applyNumberFormat="0" applyFont="0" applyAlignment="0" applyProtection="0"/>
    <xf numFmtId="0" fontId="30" fillId="20" borderId="8" applyNumberFormat="0" applyAlignment="0" applyProtection="0"/>
    <xf numFmtId="0" fontId="30" fillId="20" borderId="8" applyNumberFormat="0" applyAlignment="0" applyProtection="0"/>
    <xf numFmtId="0" fontId="4" fillId="0" borderId="0"/>
    <xf numFmtId="0" fontId="31" fillId="0" borderId="0" applyNumberForma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2" fillId="0" borderId="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120">
    <xf numFmtId="0" fontId="0" fillId="0" borderId="0" xfId="0"/>
    <xf numFmtId="0" fontId="2" fillId="0" borderId="10" xfId="75" applyFont="1" applyBorder="1" applyAlignment="1">
      <alignment horizontal="center" vertical="center" wrapText="1"/>
    </xf>
    <xf numFmtId="0" fontId="2" fillId="0" borderId="0" xfId="75" applyFont="1" applyAlignment="1">
      <alignment horizontal="justify"/>
    </xf>
    <xf numFmtId="1" fontId="2" fillId="0" borderId="10" xfId="75" applyNumberFormat="1" applyFont="1" applyBorder="1" applyAlignment="1">
      <alignment horizontal="center" vertical="center" wrapText="1"/>
    </xf>
    <xf numFmtId="0" fontId="8" fillId="0" borderId="8" xfId="75" applyFont="1" applyFill="1" applyBorder="1" applyAlignment="1">
      <alignment horizontal="center" vertical="center" wrapText="1"/>
    </xf>
    <xf numFmtId="0" fontId="9" fillId="0" borderId="8" xfId="73" applyFont="1" applyFill="1" applyBorder="1" applyAlignment="1">
      <alignment horizontal="center" vertical="center"/>
    </xf>
    <xf numFmtId="0" fontId="10" fillId="0" borderId="8" xfId="73" applyFont="1" applyFill="1" applyBorder="1" applyAlignment="1">
      <alignment vertical="center" wrapText="1"/>
    </xf>
    <xf numFmtId="0" fontId="11" fillId="0" borderId="8" xfId="75" applyFont="1" applyBorder="1" applyAlignment="1">
      <alignment horizontal="center" wrapText="1"/>
    </xf>
    <xf numFmtId="1" fontId="2" fillId="0" borderId="8" xfId="75" applyNumberFormat="1" applyBorder="1"/>
    <xf numFmtId="0" fontId="11" fillId="0" borderId="8" xfId="75" applyFont="1" applyFill="1" applyBorder="1" applyAlignment="1">
      <alignment horizontal="center" wrapText="1"/>
    </xf>
    <xf numFmtId="0" fontId="2" fillId="0" borderId="8" xfId="75" applyBorder="1" applyAlignment="1">
      <alignment horizontal="center" vertical="center" wrapText="1"/>
    </xf>
    <xf numFmtId="0" fontId="10" fillId="0" borderId="8" xfId="73" applyFont="1" applyFill="1" applyBorder="1" applyAlignment="1">
      <alignment horizontal="left" vertical="center"/>
    </xf>
    <xf numFmtId="0" fontId="8" fillId="0" borderId="8" xfId="75" applyFont="1" applyBorder="1" applyAlignment="1">
      <alignment horizontal="center" wrapText="1"/>
    </xf>
    <xf numFmtId="0" fontId="13" fillId="0" borderId="8" xfId="73" applyFont="1" applyFill="1" applyBorder="1" applyAlignment="1">
      <alignment horizontal="center" vertical="center"/>
    </xf>
    <xf numFmtId="0" fontId="15" fillId="0" borderId="8" xfId="73" applyFont="1" applyFill="1" applyBorder="1" applyAlignment="1">
      <alignment vertical="center" shrinkToFit="1"/>
    </xf>
    <xf numFmtId="0" fontId="14" fillId="0" borderId="8" xfId="73" applyFont="1" applyFill="1" applyBorder="1" applyAlignment="1">
      <alignment horizontal="left" vertical="center"/>
    </xf>
    <xf numFmtId="0" fontId="15" fillId="0" borderId="8" xfId="73" applyFont="1" applyFill="1" applyBorder="1" applyAlignment="1">
      <alignment horizontal="left" vertical="center" shrinkToFit="1"/>
    </xf>
    <xf numFmtId="0" fontId="10" fillId="0" borderId="8" xfId="73" applyFont="1" applyFill="1" applyBorder="1" applyAlignment="1">
      <alignment horizontal="left" vertical="center" shrinkToFit="1"/>
    </xf>
    <xf numFmtId="0" fontId="10" fillId="0" borderId="8" xfId="73" applyFont="1" applyFill="1" applyBorder="1" applyAlignment="1">
      <alignment vertical="center" shrinkToFit="1"/>
    </xf>
    <xf numFmtId="0" fontId="16" fillId="0" borderId="8" xfId="75" applyFont="1" applyBorder="1" applyAlignment="1">
      <alignment horizontal="center"/>
    </xf>
    <xf numFmtId="0" fontId="2" fillId="0" borderId="8" xfId="73" applyFont="1" applyFill="1" applyBorder="1" applyAlignment="1">
      <alignment horizontal="center" vertical="center"/>
    </xf>
    <xf numFmtId="0" fontId="2" fillId="0" borderId="8" xfId="75" applyBorder="1" applyAlignment="1">
      <alignment horizontal="center"/>
    </xf>
    <xf numFmtId="0" fontId="5" fillId="0" borderId="8" xfId="73" applyFont="1" applyFill="1" applyBorder="1" applyAlignment="1">
      <alignment horizontal="left" vertical="center"/>
    </xf>
    <xf numFmtId="0" fontId="14" fillId="0" borderId="8" xfId="73" applyFont="1" applyFill="1" applyBorder="1" applyAlignment="1">
      <alignment horizontal="left" vertical="center" wrapText="1"/>
    </xf>
    <xf numFmtId="0" fontId="5" fillId="0" borderId="8" xfId="73" applyFont="1" applyFill="1" applyBorder="1" applyAlignment="1">
      <alignment horizontal="left" vertical="center" wrapText="1"/>
    </xf>
    <xf numFmtId="0" fontId="12" fillId="0" borderId="8" xfId="75" applyFont="1" applyFill="1" applyBorder="1" applyAlignment="1"/>
    <xf numFmtId="0" fontId="12" fillId="0" borderId="8" xfId="75" applyFont="1" applyFill="1" applyBorder="1" applyAlignment="1">
      <alignment wrapText="1"/>
    </xf>
    <xf numFmtId="1" fontId="2" fillId="0" borderId="8" xfId="75" applyNumberFormat="1" applyFill="1" applyBorder="1"/>
    <xf numFmtId="0" fontId="12" fillId="0" borderId="8" xfId="85" applyFont="1" applyFill="1" applyBorder="1" applyAlignment="1"/>
    <xf numFmtId="0" fontId="5" fillId="0" borderId="8" xfId="73" applyFont="1" applyFill="1" applyBorder="1" applyAlignment="1">
      <alignment horizontal="left" vertical="center" shrinkToFit="1"/>
    </xf>
    <xf numFmtId="0" fontId="2" fillId="0" borderId="8" xfId="73" applyFont="1" applyFill="1" applyBorder="1" applyAlignment="1">
      <alignment vertical="center" shrinkToFit="1"/>
    </xf>
    <xf numFmtId="1" fontId="0" fillId="0" borderId="0" xfId="0" applyNumberFormat="1"/>
    <xf numFmtId="164" fontId="2" fillId="0" borderId="11" xfId="75" applyNumberFormat="1" applyFont="1" applyBorder="1" applyAlignment="1">
      <alignment horizontal="center" vertical="center" wrapText="1"/>
    </xf>
    <xf numFmtId="164" fontId="2" fillId="0" borderId="12" xfId="75" applyNumberFormat="1" applyBorder="1"/>
    <xf numFmtId="0" fontId="0" fillId="0" borderId="13" xfId="0" applyBorder="1"/>
    <xf numFmtId="1" fontId="0" fillId="0" borderId="13" xfId="0" applyNumberFormat="1" applyBorder="1"/>
    <xf numFmtId="0" fontId="0" fillId="0" borderId="13" xfId="0" applyBorder="1" applyAlignment="1">
      <alignment horizontal="center"/>
    </xf>
    <xf numFmtId="0" fontId="0" fillId="0" borderId="14" xfId="0" applyFill="1" applyBorder="1"/>
    <xf numFmtId="164" fontId="2" fillId="0" borderId="15" xfId="75" applyNumberFormat="1" applyFill="1" applyBorder="1"/>
    <xf numFmtId="1" fontId="2" fillId="0" borderId="16" xfId="75" applyNumberFormat="1" applyBorder="1"/>
    <xf numFmtId="0" fontId="0" fillId="24" borderId="17" xfId="0" applyFill="1" applyBorder="1"/>
    <xf numFmtId="1" fontId="0" fillId="24" borderId="18" xfId="0" applyNumberFormat="1" applyFill="1" applyBorder="1"/>
    <xf numFmtId="0" fontId="0" fillId="24" borderId="18" xfId="0" applyFill="1" applyBorder="1"/>
    <xf numFmtId="0" fontId="2" fillId="0" borderId="12" xfId="75" applyBorder="1" applyAlignment="1">
      <alignment horizontal="center"/>
    </xf>
    <xf numFmtId="164" fontId="2" fillId="0" borderId="19" xfId="75" applyNumberFormat="1" applyBorder="1"/>
    <xf numFmtId="0" fontId="2" fillId="0" borderId="16" xfId="75" applyBorder="1" applyAlignment="1">
      <alignment horizontal="center" vertical="center" wrapText="1"/>
    </xf>
    <xf numFmtId="0" fontId="2" fillId="0" borderId="13" xfId="75" applyBorder="1" applyAlignment="1">
      <alignment horizontal="center"/>
    </xf>
    <xf numFmtId="1" fontId="2" fillId="0" borderId="13" xfId="75" applyNumberFormat="1" applyBorder="1"/>
    <xf numFmtId="1" fontId="3" fillId="0" borderId="0" xfId="80" applyNumberFormat="1" applyFill="1"/>
    <xf numFmtId="0" fontId="3" fillId="0" borderId="0" xfId="80" applyFill="1"/>
    <xf numFmtId="2" fontId="3" fillId="0" borderId="0" xfId="80" applyNumberFormat="1" applyFill="1"/>
    <xf numFmtId="0" fontId="1" fillId="0" borderId="0" xfId="0" applyFont="1"/>
    <xf numFmtId="0" fontId="34" fillId="0" borderId="10" xfId="75" applyFont="1" applyBorder="1" applyAlignment="1">
      <alignment horizontal="center" vertical="center" wrapText="1"/>
    </xf>
    <xf numFmtId="0" fontId="34" fillId="0" borderId="0" xfId="75" applyFont="1" applyAlignment="1">
      <alignment horizontal="justify"/>
    </xf>
    <xf numFmtId="1" fontId="34" fillId="0" borderId="10" xfId="75" applyNumberFormat="1" applyFont="1" applyBorder="1" applyAlignment="1">
      <alignment horizontal="center" vertical="center" wrapText="1"/>
    </xf>
    <xf numFmtId="164" fontId="34" fillId="0" borderId="11" xfId="75" applyNumberFormat="1" applyFont="1" applyBorder="1" applyAlignment="1">
      <alignment horizontal="center" vertical="center" wrapText="1"/>
    </xf>
    <xf numFmtId="0" fontId="1" fillId="0" borderId="13" xfId="0" applyFont="1" applyBorder="1"/>
    <xf numFmtId="0" fontId="8" fillId="0" borderId="16" xfId="75" applyFont="1" applyBorder="1" applyAlignment="1">
      <alignment horizontal="center" wrapText="1"/>
    </xf>
    <xf numFmtId="1" fontId="2" fillId="0" borderId="8" xfId="75" applyNumberFormat="1" applyBorder="1" applyAlignment="1">
      <alignment horizontal="center"/>
    </xf>
    <xf numFmtId="164" fontId="2" fillId="0" borderId="12" xfId="75" applyNumberFormat="1" applyBorder="1" applyAlignment="1">
      <alignment horizontal="center"/>
    </xf>
    <xf numFmtId="1" fontId="0" fillId="0" borderId="13" xfId="0" applyNumberFormat="1" applyBorder="1" applyAlignment="1">
      <alignment horizontal="center"/>
    </xf>
    <xf numFmtId="0" fontId="12" fillId="0" borderId="8" xfId="75" applyFont="1" applyFill="1" applyBorder="1" applyAlignment="1">
      <alignment horizontal="center" wrapText="1"/>
    </xf>
    <xf numFmtId="1" fontId="2" fillId="0" borderId="8" xfId="75" applyNumberFormat="1" applyFill="1" applyBorder="1" applyAlignment="1">
      <alignment horizontal="center"/>
    </xf>
    <xf numFmtId="0" fontId="12" fillId="0" borderId="8" xfId="85" applyFont="1" applyFill="1" applyBorder="1" applyAlignment="1">
      <alignment horizontal="center"/>
    </xf>
    <xf numFmtId="0" fontId="12" fillId="0" borderId="8" xfId="75" applyFont="1" applyFill="1" applyBorder="1" applyAlignment="1">
      <alignment horizontal="center"/>
    </xf>
    <xf numFmtId="1" fontId="2" fillId="0" borderId="16" xfId="75" applyNumberFormat="1" applyBorder="1" applyAlignment="1">
      <alignment horizontal="center"/>
    </xf>
    <xf numFmtId="1" fontId="2" fillId="0" borderId="13" xfId="75" applyNumberFormat="1" applyBorder="1" applyAlignment="1">
      <alignment horizontal="center"/>
    </xf>
    <xf numFmtId="164" fontId="2" fillId="0" borderId="19" xfId="75" applyNumberFormat="1" applyBorder="1" applyAlignment="1">
      <alignment horizontal="center"/>
    </xf>
    <xf numFmtId="0" fontId="9" fillId="0" borderId="8" xfId="73" applyFont="1" applyFill="1" applyBorder="1" applyAlignment="1">
      <alignment horizontal="left" vertical="center"/>
    </xf>
    <xf numFmtId="0" fontId="10" fillId="0" borderId="8" xfId="73" applyFont="1" applyFill="1" applyBorder="1" applyAlignment="1">
      <alignment horizontal="left" vertical="center" wrapText="1"/>
    </xf>
    <xf numFmtId="0" fontId="13" fillId="0" borderId="8" xfId="73" applyFont="1" applyFill="1" applyBorder="1" applyAlignment="1">
      <alignment horizontal="left" vertical="center"/>
    </xf>
    <xf numFmtId="0" fontId="2" fillId="0" borderId="8" xfId="73" applyFont="1" applyFill="1" applyBorder="1" applyAlignment="1">
      <alignment horizontal="left" vertical="center"/>
    </xf>
    <xf numFmtId="0" fontId="2" fillId="0" borderId="8" xfId="73" applyFont="1" applyFill="1" applyBorder="1" applyAlignment="1">
      <alignment horizontal="left" vertical="center" shrinkToFit="1"/>
    </xf>
    <xf numFmtId="0" fontId="0" fillId="0" borderId="0" xfId="0" applyAlignment="1">
      <alignment horizontal="center"/>
    </xf>
    <xf numFmtId="2" fontId="0" fillId="0" borderId="0" xfId="0" applyNumberFormat="1"/>
    <xf numFmtId="0" fontId="2" fillId="0" borderId="0" xfId="80" applyFont="1" applyFill="1"/>
    <xf numFmtId="0" fontId="2" fillId="0" borderId="13" xfId="73" applyBorder="1" applyAlignment="1">
      <alignment horizontal="center" vertical="center" wrapText="1"/>
    </xf>
    <xf numFmtId="0" fontId="9" fillId="0" borderId="13" xfId="73" applyFont="1" applyBorder="1" applyAlignment="1">
      <alignment vertical="top" wrapText="1"/>
    </xf>
    <xf numFmtId="0" fontId="2" fillId="0" borderId="0" xfId="73"/>
    <xf numFmtId="0" fontId="2" fillId="0" borderId="0" xfId="73" applyAlignment="1">
      <alignment vertical="center" wrapText="1"/>
    </xf>
    <xf numFmtId="0" fontId="34" fillId="0" borderId="13" xfId="73" applyFont="1" applyBorder="1"/>
    <xf numFmtId="0" fontId="34" fillId="0" borderId="13" xfId="73" applyFont="1" applyBorder="1" applyAlignment="1">
      <alignment vertical="center" wrapText="1"/>
    </xf>
    <xf numFmtId="0" fontId="0" fillId="0" borderId="0" xfId="0" applyAlignment="1">
      <alignment wrapText="1"/>
    </xf>
    <xf numFmtId="0" fontId="0" fillId="0" borderId="0" xfId="0" applyFill="1" applyAlignment="1">
      <alignment wrapText="1"/>
    </xf>
    <xf numFmtId="0" fontId="35" fillId="25" borderId="0" xfId="0" applyFont="1" applyFill="1" applyAlignment="1">
      <alignment horizontal="center"/>
    </xf>
    <xf numFmtId="0" fontId="36" fillId="26" borderId="0" xfId="0" applyFont="1" applyFill="1" applyAlignment="1">
      <alignment horizontal="center"/>
    </xf>
    <xf numFmtId="0" fontId="35" fillId="27" borderId="0" xfId="0" applyFont="1" applyFill="1" applyAlignment="1">
      <alignment horizontal="center"/>
    </xf>
    <xf numFmtId="0" fontId="35" fillId="28" borderId="0" xfId="0" applyFont="1" applyFill="1" applyAlignment="1">
      <alignment horizontal="center"/>
    </xf>
    <xf numFmtId="0" fontId="35" fillId="24" borderId="0" xfId="0" applyFont="1" applyFill="1" applyAlignment="1">
      <alignment horizontal="center"/>
    </xf>
    <xf numFmtId="0" fontId="35" fillId="29" borderId="0" xfId="0" applyFont="1" applyFill="1" applyAlignment="1">
      <alignment horizontal="center"/>
    </xf>
    <xf numFmtId="0" fontId="35" fillId="30" borderId="0" xfId="0" applyFont="1" applyFill="1" applyAlignment="1">
      <alignment horizontal="center"/>
    </xf>
    <xf numFmtId="0" fontId="35" fillId="0" borderId="0" xfId="0" applyFont="1" applyAlignment="1">
      <alignment horizontal="center"/>
    </xf>
    <xf numFmtId="0" fontId="9" fillId="27" borderId="13" xfId="73" applyFont="1" applyFill="1" applyBorder="1" applyAlignment="1">
      <alignment vertical="top" wrapText="1"/>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6" fillId="31" borderId="24" xfId="73" applyFont="1" applyFill="1" applyBorder="1" applyAlignment="1">
      <alignment vertical="center" wrapText="1"/>
    </xf>
    <xf numFmtId="0" fontId="6" fillId="31" borderId="25" xfId="73" applyFont="1" applyFill="1" applyBorder="1" applyAlignment="1">
      <alignment horizontal="left" vertical="center" wrapText="1"/>
    </xf>
    <xf numFmtId="0" fontId="7" fillId="31" borderId="24" xfId="75" applyFont="1" applyFill="1" applyBorder="1" applyAlignment="1">
      <alignment horizontal="center" vertical="center" wrapText="1"/>
    </xf>
    <xf numFmtId="0" fontId="7" fillId="31" borderId="26" xfId="75" applyFont="1" applyFill="1" applyBorder="1" applyAlignment="1">
      <alignment horizontal="center" vertical="center" wrapText="1"/>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9" fillId="28" borderId="13" xfId="73" applyFont="1" applyFill="1" applyBorder="1" applyAlignment="1">
      <alignment vertical="top" wrapText="1"/>
    </xf>
    <xf numFmtId="0" fontId="9" fillId="0" borderId="13" xfId="73" applyFont="1" applyBorder="1" applyAlignment="1">
      <alignment vertical="top" wrapText="1"/>
    </xf>
    <xf numFmtId="0" fontId="9" fillId="32" borderId="13" xfId="73" applyFont="1" applyFill="1" applyBorder="1" applyAlignment="1">
      <alignment vertical="top" wrapText="1"/>
    </xf>
    <xf numFmtId="0" fontId="9" fillId="0" borderId="20" xfId="73" applyFont="1" applyBorder="1" applyAlignment="1">
      <alignment vertical="top" wrapText="1"/>
    </xf>
    <xf numFmtId="0" fontId="9" fillId="0" borderId="27" xfId="73" applyFont="1" applyBorder="1" applyAlignment="1">
      <alignment vertical="top" wrapText="1"/>
    </xf>
    <xf numFmtId="0" fontId="9" fillId="26" borderId="13" xfId="73" applyFont="1" applyFill="1" applyBorder="1" applyAlignment="1">
      <alignment vertical="top" wrapText="1"/>
    </xf>
    <xf numFmtId="0" fontId="9" fillId="0" borderId="13" xfId="73" applyFont="1" applyBorder="1" applyAlignment="1">
      <alignment horizontal="center" vertical="top" wrapText="1"/>
    </xf>
    <xf numFmtId="0" fontId="9" fillId="0" borderId="20" xfId="73" applyFont="1" applyBorder="1" applyAlignment="1">
      <alignment horizontal="left" vertical="top" wrapText="1"/>
    </xf>
    <xf numFmtId="0" fontId="9" fillId="0" borderId="27" xfId="73" applyFont="1" applyBorder="1" applyAlignment="1">
      <alignment horizontal="left" vertical="top" wrapText="1"/>
    </xf>
    <xf numFmtId="0" fontId="2" fillId="0" borderId="13" xfId="73" applyBorder="1" applyAlignment="1">
      <alignment horizontal="center" vertical="center" wrapText="1"/>
    </xf>
    <xf numFmtId="0" fontId="9" fillId="30" borderId="13" xfId="73" applyFont="1" applyFill="1" applyBorder="1" applyAlignment="1">
      <alignment vertical="top" wrapText="1"/>
    </xf>
    <xf numFmtId="0" fontId="2" fillId="0" borderId="20" xfId="73" applyBorder="1" applyAlignment="1">
      <alignment horizontal="center" vertical="center" wrapText="1"/>
    </xf>
    <xf numFmtId="0" fontId="2" fillId="0" borderId="27" xfId="73" applyBorder="1" applyAlignment="1">
      <alignment horizontal="center" vertical="center" wrapText="1"/>
    </xf>
    <xf numFmtId="0" fontId="9" fillId="24" borderId="13" xfId="73" applyFont="1" applyFill="1" applyBorder="1" applyAlignment="1">
      <alignment vertical="top" wrapText="1"/>
    </xf>
    <xf numFmtId="0" fontId="9" fillId="29" borderId="13" xfId="73" applyFont="1" applyFill="1" applyBorder="1" applyAlignment="1">
      <alignment vertical="top" wrapText="1"/>
    </xf>
    <xf numFmtId="0" fontId="9" fillId="0" borderId="14" xfId="73" applyFont="1" applyBorder="1" applyAlignment="1">
      <alignment vertical="top" wrapText="1"/>
    </xf>
  </cellXfs>
  <cellStyles count="92">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2" xfId="9"/>
    <cellStyle name="20% - Accent5 3" xfId="10"/>
    <cellStyle name="20% - Accent6 2" xfId="11"/>
    <cellStyle name="20% - Accent6 3" xfId="12"/>
    <cellStyle name="40% - Accent1 2" xfId="13"/>
    <cellStyle name="40% - Accent1 3" xfId="14"/>
    <cellStyle name="40% - Accent2 2" xfId="15"/>
    <cellStyle name="40% - Accent2 3" xfId="16"/>
    <cellStyle name="40% - Accent3 2" xfId="17"/>
    <cellStyle name="40% - Accent3 3" xfId="18"/>
    <cellStyle name="40% - Accent4 2" xfId="19"/>
    <cellStyle name="40% - Accent4 3" xfId="20"/>
    <cellStyle name="40% - Accent5 2" xfId="21"/>
    <cellStyle name="40% - Accent5 3" xfId="22"/>
    <cellStyle name="40% - Accent6 2" xfId="23"/>
    <cellStyle name="40% - Accent6 3" xfId="24"/>
    <cellStyle name="60% - Accent1 2" xfId="25"/>
    <cellStyle name="60% - Accent1 3" xfId="26"/>
    <cellStyle name="60% - Accent2 2" xfId="27"/>
    <cellStyle name="60% - Accent2 3" xfId="28"/>
    <cellStyle name="60% - Accent3 2" xfId="29"/>
    <cellStyle name="60% - Accent3 3" xfId="30"/>
    <cellStyle name="60% - Accent4 2" xfId="31"/>
    <cellStyle name="60% - Accent4 3" xfId="32"/>
    <cellStyle name="60% - Accent5 2" xfId="33"/>
    <cellStyle name="60% - Accent5 3" xfId="34"/>
    <cellStyle name="60% - Accent6 2" xfId="35"/>
    <cellStyle name="60% - Accent6 3" xfId="36"/>
    <cellStyle name="Accent1 2" xfId="37"/>
    <cellStyle name="Accent1 3" xfId="38"/>
    <cellStyle name="Accent2 2" xfId="39"/>
    <cellStyle name="Accent2 3" xfId="40"/>
    <cellStyle name="Accent3 2" xfId="41"/>
    <cellStyle name="Accent3 3" xfId="42"/>
    <cellStyle name="Accent4 2" xfId="43"/>
    <cellStyle name="Accent4 3" xfId="44"/>
    <cellStyle name="Accent5 2" xfId="45"/>
    <cellStyle name="Accent5 3" xfId="46"/>
    <cellStyle name="Accent6 2" xfId="47"/>
    <cellStyle name="Accent6 3" xfId="48"/>
    <cellStyle name="Bad 2" xfId="49"/>
    <cellStyle name="Bad 3" xfId="50"/>
    <cellStyle name="Calculation 2" xfId="51"/>
    <cellStyle name="Calculation 3" xfId="52"/>
    <cellStyle name="Check Cell 2" xfId="53"/>
    <cellStyle name="Check Cell 3" xfId="54"/>
    <cellStyle name="Explanatory Text 2" xfId="55"/>
    <cellStyle name="Explanatory Text 3" xfId="56"/>
    <cellStyle name="Good 2" xfId="57"/>
    <cellStyle name="Good 3" xfId="58"/>
    <cellStyle name="Heading 1 2" xfId="59"/>
    <cellStyle name="Heading 1 3" xfId="60"/>
    <cellStyle name="Heading 2 2" xfId="61"/>
    <cellStyle name="Heading 2 3" xfId="62"/>
    <cellStyle name="Heading 3 2" xfId="63"/>
    <cellStyle name="Heading 3 3" xfId="64"/>
    <cellStyle name="Heading 4 2" xfId="65"/>
    <cellStyle name="Heading 4 3" xfId="66"/>
    <cellStyle name="Input 2" xfId="67"/>
    <cellStyle name="Input 3" xfId="68"/>
    <cellStyle name="Linked Cell 2" xfId="69"/>
    <cellStyle name="Linked Cell 3" xfId="70"/>
    <cellStyle name="Neutral 2" xfId="71"/>
    <cellStyle name="Neutral 3" xfId="72"/>
    <cellStyle name="Normal" xfId="0" builtinId="0"/>
    <cellStyle name="Normal 2" xfId="73"/>
    <cellStyle name="Normal 2 2" xfId="74"/>
    <cellStyle name="Normal 3" xfId="75"/>
    <cellStyle name="Normal 3 2" xfId="76"/>
    <cellStyle name="Normal 3 3" xfId="77"/>
    <cellStyle name="Normal 4" xfId="78"/>
    <cellStyle name="Normal 4 2" xfId="79"/>
    <cellStyle name="Normal 5" xfId="80"/>
    <cellStyle name="Note 2" xfId="81"/>
    <cellStyle name="Note 3" xfId="82"/>
    <cellStyle name="Output 2" xfId="83"/>
    <cellStyle name="Output 3" xfId="84"/>
    <cellStyle name="TableStyleLight1" xfId="85"/>
    <cellStyle name="Title 2" xfId="86"/>
    <cellStyle name="Title 3" xfId="87"/>
    <cellStyle name="Total 2" xfId="88"/>
    <cellStyle name="Total 3" xfId="89"/>
    <cellStyle name="Warning Text 2" xfId="90"/>
    <cellStyle name="Warning Text 3" xfId="9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3:O227"/>
  <sheetViews>
    <sheetView workbookViewId="0">
      <selection activeCell="R4" sqref="R4"/>
    </sheetView>
  </sheetViews>
  <sheetFormatPr defaultRowHeight="14.4"/>
  <cols>
    <col min="2" max="2" width="14.6640625" customWidth="1"/>
    <col min="3" max="3" width="14.88671875" customWidth="1"/>
    <col min="4" max="4" width="19" customWidth="1"/>
  </cols>
  <sheetData>
    <row r="3" spans="1:15">
      <c r="D3" s="96" t="s">
        <v>436</v>
      </c>
      <c r="E3" s="96"/>
      <c r="F3" s="96"/>
      <c r="G3" s="96"/>
      <c r="H3" s="96"/>
    </row>
    <row r="7" spans="1:15">
      <c r="A7" s="97" t="s">
        <v>0</v>
      </c>
      <c r="B7" s="97" t="s">
        <v>1</v>
      </c>
      <c r="C7" s="98" t="s">
        <v>2</v>
      </c>
      <c r="D7" s="97" t="s">
        <v>3</v>
      </c>
      <c r="E7" s="99" t="s">
        <v>4</v>
      </c>
      <c r="F7" s="99"/>
      <c r="G7" s="99"/>
      <c r="H7" s="99"/>
      <c r="I7" s="99"/>
      <c r="J7" s="99"/>
      <c r="K7" s="99"/>
      <c r="L7" s="100"/>
      <c r="M7" s="93"/>
      <c r="N7" s="94"/>
      <c r="O7" s="95"/>
    </row>
    <row r="8" spans="1:15" ht="26.4">
      <c r="A8" s="97"/>
      <c r="B8" s="97"/>
      <c r="C8" s="98"/>
      <c r="D8" s="97"/>
      <c r="E8" s="1" t="s">
        <v>5</v>
      </c>
      <c r="F8" s="1" t="s">
        <v>6</v>
      </c>
      <c r="G8" s="1" t="s">
        <v>7</v>
      </c>
      <c r="H8" s="1" t="s">
        <v>8</v>
      </c>
      <c r="I8" s="1" t="s">
        <v>9</v>
      </c>
      <c r="J8" s="2" t="s">
        <v>10</v>
      </c>
      <c r="K8" s="3" t="s">
        <v>11</v>
      </c>
      <c r="L8" s="32" t="s">
        <v>12</v>
      </c>
      <c r="M8" s="34"/>
      <c r="N8" s="34"/>
      <c r="O8" s="34"/>
    </row>
    <row r="9" spans="1:15">
      <c r="A9" s="4">
        <v>1</v>
      </c>
      <c r="B9" s="5">
        <v>1102910001</v>
      </c>
      <c r="C9" s="11" t="s">
        <v>13</v>
      </c>
      <c r="D9" s="6" t="s">
        <v>14</v>
      </c>
      <c r="E9" s="7">
        <v>48</v>
      </c>
      <c r="F9" s="7">
        <v>36</v>
      </c>
      <c r="G9" s="7">
        <v>41</v>
      </c>
      <c r="H9" s="7">
        <v>25</v>
      </c>
      <c r="I9" s="7">
        <v>29</v>
      </c>
      <c r="J9" s="7">
        <v>42</v>
      </c>
      <c r="K9" s="8">
        <f>SUM(E9:J9)</f>
        <v>221</v>
      </c>
      <c r="L9" s="33">
        <f>K9/5</f>
        <v>44.2</v>
      </c>
      <c r="M9" s="35">
        <f>260-K9</f>
        <v>39</v>
      </c>
      <c r="N9" s="34">
        <f>M9*M9</f>
        <v>1521</v>
      </c>
      <c r="O9" s="34"/>
    </row>
    <row r="10" spans="1:15">
      <c r="A10" s="4">
        <v>2</v>
      </c>
      <c r="B10" s="5">
        <v>1102910002</v>
      </c>
      <c r="C10" s="11" t="s">
        <v>15</v>
      </c>
      <c r="D10" s="11" t="s">
        <v>16</v>
      </c>
      <c r="E10" s="7">
        <v>34</v>
      </c>
      <c r="F10" s="7">
        <v>50</v>
      </c>
      <c r="G10" s="7">
        <v>35</v>
      </c>
      <c r="H10" s="7">
        <v>30</v>
      </c>
      <c r="I10" s="7">
        <v>27</v>
      </c>
      <c r="J10" s="7">
        <v>53</v>
      </c>
      <c r="K10" s="8">
        <f t="shared" ref="K10:K73" si="0">SUM(E10:J10)</f>
        <v>229</v>
      </c>
      <c r="L10" s="33">
        <f t="shared" ref="L10:L73" si="1">K10/5</f>
        <v>45.8</v>
      </c>
      <c r="M10" s="35">
        <f t="shared" ref="M10:M73" si="2">260-K10</f>
        <v>31</v>
      </c>
      <c r="N10" s="34">
        <f t="shared" ref="N10:N73" si="3">M10*M10</f>
        <v>961</v>
      </c>
      <c r="O10" s="34"/>
    </row>
    <row r="11" spans="1:15">
      <c r="A11" s="4">
        <v>3</v>
      </c>
      <c r="B11" s="5">
        <v>1102910003</v>
      </c>
      <c r="C11" s="11" t="s">
        <v>17</v>
      </c>
      <c r="D11" s="6" t="s">
        <v>18</v>
      </c>
      <c r="E11" s="7">
        <v>55</v>
      </c>
      <c r="F11" s="7">
        <v>54</v>
      </c>
      <c r="G11" s="7">
        <v>39</v>
      </c>
      <c r="H11" s="7">
        <v>21</v>
      </c>
      <c r="I11" s="7">
        <v>27</v>
      </c>
      <c r="J11" s="7">
        <v>45</v>
      </c>
      <c r="K11" s="8">
        <f t="shared" si="0"/>
        <v>241</v>
      </c>
      <c r="L11" s="33">
        <f t="shared" si="1"/>
        <v>48.2</v>
      </c>
      <c r="M11" s="35">
        <f t="shared" si="2"/>
        <v>19</v>
      </c>
      <c r="N11" s="34">
        <f t="shared" si="3"/>
        <v>361</v>
      </c>
      <c r="O11" s="34"/>
    </row>
    <row r="12" spans="1:15">
      <c r="A12" s="4">
        <v>4</v>
      </c>
      <c r="B12" s="5">
        <v>1102910004</v>
      </c>
      <c r="C12" s="11" t="s">
        <v>19</v>
      </c>
      <c r="D12" s="6" t="s">
        <v>20</v>
      </c>
      <c r="E12" s="7">
        <v>61</v>
      </c>
      <c r="F12" s="7">
        <v>52</v>
      </c>
      <c r="G12" s="7">
        <v>43</v>
      </c>
      <c r="H12" s="7">
        <v>34</v>
      </c>
      <c r="I12" s="7" t="s">
        <v>21</v>
      </c>
      <c r="J12" s="7">
        <v>57</v>
      </c>
      <c r="K12" s="8">
        <f t="shared" si="0"/>
        <v>247</v>
      </c>
      <c r="L12" s="33">
        <f t="shared" si="1"/>
        <v>49.4</v>
      </c>
      <c r="M12" s="35">
        <f t="shared" si="2"/>
        <v>13</v>
      </c>
      <c r="N12" s="34">
        <f t="shared" si="3"/>
        <v>169</v>
      </c>
      <c r="O12" s="34"/>
    </row>
    <row r="13" spans="1:15">
      <c r="A13" s="4">
        <v>5</v>
      </c>
      <c r="B13" s="5">
        <v>1102910005</v>
      </c>
      <c r="C13" s="11" t="s">
        <v>22</v>
      </c>
      <c r="D13" s="6" t="s">
        <v>23</v>
      </c>
      <c r="E13" s="7">
        <v>45</v>
      </c>
      <c r="F13" s="7">
        <v>49</v>
      </c>
      <c r="G13" s="7">
        <v>36</v>
      </c>
      <c r="H13" s="7">
        <v>28</v>
      </c>
      <c r="I13" s="7">
        <v>32</v>
      </c>
      <c r="J13" s="7">
        <v>57</v>
      </c>
      <c r="K13" s="8">
        <f t="shared" si="0"/>
        <v>247</v>
      </c>
      <c r="L13" s="33">
        <f t="shared" si="1"/>
        <v>49.4</v>
      </c>
      <c r="M13" s="35">
        <f t="shared" si="2"/>
        <v>13</v>
      </c>
      <c r="N13" s="34">
        <f t="shared" si="3"/>
        <v>169</v>
      </c>
      <c r="O13" s="34"/>
    </row>
    <row r="14" spans="1:15">
      <c r="A14" s="4">
        <v>6</v>
      </c>
      <c r="B14" s="5">
        <v>1102910006</v>
      </c>
      <c r="C14" s="11" t="s">
        <v>24</v>
      </c>
      <c r="D14" s="11" t="s">
        <v>25</v>
      </c>
      <c r="E14" s="7">
        <v>52</v>
      </c>
      <c r="F14" s="7">
        <v>57</v>
      </c>
      <c r="G14" s="7">
        <v>33</v>
      </c>
      <c r="H14" s="7">
        <v>23</v>
      </c>
      <c r="I14" s="7">
        <v>25</v>
      </c>
      <c r="J14" s="7">
        <v>42</v>
      </c>
      <c r="K14" s="8">
        <f t="shared" si="0"/>
        <v>232</v>
      </c>
      <c r="L14" s="33">
        <f t="shared" si="1"/>
        <v>46.4</v>
      </c>
      <c r="M14" s="35">
        <f t="shared" si="2"/>
        <v>28</v>
      </c>
      <c r="N14" s="34">
        <f t="shared" si="3"/>
        <v>784</v>
      </c>
      <c r="O14" s="34"/>
    </row>
    <row r="15" spans="1:15">
      <c r="A15" s="4">
        <v>7</v>
      </c>
      <c r="B15" s="5">
        <v>1102910007</v>
      </c>
      <c r="C15" s="11" t="s">
        <v>26</v>
      </c>
      <c r="D15" s="6" t="s">
        <v>27</v>
      </c>
      <c r="E15" s="7">
        <v>60</v>
      </c>
      <c r="F15" s="7">
        <v>72</v>
      </c>
      <c r="G15" s="7">
        <v>37</v>
      </c>
      <c r="H15" s="7">
        <v>33</v>
      </c>
      <c r="I15" s="7">
        <v>30</v>
      </c>
      <c r="J15" s="7">
        <v>58</v>
      </c>
      <c r="K15" s="8">
        <f t="shared" si="0"/>
        <v>290</v>
      </c>
      <c r="L15" s="33">
        <f t="shared" si="1"/>
        <v>58</v>
      </c>
      <c r="M15" s="35">
        <f t="shared" si="2"/>
        <v>-30</v>
      </c>
      <c r="N15" s="34">
        <f t="shared" si="3"/>
        <v>900</v>
      </c>
      <c r="O15" s="34"/>
    </row>
    <row r="16" spans="1:15">
      <c r="A16" s="4">
        <v>8</v>
      </c>
      <c r="B16" s="5">
        <v>1102910008</v>
      </c>
      <c r="C16" s="11" t="s">
        <v>28</v>
      </c>
      <c r="D16" s="6" t="s">
        <v>29</v>
      </c>
      <c r="E16" s="7">
        <v>47</v>
      </c>
      <c r="F16" s="7">
        <v>43</v>
      </c>
      <c r="G16" s="7">
        <v>35</v>
      </c>
      <c r="H16" s="7">
        <v>27</v>
      </c>
      <c r="I16" s="7">
        <v>21</v>
      </c>
      <c r="J16" s="7">
        <v>47</v>
      </c>
      <c r="K16" s="8">
        <f t="shared" si="0"/>
        <v>220</v>
      </c>
      <c r="L16" s="33">
        <f t="shared" si="1"/>
        <v>44</v>
      </c>
      <c r="M16" s="35">
        <f t="shared" si="2"/>
        <v>40</v>
      </c>
      <c r="N16" s="34">
        <f t="shared" si="3"/>
        <v>1600</v>
      </c>
      <c r="O16" s="34"/>
    </row>
    <row r="17" spans="1:15">
      <c r="A17" s="4">
        <v>9</v>
      </c>
      <c r="B17" s="5">
        <v>1102910010</v>
      </c>
      <c r="C17" s="11" t="s">
        <v>30</v>
      </c>
      <c r="D17" s="6" t="s">
        <v>31</v>
      </c>
      <c r="E17" s="7">
        <v>52</v>
      </c>
      <c r="F17" s="7">
        <v>67</v>
      </c>
      <c r="G17" s="7">
        <v>32</v>
      </c>
      <c r="H17" s="7">
        <v>21</v>
      </c>
      <c r="I17" s="7">
        <v>20</v>
      </c>
      <c r="J17" s="7">
        <v>40</v>
      </c>
      <c r="K17" s="8">
        <f t="shared" si="0"/>
        <v>232</v>
      </c>
      <c r="L17" s="33">
        <f t="shared" si="1"/>
        <v>46.4</v>
      </c>
      <c r="M17" s="35">
        <f t="shared" si="2"/>
        <v>28</v>
      </c>
      <c r="N17" s="34">
        <f t="shared" si="3"/>
        <v>784</v>
      </c>
      <c r="O17" s="34"/>
    </row>
    <row r="18" spans="1:15">
      <c r="A18" s="4">
        <v>10</v>
      </c>
      <c r="B18" s="5">
        <v>1102910011</v>
      </c>
      <c r="C18" s="11" t="s">
        <v>32</v>
      </c>
      <c r="D18" s="6" t="s">
        <v>33</v>
      </c>
      <c r="E18" s="7">
        <v>43</v>
      </c>
      <c r="F18" s="7">
        <v>61</v>
      </c>
      <c r="G18" s="7">
        <v>41</v>
      </c>
      <c r="H18" s="7">
        <v>24</v>
      </c>
      <c r="I18" s="7">
        <v>24</v>
      </c>
      <c r="J18" s="7">
        <v>34</v>
      </c>
      <c r="K18" s="8">
        <f t="shared" si="0"/>
        <v>227</v>
      </c>
      <c r="L18" s="33">
        <f t="shared" si="1"/>
        <v>45.4</v>
      </c>
      <c r="M18" s="35">
        <f t="shared" si="2"/>
        <v>33</v>
      </c>
      <c r="N18" s="34">
        <f t="shared" si="3"/>
        <v>1089</v>
      </c>
      <c r="O18" s="34"/>
    </row>
    <row r="19" spans="1:15">
      <c r="A19" s="4">
        <v>11</v>
      </c>
      <c r="B19" s="5">
        <v>1102910012</v>
      </c>
      <c r="C19" s="11" t="s">
        <v>34</v>
      </c>
      <c r="D19" s="11" t="s">
        <v>35</v>
      </c>
      <c r="E19" s="7">
        <v>78</v>
      </c>
      <c r="F19" s="7">
        <v>52</v>
      </c>
      <c r="G19" s="7">
        <v>78</v>
      </c>
      <c r="H19" s="7">
        <v>29</v>
      </c>
      <c r="I19" s="7">
        <v>33</v>
      </c>
      <c r="J19" s="7">
        <v>62</v>
      </c>
      <c r="K19" s="8">
        <f t="shared" si="0"/>
        <v>332</v>
      </c>
      <c r="L19" s="33">
        <f t="shared" si="1"/>
        <v>66.400000000000006</v>
      </c>
      <c r="M19" s="35">
        <f t="shared" si="2"/>
        <v>-72</v>
      </c>
      <c r="N19" s="34">
        <f t="shared" si="3"/>
        <v>5184</v>
      </c>
      <c r="O19" s="34"/>
    </row>
    <row r="20" spans="1:15">
      <c r="A20" s="4">
        <v>12</v>
      </c>
      <c r="B20" s="5">
        <v>1102910013</v>
      </c>
      <c r="C20" s="11" t="s">
        <v>36</v>
      </c>
      <c r="D20" s="6" t="s">
        <v>37</v>
      </c>
      <c r="E20" s="7">
        <v>58</v>
      </c>
      <c r="F20" s="7">
        <v>39</v>
      </c>
      <c r="G20" s="7">
        <v>74</v>
      </c>
      <c r="H20" s="7">
        <v>27</v>
      </c>
      <c r="I20" s="7">
        <v>40</v>
      </c>
      <c r="J20" s="7">
        <v>44</v>
      </c>
      <c r="K20" s="8">
        <f t="shared" si="0"/>
        <v>282</v>
      </c>
      <c r="L20" s="33">
        <f t="shared" si="1"/>
        <v>56.4</v>
      </c>
      <c r="M20" s="35">
        <f t="shared" si="2"/>
        <v>-22</v>
      </c>
      <c r="N20" s="34">
        <f t="shared" si="3"/>
        <v>484</v>
      </c>
      <c r="O20" s="34"/>
    </row>
    <row r="21" spans="1:15">
      <c r="A21" s="4">
        <v>13</v>
      </c>
      <c r="B21" s="5">
        <v>1102910014</v>
      </c>
      <c r="C21" s="11" t="s">
        <v>38</v>
      </c>
      <c r="D21" s="11" t="s">
        <v>39</v>
      </c>
      <c r="E21" s="7">
        <v>56</v>
      </c>
      <c r="F21" s="7">
        <v>33</v>
      </c>
      <c r="G21" s="7">
        <v>62</v>
      </c>
      <c r="H21" s="7">
        <v>16</v>
      </c>
      <c r="I21" s="7">
        <v>30</v>
      </c>
      <c r="J21" s="7">
        <v>42</v>
      </c>
      <c r="K21" s="8">
        <f t="shared" si="0"/>
        <v>239</v>
      </c>
      <c r="L21" s="33">
        <f t="shared" si="1"/>
        <v>47.8</v>
      </c>
      <c r="M21" s="35">
        <f t="shared" si="2"/>
        <v>21</v>
      </c>
      <c r="N21" s="34">
        <f t="shared" si="3"/>
        <v>441</v>
      </c>
      <c r="O21" s="34"/>
    </row>
    <row r="22" spans="1:15">
      <c r="A22" s="4">
        <v>14</v>
      </c>
      <c r="B22" s="5">
        <v>1102910015</v>
      </c>
      <c r="C22" s="11" t="s">
        <v>40</v>
      </c>
      <c r="D22" s="6" t="s">
        <v>41</v>
      </c>
      <c r="E22" s="25">
        <v>52</v>
      </c>
      <c r="F22" s="25">
        <v>52</v>
      </c>
      <c r="G22" s="25">
        <v>55</v>
      </c>
      <c r="H22" s="25">
        <v>19</v>
      </c>
      <c r="I22" s="25">
        <v>27</v>
      </c>
      <c r="J22" s="25">
        <v>38</v>
      </c>
      <c r="K22" s="8">
        <f t="shared" si="0"/>
        <v>243</v>
      </c>
      <c r="L22" s="33">
        <f t="shared" si="1"/>
        <v>48.6</v>
      </c>
      <c r="M22" s="35">
        <f t="shared" si="2"/>
        <v>17</v>
      </c>
      <c r="N22" s="34">
        <f t="shared" si="3"/>
        <v>289</v>
      </c>
      <c r="O22" s="34"/>
    </row>
    <row r="23" spans="1:15">
      <c r="A23" s="4">
        <v>15</v>
      </c>
      <c r="B23" s="5">
        <v>1102910016</v>
      </c>
      <c r="C23" s="11" t="s">
        <v>42</v>
      </c>
      <c r="D23" s="6" t="s">
        <v>43</v>
      </c>
      <c r="E23" s="12">
        <v>67</v>
      </c>
      <c r="F23" s="12">
        <v>61</v>
      </c>
      <c r="G23" s="12">
        <v>53</v>
      </c>
      <c r="H23" s="12">
        <v>22</v>
      </c>
      <c r="I23" s="12">
        <v>31</v>
      </c>
      <c r="J23" s="12">
        <v>57</v>
      </c>
      <c r="K23" s="8">
        <f t="shared" si="0"/>
        <v>291</v>
      </c>
      <c r="L23" s="33">
        <f t="shared" si="1"/>
        <v>58.2</v>
      </c>
      <c r="M23" s="35">
        <f t="shared" si="2"/>
        <v>-31</v>
      </c>
      <c r="N23" s="34">
        <f t="shared" si="3"/>
        <v>961</v>
      </c>
      <c r="O23" s="34"/>
    </row>
    <row r="24" spans="1:15">
      <c r="A24" s="4">
        <v>16</v>
      </c>
      <c r="B24" s="5">
        <v>1102910018</v>
      </c>
      <c r="C24" s="11" t="s">
        <v>44</v>
      </c>
      <c r="D24" s="11" t="s">
        <v>45</v>
      </c>
      <c r="E24" s="12">
        <v>59</v>
      </c>
      <c r="F24" s="12">
        <v>55</v>
      </c>
      <c r="G24" s="12">
        <v>48</v>
      </c>
      <c r="H24" s="12">
        <v>23</v>
      </c>
      <c r="I24" s="12">
        <v>27</v>
      </c>
      <c r="J24" s="12">
        <v>58</v>
      </c>
      <c r="K24" s="8">
        <f t="shared" si="0"/>
        <v>270</v>
      </c>
      <c r="L24" s="33">
        <f t="shared" si="1"/>
        <v>54</v>
      </c>
      <c r="M24" s="35">
        <f t="shared" si="2"/>
        <v>-10</v>
      </c>
      <c r="N24" s="34">
        <f t="shared" si="3"/>
        <v>100</v>
      </c>
      <c r="O24" s="34"/>
    </row>
    <row r="25" spans="1:15" ht="20.399999999999999">
      <c r="A25" s="4">
        <v>17</v>
      </c>
      <c r="B25" s="5">
        <v>1102910019</v>
      </c>
      <c r="C25" s="11" t="s">
        <v>46</v>
      </c>
      <c r="D25" s="6" t="s">
        <v>47</v>
      </c>
      <c r="E25" s="12">
        <v>71</v>
      </c>
      <c r="F25" s="12">
        <v>59</v>
      </c>
      <c r="G25" s="12">
        <v>37</v>
      </c>
      <c r="H25" s="12">
        <v>23</v>
      </c>
      <c r="I25" s="12" t="s">
        <v>21</v>
      </c>
      <c r="J25" s="12">
        <v>53</v>
      </c>
      <c r="K25" s="8">
        <f t="shared" si="0"/>
        <v>243</v>
      </c>
      <c r="L25" s="33">
        <f t="shared" si="1"/>
        <v>48.6</v>
      </c>
      <c r="M25" s="35">
        <f t="shared" si="2"/>
        <v>17</v>
      </c>
      <c r="N25" s="34">
        <f t="shared" si="3"/>
        <v>289</v>
      </c>
      <c r="O25" s="34"/>
    </row>
    <row r="26" spans="1:15">
      <c r="A26" s="4">
        <v>18</v>
      </c>
      <c r="B26" s="5">
        <v>1102910020</v>
      </c>
      <c r="C26" s="11" t="s">
        <v>48</v>
      </c>
      <c r="D26" s="6" t="s">
        <v>49</v>
      </c>
      <c r="E26" s="12">
        <v>56</v>
      </c>
      <c r="F26" s="12">
        <v>62</v>
      </c>
      <c r="G26" s="12">
        <v>40</v>
      </c>
      <c r="H26" s="12">
        <v>16</v>
      </c>
      <c r="I26" s="12">
        <v>22</v>
      </c>
      <c r="J26" s="12">
        <v>40</v>
      </c>
      <c r="K26" s="8">
        <f t="shared" si="0"/>
        <v>236</v>
      </c>
      <c r="L26" s="33">
        <f t="shared" si="1"/>
        <v>47.2</v>
      </c>
      <c r="M26" s="35">
        <f t="shared" si="2"/>
        <v>24</v>
      </c>
      <c r="N26" s="34">
        <f t="shared" si="3"/>
        <v>576</v>
      </c>
      <c r="O26" s="34"/>
    </row>
    <row r="27" spans="1:15">
      <c r="A27" s="4">
        <v>19</v>
      </c>
      <c r="B27" s="5">
        <v>1102910022</v>
      </c>
      <c r="C27" s="11" t="s">
        <v>50</v>
      </c>
      <c r="D27" s="11" t="s">
        <v>51</v>
      </c>
      <c r="E27" s="12">
        <v>63</v>
      </c>
      <c r="F27" s="12">
        <v>70</v>
      </c>
      <c r="G27" s="12">
        <v>55</v>
      </c>
      <c r="H27" s="12">
        <v>21</v>
      </c>
      <c r="I27" s="12">
        <v>27</v>
      </c>
      <c r="J27" s="12">
        <v>51</v>
      </c>
      <c r="K27" s="8">
        <f t="shared" si="0"/>
        <v>287</v>
      </c>
      <c r="L27" s="33">
        <f t="shared" si="1"/>
        <v>57.4</v>
      </c>
      <c r="M27" s="35">
        <f t="shared" si="2"/>
        <v>-27</v>
      </c>
      <c r="N27" s="34">
        <f t="shared" si="3"/>
        <v>729</v>
      </c>
      <c r="O27" s="34"/>
    </row>
    <row r="28" spans="1:15">
      <c r="A28" s="4">
        <v>20</v>
      </c>
      <c r="B28" s="5">
        <v>1102910023</v>
      </c>
      <c r="C28" s="11" t="s">
        <v>52</v>
      </c>
      <c r="D28" s="6" t="s">
        <v>53</v>
      </c>
      <c r="E28" s="12">
        <v>58</v>
      </c>
      <c r="F28" s="12">
        <v>62</v>
      </c>
      <c r="G28" s="12">
        <v>52</v>
      </c>
      <c r="H28" s="12">
        <v>20</v>
      </c>
      <c r="I28" s="12">
        <v>38</v>
      </c>
      <c r="J28" s="12">
        <v>44</v>
      </c>
      <c r="K28" s="8">
        <f t="shared" si="0"/>
        <v>274</v>
      </c>
      <c r="L28" s="33">
        <f t="shared" si="1"/>
        <v>54.8</v>
      </c>
      <c r="M28" s="35">
        <f t="shared" si="2"/>
        <v>-14</v>
      </c>
      <c r="N28" s="34">
        <f t="shared" si="3"/>
        <v>196</v>
      </c>
      <c r="O28" s="34"/>
    </row>
    <row r="29" spans="1:15">
      <c r="A29" s="4">
        <v>21</v>
      </c>
      <c r="B29" s="5">
        <v>1102910024</v>
      </c>
      <c r="C29" s="11" t="s">
        <v>54</v>
      </c>
      <c r="D29" s="6" t="s">
        <v>55</v>
      </c>
      <c r="E29" s="12">
        <v>59</v>
      </c>
      <c r="F29" s="12">
        <v>69</v>
      </c>
      <c r="G29" s="12">
        <v>49</v>
      </c>
      <c r="H29" s="12">
        <v>27</v>
      </c>
      <c r="I29" s="12">
        <v>33</v>
      </c>
      <c r="J29" s="12">
        <v>51</v>
      </c>
      <c r="K29" s="8">
        <f t="shared" si="0"/>
        <v>288</v>
      </c>
      <c r="L29" s="33">
        <f t="shared" si="1"/>
        <v>57.6</v>
      </c>
      <c r="M29" s="35">
        <f t="shared" si="2"/>
        <v>-28</v>
      </c>
      <c r="N29" s="34">
        <f t="shared" si="3"/>
        <v>784</v>
      </c>
      <c r="O29" s="34"/>
    </row>
    <row r="30" spans="1:15">
      <c r="A30" s="4">
        <v>22</v>
      </c>
      <c r="B30" s="5">
        <v>1102910025</v>
      </c>
      <c r="C30" s="11" t="s">
        <v>56</v>
      </c>
      <c r="D30" s="6" t="s">
        <v>57</v>
      </c>
      <c r="E30" s="12">
        <v>65</v>
      </c>
      <c r="F30" s="12">
        <v>46</v>
      </c>
      <c r="G30" s="12">
        <v>39</v>
      </c>
      <c r="H30" s="12">
        <v>18</v>
      </c>
      <c r="I30" s="12">
        <v>26</v>
      </c>
      <c r="J30" s="12">
        <v>54</v>
      </c>
      <c r="K30" s="8">
        <f t="shared" si="0"/>
        <v>248</v>
      </c>
      <c r="L30" s="33">
        <f t="shared" si="1"/>
        <v>49.6</v>
      </c>
      <c r="M30" s="35">
        <f t="shared" si="2"/>
        <v>12</v>
      </c>
      <c r="N30" s="34">
        <f t="shared" si="3"/>
        <v>144</v>
      </c>
      <c r="O30" s="34"/>
    </row>
    <row r="31" spans="1:15">
      <c r="A31" s="4">
        <v>23</v>
      </c>
      <c r="B31" s="5">
        <v>1102910026</v>
      </c>
      <c r="C31" s="11" t="s">
        <v>58</v>
      </c>
      <c r="D31" s="6" t="s">
        <v>59</v>
      </c>
      <c r="E31" s="12">
        <v>63</v>
      </c>
      <c r="F31" s="12">
        <v>73</v>
      </c>
      <c r="G31" s="12" t="s">
        <v>21</v>
      </c>
      <c r="H31" s="12">
        <v>26</v>
      </c>
      <c r="I31" s="12">
        <v>32</v>
      </c>
      <c r="J31" s="12">
        <v>56</v>
      </c>
      <c r="K31" s="8">
        <f t="shared" si="0"/>
        <v>250</v>
      </c>
      <c r="L31" s="33">
        <f t="shared" si="1"/>
        <v>50</v>
      </c>
      <c r="M31" s="35">
        <f t="shared" si="2"/>
        <v>10</v>
      </c>
      <c r="N31" s="34">
        <f t="shared" si="3"/>
        <v>100</v>
      </c>
      <c r="O31" s="34"/>
    </row>
    <row r="32" spans="1:15">
      <c r="A32" s="4">
        <v>24</v>
      </c>
      <c r="B32" s="5">
        <v>1102910027</v>
      </c>
      <c r="C32" s="11" t="s">
        <v>60</v>
      </c>
      <c r="D32" s="11" t="s">
        <v>61</v>
      </c>
      <c r="E32" s="12">
        <v>67</v>
      </c>
      <c r="F32" s="12">
        <v>75</v>
      </c>
      <c r="G32" s="12">
        <v>44</v>
      </c>
      <c r="H32" s="12">
        <v>18</v>
      </c>
      <c r="I32" s="12">
        <v>22</v>
      </c>
      <c r="J32" s="12">
        <v>48</v>
      </c>
      <c r="K32" s="8">
        <f t="shared" si="0"/>
        <v>274</v>
      </c>
      <c r="L32" s="33">
        <f t="shared" si="1"/>
        <v>54.8</v>
      </c>
      <c r="M32" s="35">
        <f t="shared" si="2"/>
        <v>-14</v>
      </c>
      <c r="N32" s="34">
        <f t="shared" si="3"/>
        <v>196</v>
      </c>
      <c r="O32" s="34"/>
    </row>
    <row r="33" spans="1:15">
      <c r="A33" s="4">
        <v>25</v>
      </c>
      <c r="B33" s="5">
        <v>1102910028</v>
      </c>
      <c r="C33" s="11" t="s">
        <v>62</v>
      </c>
      <c r="D33" s="6" t="s">
        <v>63</v>
      </c>
      <c r="E33" s="12">
        <v>75</v>
      </c>
      <c r="F33" s="12">
        <v>79</v>
      </c>
      <c r="G33" s="12">
        <v>43</v>
      </c>
      <c r="H33" s="12">
        <v>19</v>
      </c>
      <c r="I33" s="12">
        <v>28</v>
      </c>
      <c r="J33" s="12">
        <v>51</v>
      </c>
      <c r="K33" s="8">
        <f t="shared" si="0"/>
        <v>295</v>
      </c>
      <c r="L33" s="33">
        <f t="shared" si="1"/>
        <v>59</v>
      </c>
      <c r="M33" s="35">
        <f t="shared" si="2"/>
        <v>-35</v>
      </c>
      <c r="N33" s="34">
        <f t="shared" si="3"/>
        <v>1225</v>
      </c>
      <c r="O33" s="34"/>
    </row>
    <row r="34" spans="1:15">
      <c r="A34" s="4">
        <v>26</v>
      </c>
      <c r="B34" s="5">
        <v>1102910029</v>
      </c>
      <c r="C34" s="11" t="s">
        <v>64</v>
      </c>
      <c r="D34" s="11" t="s">
        <v>65</v>
      </c>
      <c r="E34" s="12">
        <v>44</v>
      </c>
      <c r="F34" s="12">
        <v>56</v>
      </c>
      <c r="G34" s="12">
        <v>30</v>
      </c>
      <c r="H34" s="12">
        <v>23</v>
      </c>
      <c r="I34" s="12">
        <v>22</v>
      </c>
      <c r="J34" s="12">
        <v>45</v>
      </c>
      <c r="K34" s="8">
        <f t="shared" si="0"/>
        <v>220</v>
      </c>
      <c r="L34" s="33">
        <f t="shared" si="1"/>
        <v>44</v>
      </c>
      <c r="M34" s="35">
        <f t="shared" si="2"/>
        <v>40</v>
      </c>
      <c r="N34" s="34">
        <f t="shared" si="3"/>
        <v>1600</v>
      </c>
      <c r="O34" s="34"/>
    </row>
    <row r="35" spans="1:15">
      <c r="A35" s="4">
        <v>27</v>
      </c>
      <c r="B35" s="5">
        <v>1102910030</v>
      </c>
      <c r="C35" s="11" t="s">
        <v>66</v>
      </c>
      <c r="D35" s="11" t="s">
        <v>67</v>
      </c>
      <c r="E35" s="12">
        <v>77</v>
      </c>
      <c r="F35" s="12">
        <v>67</v>
      </c>
      <c r="G35" s="12">
        <v>52</v>
      </c>
      <c r="H35" s="12">
        <v>37</v>
      </c>
      <c r="I35" s="12">
        <v>32</v>
      </c>
      <c r="J35" s="12">
        <v>53</v>
      </c>
      <c r="K35" s="8">
        <f t="shared" si="0"/>
        <v>318</v>
      </c>
      <c r="L35" s="33">
        <f t="shared" si="1"/>
        <v>63.6</v>
      </c>
      <c r="M35" s="35">
        <f t="shared" si="2"/>
        <v>-58</v>
      </c>
      <c r="N35" s="34">
        <f t="shared" si="3"/>
        <v>3364</v>
      </c>
      <c r="O35" s="34"/>
    </row>
    <row r="36" spans="1:15">
      <c r="A36" s="4">
        <v>28</v>
      </c>
      <c r="B36" s="5">
        <v>1102910032</v>
      </c>
      <c r="C36" s="11" t="s">
        <v>68</v>
      </c>
      <c r="D36" s="6" t="s">
        <v>69</v>
      </c>
      <c r="E36" s="12">
        <v>40</v>
      </c>
      <c r="F36" s="12">
        <v>50</v>
      </c>
      <c r="G36" s="12">
        <v>40</v>
      </c>
      <c r="H36" s="12">
        <v>26</v>
      </c>
      <c r="I36" s="12">
        <v>25</v>
      </c>
      <c r="J36" s="12">
        <v>37</v>
      </c>
      <c r="K36" s="8">
        <f t="shared" si="0"/>
        <v>218</v>
      </c>
      <c r="L36" s="33">
        <f t="shared" si="1"/>
        <v>43.6</v>
      </c>
      <c r="M36" s="35">
        <f t="shared" si="2"/>
        <v>42</v>
      </c>
      <c r="N36" s="34">
        <f t="shared" si="3"/>
        <v>1764</v>
      </c>
      <c r="O36" s="34"/>
    </row>
    <row r="37" spans="1:15">
      <c r="A37" s="4">
        <v>29</v>
      </c>
      <c r="B37" s="5">
        <v>1102910033</v>
      </c>
      <c r="C37" s="11" t="s">
        <v>70</v>
      </c>
      <c r="D37" s="6" t="s">
        <v>71</v>
      </c>
      <c r="E37" s="12">
        <v>49</v>
      </c>
      <c r="F37" s="12">
        <v>49</v>
      </c>
      <c r="G37" s="12">
        <v>44</v>
      </c>
      <c r="H37" s="12">
        <v>23</v>
      </c>
      <c r="I37" s="12" t="s">
        <v>21</v>
      </c>
      <c r="J37" s="12">
        <v>48</v>
      </c>
      <c r="K37" s="8">
        <f t="shared" si="0"/>
        <v>213</v>
      </c>
      <c r="L37" s="33">
        <f t="shared" si="1"/>
        <v>42.6</v>
      </c>
      <c r="M37" s="35">
        <f t="shared" si="2"/>
        <v>47</v>
      </c>
      <c r="N37" s="34">
        <f t="shared" si="3"/>
        <v>2209</v>
      </c>
      <c r="O37" s="34"/>
    </row>
    <row r="38" spans="1:15">
      <c r="A38" s="4">
        <v>30</v>
      </c>
      <c r="B38" s="5">
        <v>1102910034</v>
      </c>
      <c r="C38" s="11" t="s">
        <v>72</v>
      </c>
      <c r="D38" s="6" t="s">
        <v>73</v>
      </c>
      <c r="E38" s="12">
        <v>53</v>
      </c>
      <c r="F38" s="12">
        <v>63</v>
      </c>
      <c r="G38" s="12">
        <v>50</v>
      </c>
      <c r="H38" s="12">
        <v>24</v>
      </c>
      <c r="I38" s="12">
        <v>34</v>
      </c>
      <c r="J38" s="12">
        <v>49</v>
      </c>
      <c r="K38" s="8">
        <f t="shared" si="0"/>
        <v>273</v>
      </c>
      <c r="L38" s="33">
        <f t="shared" si="1"/>
        <v>54.6</v>
      </c>
      <c r="M38" s="35">
        <f t="shared" si="2"/>
        <v>-13</v>
      </c>
      <c r="N38" s="34">
        <f t="shared" si="3"/>
        <v>169</v>
      </c>
      <c r="O38" s="34"/>
    </row>
    <row r="39" spans="1:15">
      <c r="A39" s="4">
        <v>31</v>
      </c>
      <c r="B39" s="5">
        <v>1102910035</v>
      </c>
      <c r="C39" s="11" t="s">
        <v>74</v>
      </c>
      <c r="D39" s="6" t="s">
        <v>75</v>
      </c>
      <c r="E39" s="12">
        <v>44</v>
      </c>
      <c r="F39" s="12">
        <v>47</v>
      </c>
      <c r="G39" s="12">
        <v>38</v>
      </c>
      <c r="H39" s="12">
        <v>17</v>
      </c>
      <c r="I39" s="12">
        <v>23</v>
      </c>
      <c r="J39" s="12">
        <v>39</v>
      </c>
      <c r="K39" s="8">
        <f t="shared" si="0"/>
        <v>208</v>
      </c>
      <c r="L39" s="33">
        <f t="shared" si="1"/>
        <v>41.6</v>
      </c>
      <c r="M39" s="35">
        <f t="shared" si="2"/>
        <v>52</v>
      </c>
      <c r="N39" s="34">
        <f t="shared" si="3"/>
        <v>2704</v>
      </c>
      <c r="O39" s="34"/>
    </row>
    <row r="40" spans="1:15">
      <c r="A40" s="4">
        <v>32</v>
      </c>
      <c r="B40" s="5">
        <v>1102910036</v>
      </c>
      <c r="C40" s="11" t="s">
        <v>76</v>
      </c>
      <c r="D40" s="6" t="s">
        <v>77</v>
      </c>
      <c r="E40" s="12">
        <v>74</v>
      </c>
      <c r="F40" s="12">
        <v>78</v>
      </c>
      <c r="G40" s="12">
        <v>68</v>
      </c>
      <c r="H40" s="12">
        <v>34</v>
      </c>
      <c r="I40" s="12">
        <v>37</v>
      </c>
      <c r="J40" s="12">
        <v>60</v>
      </c>
      <c r="K40" s="8">
        <f t="shared" si="0"/>
        <v>351</v>
      </c>
      <c r="L40" s="33">
        <f t="shared" si="1"/>
        <v>70.2</v>
      </c>
      <c r="M40" s="35">
        <f t="shared" si="2"/>
        <v>-91</v>
      </c>
      <c r="N40" s="34">
        <f t="shared" si="3"/>
        <v>8281</v>
      </c>
      <c r="O40" s="34"/>
    </row>
    <row r="41" spans="1:15">
      <c r="A41" s="4">
        <v>33</v>
      </c>
      <c r="B41" s="5">
        <v>1102910037</v>
      </c>
      <c r="C41" s="11" t="s">
        <v>78</v>
      </c>
      <c r="D41" s="11" t="s">
        <v>79</v>
      </c>
      <c r="E41" s="12">
        <v>61</v>
      </c>
      <c r="F41" s="12">
        <v>75</v>
      </c>
      <c r="G41" s="12">
        <v>50</v>
      </c>
      <c r="H41" s="12">
        <v>22</v>
      </c>
      <c r="I41" s="12">
        <v>25</v>
      </c>
      <c r="J41" s="12">
        <v>47</v>
      </c>
      <c r="K41" s="8">
        <f t="shared" si="0"/>
        <v>280</v>
      </c>
      <c r="L41" s="33">
        <f t="shared" si="1"/>
        <v>56</v>
      </c>
      <c r="M41" s="35">
        <f t="shared" si="2"/>
        <v>-20</v>
      </c>
      <c r="N41" s="34">
        <f t="shared" si="3"/>
        <v>400</v>
      </c>
      <c r="O41" s="34"/>
    </row>
    <row r="42" spans="1:15">
      <c r="A42" s="4">
        <v>34</v>
      </c>
      <c r="B42" s="5">
        <v>1102910038</v>
      </c>
      <c r="C42" s="11" t="s">
        <v>80</v>
      </c>
      <c r="D42" s="6" t="s">
        <v>81</v>
      </c>
      <c r="E42" s="12">
        <v>30</v>
      </c>
      <c r="F42" s="12">
        <v>74</v>
      </c>
      <c r="G42" s="12">
        <v>47</v>
      </c>
      <c r="H42" s="12">
        <v>26</v>
      </c>
      <c r="I42" s="12">
        <v>16</v>
      </c>
      <c r="J42" s="12">
        <v>44</v>
      </c>
      <c r="K42" s="8">
        <f t="shared" si="0"/>
        <v>237</v>
      </c>
      <c r="L42" s="33">
        <f t="shared" si="1"/>
        <v>47.4</v>
      </c>
      <c r="M42" s="35">
        <f t="shared" si="2"/>
        <v>23</v>
      </c>
      <c r="N42" s="34">
        <f t="shared" si="3"/>
        <v>529</v>
      </c>
      <c r="O42" s="34"/>
    </row>
    <row r="43" spans="1:15">
      <c r="A43" s="4">
        <v>35</v>
      </c>
      <c r="B43" s="5">
        <v>1102910039</v>
      </c>
      <c r="C43" s="11" t="s">
        <v>82</v>
      </c>
      <c r="D43" s="11" t="s">
        <v>83</v>
      </c>
      <c r="E43" s="12">
        <v>42</v>
      </c>
      <c r="F43" s="12">
        <v>54</v>
      </c>
      <c r="G43" s="12">
        <v>45</v>
      </c>
      <c r="H43" s="12">
        <v>17</v>
      </c>
      <c r="I43" s="12">
        <v>21</v>
      </c>
      <c r="J43" s="12">
        <v>43</v>
      </c>
      <c r="K43" s="8">
        <f t="shared" si="0"/>
        <v>222</v>
      </c>
      <c r="L43" s="33">
        <f t="shared" si="1"/>
        <v>44.4</v>
      </c>
      <c r="M43" s="35">
        <f t="shared" si="2"/>
        <v>38</v>
      </c>
      <c r="N43" s="34">
        <f t="shared" si="3"/>
        <v>1444</v>
      </c>
      <c r="O43" s="34"/>
    </row>
    <row r="44" spans="1:15">
      <c r="A44" s="4">
        <v>36</v>
      </c>
      <c r="B44" s="5">
        <v>1102910040</v>
      </c>
      <c r="C44" s="11" t="s">
        <v>84</v>
      </c>
      <c r="D44" s="11" t="s">
        <v>85</v>
      </c>
      <c r="E44" s="12">
        <v>45</v>
      </c>
      <c r="F44" s="12">
        <v>63</v>
      </c>
      <c r="G44" s="12">
        <v>43</v>
      </c>
      <c r="H44" s="12">
        <v>22</v>
      </c>
      <c r="I44" s="12">
        <v>23</v>
      </c>
      <c r="J44" s="12">
        <v>41</v>
      </c>
      <c r="K44" s="8">
        <f t="shared" si="0"/>
        <v>237</v>
      </c>
      <c r="L44" s="33">
        <f t="shared" si="1"/>
        <v>47.4</v>
      </c>
      <c r="M44" s="35">
        <f t="shared" si="2"/>
        <v>23</v>
      </c>
      <c r="N44" s="34">
        <f t="shared" si="3"/>
        <v>529</v>
      </c>
      <c r="O44" s="34"/>
    </row>
    <row r="45" spans="1:15">
      <c r="A45" s="4">
        <v>37</v>
      </c>
      <c r="B45" s="5">
        <v>1102910041</v>
      </c>
      <c r="C45" s="11" t="s">
        <v>86</v>
      </c>
      <c r="D45" s="6" t="s">
        <v>87</v>
      </c>
      <c r="E45" s="12">
        <v>40</v>
      </c>
      <c r="F45" s="12">
        <v>33</v>
      </c>
      <c r="G45" s="12">
        <v>48</v>
      </c>
      <c r="H45" s="12">
        <v>16</v>
      </c>
      <c r="I45" s="12">
        <v>22</v>
      </c>
      <c r="J45" s="12">
        <v>41</v>
      </c>
      <c r="K45" s="8">
        <f t="shared" si="0"/>
        <v>200</v>
      </c>
      <c r="L45" s="33">
        <f t="shared" si="1"/>
        <v>40</v>
      </c>
      <c r="M45" s="35">
        <f t="shared" si="2"/>
        <v>60</v>
      </c>
      <c r="N45" s="34">
        <f t="shared" si="3"/>
        <v>3600</v>
      </c>
      <c r="O45" s="34"/>
    </row>
    <row r="46" spans="1:15">
      <c r="A46" s="4">
        <v>38</v>
      </c>
      <c r="B46" s="5">
        <v>1102910042</v>
      </c>
      <c r="C46" s="11" t="s">
        <v>88</v>
      </c>
      <c r="D46" s="6" t="s">
        <v>89</v>
      </c>
      <c r="E46" s="12">
        <v>44</v>
      </c>
      <c r="F46" s="12">
        <v>42</v>
      </c>
      <c r="G46" s="12">
        <v>47</v>
      </c>
      <c r="H46" s="12">
        <v>21</v>
      </c>
      <c r="I46" s="12">
        <v>29</v>
      </c>
      <c r="J46" s="12">
        <v>47</v>
      </c>
      <c r="K46" s="8">
        <f t="shared" si="0"/>
        <v>230</v>
      </c>
      <c r="L46" s="33">
        <f t="shared" si="1"/>
        <v>46</v>
      </c>
      <c r="M46" s="35">
        <f t="shared" si="2"/>
        <v>30</v>
      </c>
      <c r="N46" s="34">
        <f t="shared" si="3"/>
        <v>900</v>
      </c>
      <c r="O46" s="34"/>
    </row>
    <row r="47" spans="1:15">
      <c r="A47" s="4">
        <v>39</v>
      </c>
      <c r="B47" s="5">
        <v>1102910043</v>
      </c>
      <c r="C47" s="11" t="s">
        <v>90</v>
      </c>
      <c r="D47" s="6" t="s">
        <v>91</v>
      </c>
      <c r="E47" s="12">
        <v>67</v>
      </c>
      <c r="F47" s="12">
        <v>48</v>
      </c>
      <c r="G47" s="12">
        <v>63</v>
      </c>
      <c r="H47" s="12">
        <v>18</v>
      </c>
      <c r="I47" s="12">
        <v>25</v>
      </c>
      <c r="J47" s="12">
        <v>55</v>
      </c>
      <c r="K47" s="8">
        <f t="shared" si="0"/>
        <v>276</v>
      </c>
      <c r="L47" s="33">
        <f t="shared" si="1"/>
        <v>55.2</v>
      </c>
      <c r="M47" s="35">
        <f t="shared" si="2"/>
        <v>-16</v>
      </c>
      <c r="N47" s="34">
        <f t="shared" si="3"/>
        <v>256</v>
      </c>
      <c r="O47" s="34"/>
    </row>
    <row r="48" spans="1:15">
      <c r="A48" s="4">
        <v>40</v>
      </c>
      <c r="B48" s="5">
        <v>1102910044</v>
      </c>
      <c r="C48" s="11" t="s">
        <v>92</v>
      </c>
      <c r="D48" s="6" t="s">
        <v>63</v>
      </c>
      <c r="E48" s="12">
        <v>49</v>
      </c>
      <c r="F48" s="12">
        <v>61</v>
      </c>
      <c r="G48" s="12">
        <v>45</v>
      </c>
      <c r="H48" s="12">
        <v>18</v>
      </c>
      <c r="I48" s="12">
        <v>29</v>
      </c>
      <c r="J48" s="12">
        <v>50</v>
      </c>
      <c r="K48" s="8">
        <f t="shared" si="0"/>
        <v>252</v>
      </c>
      <c r="L48" s="33">
        <f t="shared" si="1"/>
        <v>50.4</v>
      </c>
      <c r="M48" s="35">
        <f t="shared" si="2"/>
        <v>8</v>
      </c>
      <c r="N48" s="34">
        <f t="shared" si="3"/>
        <v>64</v>
      </c>
      <c r="O48" s="34"/>
    </row>
    <row r="49" spans="1:15">
      <c r="A49" s="4">
        <v>41</v>
      </c>
      <c r="B49" s="5">
        <v>1102910045</v>
      </c>
      <c r="C49" s="11" t="s">
        <v>93</v>
      </c>
      <c r="D49" s="11" t="s">
        <v>94</v>
      </c>
      <c r="E49" s="12">
        <v>54</v>
      </c>
      <c r="F49" s="12">
        <v>51</v>
      </c>
      <c r="G49" s="12">
        <v>63</v>
      </c>
      <c r="H49" s="12">
        <v>15</v>
      </c>
      <c r="I49" s="12">
        <v>31</v>
      </c>
      <c r="J49" s="12">
        <v>48</v>
      </c>
      <c r="K49" s="8">
        <f t="shared" si="0"/>
        <v>262</v>
      </c>
      <c r="L49" s="33">
        <f t="shared" si="1"/>
        <v>52.4</v>
      </c>
      <c r="M49" s="35">
        <f t="shared" si="2"/>
        <v>-2</v>
      </c>
      <c r="N49" s="34">
        <f t="shared" si="3"/>
        <v>4</v>
      </c>
      <c r="O49" s="34"/>
    </row>
    <row r="50" spans="1:15">
      <c r="A50" s="4">
        <v>42</v>
      </c>
      <c r="B50" s="5">
        <v>1102910046</v>
      </c>
      <c r="C50" s="11" t="s">
        <v>95</v>
      </c>
      <c r="D50" s="6" t="s">
        <v>96</v>
      </c>
      <c r="E50" s="12">
        <v>62</v>
      </c>
      <c r="F50" s="12">
        <v>60</v>
      </c>
      <c r="G50" s="12">
        <v>58</v>
      </c>
      <c r="H50" s="12">
        <v>19</v>
      </c>
      <c r="I50" s="12">
        <v>41</v>
      </c>
      <c r="J50" s="12">
        <v>58</v>
      </c>
      <c r="K50" s="8">
        <f t="shared" si="0"/>
        <v>298</v>
      </c>
      <c r="L50" s="33">
        <f t="shared" si="1"/>
        <v>59.6</v>
      </c>
      <c r="M50" s="35">
        <f t="shared" si="2"/>
        <v>-38</v>
      </c>
      <c r="N50" s="34">
        <f t="shared" si="3"/>
        <v>1444</v>
      </c>
      <c r="O50" s="34"/>
    </row>
    <row r="51" spans="1:15">
      <c r="A51" s="4">
        <v>43</v>
      </c>
      <c r="B51" s="5">
        <v>1102910047</v>
      </c>
      <c r="C51" s="11" t="s">
        <v>97</v>
      </c>
      <c r="D51" s="11" t="s">
        <v>98</v>
      </c>
      <c r="E51" s="26">
        <v>65</v>
      </c>
      <c r="F51" s="26">
        <v>70</v>
      </c>
      <c r="G51" s="26">
        <v>89</v>
      </c>
      <c r="H51" s="26">
        <v>22</v>
      </c>
      <c r="I51" s="26">
        <v>41</v>
      </c>
      <c r="J51" s="26">
        <v>55</v>
      </c>
      <c r="K51" s="27">
        <f t="shared" si="0"/>
        <v>342</v>
      </c>
      <c r="L51" s="33">
        <f t="shared" si="1"/>
        <v>68.400000000000006</v>
      </c>
      <c r="M51" s="35">
        <f t="shared" si="2"/>
        <v>-82</v>
      </c>
      <c r="N51" s="34">
        <f t="shared" si="3"/>
        <v>6724</v>
      </c>
      <c r="O51" s="34"/>
    </row>
    <row r="52" spans="1:15">
      <c r="A52" s="4">
        <v>44</v>
      </c>
      <c r="B52" s="5">
        <v>1102910048</v>
      </c>
      <c r="C52" s="11" t="s">
        <v>99</v>
      </c>
      <c r="D52" s="6" t="s">
        <v>100</v>
      </c>
      <c r="E52" s="26">
        <v>38</v>
      </c>
      <c r="F52" s="26">
        <v>49</v>
      </c>
      <c r="G52" s="26">
        <v>64</v>
      </c>
      <c r="H52" s="26">
        <v>21</v>
      </c>
      <c r="I52" s="26">
        <v>31</v>
      </c>
      <c r="J52" s="26">
        <v>45</v>
      </c>
      <c r="K52" s="27">
        <f t="shared" si="0"/>
        <v>248</v>
      </c>
      <c r="L52" s="33">
        <f t="shared" si="1"/>
        <v>49.6</v>
      </c>
      <c r="M52" s="35">
        <f t="shared" si="2"/>
        <v>12</v>
      </c>
      <c r="N52" s="34">
        <f t="shared" si="3"/>
        <v>144</v>
      </c>
      <c r="O52" s="34"/>
    </row>
    <row r="53" spans="1:15">
      <c r="A53" s="4">
        <v>45</v>
      </c>
      <c r="B53" s="5">
        <v>1102910049</v>
      </c>
      <c r="C53" s="11" t="s">
        <v>101</v>
      </c>
      <c r="D53" s="6" t="s">
        <v>102</v>
      </c>
      <c r="E53" s="26">
        <v>62</v>
      </c>
      <c r="F53" s="26">
        <v>54</v>
      </c>
      <c r="G53" s="26">
        <v>65</v>
      </c>
      <c r="H53" s="26">
        <v>19</v>
      </c>
      <c r="I53" s="26">
        <v>33</v>
      </c>
      <c r="J53" s="26">
        <v>58</v>
      </c>
      <c r="K53" s="27">
        <f t="shared" si="0"/>
        <v>291</v>
      </c>
      <c r="L53" s="33">
        <f t="shared" si="1"/>
        <v>58.2</v>
      </c>
      <c r="M53" s="35">
        <f t="shared" si="2"/>
        <v>-31</v>
      </c>
      <c r="N53" s="34">
        <f t="shared" si="3"/>
        <v>961</v>
      </c>
      <c r="O53" s="34"/>
    </row>
    <row r="54" spans="1:15">
      <c r="A54" s="4">
        <v>46</v>
      </c>
      <c r="B54" s="5">
        <v>1102910050</v>
      </c>
      <c r="C54" s="11" t="s">
        <v>103</v>
      </c>
      <c r="D54" s="6" t="s">
        <v>104</v>
      </c>
      <c r="E54" s="26">
        <v>41</v>
      </c>
      <c r="F54" s="26">
        <v>70</v>
      </c>
      <c r="G54" s="26">
        <v>68</v>
      </c>
      <c r="H54" s="26">
        <v>17</v>
      </c>
      <c r="I54" s="26">
        <v>26</v>
      </c>
      <c r="J54" s="26">
        <v>37</v>
      </c>
      <c r="K54" s="27">
        <f t="shared" si="0"/>
        <v>259</v>
      </c>
      <c r="L54" s="33">
        <f t="shared" si="1"/>
        <v>51.8</v>
      </c>
      <c r="M54" s="35">
        <f t="shared" si="2"/>
        <v>1</v>
      </c>
      <c r="N54" s="34">
        <f t="shared" si="3"/>
        <v>1</v>
      </c>
      <c r="O54" s="34"/>
    </row>
    <row r="55" spans="1:15">
      <c r="A55" s="4">
        <v>47</v>
      </c>
      <c r="B55" s="5">
        <v>1102910052</v>
      </c>
      <c r="C55" s="11" t="s">
        <v>105</v>
      </c>
      <c r="D55" s="6" t="s">
        <v>106</v>
      </c>
      <c r="E55" s="26">
        <v>53</v>
      </c>
      <c r="F55" s="26">
        <v>67</v>
      </c>
      <c r="G55" s="26">
        <v>71</v>
      </c>
      <c r="H55" s="26">
        <v>30</v>
      </c>
      <c r="I55" s="26">
        <v>36</v>
      </c>
      <c r="J55" s="26">
        <v>48</v>
      </c>
      <c r="K55" s="27">
        <f t="shared" si="0"/>
        <v>305</v>
      </c>
      <c r="L55" s="33">
        <f t="shared" si="1"/>
        <v>61</v>
      </c>
      <c r="M55" s="35">
        <f t="shared" si="2"/>
        <v>-45</v>
      </c>
      <c r="N55" s="34">
        <f t="shared" si="3"/>
        <v>2025</v>
      </c>
      <c r="O55" s="34"/>
    </row>
    <row r="56" spans="1:15">
      <c r="A56" s="4">
        <v>48</v>
      </c>
      <c r="B56" s="5">
        <v>1102910053</v>
      </c>
      <c r="C56" s="11" t="s">
        <v>107</v>
      </c>
      <c r="D56" s="6" t="s">
        <v>108</v>
      </c>
      <c r="E56" s="26">
        <v>65</v>
      </c>
      <c r="F56" s="26">
        <v>81</v>
      </c>
      <c r="G56" s="26">
        <v>76</v>
      </c>
      <c r="H56" s="26">
        <v>33</v>
      </c>
      <c r="I56" s="26">
        <v>33</v>
      </c>
      <c r="J56" s="26">
        <v>67</v>
      </c>
      <c r="K56" s="27">
        <f t="shared" si="0"/>
        <v>355</v>
      </c>
      <c r="L56" s="33">
        <f t="shared" si="1"/>
        <v>71</v>
      </c>
      <c r="M56" s="35">
        <f t="shared" si="2"/>
        <v>-95</v>
      </c>
      <c r="N56" s="34">
        <f t="shared" si="3"/>
        <v>9025</v>
      </c>
      <c r="O56" s="34"/>
    </row>
    <row r="57" spans="1:15">
      <c r="A57" s="4">
        <v>49</v>
      </c>
      <c r="B57" s="5">
        <v>1102910054</v>
      </c>
      <c r="C57" s="11" t="s">
        <v>109</v>
      </c>
      <c r="D57" s="6" t="s">
        <v>110</v>
      </c>
      <c r="E57" s="26">
        <v>62</v>
      </c>
      <c r="F57" s="26">
        <v>78</v>
      </c>
      <c r="G57" s="26">
        <v>80</v>
      </c>
      <c r="H57" s="26">
        <v>24</v>
      </c>
      <c r="I57" s="26">
        <v>28</v>
      </c>
      <c r="J57" s="26">
        <v>45</v>
      </c>
      <c r="K57" s="27">
        <f t="shared" si="0"/>
        <v>317</v>
      </c>
      <c r="L57" s="33">
        <f t="shared" si="1"/>
        <v>63.4</v>
      </c>
      <c r="M57" s="35">
        <f t="shared" si="2"/>
        <v>-57</v>
      </c>
      <c r="N57" s="34">
        <f t="shared" si="3"/>
        <v>3249</v>
      </c>
      <c r="O57" s="34"/>
    </row>
    <row r="58" spans="1:15">
      <c r="A58" s="4">
        <v>50</v>
      </c>
      <c r="B58" s="5">
        <v>1102910055</v>
      </c>
      <c r="C58" s="11" t="s">
        <v>111</v>
      </c>
      <c r="D58" s="6" t="s">
        <v>23</v>
      </c>
      <c r="E58" s="26">
        <v>56</v>
      </c>
      <c r="F58" s="26">
        <v>68</v>
      </c>
      <c r="G58" s="26">
        <v>78</v>
      </c>
      <c r="H58" s="26">
        <v>38</v>
      </c>
      <c r="I58" s="26">
        <v>28</v>
      </c>
      <c r="J58" s="26">
        <v>50</v>
      </c>
      <c r="K58" s="27">
        <f t="shared" si="0"/>
        <v>318</v>
      </c>
      <c r="L58" s="33">
        <f t="shared" si="1"/>
        <v>63.6</v>
      </c>
      <c r="M58" s="35">
        <f t="shared" si="2"/>
        <v>-58</v>
      </c>
      <c r="N58" s="34">
        <f t="shared" si="3"/>
        <v>3364</v>
      </c>
      <c r="O58" s="34"/>
    </row>
    <row r="59" spans="1:15">
      <c r="A59" s="4">
        <v>51</v>
      </c>
      <c r="B59" s="5">
        <v>1102910056</v>
      </c>
      <c r="C59" s="11" t="s">
        <v>112</v>
      </c>
      <c r="D59" s="6" t="s">
        <v>113</v>
      </c>
      <c r="E59" s="26">
        <v>42</v>
      </c>
      <c r="F59" s="26">
        <v>44</v>
      </c>
      <c r="G59" s="26">
        <v>54</v>
      </c>
      <c r="H59" s="26">
        <v>28</v>
      </c>
      <c r="I59" s="26">
        <v>19</v>
      </c>
      <c r="J59" s="26">
        <v>38</v>
      </c>
      <c r="K59" s="27">
        <f t="shared" si="0"/>
        <v>225</v>
      </c>
      <c r="L59" s="33">
        <f t="shared" si="1"/>
        <v>45</v>
      </c>
      <c r="M59" s="35">
        <f t="shared" si="2"/>
        <v>35</v>
      </c>
      <c r="N59" s="34">
        <f t="shared" si="3"/>
        <v>1225</v>
      </c>
      <c r="O59" s="34"/>
    </row>
    <row r="60" spans="1:15">
      <c r="A60" s="4">
        <v>52</v>
      </c>
      <c r="B60" s="5">
        <v>1102910057</v>
      </c>
      <c r="C60" s="11" t="s">
        <v>114</v>
      </c>
      <c r="D60" s="6" t="s">
        <v>115</v>
      </c>
      <c r="E60" s="26">
        <v>59</v>
      </c>
      <c r="F60" s="26">
        <v>51</v>
      </c>
      <c r="G60" s="26">
        <v>76</v>
      </c>
      <c r="H60" s="26">
        <v>25</v>
      </c>
      <c r="I60" s="26">
        <v>26</v>
      </c>
      <c r="J60" s="26">
        <v>50</v>
      </c>
      <c r="K60" s="27">
        <f t="shared" si="0"/>
        <v>287</v>
      </c>
      <c r="L60" s="33">
        <f t="shared" si="1"/>
        <v>57.4</v>
      </c>
      <c r="M60" s="35">
        <f t="shared" si="2"/>
        <v>-27</v>
      </c>
      <c r="N60" s="34">
        <f t="shared" si="3"/>
        <v>729</v>
      </c>
      <c r="O60" s="34"/>
    </row>
    <row r="61" spans="1:15">
      <c r="A61" s="4">
        <v>53</v>
      </c>
      <c r="B61" s="5">
        <v>1102910058</v>
      </c>
      <c r="C61" s="11" t="s">
        <v>116</v>
      </c>
      <c r="D61" s="6" t="s">
        <v>117</v>
      </c>
      <c r="E61" s="26">
        <v>52</v>
      </c>
      <c r="F61" s="26">
        <v>68</v>
      </c>
      <c r="G61" s="26">
        <v>73</v>
      </c>
      <c r="H61" s="26">
        <v>26</v>
      </c>
      <c r="I61" s="26">
        <v>30</v>
      </c>
      <c r="J61" s="26">
        <v>54</v>
      </c>
      <c r="K61" s="27">
        <f t="shared" si="0"/>
        <v>303</v>
      </c>
      <c r="L61" s="33">
        <f t="shared" si="1"/>
        <v>60.6</v>
      </c>
      <c r="M61" s="35">
        <f t="shared" si="2"/>
        <v>-43</v>
      </c>
      <c r="N61" s="34">
        <f t="shared" si="3"/>
        <v>1849</v>
      </c>
      <c r="O61" s="34"/>
    </row>
    <row r="62" spans="1:15">
      <c r="A62" s="4">
        <v>54</v>
      </c>
      <c r="B62" s="5">
        <v>1102910059</v>
      </c>
      <c r="C62" s="11" t="s">
        <v>118</v>
      </c>
      <c r="D62" s="6" t="s">
        <v>119</v>
      </c>
      <c r="E62" s="26">
        <v>46</v>
      </c>
      <c r="F62" s="26">
        <v>39</v>
      </c>
      <c r="G62" s="26">
        <v>64</v>
      </c>
      <c r="H62" s="26">
        <v>17</v>
      </c>
      <c r="I62" s="26">
        <v>17</v>
      </c>
      <c r="J62" s="26">
        <v>49</v>
      </c>
      <c r="K62" s="27">
        <f t="shared" si="0"/>
        <v>232</v>
      </c>
      <c r="L62" s="33">
        <f t="shared" si="1"/>
        <v>46.4</v>
      </c>
      <c r="M62" s="35">
        <f t="shared" si="2"/>
        <v>28</v>
      </c>
      <c r="N62" s="34">
        <f t="shared" si="3"/>
        <v>784</v>
      </c>
      <c r="O62" s="34"/>
    </row>
    <row r="63" spans="1:15">
      <c r="A63" s="4">
        <v>55</v>
      </c>
      <c r="B63" s="5">
        <v>1102910060</v>
      </c>
      <c r="C63" s="11" t="s">
        <v>120</v>
      </c>
      <c r="D63" s="6" t="s">
        <v>121</v>
      </c>
      <c r="E63" s="26">
        <v>33</v>
      </c>
      <c r="F63" s="26">
        <v>47</v>
      </c>
      <c r="G63" s="26">
        <v>68</v>
      </c>
      <c r="H63" s="26">
        <v>28</v>
      </c>
      <c r="I63" s="26">
        <v>25</v>
      </c>
      <c r="J63" s="26">
        <v>44</v>
      </c>
      <c r="K63" s="27">
        <f t="shared" si="0"/>
        <v>245</v>
      </c>
      <c r="L63" s="33">
        <f t="shared" si="1"/>
        <v>49</v>
      </c>
      <c r="M63" s="35">
        <f t="shared" si="2"/>
        <v>15</v>
      </c>
      <c r="N63" s="34">
        <f t="shared" si="3"/>
        <v>225</v>
      </c>
      <c r="O63" s="34"/>
    </row>
    <row r="64" spans="1:15">
      <c r="A64" s="4">
        <v>56</v>
      </c>
      <c r="B64" s="5">
        <v>1102910061</v>
      </c>
      <c r="C64" s="11" t="s">
        <v>122</v>
      </c>
      <c r="D64" s="6" t="s">
        <v>123</v>
      </c>
      <c r="E64" s="26">
        <v>38</v>
      </c>
      <c r="F64" s="26">
        <v>51</v>
      </c>
      <c r="G64" s="26">
        <v>50</v>
      </c>
      <c r="H64" s="26">
        <v>23</v>
      </c>
      <c r="I64" s="26">
        <v>19</v>
      </c>
      <c r="J64" s="26">
        <v>37</v>
      </c>
      <c r="K64" s="27">
        <f t="shared" si="0"/>
        <v>218</v>
      </c>
      <c r="L64" s="33">
        <f t="shared" si="1"/>
        <v>43.6</v>
      </c>
      <c r="M64" s="35">
        <f t="shared" si="2"/>
        <v>42</v>
      </c>
      <c r="N64" s="34">
        <f t="shared" si="3"/>
        <v>1764</v>
      </c>
      <c r="O64" s="34"/>
    </row>
    <row r="65" spans="1:15">
      <c r="A65" s="4">
        <v>57</v>
      </c>
      <c r="B65" s="5">
        <v>1102910062</v>
      </c>
      <c r="C65" s="11" t="s">
        <v>124</v>
      </c>
      <c r="D65" s="6" t="s">
        <v>125</v>
      </c>
      <c r="E65" s="26">
        <v>40</v>
      </c>
      <c r="F65" s="26">
        <v>53</v>
      </c>
      <c r="G65" s="26">
        <v>44</v>
      </c>
      <c r="H65" s="26">
        <v>24</v>
      </c>
      <c r="I65" s="26">
        <v>18</v>
      </c>
      <c r="J65" s="26">
        <v>40</v>
      </c>
      <c r="K65" s="27">
        <f t="shared" si="0"/>
        <v>219</v>
      </c>
      <c r="L65" s="33">
        <f t="shared" si="1"/>
        <v>43.8</v>
      </c>
      <c r="M65" s="35">
        <f t="shared" si="2"/>
        <v>41</v>
      </c>
      <c r="N65" s="34">
        <f t="shared" si="3"/>
        <v>1681</v>
      </c>
      <c r="O65" s="34"/>
    </row>
    <row r="66" spans="1:15">
      <c r="A66" s="4">
        <v>58</v>
      </c>
      <c r="B66" s="5">
        <v>1102910063</v>
      </c>
      <c r="C66" s="11" t="s">
        <v>126</v>
      </c>
      <c r="D66" s="6" t="s">
        <v>127</v>
      </c>
      <c r="E66" s="26">
        <v>49</v>
      </c>
      <c r="F66" s="26">
        <v>47</v>
      </c>
      <c r="G66" s="26">
        <v>56</v>
      </c>
      <c r="H66" s="26">
        <v>19</v>
      </c>
      <c r="I66" s="26">
        <v>20</v>
      </c>
      <c r="J66" s="26">
        <v>50</v>
      </c>
      <c r="K66" s="27">
        <f t="shared" si="0"/>
        <v>241</v>
      </c>
      <c r="L66" s="33">
        <f t="shared" si="1"/>
        <v>48.2</v>
      </c>
      <c r="M66" s="35">
        <f t="shared" si="2"/>
        <v>19</v>
      </c>
      <c r="N66" s="34">
        <f t="shared" si="3"/>
        <v>361</v>
      </c>
      <c r="O66" s="34"/>
    </row>
    <row r="67" spans="1:15">
      <c r="A67" s="4">
        <v>59</v>
      </c>
      <c r="B67" s="5">
        <v>1102910064</v>
      </c>
      <c r="C67" s="11" t="s">
        <v>128</v>
      </c>
      <c r="D67" s="6" t="s">
        <v>129</v>
      </c>
      <c r="E67" s="26">
        <v>53</v>
      </c>
      <c r="F67" s="26">
        <v>57</v>
      </c>
      <c r="G67" s="26">
        <v>57</v>
      </c>
      <c r="H67" s="26">
        <v>21</v>
      </c>
      <c r="I67" s="26">
        <v>31</v>
      </c>
      <c r="J67" s="26">
        <v>58</v>
      </c>
      <c r="K67" s="27">
        <f t="shared" si="0"/>
        <v>277</v>
      </c>
      <c r="L67" s="33">
        <f t="shared" si="1"/>
        <v>55.4</v>
      </c>
      <c r="M67" s="35">
        <f t="shared" si="2"/>
        <v>-17</v>
      </c>
      <c r="N67" s="34">
        <f t="shared" si="3"/>
        <v>289</v>
      </c>
      <c r="O67" s="34"/>
    </row>
    <row r="68" spans="1:15">
      <c r="A68" s="4">
        <v>60</v>
      </c>
      <c r="B68" s="5">
        <v>1102910065</v>
      </c>
      <c r="C68" s="11" t="s">
        <v>130</v>
      </c>
      <c r="D68" s="6" t="s">
        <v>131</v>
      </c>
      <c r="E68" s="26">
        <v>50</v>
      </c>
      <c r="F68" s="26">
        <v>53</v>
      </c>
      <c r="G68" s="26">
        <v>35</v>
      </c>
      <c r="H68" s="26">
        <v>23</v>
      </c>
      <c r="I68" s="26">
        <v>39</v>
      </c>
      <c r="J68" s="26">
        <v>67</v>
      </c>
      <c r="K68" s="27">
        <f t="shared" si="0"/>
        <v>267</v>
      </c>
      <c r="L68" s="33">
        <f t="shared" si="1"/>
        <v>53.4</v>
      </c>
      <c r="M68" s="35">
        <f t="shared" si="2"/>
        <v>-7</v>
      </c>
      <c r="N68" s="34">
        <f t="shared" si="3"/>
        <v>49</v>
      </c>
      <c r="O68" s="34"/>
    </row>
    <row r="69" spans="1:15">
      <c r="A69" s="4">
        <v>61</v>
      </c>
      <c r="B69" s="5">
        <v>1102910066</v>
      </c>
      <c r="C69" s="11" t="s">
        <v>132</v>
      </c>
      <c r="D69" s="11" t="s">
        <v>133</v>
      </c>
      <c r="E69" s="26">
        <v>61</v>
      </c>
      <c r="F69" s="26">
        <v>77</v>
      </c>
      <c r="G69" s="25">
        <v>59</v>
      </c>
      <c r="H69" s="25">
        <v>26</v>
      </c>
      <c r="I69" s="25" t="s">
        <v>134</v>
      </c>
      <c r="J69" s="25">
        <v>58</v>
      </c>
      <c r="K69" s="27">
        <f t="shared" si="0"/>
        <v>281</v>
      </c>
      <c r="L69" s="33">
        <f t="shared" si="1"/>
        <v>56.2</v>
      </c>
      <c r="M69" s="35">
        <f t="shared" si="2"/>
        <v>-21</v>
      </c>
      <c r="N69" s="34">
        <f t="shared" si="3"/>
        <v>441</v>
      </c>
      <c r="O69" s="34"/>
    </row>
    <row r="70" spans="1:15">
      <c r="A70" s="4">
        <v>62</v>
      </c>
      <c r="B70" s="5">
        <v>1102910067</v>
      </c>
      <c r="C70" s="11" t="s">
        <v>135</v>
      </c>
      <c r="D70" s="6" t="s">
        <v>136</v>
      </c>
      <c r="E70" s="26">
        <v>51</v>
      </c>
      <c r="F70" s="26">
        <v>64</v>
      </c>
      <c r="G70" s="25">
        <v>41</v>
      </c>
      <c r="H70" s="25">
        <v>21</v>
      </c>
      <c r="I70" s="25">
        <v>27</v>
      </c>
      <c r="J70" s="25">
        <v>38</v>
      </c>
      <c r="K70" s="27">
        <f t="shared" si="0"/>
        <v>242</v>
      </c>
      <c r="L70" s="33">
        <f t="shared" si="1"/>
        <v>48.4</v>
      </c>
      <c r="M70" s="35">
        <f t="shared" si="2"/>
        <v>18</v>
      </c>
      <c r="N70" s="34">
        <f t="shared" si="3"/>
        <v>324</v>
      </c>
      <c r="O70" s="34"/>
    </row>
    <row r="71" spans="1:15">
      <c r="A71" s="4">
        <v>63</v>
      </c>
      <c r="B71" s="5">
        <v>1102910068</v>
      </c>
      <c r="C71" s="11" t="s">
        <v>137</v>
      </c>
      <c r="D71" s="6" t="s">
        <v>138</v>
      </c>
      <c r="E71" s="26">
        <v>67</v>
      </c>
      <c r="F71" s="26">
        <v>69</v>
      </c>
      <c r="G71" s="26">
        <v>58</v>
      </c>
      <c r="H71" s="26">
        <v>23</v>
      </c>
      <c r="I71" s="26">
        <v>37</v>
      </c>
      <c r="J71" s="26">
        <v>60</v>
      </c>
      <c r="K71" s="27">
        <f t="shared" si="0"/>
        <v>314</v>
      </c>
      <c r="L71" s="33">
        <f t="shared" si="1"/>
        <v>62.8</v>
      </c>
      <c r="M71" s="35">
        <f t="shared" si="2"/>
        <v>-54</v>
      </c>
      <c r="N71" s="34">
        <f t="shared" si="3"/>
        <v>2916</v>
      </c>
      <c r="O71" s="34"/>
    </row>
    <row r="72" spans="1:15">
      <c r="A72" s="4">
        <v>64</v>
      </c>
      <c r="B72" s="5">
        <v>1102910069</v>
      </c>
      <c r="C72" s="11" t="s">
        <v>139</v>
      </c>
      <c r="D72" s="6" t="s">
        <v>140</v>
      </c>
      <c r="E72" s="26">
        <v>41</v>
      </c>
      <c r="F72" s="26">
        <v>35</v>
      </c>
      <c r="G72" s="26">
        <v>33</v>
      </c>
      <c r="H72" s="26">
        <v>15</v>
      </c>
      <c r="I72" s="26">
        <v>21</v>
      </c>
      <c r="J72" s="26">
        <v>40</v>
      </c>
      <c r="K72" s="27">
        <f t="shared" si="0"/>
        <v>185</v>
      </c>
      <c r="L72" s="33">
        <f t="shared" si="1"/>
        <v>37</v>
      </c>
      <c r="M72" s="35">
        <f t="shared" si="2"/>
        <v>75</v>
      </c>
      <c r="N72" s="34">
        <f t="shared" si="3"/>
        <v>5625</v>
      </c>
      <c r="O72" s="34"/>
    </row>
    <row r="73" spans="1:15">
      <c r="A73" s="4">
        <v>65</v>
      </c>
      <c r="B73" s="5">
        <v>1102913005</v>
      </c>
      <c r="C73" s="11" t="s">
        <v>141</v>
      </c>
      <c r="D73" s="6" t="s">
        <v>142</v>
      </c>
      <c r="E73" s="26">
        <v>57</v>
      </c>
      <c r="F73" s="26">
        <v>70</v>
      </c>
      <c r="G73" s="26">
        <v>55</v>
      </c>
      <c r="H73" s="26">
        <v>26</v>
      </c>
      <c r="I73" s="26">
        <v>33</v>
      </c>
      <c r="J73" s="26">
        <v>67</v>
      </c>
      <c r="K73" s="27">
        <f t="shared" si="0"/>
        <v>308</v>
      </c>
      <c r="L73" s="33">
        <f t="shared" si="1"/>
        <v>61.6</v>
      </c>
      <c r="M73" s="35">
        <f t="shared" si="2"/>
        <v>-48</v>
      </c>
      <c r="N73" s="34">
        <f t="shared" si="3"/>
        <v>2304</v>
      </c>
      <c r="O73" s="34"/>
    </row>
    <row r="74" spans="1:15">
      <c r="A74" s="4">
        <v>66</v>
      </c>
      <c r="B74" s="5">
        <v>1102913028</v>
      </c>
      <c r="C74" s="11" t="s">
        <v>143</v>
      </c>
      <c r="D74" s="6" t="s">
        <v>144</v>
      </c>
      <c r="E74" s="26">
        <v>56</v>
      </c>
      <c r="F74" s="26">
        <v>49</v>
      </c>
      <c r="G74" s="26">
        <v>64</v>
      </c>
      <c r="H74" s="26">
        <v>25</v>
      </c>
      <c r="I74" s="26">
        <v>39</v>
      </c>
      <c r="J74" s="26">
        <v>65</v>
      </c>
      <c r="K74" s="27">
        <f t="shared" ref="K74:K137" si="4">SUM(E74:J74)</f>
        <v>298</v>
      </c>
      <c r="L74" s="33">
        <f t="shared" ref="L74:L137" si="5">K74/5</f>
        <v>59.6</v>
      </c>
      <c r="M74" s="35">
        <f t="shared" ref="M74:M137" si="6">260-K74</f>
        <v>-38</v>
      </c>
      <c r="N74" s="34">
        <f t="shared" ref="N74:N137" si="7">M74*M74</f>
        <v>1444</v>
      </c>
      <c r="O74" s="34"/>
    </row>
    <row r="75" spans="1:15">
      <c r="A75" s="4">
        <v>67</v>
      </c>
      <c r="B75" s="5">
        <v>1102913067</v>
      </c>
      <c r="C75" s="11" t="s">
        <v>145</v>
      </c>
      <c r="D75" s="6" t="s">
        <v>146</v>
      </c>
      <c r="E75" s="26">
        <v>66</v>
      </c>
      <c r="F75" s="26">
        <v>70</v>
      </c>
      <c r="G75" s="26">
        <v>71</v>
      </c>
      <c r="H75" s="26">
        <v>39</v>
      </c>
      <c r="I75" s="26">
        <v>41</v>
      </c>
      <c r="J75" s="26">
        <v>68</v>
      </c>
      <c r="K75" s="27">
        <f t="shared" si="4"/>
        <v>355</v>
      </c>
      <c r="L75" s="33">
        <f t="shared" si="5"/>
        <v>71</v>
      </c>
      <c r="M75" s="35">
        <f t="shared" si="6"/>
        <v>-95</v>
      </c>
      <c r="N75" s="34">
        <f t="shared" si="7"/>
        <v>9025</v>
      </c>
      <c r="O75" s="34"/>
    </row>
    <row r="76" spans="1:15">
      <c r="A76" s="4">
        <v>68</v>
      </c>
      <c r="B76" s="5">
        <v>1102913078</v>
      </c>
      <c r="C76" s="11" t="s">
        <v>147</v>
      </c>
      <c r="D76" s="6" t="s">
        <v>148</v>
      </c>
      <c r="E76" s="26">
        <v>70</v>
      </c>
      <c r="F76" s="26">
        <v>70</v>
      </c>
      <c r="G76" s="26">
        <v>63</v>
      </c>
      <c r="H76" s="26">
        <v>36</v>
      </c>
      <c r="I76" s="26">
        <v>32</v>
      </c>
      <c r="J76" s="26">
        <v>58</v>
      </c>
      <c r="K76" s="27">
        <f t="shared" si="4"/>
        <v>329</v>
      </c>
      <c r="L76" s="33">
        <f t="shared" si="5"/>
        <v>65.8</v>
      </c>
      <c r="M76" s="35">
        <f t="shared" si="6"/>
        <v>-69</v>
      </c>
      <c r="N76" s="34">
        <f t="shared" si="7"/>
        <v>4761</v>
      </c>
      <c r="O76" s="34"/>
    </row>
    <row r="77" spans="1:15">
      <c r="A77" s="4">
        <v>69</v>
      </c>
      <c r="B77" s="5">
        <v>1102913105</v>
      </c>
      <c r="C77" s="11" t="s">
        <v>149</v>
      </c>
      <c r="D77" s="6" t="s">
        <v>150</v>
      </c>
      <c r="E77" s="26">
        <v>61</v>
      </c>
      <c r="F77" s="26">
        <v>55</v>
      </c>
      <c r="G77" s="26">
        <v>57</v>
      </c>
      <c r="H77" s="26">
        <v>32</v>
      </c>
      <c r="I77" s="26">
        <v>29</v>
      </c>
      <c r="J77" s="26">
        <v>56</v>
      </c>
      <c r="K77" s="27">
        <f t="shared" si="4"/>
        <v>290</v>
      </c>
      <c r="L77" s="33">
        <f t="shared" si="5"/>
        <v>58</v>
      </c>
      <c r="M77" s="35">
        <f t="shared" si="6"/>
        <v>-30</v>
      </c>
      <c r="N77" s="34">
        <f t="shared" si="7"/>
        <v>900</v>
      </c>
      <c r="O77" s="34"/>
    </row>
    <row r="78" spans="1:15">
      <c r="A78" s="4">
        <v>70</v>
      </c>
      <c r="B78" s="5">
        <v>1102940087</v>
      </c>
      <c r="C78" s="11" t="s">
        <v>151</v>
      </c>
      <c r="D78" s="6" t="s">
        <v>152</v>
      </c>
      <c r="E78" s="26">
        <v>63</v>
      </c>
      <c r="F78" s="26">
        <v>70</v>
      </c>
      <c r="G78" s="28">
        <v>73</v>
      </c>
      <c r="H78" s="26">
        <v>32</v>
      </c>
      <c r="I78" s="26">
        <v>39</v>
      </c>
      <c r="J78" s="26">
        <v>71</v>
      </c>
      <c r="K78" s="27">
        <f t="shared" si="4"/>
        <v>348</v>
      </c>
      <c r="L78" s="33">
        <f t="shared" si="5"/>
        <v>69.599999999999994</v>
      </c>
      <c r="M78" s="35">
        <f t="shared" si="6"/>
        <v>-88</v>
      </c>
      <c r="N78" s="34">
        <f t="shared" si="7"/>
        <v>7744</v>
      </c>
      <c r="O78" s="34"/>
    </row>
    <row r="79" spans="1:15">
      <c r="A79" s="4">
        <v>71</v>
      </c>
      <c r="B79" s="13">
        <v>1102910070</v>
      </c>
      <c r="C79" s="23" t="s">
        <v>153</v>
      </c>
      <c r="D79" s="14" t="s">
        <v>154</v>
      </c>
      <c r="E79" s="9">
        <v>60</v>
      </c>
      <c r="F79" s="9">
        <v>63</v>
      </c>
      <c r="G79" s="9">
        <v>47</v>
      </c>
      <c r="H79" s="9">
        <v>31</v>
      </c>
      <c r="I79" s="9">
        <v>33</v>
      </c>
      <c r="J79" s="9">
        <v>69</v>
      </c>
      <c r="K79" s="27">
        <f t="shared" si="4"/>
        <v>303</v>
      </c>
      <c r="L79" s="33">
        <f t="shared" si="5"/>
        <v>60.6</v>
      </c>
      <c r="M79" s="35">
        <f t="shared" si="6"/>
        <v>-43</v>
      </c>
      <c r="N79" s="34">
        <f t="shared" si="7"/>
        <v>1849</v>
      </c>
      <c r="O79" s="34"/>
    </row>
    <row r="80" spans="1:15">
      <c r="A80" s="4">
        <v>72</v>
      </c>
      <c r="B80" s="13">
        <v>1102910071</v>
      </c>
      <c r="C80" s="15" t="s">
        <v>155</v>
      </c>
      <c r="D80" s="16" t="s">
        <v>156</v>
      </c>
      <c r="E80" s="9">
        <v>63</v>
      </c>
      <c r="F80" s="9">
        <v>53</v>
      </c>
      <c r="G80" s="9">
        <v>41</v>
      </c>
      <c r="H80" s="9">
        <v>33</v>
      </c>
      <c r="I80" s="9">
        <v>39</v>
      </c>
      <c r="J80" s="9">
        <v>66</v>
      </c>
      <c r="K80" s="27">
        <f t="shared" si="4"/>
        <v>295</v>
      </c>
      <c r="L80" s="33">
        <f t="shared" si="5"/>
        <v>59</v>
      </c>
      <c r="M80" s="35">
        <f t="shared" si="6"/>
        <v>-35</v>
      </c>
      <c r="N80" s="34">
        <f t="shared" si="7"/>
        <v>1225</v>
      </c>
      <c r="O80" s="34"/>
    </row>
    <row r="81" spans="1:15">
      <c r="A81" s="4">
        <v>73</v>
      </c>
      <c r="B81" s="13">
        <v>1102910072</v>
      </c>
      <c r="C81" s="23" t="s">
        <v>157</v>
      </c>
      <c r="D81" s="14" t="s">
        <v>158</v>
      </c>
      <c r="E81" s="9">
        <v>56</v>
      </c>
      <c r="F81" s="9">
        <v>65</v>
      </c>
      <c r="G81" s="9">
        <v>39</v>
      </c>
      <c r="H81" s="9">
        <v>27</v>
      </c>
      <c r="I81" s="9">
        <v>33</v>
      </c>
      <c r="J81" s="9">
        <v>44</v>
      </c>
      <c r="K81" s="27">
        <f t="shared" si="4"/>
        <v>264</v>
      </c>
      <c r="L81" s="33">
        <f t="shared" si="5"/>
        <v>52.8</v>
      </c>
      <c r="M81" s="35">
        <f t="shared" si="6"/>
        <v>-4</v>
      </c>
      <c r="N81" s="34">
        <f t="shared" si="7"/>
        <v>16</v>
      </c>
      <c r="O81" s="34"/>
    </row>
    <row r="82" spans="1:15" ht="20.399999999999999">
      <c r="A82" s="4">
        <v>74</v>
      </c>
      <c r="B82" s="13">
        <v>1102910073</v>
      </c>
      <c r="C82" s="23" t="s">
        <v>159</v>
      </c>
      <c r="D82" s="14" t="s">
        <v>160</v>
      </c>
      <c r="E82" s="9">
        <v>44</v>
      </c>
      <c r="F82" s="9">
        <v>55</v>
      </c>
      <c r="G82" s="9">
        <v>72</v>
      </c>
      <c r="H82" s="9">
        <v>23</v>
      </c>
      <c r="I82" s="9">
        <v>35</v>
      </c>
      <c r="J82" s="9">
        <v>49</v>
      </c>
      <c r="K82" s="27">
        <f t="shared" si="4"/>
        <v>278</v>
      </c>
      <c r="L82" s="33">
        <f t="shared" si="5"/>
        <v>55.6</v>
      </c>
      <c r="M82" s="35">
        <f t="shared" si="6"/>
        <v>-18</v>
      </c>
      <c r="N82" s="34">
        <f t="shared" si="7"/>
        <v>324</v>
      </c>
      <c r="O82" s="34"/>
    </row>
    <row r="83" spans="1:15">
      <c r="A83" s="4">
        <v>75</v>
      </c>
      <c r="B83" s="13">
        <v>1102910074</v>
      </c>
      <c r="C83" s="23" t="s">
        <v>161</v>
      </c>
      <c r="D83" s="14" t="s">
        <v>162</v>
      </c>
      <c r="E83" s="9">
        <v>75</v>
      </c>
      <c r="F83" s="9">
        <v>67</v>
      </c>
      <c r="G83" s="9">
        <v>83</v>
      </c>
      <c r="H83" s="9">
        <v>26</v>
      </c>
      <c r="I83" s="9">
        <v>40</v>
      </c>
      <c r="J83" s="9">
        <v>64</v>
      </c>
      <c r="K83" s="27">
        <f t="shared" si="4"/>
        <v>355</v>
      </c>
      <c r="L83" s="33">
        <f t="shared" si="5"/>
        <v>71</v>
      </c>
      <c r="M83" s="35">
        <f t="shared" si="6"/>
        <v>-95</v>
      </c>
      <c r="N83" s="34">
        <f t="shared" si="7"/>
        <v>9025</v>
      </c>
      <c r="O83" s="34"/>
    </row>
    <row r="84" spans="1:15">
      <c r="A84" s="4">
        <v>76</v>
      </c>
      <c r="B84" s="13">
        <v>1102910075</v>
      </c>
      <c r="C84" s="15" t="s">
        <v>163</v>
      </c>
      <c r="D84" s="16" t="s">
        <v>164</v>
      </c>
      <c r="E84" s="7">
        <v>73</v>
      </c>
      <c r="F84" s="7">
        <v>65</v>
      </c>
      <c r="G84" s="7">
        <v>71</v>
      </c>
      <c r="H84" s="7">
        <v>31</v>
      </c>
      <c r="I84" s="7">
        <v>41</v>
      </c>
      <c r="J84" s="7">
        <v>72</v>
      </c>
      <c r="K84" s="8">
        <f t="shared" si="4"/>
        <v>353</v>
      </c>
      <c r="L84" s="33">
        <f t="shared" si="5"/>
        <v>70.599999999999994</v>
      </c>
      <c r="M84" s="35">
        <f t="shared" si="6"/>
        <v>-93</v>
      </c>
      <c r="N84" s="34">
        <f t="shared" si="7"/>
        <v>8649</v>
      </c>
      <c r="O84" s="34"/>
    </row>
    <row r="85" spans="1:15" ht="20.399999999999999">
      <c r="A85" s="4">
        <v>77</v>
      </c>
      <c r="B85" s="13">
        <v>1102910076</v>
      </c>
      <c r="C85" s="23" t="s">
        <v>165</v>
      </c>
      <c r="D85" s="14" t="s">
        <v>166</v>
      </c>
      <c r="E85" s="7">
        <v>66</v>
      </c>
      <c r="F85" s="7">
        <v>57</v>
      </c>
      <c r="G85" s="7">
        <v>53</v>
      </c>
      <c r="H85" s="7">
        <v>28</v>
      </c>
      <c r="I85" s="7">
        <v>39</v>
      </c>
      <c r="J85" s="7">
        <v>65</v>
      </c>
      <c r="K85" s="8">
        <f t="shared" si="4"/>
        <v>308</v>
      </c>
      <c r="L85" s="33">
        <f t="shared" si="5"/>
        <v>61.6</v>
      </c>
      <c r="M85" s="35">
        <f t="shared" si="6"/>
        <v>-48</v>
      </c>
      <c r="N85" s="34">
        <f t="shared" si="7"/>
        <v>2304</v>
      </c>
      <c r="O85" s="34"/>
    </row>
    <row r="86" spans="1:15">
      <c r="A86" s="4">
        <v>78</v>
      </c>
      <c r="B86" s="13">
        <v>1102910078</v>
      </c>
      <c r="C86" s="23" t="s">
        <v>167</v>
      </c>
      <c r="D86" s="14" t="s">
        <v>168</v>
      </c>
      <c r="E86" s="7">
        <v>60</v>
      </c>
      <c r="F86" s="7">
        <v>62</v>
      </c>
      <c r="G86" s="7">
        <v>59</v>
      </c>
      <c r="H86" s="7">
        <v>26</v>
      </c>
      <c r="I86" s="7">
        <v>27</v>
      </c>
      <c r="J86" s="7">
        <v>71</v>
      </c>
      <c r="K86" s="8">
        <f t="shared" si="4"/>
        <v>305</v>
      </c>
      <c r="L86" s="33">
        <f t="shared" si="5"/>
        <v>61</v>
      </c>
      <c r="M86" s="35">
        <f t="shared" si="6"/>
        <v>-45</v>
      </c>
      <c r="N86" s="34">
        <f t="shared" si="7"/>
        <v>2025</v>
      </c>
      <c r="O86" s="34"/>
    </row>
    <row r="87" spans="1:15">
      <c r="A87" s="4">
        <v>79</v>
      </c>
      <c r="B87" s="13">
        <v>1102910079</v>
      </c>
      <c r="C87" s="23" t="s">
        <v>169</v>
      </c>
      <c r="D87" s="14" t="s">
        <v>170</v>
      </c>
      <c r="E87" s="7">
        <v>52</v>
      </c>
      <c r="F87" s="7">
        <v>49</v>
      </c>
      <c r="G87" s="7">
        <v>50</v>
      </c>
      <c r="H87" s="7">
        <v>24</v>
      </c>
      <c r="I87" s="7" t="s">
        <v>21</v>
      </c>
      <c r="J87" s="7">
        <v>44</v>
      </c>
      <c r="K87" s="8">
        <f t="shared" si="4"/>
        <v>219</v>
      </c>
      <c r="L87" s="33">
        <f t="shared" si="5"/>
        <v>43.8</v>
      </c>
      <c r="M87" s="35">
        <f t="shared" si="6"/>
        <v>41</v>
      </c>
      <c r="N87" s="34">
        <f t="shared" si="7"/>
        <v>1681</v>
      </c>
      <c r="O87" s="34"/>
    </row>
    <row r="88" spans="1:15">
      <c r="A88" s="4">
        <v>80</v>
      </c>
      <c r="B88" s="13">
        <v>1102910080</v>
      </c>
      <c r="C88" s="23" t="s">
        <v>171</v>
      </c>
      <c r="D88" s="14" t="s">
        <v>172</v>
      </c>
      <c r="E88" s="7">
        <v>66</v>
      </c>
      <c r="F88" s="7">
        <v>49</v>
      </c>
      <c r="G88" s="7">
        <v>57</v>
      </c>
      <c r="H88" s="7">
        <v>27</v>
      </c>
      <c r="I88" s="7">
        <v>20</v>
      </c>
      <c r="J88" s="7">
        <v>49</v>
      </c>
      <c r="K88" s="8">
        <f t="shared" si="4"/>
        <v>268</v>
      </c>
      <c r="L88" s="33">
        <f t="shared" si="5"/>
        <v>53.6</v>
      </c>
      <c r="M88" s="35">
        <f t="shared" si="6"/>
        <v>-8</v>
      </c>
      <c r="N88" s="34">
        <f t="shared" si="7"/>
        <v>64</v>
      </c>
      <c r="O88" s="34"/>
    </row>
    <row r="89" spans="1:15">
      <c r="A89" s="4">
        <v>81</v>
      </c>
      <c r="B89" s="13">
        <v>1102910081</v>
      </c>
      <c r="C89" s="15" t="s">
        <v>173</v>
      </c>
      <c r="D89" s="16" t="s">
        <v>174</v>
      </c>
      <c r="E89" s="7">
        <v>70</v>
      </c>
      <c r="F89" s="7">
        <v>60</v>
      </c>
      <c r="G89" s="7">
        <v>62</v>
      </c>
      <c r="H89" s="7">
        <v>24</v>
      </c>
      <c r="I89" s="7">
        <v>31</v>
      </c>
      <c r="J89" s="7">
        <v>61</v>
      </c>
      <c r="K89" s="8">
        <f t="shared" si="4"/>
        <v>308</v>
      </c>
      <c r="L89" s="33">
        <f t="shared" si="5"/>
        <v>61.6</v>
      </c>
      <c r="M89" s="35">
        <f t="shared" si="6"/>
        <v>-48</v>
      </c>
      <c r="N89" s="34">
        <f t="shared" si="7"/>
        <v>2304</v>
      </c>
      <c r="O89" s="34"/>
    </row>
    <row r="90" spans="1:15" ht="20.399999999999999">
      <c r="A90" s="4">
        <v>82</v>
      </c>
      <c r="B90" s="13">
        <v>1102910082</v>
      </c>
      <c r="C90" s="23" t="s">
        <v>175</v>
      </c>
      <c r="D90" s="14" t="s">
        <v>176</v>
      </c>
      <c r="E90" s="7">
        <v>60</v>
      </c>
      <c r="F90" s="7">
        <v>61</v>
      </c>
      <c r="G90" s="7">
        <v>64</v>
      </c>
      <c r="H90" s="7">
        <v>31</v>
      </c>
      <c r="I90" s="7">
        <v>30</v>
      </c>
      <c r="J90" s="7">
        <v>67</v>
      </c>
      <c r="K90" s="8">
        <f t="shared" si="4"/>
        <v>313</v>
      </c>
      <c r="L90" s="33">
        <f t="shared" si="5"/>
        <v>62.6</v>
      </c>
      <c r="M90" s="35">
        <f t="shared" si="6"/>
        <v>-53</v>
      </c>
      <c r="N90" s="34">
        <f t="shared" si="7"/>
        <v>2809</v>
      </c>
      <c r="O90" s="34"/>
    </row>
    <row r="91" spans="1:15">
      <c r="A91" s="4">
        <v>83</v>
      </c>
      <c r="B91" s="13">
        <v>1102910084</v>
      </c>
      <c r="C91" s="15" t="s">
        <v>177</v>
      </c>
      <c r="D91" s="17" t="s">
        <v>178</v>
      </c>
      <c r="E91" s="7">
        <v>47</v>
      </c>
      <c r="F91" s="7">
        <v>63</v>
      </c>
      <c r="G91" s="7">
        <v>59</v>
      </c>
      <c r="H91" s="7">
        <v>30</v>
      </c>
      <c r="I91" s="7">
        <v>30</v>
      </c>
      <c r="J91" s="7">
        <v>67</v>
      </c>
      <c r="K91" s="8">
        <f t="shared" si="4"/>
        <v>296</v>
      </c>
      <c r="L91" s="33">
        <f t="shared" si="5"/>
        <v>59.2</v>
      </c>
      <c r="M91" s="35">
        <f t="shared" si="6"/>
        <v>-36</v>
      </c>
      <c r="N91" s="34">
        <f t="shared" si="7"/>
        <v>1296</v>
      </c>
      <c r="O91" s="34"/>
    </row>
    <row r="92" spans="1:15" ht="20.399999999999999">
      <c r="A92" s="4">
        <v>84</v>
      </c>
      <c r="B92" s="13">
        <v>1102910085</v>
      </c>
      <c r="C92" s="23" t="s">
        <v>179</v>
      </c>
      <c r="D92" s="18" t="s">
        <v>180</v>
      </c>
      <c r="E92" s="7">
        <v>30</v>
      </c>
      <c r="F92" s="7">
        <v>32</v>
      </c>
      <c r="G92" s="7">
        <v>42</v>
      </c>
      <c r="H92" s="7">
        <v>15</v>
      </c>
      <c r="I92" s="7" t="s">
        <v>21</v>
      </c>
      <c r="J92" s="7">
        <v>34</v>
      </c>
      <c r="K92" s="8">
        <f t="shared" si="4"/>
        <v>153</v>
      </c>
      <c r="L92" s="33">
        <f t="shared" si="5"/>
        <v>30.6</v>
      </c>
      <c r="M92" s="35">
        <f t="shared" si="6"/>
        <v>107</v>
      </c>
      <c r="N92" s="34">
        <f t="shared" si="7"/>
        <v>11449</v>
      </c>
      <c r="O92" s="34"/>
    </row>
    <row r="93" spans="1:15" ht="20.399999999999999">
      <c r="A93" s="4">
        <v>85</v>
      </c>
      <c r="B93" s="13">
        <v>1102910086</v>
      </c>
      <c r="C93" s="23" t="s">
        <v>181</v>
      </c>
      <c r="D93" s="14" t="s">
        <v>182</v>
      </c>
      <c r="E93" s="7">
        <v>68</v>
      </c>
      <c r="F93" s="7">
        <v>51</v>
      </c>
      <c r="G93" s="7">
        <v>72</v>
      </c>
      <c r="H93" s="7">
        <v>25</v>
      </c>
      <c r="I93" s="7">
        <v>39</v>
      </c>
      <c r="J93" s="7">
        <v>40</v>
      </c>
      <c r="K93" s="8">
        <f t="shared" si="4"/>
        <v>295</v>
      </c>
      <c r="L93" s="33">
        <f t="shared" si="5"/>
        <v>59</v>
      </c>
      <c r="M93" s="35">
        <f t="shared" si="6"/>
        <v>-35</v>
      </c>
      <c r="N93" s="34">
        <f t="shared" si="7"/>
        <v>1225</v>
      </c>
      <c r="O93" s="34"/>
    </row>
    <row r="94" spans="1:15">
      <c r="A94" s="4">
        <v>86</v>
      </c>
      <c r="B94" s="13">
        <v>1102910087</v>
      </c>
      <c r="C94" s="15" t="s">
        <v>183</v>
      </c>
      <c r="D94" s="16" t="s">
        <v>35</v>
      </c>
      <c r="E94" s="7">
        <v>46</v>
      </c>
      <c r="F94" s="7">
        <v>35</v>
      </c>
      <c r="G94" s="7">
        <v>49</v>
      </c>
      <c r="H94" s="7">
        <v>19</v>
      </c>
      <c r="I94" s="7">
        <v>26</v>
      </c>
      <c r="J94" s="7">
        <v>47</v>
      </c>
      <c r="K94" s="8">
        <f t="shared" si="4"/>
        <v>222</v>
      </c>
      <c r="L94" s="33">
        <f t="shared" si="5"/>
        <v>44.4</v>
      </c>
      <c r="M94" s="35">
        <f t="shared" si="6"/>
        <v>38</v>
      </c>
      <c r="N94" s="34">
        <f t="shared" si="7"/>
        <v>1444</v>
      </c>
      <c r="O94" s="34"/>
    </row>
    <row r="95" spans="1:15">
      <c r="A95" s="4">
        <v>87</v>
      </c>
      <c r="B95" s="13">
        <v>1102910088</v>
      </c>
      <c r="C95" s="23" t="s">
        <v>184</v>
      </c>
      <c r="D95" s="14" t="s">
        <v>185</v>
      </c>
      <c r="E95" s="7">
        <v>37</v>
      </c>
      <c r="F95" s="7">
        <v>41</v>
      </c>
      <c r="G95" s="7">
        <v>54</v>
      </c>
      <c r="H95" s="7">
        <v>20</v>
      </c>
      <c r="I95" s="7">
        <v>20</v>
      </c>
      <c r="J95" s="7">
        <v>43</v>
      </c>
      <c r="K95" s="8">
        <f t="shared" si="4"/>
        <v>215</v>
      </c>
      <c r="L95" s="33">
        <f t="shared" si="5"/>
        <v>43</v>
      </c>
      <c r="M95" s="35">
        <f t="shared" si="6"/>
        <v>45</v>
      </c>
      <c r="N95" s="34">
        <f t="shared" si="7"/>
        <v>2025</v>
      </c>
      <c r="O95" s="34"/>
    </row>
    <row r="96" spans="1:15">
      <c r="A96" s="4">
        <v>88</v>
      </c>
      <c r="B96" s="13">
        <v>1102910089</v>
      </c>
      <c r="C96" s="23" t="s">
        <v>186</v>
      </c>
      <c r="D96" s="14" t="s">
        <v>187</v>
      </c>
      <c r="E96" s="12">
        <v>64</v>
      </c>
      <c r="F96" s="12">
        <v>75</v>
      </c>
      <c r="G96" s="12">
        <v>72</v>
      </c>
      <c r="H96" s="12">
        <v>26</v>
      </c>
      <c r="I96" s="12" t="s">
        <v>21</v>
      </c>
      <c r="J96" s="12">
        <v>60</v>
      </c>
      <c r="K96" s="8">
        <f t="shared" si="4"/>
        <v>297</v>
      </c>
      <c r="L96" s="33">
        <f t="shared" si="5"/>
        <v>59.4</v>
      </c>
      <c r="M96" s="35">
        <f t="shared" si="6"/>
        <v>-37</v>
      </c>
      <c r="N96" s="34">
        <f t="shared" si="7"/>
        <v>1369</v>
      </c>
      <c r="O96" s="34"/>
    </row>
    <row r="97" spans="1:15">
      <c r="A97" s="4">
        <v>89</v>
      </c>
      <c r="B97" s="13">
        <v>1102910090</v>
      </c>
      <c r="C97" s="15" t="s">
        <v>188</v>
      </c>
      <c r="D97" s="16" t="s">
        <v>189</v>
      </c>
      <c r="E97" s="12">
        <v>50</v>
      </c>
      <c r="F97" s="12">
        <v>68</v>
      </c>
      <c r="G97" s="12">
        <v>73</v>
      </c>
      <c r="H97" s="12">
        <v>21</v>
      </c>
      <c r="I97" s="12">
        <v>39</v>
      </c>
      <c r="J97" s="12">
        <v>52</v>
      </c>
      <c r="K97" s="8">
        <f t="shared" si="4"/>
        <v>303</v>
      </c>
      <c r="L97" s="33">
        <f t="shared" si="5"/>
        <v>60.6</v>
      </c>
      <c r="M97" s="35">
        <f t="shared" si="6"/>
        <v>-43</v>
      </c>
      <c r="N97" s="34">
        <f t="shared" si="7"/>
        <v>1849</v>
      </c>
      <c r="O97" s="34"/>
    </row>
    <row r="98" spans="1:15" ht="20.399999999999999">
      <c r="A98" s="4">
        <v>90</v>
      </c>
      <c r="B98" s="13">
        <v>1102910091</v>
      </c>
      <c r="C98" s="23" t="s">
        <v>190</v>
      </c>
      <c r="D98" s="14" t="s">
        <v>191</v>
      </c>
      <c r="E98" s="12">
        <v>41</v>
      </c>
      <c r="F98" s="12">
        <v>54</v>
      </c>
      <c r="G98" s="12">
        <v>53</v>
      </c>
      <c r="H98" s="12">
        <v>18</v>
      </c>
      <c r="I98" s="12">
        <v>24</v>
      </c>
      <c r="J98" s="12">
        <v>43</v>
      </c>
      <c r="K98" s="8">
        <f t="shared" si="4"/>
        <v>233</v>
      </c>
      <c r="L98" s="33">
        <f t="shared" si="5"/>
        <v>46.6</v>
      </c>
      <c r="M98" s="35">
        <f t="shared" si="6"/>
        <v>27</v>
      </c>
      <c r="N98" s="34">
        <f t="shared" si="7"/>
        <v>729</v>
      </c>
      <c r="O98" s="34"/>
    </row>
    <row r="99" spans="1:15">
      <c r="A99" s="4">
        <v>91</v>
      </c>
      <c r="B99" s="13">
        <v>1102910092</v>
      </c>
      <c r="C99" s="23" t="s">
        <v>192</v>
      </c>
      <c r="D99" s="14" t="s">
        <v>193</v>
      </c>
      <c r="E99" s="12">
        <v>57</v>
      </c>
      <c r="F99" s="12">
        <v>78</v>
      </c>
      <c r="G99" s="12">
        <v>72</v>
      </c>
      <c r="H99" s="12">
        <v>29</v>
      </c>
      <c r="I99" s="12">
        <v>38</v>
      </c>
      <c r="J99" s="12">
        <v>53</v>
      </c>
      <c r="K99" s="8">
        <f t="shared" si="4"/>
        <v>327</v>
      </c>
      <c r="L99" s="33">
        <f t="shared" si="5"/>
        <v>65.400000000000006</v>
      </c>
      <c r="M99" s="35">
        <f t="shared" si="6"/>
        <v>-67</v>
      </c>
      <c r="N99" s="34">
        <f t="shared" si="7"/>
        <v>4489</v>
      </c>
      <c r="O99" s="34"/>
    </row>
    <row r="100" spans="1:15">
      <c r="A100" s="4">
        <v>92</v>
      </c>
      <c r="B100" s="13">
        <v>1102910093</v>
      </c>
      <c r="C100" s="23" t="s">
        <v>194</v>
      </c>
      <c r="D100" s="14" t="s">
        <v>195</v>
      </c>
      <c r="E100" s="12">
        <v>72</v>
      </c>
      <c r="F100" s="12">
        <v>75</v>
      </c>
      <c r="G100" s="12">
        <v>65</v>
      </c>
      <c r="H100" s="12">
        <v>25</v>
      </c>
      <c r="I100" s="12">
        <v>34</v>
      </c>
      <c r="J100" s="12">
        <v>46</v>
      </c>
      <c r="K100" s="8">
        <f t="shared" si="4"/>
        <v>317</v>
      </c>
      <c r="L100" s="33">
        <f t="shared" si="5"/>
        <v>63.4</v>
      </c>
      <c r="M100" s="35">
        <f t="shared" si="6"/>
        <v>-57</v>
      </c>
      <c r="N100" s="34">
        <f t="shared" si="7"/>
        <v>3249</v>
      </c>
      <c r="O100" s="34"/>
    </row>
    <row r="101" spans="1:15">
      <c r="A101" s="4">
        <v>93</v>
      </c>
      <c r="B101" s="13">
        <v>1102910094</v>
      </c>
      <c r="C101" s="23" t="s">
        <v>196</v>
      </c>
      <c r="D101" s="14" t="s">
        <v>197</v>
      </c>
      <c r="E101" s="12">
        <v>50</v>
      </c>
      <c r="F101" s="12">
        <v>59</v>
      </c>
      <c r="G101" s="12">
        <v>49</v>
      </c>
      <c r="H101" s="12">
        <v>26</v>
      </c>
      <c r="I101" s="12">
        <v>30</v>
      </c>
      <c r="J101" s="12">
        <v>38</v>
      </c>
      <c r="K101" s="8">
        <f t="shared" si="4"/>
        <v>252</v>
      </c>
      <c r="L101" s="33">
        <f t="shared" si="5"/>
        <v>50.4</v>
      </c>
      <c r="M101" s="35">
        <f t="shared" si="6"/>
        <v>8</v>
      </c>
      <c r="N101" s="34">
        <f t="shared" si="7"/>
        <v>64</v>
      </c>
      <c r="O101" s="34"/>
    </row>
    <row r="102" spans="1:15">
      <c r="A102" s="4">
        <v>94</v>
      </c>
      <c r="B102" s="13">
        <v>1102910095</v>
      </c>
      <c r="C102" s="15" t="s">
        <v>198</v>
      </c>
      <c r="D102" s="16" t="s">
        <v>199</v>
      </c>
      <c r="E102" s="12">
        <v>53</v>
      </c>
      <c r="F102" s="12">
        <v>57</v>
      </c>
      <c r="G102" s="12">
        <v>60</v>
      </c>
      <c r="H102" s="12">
        <v>19</v>
      </c>
      <c r="I102" s="12">
        <v>33</v>
      </c>
      <c r="J102" s="12">
        <v>47</v>
      </c>
      <c r="K102" s="8">
        <f t="shared" si="4"/>
        <v>269</v>
      </c>
      <c r="L102" s="33">
        <f t="shared" si="5"/>
        <v>53.8</v>
      </c>
      <c r="M102" s="35">
        <f t="shared" si="6"/>
        <v>-9</v>
      </c>
      <c r="N102" s="34">
        <f t="shared" si="7"/>
        <v>81</v>
      </c>
      <c r="O102" s="34"/>
    </row>
    <row r="103" spans="1:15">
      <c r="A103" s="4">
        <v>95</v>
      </c>
      <c r="B103" s="13">
        <v>1102910096</v>
      </c>
      <c r="C103" s="23" t="s">
        <v>200</v>
      </c>
      <c r="D103" s="14" t="s">
        <v>201</v>
      </c>
      <c r="E103" s="12">
        <v>58</v>
      </c>
      <c r="F103" s="12">
        <v>76</v>
      </c>
      <c r="G103" s="12">
        <v>60</v>
      </c>
      <c r="H103" s="12">
        <v>25</v>
      </c>
      <c r="I103" s="12" t="s">
        <v>21</v>
      </c>
      <c r="J103" s="12">
        <v>43</v>
      </c>
      <c r="K103" s="8">
        <f t="shared" si="4"/>
        <v>262</v>
      </c>
      <c r="L103" s="33">
        <f t="shared" si="5"/>
        <v>52.4</v>
      </c>
      <c r="M103" s="35">
        <f t="shared" si="6"/>
        <v>-2</v>
      </c>
      <c r="N103" s="34">
        <f t="shared" si="7"/>
        <v>4</v>
      </c>
      <c r="O103" s="34"/>
    </row>
    <row r="104" spans="1:15">
      <c r="A104" s="4">
        <v>96</v>
      </c>
      <c r="B104" s="13">
        <v>1102910097</v>
      </c>
      <c r="C104" s="15" t="s">
        <v>202</v>
      </c>
      <c r="D104" s="16" t="s">
        <v>203</v>
      </c>
      <c r="E104" s="12">
        <v>64</v>
      </c>
      <c r="F104" s="12">
        <v>52</v>
      </c>
      <c r="G104" s="12">
        <v>58</v>
      </c>
      <c r="H104" s="12">
        <v>24</v>
      </c>
      <c r="I104" s="12">
        <v>36</v>
      </c>
      <c r="J104" s="12">
        <v>45</v>
      </c>
      <c r="K104" s="8">
        <f t="shared" si="4"/>
        <v>279</v>
      </c>
      <c r="L104" s="33">
        <f t="shared" si="5"/>
        <v>55.8</v>
      </c>
      <c r="M104" s="35">
        <f t="shared" si="6"/>
        <v>-19</v>
      </c>
      <c r="N104" s="34">
        <f t="shared" si="7"/>
        <v>361</v>
      </c>
      <c r="O104" s="34"/>
    </row>
    <row r="105" spans="1:15">
      <c r="A105" s="4">
        <v>97</v>
      </c>
      <c r="B105" s="13">
        <v>1102910098</v>
      </c>
      <c r="C105" s="15" t="s">
        <v>204</v>
      </c>
      <c r="D105" s="16" t="s">
        <v>205</v>
      </c>
      <c r="E105" s="12">
        <v>42</v>
      </c>
      <c r="F105" s="12">
        <v>41</v>
      </c>
      <c r="G105" s="12">
        <v>46</v>
      </c>
      <c r="H105" s="12">
        <v>16</v>
      </c>
      <c r="I105" s="12">
        <v>22</v>
      </c>
      <c r="J105" s="12">
        <v>33</v>
      </c>
      <c r="K105" s="8">
        <f t="shared" si="4"/>
        <v>200</v>
      </c>
      <c r="L105" s="33">
        <f t="shared" si="5"/>
        <v>40</v>
      </c>
      <c r="M105" s="35">
        <f t="shared" si="6"/>
        <v>60</v>
      </c>
      <c r="N105" s="34">
        <f t="shared" si="7"/>
        <v>3600</v>
      </c>
      <c r="O105" s="34"/>
    </row>
    <row r="106" spans="1:15">
      <c r="A106" s="4">
        <v>98</v>
      </c>
      <c r="B106" s="13">
        <v>1102910099</v>
      </c>
      <c r="C106" s="23" t="s">
        <v>206</v>
      </c>
      <c r="D106" s="14" t="s">
        <v>207</v>
      </c>
      <c r="E106" s="12">
        <v>51</v>
      </c>
      <c r="F106" s="12">
        <v>53</v>
      </c>
      <c r="G106" s="12">
        <v>55</v>
      </c>
      <c r="H106" s="12">
        <v>24</v>
      </c>
      <c r="I106" s="12">
        <v>27</v>
      </c>
      <c r="J106" s="12">
        <v>47</v>
      </c>
      <c r="K106" s="8">
        <f t="shared" si="4"/>
        <v>257</v>
      </c>
      <c r="L106" s="33">
        <f t="shared" si="5"/>
        <v>51.4</v>
      </c>
      <c r="M106" s="35">
        <f t="shared" si="6"/>
        <v>3</v>
      </c>
      <c r="N106" s="34">
        <f t="shared" si="7"/>
        <v>9</v>
      </c>
      <c r="O106" s="34"/>
    </row>
    <row r="107" spans="1:15">
      <c r="A107" s="4">
        <v>99</v>
      </c>
      <c r="B107" s="13">
        <v>1102910100</v>
      </c>
      <c r="C107" s="23" t="s">
        <v>208</v>
      </c>
      <c r="D107" s="14" t="s">
        <v>209</v>
      </c>
      <c r="E107" s="12">
        <v>49</v>
      </c>
      <c r="F107" s="12">
        <v>63</v>
      </c>
      <c r="G107" s="12">
        <v>61</v>
      </c>
      <c r="H107" s="12">
        <v>38</v>
      </c>
      <c r="I107" s="12">
        <v>35</v>
      </c>
      <c r="J107" s="12">
        <v>58</v>
      </c>
      <c r="K107" s="8">
        <f t="shared" si="4"/>
        <v>304</v>
      </c>
      <c r="L107" s="33">
        <f t="shared" si="5"/>
        <v>60.8</v>
      </c>
      <c r="M107" s="35">
        <f t="shared" si="6"/>
        <v>-44</v>
      </c>
      <c r="N107" s="34">
        <f t="shared" si="7"/>
        <v>1936</v>
      </c>
      <c r="O107" s="34"/>
    </row>
    <row r="108" spans="1:15" ht="20.399999999999999">
      <c r="A108" s="4">
        <v>100</v>
      </c>
      <c r="B108" s="13">
        <v>1102910101</v>
      </c>
      <c r="C108" s="23" t="s">
        <v>210</v>
      </c>
      <c r="D108" s="14" t="s">
        <v>211</v>
      </c>
      <c r="E108" s="12">
        <v>30</v>
      </c>
      <c r="F108" s="12">
        <v>35</v>
      </c>
      <c r="G108" s="12">
        <v>43</v>
      </c>
      <c r="H108" s="12">
        <v>28</v>
      </c>
      <c r="I108" s="12">
        <v>23</v>
      </c>
      <c r="J108" s="12">
        <v>38</v>
      </c>
      <c r="K108" s="8">
        <f t="shared" si="4"/>
        <v>197</v>
      </c>
      <c r="L108" s="33">
        <f t="shared" si="5"/>
        <v>39.4</v>
      </c>
      <c r="M108" s="35">
        <f t="shared" si="6"/>
        <v>63</v>
      </c>
      <c r="N108" s="34">
        <f t="shared" si="7"/>
        <v>3969</v>
      </c>
      <c r="O108" s="34"/>
    </row>
    <row r="109" spans="1:15">
      <c r="A109" s="4">
        <v>101</v>
      </c>
      <c r="B109" s="13">
        <v>1102910102</v>
      </c>
      <c r="C109" s="23" t="s">
        <v>212</v>
      </c>
      <c r="D109" s="14" t="s">
        <v>213</v>
      </c>
      <c r="E109" s="12">
        <v>33</v>
      </c>
      <c r="F109" s="12">
        <v>50</v>
      </c>
      <c r="G109" s="12">
        <v>62</v>
      </c>
      <c r="H109" s="12">
        <v>24</v>
      </c>
      <c r="I109" s="12">
        <v>31</v>
      </c>
      <c r="J109" s="12">
        <v>67</v>
      </c>
      <c r="K109" s="8">
        <f t="shared" si="4"/>
        <v>267</v>
      </c>
      <c r="L109" s="33">
        <f t="shared" si="5"/>
        <v>53.4</v>
      </c>
      <c r="M109" s="35">
        <f t="shared" si="6"/>
        <v>-7</v>
      </c>
      <c r="N109" s="34">
        <f t="shared" si="7"/>
        <v>49</v>
      </c>
      <c r="O109" s="34"/>
    </row>
    <row r="110" spans="1:15">
      <c r="A110" s="4">
        <v>102</v>
      </c>
      <c r="B110" s="13">
        <v>1102910103</v>
      </c>
      <c r="C110" s="23" t="s">
        <v>214</v>
      </c>
      <c r="D110" s="14" t="s">
        <v>215</v>
      </c>
      <c r="E110" s="12">
        <v>42</v>
      </c>
      <c r="F110" s="12">
        <v>58</v>
      </c>
      <c r="G110" s="12">
        <v>57</v>
      </c>
      <c r="H110" s="12">
        <v>22</v>
      </c>
      <c r="I110" s="12" t="s">
        <v>21</v>
      </c>
      <c r="J110" s="12">
        <v>50</v>
      </c>
      <c r="K110" s="8">
        <f t="shared" si="4"/>
        <v>229</v>
      </c>
      <c r="L110" s="33">
        <f t="shared" si="5"/>
        <v>45.8</v>
      </c>
      <c r="M110" s="35">
        <f t="shared" si="6"/>
        <v>31</v>
      </c>
      <c r="N110" s="34">
        <f t="shared" si="7"/>
        <v>961</v>
      </c>
      <c r="O110" s="34"/>
    </row>
    <row r="111" spans="1:15">
      <c r="A111" s="4">
        <v>103</v>
      </c>
      <c r="B111" s="13">
        <v>1102910104</v>
      </c>
      <c r="C111" s="15" t="s">
        <v>216</v>
      </c>
      <c r="D111" s="16" t="s">
        <v>217</v>
      </c>
      <c r="E111" s="12">
        <v>31</v>
      </c>
      <c r="F111" s="12">
        <v>61</v>
      </c>
      <c r="G111" s="12">
        <v>47</v>
      </c>
      <c r="H111" s="12">
        <v>17</v>
      </c>
      <c r="I111" s="12">
        <v>23</v>
      </c>
      <c r="J111" s="12">
        <v>33</v>
      </c>
      <c r="K111" s="8">
        <f t="shared" si="4"/>
        <v>212</v>
      </c>
      <c r="L111" s="33">
        <f t="shared" si="5"/>
        <v>42.4</v>
      </c>
      <c r="M111" s="35">
        <f t="shared" si="6"/>
        <v>48</v>
      </c>
      <c r="N111" s="34">
        <f t="shared" si="7"/>
        <v>2304</v>
      </c>
      <c r="O111" s="34"/>
    </row>
    <row r="112" spans="1:15">
      <c r="A112" s="4">
        <v>104</v>
      </c>
      <c r="B112" s="13">
        <v>1102910105</v>
      </c>
      <c r="C112" s="23" t="s">
        <v>218</v>
      </c>
      <c r="D112" s="14" t="s">
        <v>57</v>
      </c>
      <c r="E112" s="12">
        <v>36</v>
      </c>
      <c r="F112" s="12">
        <v>64</v>
      </c>
      <c r="G112" s="12">
        <v>51</v>
      </c>
      <c r="H112" s="12">
        <v>18</v>
      </c>
      <c r="I112" s="12">
        <v>23</v>
      </c>
      <c r="J112" s="12">
        <v>37</v>
      </c>
      <c r="K112" s="8">
        <f t="shared" si="4"/>
        <v>229</v>
      </c>
      <c r="L112" s="33">
        <f t="shared" si="5"/>
        <v>45.8</v>
      </c>
      <c r="M112" s="35">
        <f t="shared" si="6"/>
        <v>31</v>
      </c>
      <c r="N112" s="34">
        <f t="shared" si="7"/>
        <v>961</v>
      </c>
      <c r="O112" s="34"/>
    </row>
    <row r="113" spans="1:15">
      <c r="A113" s="4">
        <v>105</v>
      </c>
      <c r="B113" s="13">
        <v>1102910106</v>
      </c>
      <c r="C113" s="15" t="s">
        <v>219</v>
      </c>
      <c r="D113" s="16" t="s">
        <v>220</v>
      </c>
      <c r="E113" s="12">
        <v>49</v>
      </c>
      <c r="F113" s="12">
        <v>52</v>
      </c>
      <c r="G113" s="12">
        <v>58</v>
      </c>
      <c r="H113" s="12">
        <v>20</v>
      </c>
      <c r="I113" s="12" t="s">
        <v>21</v>
      </c>
      <c r="J113" s="12">
        <v>55</v>
      </c>
      <c r="K113" s="8">
        <f t="shared" si="4"/>
        <v>234</v>
      </c>
      <c r="L113" s="33">
        <f t="shared" si="5"/>
        <v>46.8</v>
      </c>
      <c r="M113" s="35">
        <f t="shared" si="6"/>
        <v>26</v>
      </c>
      <c r="N113" s="34">
        <f t="shared" si="7"/>
        <v>676</v>
      </c>
      <c r="O113" s="34"/>
    </row>
    <row r="114" spans="1:15">
      <c r="A114" s="4">
        <v>106</v>
      </c>
      <c r="B114" s="13">
        <v>1102910107</v>
      </c>
      <c r="C114" s="15" t="s">
        <v>221</v>
      </c>
      <c r="D114" s="16" t="s">
        <v>222</v>
      </c>
      <c r="E114" s="12">
        <v>45</v>
      </c>
      <c r="F114" s="12">
        <v>60</v>
      </c>
      <c r="G114" s="12">
        <v>52</v>
      </c>
      <c r="H114" s="12">
        <v>26</v>
      </c>
      <c r="I114" s="12">
        <v>25</v>
      </c>
      <c r="J114" s="12">
        <v>54</v>
      </c>
      <c r="K114" s="8">
        <f t="shared" si="4"/>
        <v>262</v>
      </c>
      <c r="L114" s="33">
        <f t="shared" si="5"/>
        <v>52.4</v>
      </c>
      <c r="M114" s="35">
        <f t="shared" si="6"/>
        <v>-2</v>
      </c>
      <c r="N114" s="34">
        <f t="shared" si="7"/>
        <v>4</v>
      </c>
      <c r="O114" s="34"/>
    </row>
    <row r="115" spans="1:15">
      <c r="A115" s="4">
        <v>107</v>
      </c>
      <c r="B115" s="13">
        <v>1102910108</v>
      </c>
      <c r="C115" s="23" t="s">
        <v>223</v>
      </c>
      <c r="D115" s="14" t="s">
        <v>224</v>
      </c>
      <c r="E115" s="12">
        <v>55</v>
      </c>
      <c r="F115" s="12">
        <v>38</v>
      </c>
      <c r="G115" s="12">
        <v>56</v>
      </c>
      <c r="H115" s="12">
        <v>25</v>
      </c>
      <c r="I115" s="12">
        <v>24</v>
      </c>
      <c r="J115" s="12">
        <v>44</v>
      </c>
      <c r="K115" s="8">
        <f t="shared" si="4"/>
        <v>242</v>
      </c>
      <c r="L115" s="33">
        <f t="shared" si="5"/>
        <v>48.4</v>
      </c>
      <c r="M115" s="35">
        <f t="shared" si="6"/>
        <v>18</v>
      </c>
      <c r="N115" s="34">
        <f t="shared" si="7"/>
        <v>324</v>
      </c>
      <c r="O115" s="34"/>
    </row>
    <row r="116" spans="1:15" ht="20.399999999999999">
      <c r="A116" s="4">
        <v>108</v>
      </c>
      <c r="B116" s="13">
        <v>1102910109</v>
      </c>
      <c r="C116" s="23" t="s">
        <v>225</v>
      </c>
      <c r="D116" s="14" t="s">
        <v>226</v>
      </c>
      <c r="E116" s="12">
        <v>43</v>
      </c>
      <c r="F116" s="12">
        <v>73</v>
      </c>
      <c r="G116" s="12">
        <v>61</v>
      </c>
      <c r="H116" s="12">
        <v>27</v>
      </c>
      <c r="I116" s="12">
        <v>30</v>
      </c>
      <c r="J116" s="12">
        <v>53</v>
      </c>
      <c r="K116" s="8">
        <f t="shared" si="4"/>
        <v>287</v>
      </c>
      <c r="L116" s="33">
        <f t="shared" si="5"/>
        <v>57.4</v>
      </c>
      <c r="M116" s="35">
        <f t="shared" si="6"/>
        <v>-27</v>
      </c>
      <c r="N116" s="34">
        <f t="shared" si="7"/>
        <v>729</v>
      </c>
      <c r="O116" s="34"/>
    </row>
    <row r="117" spans="1:15">
      <c r="A117" s="4">
        <v>109</v>
      </c>
      <c r="B117" s="13">
        <v>1102910110</v>
      </c>
      <c r="C117" s="23" t="s">
        <v>227</v>
      </c>
      <c r="D117" s="14" t="s">
        <v>228</v>
      </c>
      <c r="E117" s="12">
        <v>46</v>
      </c>
      <c r="F117" s="12">
        <v>56</v>
      </c>
      <c r="G117" s="12">
        <v>35</v>
      </c>
      <c r="H117" s="12">
        <v>36</v>
      </c>
      <c r="I117" s="12">
        <v>33</v>
      </c>
      <c r="J117" s="12">
        <v>49</v>
      </c>
      <c r="K117" s="8">
        <f t="shared" si="4"/>
        <v>255</v>
      </c>
      <c r="L117" s="33">
        <f t="shared" si="5"/>
        <v>51</v>
      </c>
      <c r="M117" s="35">
        <f t="shared" si="6"/>
        <v>5</v>
      </c>
      <c r="N117" s="34">
        <f t="shared" si="7"/>
        <v>25</v>
      </c>
      <c r="O117" s="34"/>
    </row>
    <row r="118" spans="1:15">
      <c r="A118" s="4">
        <v>110</v>
      </c>
      <c r="B118" s="13">
        <v>1102910111</v>
      </c>
      <c r="C118" s="23" t="s">
        <v>229</v>
      </c>
      <c r="D118" s="14" t="s">
        <v>230</v>
      </c>
      <c r="E118" s="12">
        <v>49</v>
      </c>
      <c r="F118" s="12">
        <v>63</v>
      </c>
      <c r="G118" s="12">
        <v>57</v>
      </c>
      <c r="H118" s="12">
        <v>16</v>
      </c>
      <c r="I118" s="12">
        <v>31</v>
      </c>
      <c r="J118" s="12">
        <v>46</v>
      </c>
      <c r="K118" s="8">
        <f t="shared" si="4"/>
        <v>262</v>
      </c>
      <c r="L118" s="33">
        <f t="shared" si="5"/>
        <v>52.4</v>
      </c>
      <c r="M118" s="35">
        <f t="shared" si="6"/>
        <v>-2</v>
      </c>
      <c r="N118" s="34">
        <f t="shared" si="7"/>
        <v>4</v>
      </c>
      <c r="O118" s="34"/>
    </row>
    <row r="119" spans="1:15">
      <c r="A119" s="4">
        <v>111</v>
      </c>
      <c r="B119" s="13">
        <v>1102910112</v>
      </c>
      <c r="C119" s="15" t="s">
        <v>231</v>
      </c>
      <c r="D119" s="16" t="s">
        <v>232</v>
      </c>
      <c r="E119" s="12">
        <v>72</v>
      </c>
      <c r="F119" s="12">
        <v>63</v>
      </c>
      <c r="G119" s="12">
        <v>61</v>
      </c>
      <c r="H119" s="12">
        <v>24</v>
      </c>
      <c r="I119" s="12">
        <v>38</v>
      </c>
      <c r="J119" s="12">
        <v>56</v>
      </c>
      <c r="K119" s="8">
        <f t="shared" si="4"/>
        <v>314</v>
      </c>
      <c r="L119" s="33">
        <f t="shared" si="5"/>
        <v>62.8</v>
      </c>
      <c r="M119" s="35">
        <f t="shared" si="6"/>
        <v>-54</v>
      </c>
      <c r="N119" s="34">
        <f t="shared" si="7"/>
        <v>2916</v>
      </c>
      <c r="O119" s="34"/>
    </row>
    <row r="120" spans="1:15" ht="20.399999999999999">
      <c r="A120" s="4">
        <v>112</v>
      </c>
      <c r="B120" s="13">
        <v>1102910113</v>
      </c>
      <c r="C120" s="23" t="s">
        <v>233</v>
      </c>
      <c r="D120" s="14" t="s">
        <v>234</v>
      </c>
      <c r="E120" s="12">
        <v>55</v>
      </c>
      <c r="F120" s="12">
        <v>57</v>
      </c>
      <c r="G120" s="12">
        <v>47</v>
      </c>
      <c r="H120" s="12">
        <v>15</v>
      </c>
      <c r="I120" s="12">
        <v>22</v>
      </c>
      <c r="J120" s="12">
        <v>41</v>
      </c>
      <c r="K120" s="8">
        <f t="shared" si="4"/>
        <v>237</v>
      </c>
      <c r="L120" s="33">
        <f t="shared" si="5"/>
        <v>47.4</v>
      </c>
      <c r="M120" s="35">
        <f t="shared" si="6"/>
        <v>23</v>
      </c>
      <c r="N120" s="34">
        <f t="shared" si="7"/>
        <v>529</v>
      </c>
      <c r="O120" s="34"/>
    </row>
    <row r="121" spans="1:15">
      <c r="A121" s="4">
        <v>113</v>
      </c>
      <c r="B121" s="13">
        <v>1102910114</v>
      </c>
      <c r="C121" s="15" t="s">
        <v>235</v>
      </c>
      <c r="D121" s="16" t="s">
        <v>236</v>
      </c>
      <c r="E121" s="12">
        <v>60</v>
      </c>
      <c r="F121" s="12">
        <v>61</v>
      </c>
      <c r="G121" s="12">
        <v>38</v>
      </c>
      <c r="H121" s="12">
        <v>26</v>
      </c>
      <c r="I121" s="12">
        <v>30</v>
      </c>
      <c r="J121" s="12">
        <v>50</v>
      </c>
      <c r="K121" s="8">
        <f t="shared" si="4"/>
        <v>265</v>
      </c>
      <c r="L121" s="33">
        <f t="shared" si="5"/>
        <v>53</v>
      </c>
      <c r="M121" s="35">
        <f t="shared" si="6"/>
        <v>-5</v>
      </c>
      <c r="N121" s="34">
        <f t="shared" si="7"/>
        <v>25</v>
      </c>
      <c r="O121" s="34"/>
    </row>
    <row r="122" spans="1:15">
      <c r="A122" s="4">
        <v>114</v>
      </c>
      <c r="B122" s="13">
        <v>1102910115</v>
      </c>
      <c r="C122" s="23" t="s">
        <v>237</v>
      </c>
      <c r="D122" s="14" t="s">
        <v>238</v>
      </c>
      <c r="E122" s="12">
        <v>52</v>
      </c>
      <c r="F122" s="12">
        <v>66</v>
      </c>
      <c r="G122" s="12">
        <v>58</v>
      </c>
      <c r="H122" s="12">
        <v>32</v>
      </c>
      <c r="I122" s="12">
        <v>29</v>
      </c>
      <c r="J122" s="12">
        <v>49</v>
      </c>
      <c r="K122" s="8">
        <f t="shared" si="4"/>
        <v>286</v>
      </c>
      <c r="L122" s="33">
        <f t="shared" si="5"/>
        <v>57.2</v>
      </c>
      <c r="M122" s="35">
        <f t="shared" si="6"/>
        <v>-26</v>
      </c>
      <c r="N122" s="34">
        <f t="shared" si="7"/>
        <v>676</v>
      </c>
      <c r="O122" s="34"/>
    </row>
    <row r="123" spans="1:15">
      <c r="A123" s="4">
        <v>115</v>
      </c>
      <c r="B123" s="13">
        <v>1102910116</v>
      </c>
      <c r="C123" s="23" t="s">
        <v>239</v>
      </c>
      <c r="D123" s="14" t="s">
        <v>240</v>
      </c>
      <c r="E123" s="12">
        <v>34</v>
      </c>
      <c r="F123" s="12">
        <v>48</v>
      </c>
      <c r="G123" s="12">
        <v>51</v>
      </c>
      <c r="H123" s="12">
        <v>23</v>
      </c>
      <c r="I123" s="12">
        <v>25</v>
      </c>
      <c r="J123" s="12">
        <v>48</v>
      </c>
      <c r="K123" s="8">
        <f t="shared" si="4"/>
        <v>229</v>
      </c>
      <c r="L123" s="33">
        <f t="shared" si="5"/>
        <v>45.8</v>
      </c>
      <c r="M123" s="35">
        <f t="shared" si="6"/>
        <v>31</v>
      </c>
      <c r="N123" s="34">
        <f t="shared" si="7"/>
        <v>961</v>
      </c>
      <c r="O123" s="34"/>
    </row>
    <row r="124" spans="1:15">
      <c r="A124" s="4">
        <v>116</v>
      </c>
      <c r="B124" s="13">
        <v>1102910117</v>
      </c>
      <c r="C124" s="23" t="s">
        <v>241</v>
      </c>
      <c r="D124" s="14" t="s">
        <v>242</v>
      </c>
      <c r="E124" s="12">
        <v>38</v>
      </c>
      <c r="F124" s="12">
        <v>47</v>
      </c>
      <c r="G124" s="12">
        <v>32</v>
      </c>
      <c r="H124" s="12">
        <v>25</v>
      </c>
      <c r="I124" s="12">
        <v>27</v>
      </c>
      <c r="J124" s="12">
        <v>45</v>
      </c>
      <c r="K124" s="8">
        <f t="shared" si="4"/>
        <v>214</v>
      </c>
      <c r="L124" s="33">
        <f t="shared" si="5"/>
        <v>42.8</v>
      </c>
      <c r="M124" s="35">
        <f t="shared" si="6"/>
        <v>46</v>
      </c>
      <c r="N124" s="34">
        <f t="shared" si="7"/>
        <v>2116</v>
      </c>
      <c r="O124" s="34"/>
    </row>
    <row r="125" spans="1:15">
      <c r="A125" s="4">
        <v>117</v>
      </c>
      <c r="B125" s="13">
        <v>1102910118</v>
      </c>
      <c r="C125" s="23" t="s">
        <v>243</v>
      </c>
      <c r="D125" s="14" t="s">
        <v>244</v>
      </c>
      <c r="E125" s="12">
        <v>31</v>
      </c>
      <c r="F125" s="12">
        <v>50</v>
      </c>
      <c r="G125" s="12">
        <v>36</v>
      </c>
      <c r="H125" s="12">
        <v>31</v>
      </c>
      <c r="I125" s="12">
        <v>23</v>
      </c>
      <c r="J125" s="12">
        <v>43</v>
      </c>
      <c r="K125" s="8">
        <f t="shared" si="4"/>
        <v>214</v>
      </c>
      <c r="L125" s="33">
        <f t="shared" si="5"/>
        <v>42.8</v>
      </c>
      <c r="M125" s="35">
        <f t="shared" si="6"/>
        <v>46</v>
      </c>
      <c r="N125" s="34">
        <f t="shared" si="7"/>
        <v>2116</v>
      </c>
      <c r="O125" s="34"/>
    </row>
    <row r="126" spans="1:15">
      <c r="A126" s="4">
        <v>118</v>
      </c>
      <c r="B126" s="13">
        <v>1102910119</v>
      </c>
      <c r="C126" s="23" t="s">
        <v>245</v>
      </c>
      <c r="D126" s="14" t="s">
        <v>246</v>
      </c>
      <c r="E126" s="12">
        <v>47</v>
      </c>
      <c r="F126" s="12">
        <v>39</v>
      </c>
      <c r="G126" s="12">
        <v>53</v>
      </c>
      <c r="H126" s="12">
        <v>21</v>
      </c>
      <c r="I126" s="12">
        <v>27</v>
      </c>
      <c r="J126" s="12">
        <v>43</v>
      </c>
      <c r="K126" s="8">
        <f t="shared" si="4"/>
        <v>230</v>
      </c>
      <c r="L126" s="33">
        <f t="shared" si="5"/>
        <v>46</v>
      </c>
      <c r="M126" s="35">
        <f t="shared" si="6"/>
        <v>30</v>
      </c>
      <c r="N126" s="34">
        <f t="shared" si="7"/>
        <v>900</v>
      </c>
      <c r="O126" s="34"/>
    </row>
    <row r="127" spans="1:15">
      <c r="A127" s="4">
        <v>119</v>
      </c>
      <c r="B127" s="13">
        <v>1102910121</v>
      </c>
      <c r="C127" s="23" t="s">
        <v>247</v>
      </c>
      <c r="D127" s="14" t="s">
        <v>248</v>
      </c>
      <c r="E127" s="12">
        <v>50</v>
      </c>
      <c r="F127" s="12">
        <v>56</v>
      </c>
      <c r="G127" s="12">
        <v>52</v>
      </c>
      <c r="H127" s="12">
        <v>17</v>
      </c>
      <c r="I127" s="12">
        <v>20</v>
      </c>
      <c r="J127" s="12">
        <v>47</v>
      </c>
      <c r="K127" s="8">
        <f t="shared" si="4"/>
        <v>242</v>
      </c>
      <c r="L127" s="33">
        <f t="shared" si="5"/>
        <v>48.4</v>
      </c>
      <c r="M127" s="35">
        <f t="shared" si="6"/>
        <v>18</v>
      </c>
      <c r="N127" s="34">
        <f t="shared" si="7"/>
        <v>324</v>
      </c>
      <c r="O127" s="34"/>
    </row>
    <row r="128" spans="1:15">
      <c r="A128" s="4">
        <v>120</v>
      </c>
      <c r="B128" s="13">
        <v>1102910122</v>
      </c>
      <c r="C128" s="23" t="s">
        <v>249</v>
      </c>
      <c r="D128" s="14" t="s">
        <v>250</v>
      </c>
      <c r="E128" s="12">
        <v>65</v>
      </c>
      <c r="F128" s="12">
        <v>63</v>
      </c>
      <c r="G128" s="12">
        <v>71</v>
      </c>
      <c r="H128" s="12">
        <v>32</v>
      </c>
      <c r="I128" s="12">
        <v>31</v>
      </c>
      <c r="J128" s="12">
        <v>49</v>
      </c>
      <c r="K128" s="8">
        <f t="shared" si="4"/>
        <v>311</v>
      </c>
      <c r="L128" s="33">
        <f t="shared" si="5"/>
        <v>62.2</v>
      </c>
      <c r="M128" s="35">
        <f t="shared" si="6"/>
        <v>-51</v>
      </c>
      <c r="N128" s="34">
        <f t="shared" si="7"/>
        <v>2601</v>
      </c>
      <c r="O128" s="34"/>
    </row>
    <row r="129" spans="1:15">
      <c r="A129" s="4">
        <v>121</v>
      </c>
      <c r="B129" s="13">
        <v>1102910123</v>
      </c>
      <c r="C129" s="23" t="s">
        <v>251</v>
      </c>
      <c r="D129" s="14" t="s">
        <v>252</v>
      </c>
      <c r="E129" s="12">
        <v>61</v>
      </c>
      <c r="F129" s="12">
        <v>40</v>
      </c>
      <c r="G129" s="12">
        <v>58</v>
      </c>
      <c r="H129" s="12">
        <v>22</v>
      </c>
      <c r="I129" s="12">
        <v>24</v>
      </c>
      <c r="J129" s="12">
        <v>55</v>
      </c>
      <c r="K129" s="8">
        <f t="shared" si="4"/>
        <v>260</v>
      </c>
      <c r="L129" s="33">
        <f t="shared" si="5"/>
        <v>52</v>
      </c>
      <c r="M129" s="35">
        <f t="shared" si="6"/>
        <v>0</v>
      </c>
      <c r="N129" s="34">
        <f t="shared" si="7"/>
        <v>0</v>
      </c>
      <c r="O129" s="34"/>
    </row>
    <row r="130" spans="1:15" ht="20.399999999999999">
      <c r="A130" s="4">
        <v>122</v>
      </c>
      <c r="B130" s="13">
        <v>1102910124</v>
      </c>
      <c r="C130" s="23" t="s">
        <v>253</v>
      </c>
      <c r="D130" s="14" t="s">
        <v>254</v>
      </c>
      <c r="E130" s="12">
        <v>44</v>
      </c>
      <c r="F130" s="12" t="s">
        <v>21</v>
      </c>
      <c r="G130" s="12">
        <v>35</v>
      </c>
      <c r="H130" s="12">
        <v>15</v>
      </c>
      <c r="I130" s="12">
        <v>21</v>
      </c>
      <c r="J130" s="12">
        <v>38</v>
      </c>
      <c r="K130" s="8">
        <f t="shared" si="4"/>
        <v>153</v>
      </c>
      <c r="L130" s="33">
        <f t="shared" si="5"/>
        <v>30.6</v>
      </c>
      <c r="M130" s="35">
        <f t="shared" si="6"/>
        <v>107</v>
      </c>
      <c r="N130" s="34">
        <f t="shared" si="7"/>
        <v>11449</v>
      </c>
      <c r="O130" s="34"/>
    </row>
    <row r="131" spans="1:15" ht="20.399999999999999">
      <c r="A131" s="4">
        <v>123</v>
      </c>
      <c r="B131" s="13">
        <v>1102910125</v>
      </c>
      <c r="C131" s="23" t="s">
        <v>255</v>
      </c>
      <c r="D131" s="14" t="s">
        <v>256</v>
      </c>
      <c r="E131" s="12">
        <v>67</v>
      </c>
      <c r="F131" s="12">
        <v>42</v>
      </c>
      <c r="G131" s="12">
        <v>70</v>
      </c>
      <c r="H131" s="12">
        <v>24</v>
      </c>
      <c r="I131" s="12">
        <v>31</v>
      </c>
      <c r="J131" s="12">
        <v>56</v>
      </c>
      <c r="K131" s="8">
        <f t="shared" si="4"/>
        <v>290</v>
      </c>
      <c r="L131" s="33">
        <f t="shared" si="5"/>
        <v>58</v>
      </c>
      <c r="M131" s="35">
        <f t="shared" si="6"/>
        <v>-30</v>
      </c>
      <c r="N131" s="34">
        <f t="shared" si="7"/>
        <v>900</v>
      </c>
      <c r="O131" s="34"/>
    </row>
    <row r="132" spans="1:15">
      <c r="A132" s="4">
        <v>124</v>
      </c>
      <c r="B132" s="13">
        <v>1102910126</v>
      </c>
      <c r="C132" s="23" t="s">
        <v>257</v>
      </c>
      <c r="D132" s="14" t="s">
        <v>258</v>
      </c>
      <c r="E132" s="12">
        <v>62</v>
      </c>
      <c r="F132" s="12">
        <v>65</v>
      </c>
      <c r="G132" s="12">
        <v>75</v>
      </c>
      <c r="H132" s="12">
        <v>28</v>
      </c>
      <c r="I132" s="12">
        <v>29</v>
      </c>
      <c r="J132" s="12">
        <v>56</v>
      </c>
      <c r="K132" s="8">
        <f t="shared" si="4"/>
        <v>315</v>
      </c>
      <c r="L132" s="33">
        <f t="shared" si="5"/>
        <v>63</v>
      </c>
      <c r="M132" s="35">
        <f t="shared" si="6"/>
        <v>-55</v>
      </c>
      <c r="N132" s="34">
        <f t="shared" si="7"/>
        <v>3025</v>
      </c>
      <c r="O132" s="34"/>
    </row>
    <row r="133" spans="1:15">
      <c r="A133" s="4">
        <v>125</v>
      </c>
      <c r="B133" s="13">
        <v>1102910127</v>
      </c>
      <c r="C133" s="23" t="s">
        <v>259</v>
      </c>
      <c r="D133" s="14" t="s">
        <v>260</v>
      </c>
      <c r="E133" s="12">
        <v>60</v>
      </c>
      <c r="F133" s="12">
        <v>32</v>
      </c>
      <c r="G133" s="12">
        <v>66</v>
      </c>
      <c r="H133" s="12">
        <v>16</v>
      </c>
      <c r="I133" s="12">
        <v>18</v>
      </c>
      <c r="J133" s="12">
        <v>34</v>
      </c>
      <c r="K133" s="8">
        <f t="shared" si="4"/>
        <v>226</v>
      </c>
      <c r="L133" s="33">
        <f t="shared" si="5"/>
        <v>45.2</v>
      </c>
      <c r="M133" s="35">
        <f t="shared" si="6"/>
        <v>34</v>
      </c>
      <c r="N133" s="34">
        <f t="shared" si="7"/>
        <v>1156</v>
      </c>
      <c r="O133" s="34"/>
    </row>
    <row r="134" spans="1:15">
      <c r="A134" s="4">
        <v>126</v>
      </c>
      <c r="B134" s="13">
        <v>1102910128</v>
      </c>
      <c r="C134" s="23" t="s">
        <v>261</v>
      </c>
      <c r="D134" s="14" t="s">
        <v>262</v>
      </c>
      <c r="E134" s="12">
        <v>60</v>
      </c>
      <c r="F134" s="12">
        <v>59</v>
      </c>
      <c r="G134" s="12">
        <v>42</v>
      </c>
      <c r="H134" s="12">
        <v>23</v>
      </c>
      <c r="I134" s="12">
        <v>23</v>
      </c>
      <c r="J134" s="12">
        <v>54</v>
      </c>
      <c r="K134" s="8">
        <f t="shared" si="4"/>
        <v>261</v>
      </c>
      <c r="L134" s="33">
        <f t="shared" si="5"/>
        <v>52.2</v>
      </c>
      <c r="M134" s="35">
        <f t="shared" si="6"/>
        <v>-1</v>
      </c>
      <c r="N134" s="34">
        <f t="shared" si="7"/>
        <v>1</v>
      </c>
      <c r="O134" s="34"/>
    </row>
    <row r="135" spans="1:15" ht="20.399999999999999">
      <c r="A135" s="4">
        <v>127</v>
      </c>
      <c r="B135" s="13">
        <v>1102910129</v>
      </c>
      <c r="C135" s="23" t="s">
        <v>263</v>
      </c>
      <c r="D135" s="14" t="s">
        <v>264</v>
      </c>
      <c r="E135" s="12">
        <v>38</v>
      </c>
      <c r="F135" s="12">
        <v>53</v>
      </c>
      <c r="G135" s="12">
        <v>48</v>
      </c>
      <c r="H135" s="12">
        <v>21</v>
      </c>
      <c r="I135" s="12">
        <v>33</v>
      </c>
      <c r="J135" s="12">
        <v>52</v>
      </c>
      <c r="K135" s="8">
        <f t="shared" si="4"/>
        <v>245</v>
      </c>
      <c r="L135" s="33">
        <f t="shared" si="5"/>
        <v>49</v>
      </c>
      <c r="M135" s="35">
        <f t="shared" si="6"/>
        <v>15</v>
      </c>
      <c r="N135" s="34">
        <f t="shared" si="7"/>
        <v>225</v>
      </c>
      <c r="O135" s="34"/>
    </row>
    <row r="136" spans="1:15">
      <c r="A136" s="4">
        <v>128</v>
      </c>
      <c r="B136" s="13">
        <v>1102910130</v>
      </c>
      <c r="C136" s="23" t="s">
        <v>265</v>
      </c>
      <c r="D136" s="14" t="s">
        <v>266</v>
      </c>
      <c r="E136" s="12">
        <v>71</v>
      </c>
      <c r="F136" s="12">
        <v>67</v>
      </c>
      <c r="G136" s="12">
        <v>57</v>
      </c>
      <c r="H136" s="12">
        <v>28</v>
      </c>
      <c r="I136" s="12">
        <v>42</v>
      </c>
      <c r="J136" s="12">
        <v>53</v>
      </c>
      <c r="K136" s="8">
        <f t="shared" si="4"/>
        <v>318</v>
      </c>
      <c r="L136" s="33">
        <f t="shared" si="5"/>
        <v>63.6</v>
      </c>
      <c r="M136" s="35">
        <f t="shared" si="6"/>
        <v>-58</v>
      </c>
      <c r="N136" s="34">
        <f t="shared" si="7"/>
        <v>3364</v>
      </c>
      <c r="O136" s="34"/>
    </row>
    <row r="137" spans="1:15">
      <c r="A137" s="4">
        <v>129</v>
      </c>
      <c r="B137" s="13">
        <v>1102910131</v>
      </c>
      <c r="C137" s="23" t="s">
        <v>267</v>
      </c>
      <c r="D137" s="14" t="s">
        <v>268</v>
      </c>
      <c r="E137" s="12">
        <v>56</v>
      </c>
      <c r="F137" s="12">
        <v>56</v>
      </c>
      <c r="G137" s="12">
        <v>44</v>
      </c>
      <c r="H137" s="12">
        <v>30</v>
      </c>
      <c r="I137" s="12">
        <v>24</v>
      </c>
      <c r="J137" s="12">
        <v>67</v>
      </c>
      <c r="K137" s="8">
        <f t="shared" si="4"/>
        <v>277</v>
      </c>
      <c r="L137" s="33">
        <f t="shared" si="5"/>
        <v>55.4</v>
      </c>
      <c r="M137" s="35">
        <f t="shared" si="6"/>
        <v>-17</v>
      </c>
      <c r="N137" s="34">
        <f t="shared" si="7"/>
        <v>289</v>
      </c>
      <c r="O137" s="34"/>
    </row>
    <row r="138" spans="1:15">
      <c r="A138" s="4">
        <v>130</v>
      </c>
      <c r="B138" s="13">
        <v>1102910132</v>
      </c>
      <c r="C138" s="23" t="s">
        <v>269</v>
      </c>
      <c r="D138" s="14" t="s">
        <v>270</v>
      </c>
      <c r="E138" s="12">
        <v>43</v>
      </c>
      <c r="F138" s="12">
        <v>58</v>
      </c>
      <c r="G138" s="12">
        <v>41</v>
      </c>
      <c r="H138" s="12">
        <v>22</v>
      </c>
      <c r="I138" s="12">
        <v>25</v>
      </c>
      <c r="J138" s="12">
        <v>52</v>
      </c>
      <c r="K138" s="8">
        <f t="shared" ref="K138:K201" si="8">SUM(E138:J138)</f>
        <v>241</v>
      </c>
      <c r="L138" s="33">
        <f t="shared" ref="L138:L201" si="9">K138/5</f>
        <v>48.2</v>
      </c>
      <c r="M138" s="35">
        <f t="shared" ref="M138:M201" si="10">260-K138</f>
        <v>19</v>
      </c>
      <c r="N138" s="34">
        <f t="shared" ref="N138:N201" si="11">M138*M138</f>
        <v>361</v>
      </c>
      <c r="O138" s="34"/>
    </row>
    <row r="139" spans="1:15">
      <c r="A139" s="4">
        <v>131</v>
      </c>
      <c r="B139" s="13">
        <v>1102910133</v>
      </c>
      <c r="C139" s="15" t="s">
        <v>271</v>
      </c>
      <c r="D139" s="16" t="s">
        <v>272</v>
      </c>
      <c r="E139" s="12">
        <v>64</v>
      </c>
      <c r="F139" s="12">
        <v>60</v>
      </c>
      <c r="G139" s="12">
        <v>44</v>
      </c>
      <c r="H139" s="12">
        <v>27</v>
      </c>
      <c r="I139" s="12">
        <v>31</v>
      </c>
      <c r="J139" s="12">
        <v>60</v>
      </c>
      <c r="K139" s="8">
        <f t="shared" si="8"/>
        <v>286</v>
      </c>
      <c r="L139" s="33">
        <f t="shared" si="9"/>
        <v>57.2</v>
      </c>
      <c r="M139" s="35">
        <f t="shared" si="10"/>
        <v>-26</v>
      </c>
      <c r="N139" s="34">
        <f t="shared" si="11"/>
        <v>676</v>
      </c>
      <c r="O139" s="34"/>
    </row>
    <row r="140" spans="1:15" ht="20.399999999999999">
      <c r="A140" s="4">
        <v>132</v>
      </c>
      <c r="B140" s="13">
        <v>1102910134</v>
      </c>
      <c r="C140" s="23" t="s">
        <v>273</v>
      </c>
      <c r="D140" s="14" t="s">
        <v>274</v>
      </c>
      <c r="E140" s="12">
        <v>36</v>
      </c>
      <c r="F140" s="12">
        <v>42</v>
      </c>
      <c r="G140" s="12">
        <v>38</v>
      </c>
      <c r="H140" s="12">
        <v>25</v>
      </c>
      <c r="I140" s="12">
        <v>26</v>
      </c>
      <c r="J140" s="12">
        <v>45</v>
      </c>
      <c r="K140" s="8">
        <f t="shared" si="8"/>
        <v>212</v>
      </c>
      <c r="L140" s="33">
        <f t="shared" si="9"/>
        <v>42.4</v>
      </c>
      <c r="M140" s="35">
        <f t="shared" si="10"/>
        <v>48</v>
      </c>
      <c r="N140" s="34">
        <f t="shared" si="11"/>
        <v>2304</v>
      </c>
      <c r="O140" s="34"/>
    </row>
    <row r="141" spans="1:15">
      <c r="A141" s="4">
        <v>133</v>
      </c>
      <c r="B141" s="13">
        <v>1102910135</v>
      </c>
      <c r="C141" s="23" t="s">
        <v>275</v>
      </c>
      <c r="D141" s="14" t="s">
        <v>276</v>
      </c>
      <c r="E141" s="12">
        <v>63</v>
      </c>
      <c r="F141" s="12">
        <v>44</v>
      </c>
      <c r="G141" s="12">
        <v>40</v>
      </c>
      <c r="H141" s="12">
        <v>22</v>
      </c>
      <c r="I141" s="12">
        <v>29</v>
      </c>
      <c r="J141" s="12">
        <v>41</v>
      </c>
      <c r="K141" s="8">
        <f t="shared" si="8"/>
        <v>239</v>
      </c>
      <c r="L141" s="33">
        <f t="shared" si="9"/>
        <v>47.8</v>
      </c>
      <c r="M141" s="35">
        <f t="shared" si="10"/>
        <v>21</v>
      </c>
      <c r="N141" s="34">
        <f t="shared" si="11"/>
        <v>441</v>
      </c>
      <c r="O141" s="34"/>
    </row>
    <row r="142" spans="1:15">
      <c r="A142" s="4">
        <v>134</v>
      </c>
      <c r="B142" s="13">
        <v>1202910906</v>
      </c>
      <c r="C142" s="23" t="s">
        <v>277</v>
      </c>
      <c r="D142" s="14" t="s">
        <v>278</v>
      </c>
      <c r="E142" s="19">
        <v>49</v>
      </c>
      <c r="F142" s="19">
        <v>66</v>
      </c>
      <c r="G142" s="19">
        <v>44</v>
      </c>
      <c r="H142" s="19">
        <v>23</v>
      </c>
      <c r="I142" s="19">
        <v>26</v>
      </c>
      <c r="J142" s="19">
        <v>51</v>
      </c>
      <c r="K142" s="8">
        <f t="shared" si="8"/>
        <v>259</v>
      </c>
      <c r="L142" s="33">
        <f t="shared" si="9"/>
        <v>51.8</v>
      </c>
      <c r="M142" s="35">
        <f t="shared" si="10"/>
        <v>1</v>
      </c>
      <c r="N142" s="34">
        <f t="shared" si="11"/>
        <v>1</v>
      </c>
      <c r="O142" s="34"/>
    </row>
    <row r="143" spans="1:15">
      <c r="A143" s="4">
        <v>135</v>
      </c>
      <c r="B143" s="13">
        <v>1202910908</v>
      </c>
      <c r="C143" s="23" t="s">
        <v>279</v>
      </c>
      <c r="D143" s="14" t="s">
        <v>280</v>
      </c>
      <c r="E143" s="19">
        <v>51</v>
      </c>
      <c r="F143" s="19">
        <v>43</v>
      </c>
      <c r="G143" s="19">
        <v>39</v>
      </c>
      <c r="H143" s="19">
        <v>16</v>
      </c>
      <c r="I143" s="19">
        <v>25</v>
      </c>
      <c r="J143" s="19">
        <v>57</v>
      </c>
      <c r="K143" s="8">
        <f t="shared" si="8"/>
        <v>231</v>
      </c>
      <c r="L143" s="33">
        <f t="shared" si="9"/>
        <v>46.2</v>
      </c>
      <c r="M143" s="35">
        <f t="shared" si="10"/>
        <v>29</v>
      </c>
      <c r="N143" s="34">
        <f t="shared" si="11"/>
        <v>841</v>
      </c>
      <c r="O143" s="34"/>
    </row>
    <row r="144" spans="1:15">
      <c r="A144" s="4">
        <v>136</v>
      </c>
      <c r="B144" s="13">
        <v>1202910911</v>
      </c>
      <c r="C144" s="23" t="s">
        <v>281</v>
      </c>
      <c r="D144" s="14" t="s">
        <v>282</v>
      </c>
      <c r="E144" s="19">
        <v>51</v>
      </c>
      <c r="F144" s="19">
        <v>53</v>
      </c>
      <c r="G144" s="19">
        <v>45</v>
      </c>
      <c r="H144" s="19">
        <v>19</v>
      </c>
      <c r="I144" s="19">
        <v>28</v>
      </c>
      <c r="J144" s="19">
        <v>57</v>
      </c>
      <c r="K144" s="8">
        <f t="shared" si="8"/>
        <v>253</v>
      </c>
      <c r="L144" s="33">
        <f t="shared" si="9"/>
        <v>50.6</v>
      </c>
      <c r="M144" s="35">
        <f t="shared" si="10"/>
        <v>7</v>
      </c>
      <c r="N144" s="34">
        <f t="shared" si="11"/>
        <v>49</v>
      </c>
      <c r="O144" s="34"/>
    </row>
    <row r="145" spans="1:15" ht="20.399999999999999">
      <c r="A145" s="4">
        <v>137</v>
      </c>
      <c r="B145" s="13">
        <v>1202910913</v>
      </c>
      <c r="C145" s="23" t="s">
        <v>283</v>
      </c>
      <c r="D145" s="14" t="s">
        <v>284</v>
      </c>
      <c r="E145" s="19">
        <v>47</v>
      </c>
      <c r="F145" s="19">
        <v>73</v>
      </c>
      <c r="G145" s="19">
        <v>50</v>
      </c>
      <c r="H145" s="19">
        <v>16</v>
      </c>
      <c r="I145" s="19">
        <v>23</v>
      </c>
      <c r="J145" s="19">
        <v>43</v>
      </c>
      <c r="K145" s="8">
        <f t="shared" si="8"/>
        <v>252</v>
      </c>
      <c r="L145" s="33">
        <f t="shared" si="9"/>
        <v>50.4</v>
      </c>
      <c r="M145" s="35">
        <f t="shared" si="10"/>
        <v>8</v>
      </c>
      <c r="N145" s="34">
        <f t="shared" si="11"/>
        <v>64</v>
      </c>
      <c r="O145" s="34"/>
    </row>
    <row r="146" spans="1:15">
      <c r="A146" s="4">
        <v>138</v>
      </c>
      <c r="B146" s="13">
        <v>1202910925</v>
      </c>
      <c r="C146" s="23" t="s">
        <v>285</v>
      </c>
      <c r="D146" s="14" t="s">
        <v>286</v>
      </c>
      <c r="E146" s="19">
        <v>57</v>
      </c>
      <c r="F146" s="19">
        <v>53</v>
      </c>
      <c r="G146" s="19">
        <v>44</v>
      </c>
      <c r="H146" s="19">
        <v>18</v>
      </c>
      <c r="I146" s="19">
        <v>16</v>
      </c>
      <c r="J146" s="19">
        <v>43</v>
      </c>
      <c r="K146" s="8">
        <f t="shared" si="8"/>
        <v>231</v>
      </c>
      <c r="L146" s="33">
        <f t="shared" si="9"/>
        <v>46.2</v>
      </c>
      <c r="M146" s="35">
        <f t="shared" si="10"/>
        <v>29</v>
      </c>
      <c r="N146" s="34">
        <f t="shared" si="11"/>
        <v>841</v>
      </c>
      <c r="O146" s="34"/>
    </row>
    <row r="147" spans="1:15">
      <c r="A147" s="4">
        <v>139</v>
      </c>
      <c r="B147" s="20">
        <v>1102910136</v>
      </c>
      <c r="C147" s="24" t="s">
        <v>287</v>
      </c>
      <c r="D147" s="18" t="s">
        <v>288</v>
      </c>
      <c r="E147" s="21">
        <v>35</v>
      </c>
      <c r="F147" s="21">
        <v>59</v>
      </c>
      <c r="G147" s="21">
        <v>46</v>
      </c>
      <c r="H147" s="21">
        <v>20</v>
      </c>
      <c r="I147" s="21">
        <v>29</v>
      </c>
      <c r="J147" s="21">
        <v>46</v>
      </c>
      <c r="K147" s="8">
        <f t="shared" si="8"/>
        <v>235</v>
      </c>
      <c r="L147" s="33">
        <f t="shared" si="9"/>
        <v>47</v>
      </c>
      <c r="M147" s="35">
        <f t="shared" si="10"/>
        <v>25</v>
      </c>
      <c r="N147" s="34">
        <f t="shared" si="11"/>
        <v>625</v>
      </c>
      <c r="O147" s="34"/>
    </row>
    <row r="148" spans="1:15">
      <c r="A148" s="4">
        <v>140</v>
      </c>
      <c r="B148" s="20">
        <v>1102910137</v>
      </c>
      <c r="C148" s="22" t="s">
        <v>289</v>
      </c>
      <c r="D148" s="17" t="s">
        <v>290</v>
      </c>
      <c r="E148" s="21">
        <v>32</v>
      </c>
      <c r="F148" s="21">
        <v>66</v>
      </c>
      <c r="G148" s="21">
        <v>53</v>
      </c>
      <c r="H148" s="21">
        <v>30</v>
      </c>
      <c r="I148" s="21">
        <v>39</v>
      </c>
      <c r="J148" s="21">
        <v>54</v>
      </c>
      <c r="K148" s="8">
        <f t="shared" si="8"/>
        <v>274</v>
      </c>
      <c r="L148" s="33">
        <f t="shared" si="9"/>
        <v>54.8</v>
      </c>
      <c r="M148" s="35">
        <f t="shared" si="10"/>
        <v>-14</v>
      </c>
      <c r="N148" s="34">
        <f t="shared" si="11"/>
        <v>196</v>
      </c>
      <c r="O148" s="34"/>
    </row>
    <row r="149" spans="1:15">
      <c r="A149" s="4">
        <v>141</v>
      </c>
      <c r="B149" s="20">
        <v>1102910138</v>
      </c>
      <c r="C149" s="24" t="s">
        <v>291</v>
      </c>
      <c r="D149" s="18" t="s">
        <v>292</v>
      </c>
      <c r="E149" s="21">
        <v>57</v>
      </c>
      <c r="F149" s="21">
        <v>30</v>
      </c>
      <c r="G149" s="21">
        <v>45</v>
      </c>
      <c r="H149" s="21">
        <v>16</v>
      </c>
      <c r="I149" s="21">
        <v>19</v>
      </c>
      <c r="J149" s="21">
        <v>44</v>
      </c>
      <c r="K149" s="8">
        <f t="shared" si="8"/>
        <v>211</v>
      </c>
      <c r="L149" s="33">
        <f t="shared" si="9"/>
        <v>42.2</v>
      </c>
      <c r="M149" s="35">
        <f t="shared" si="10"/>
        <v>49</v>
      </c>
      <c r="N149" s="34">
        <f t="shared" si="11"/>
        <v>2401</v>
      </c>
      <c r="O149" s="34"/>
    </row>
    <row r="150" spans="1:15">
      <c r="A150" s="4">
        <v>142</v>
      </c>
      <c r="B150" s="20">
        <v>1102910139</v>
      </c>
      <c r="C150" s="22" t="s">
        <v>293</v>
      </c>
      <c r="D150" s="17" t="s">
        <v>294</v>
      </c>
      <c r="E150" s="21">
        <v>60</v>
      </c>
      <c r="F150" s="21">
        <v>67</v>
      </c>
      <c r="G150" s="21">
        <v>50</v>
      </c>
      <c r="H150" s="21">
        <v>26</v>
      </c>
      <c r="I150" s="21">
        <v>30</v>
      </c>
      <c r="J150" s="21">
        <v>52</v>
      </c>
      <c r="K150" s="8">
        <f t="shared" si="8"/>
        <v>285</v>
      </c>
      <c r="L150" s="33">
        <f t="shared" si="9"/>
        <v>57</v>
      </c>
      <c r="M150" s="35">
        <f t="shared" si="10"/>
        <v>-25</v>
      </c>
      <c r="N150" s="34">
        <f t="shared" si="11"/>
        <v>625</v>
      </c>
      <c r="O150" s="34"/>
    </row>
    <row r="151" spans="1:15">
      <c r="A151" s="4">
        <v>143</v>
      </c>
      <c r="B151" s="20">
        <v>1102910140</v>
      </c>
      <c r="C151" s="22" t="s">
        <v>295</v>
      </c>
      <c r="D151" s="17" t="s">
        <v>296</v>
      </c>
      <c r="E151" s="21">
        <v>69</v>
      </c>
      <c r="F151" s="21">
        <v>62</v>
      </c>
      <c r="G151" s="21">
        <v>42</v>
      </c>
      <c r="H151" s="21">
        <v>34</v>
      </c>
      <c r="I151" s="21">
        <v>32</v>
      </c>
      <c r="J151" s="21">
        <v>49</v>
      </c>
      <c r="K151" s="8">
        <f t="shared" si="8"/>
        <v>288</v>
      </c>
      <c r="L151" s="33">
        <f t="shared" si="9"/>
        <v>57.6</v>
      </c>
      <c r="M151" s="35">
        <f t="shared" si="10"/>
        <v>-28</v>
      </c>
      <c r="N151" s="34">
        <f t="shared" si="11"/>
        <v>784</v>
      </c>
      <c r="O151" s="34"/>
    </row>
    <row r="152" spans="1:15">
      <c r="A152" s="4">
        <v>144</v>
      </c>
      <c r="B152" s="20">
        <v>1102910141</v>
      </c>
      <c r="C152" s="22" t="s">
        <v>297</v>
      </c>
      <c r="D152" s="17" t="s">
        <v>298</v>
      </c>
      <c r="E152" s="21">
        <v>68</v>
      </c>
      <c r="F152" s="21">
        <v>62</v>
      </c>
      <c r="G152" s="21">
        <v>52</v>
      </c>
      <c r="H152" s="21">
        <v>26</v>
      </c>
      <c r="I152" s="21">
        <v>31</v>
      </c>
      <c r="J152" s="21">
        <v>55</v>
      </c>
      <c r="K152" s="8">
        <f t="shared" si="8"/>
        <v>294</v>
      </c>
      <c r="L152" s="33">
        <f t="shared" si="9"/>
        <v>58.8</v>
      </c>
      <c r="M152" s="35">
        <f t="shared" si="10"/>
        <v>-34</v>
      </c>
      <c r="N152" s="34">
        <f t="shared" si="11"/>
        <v>1156</v>
      </c>
      <c r="O152" s="34"/>
    </row>
    <row r="153" spans="1:15">
      <c r="A153" s="4">
        <v>145</v>
      </c>
      <c r="B153" s="20">
        <v>1102910142</v>
      </c>
      <c r="C153" s="24" t="s">
        <v>297</v>
      </c>
      <c r="D153" s="18" t="s">
        <v>299</v>
      </c>
      <c r="E153" s="21">
        <v>55</v>
      </c>
      <c r="F153" s="21">
        <v>63</v>
      </c>
      <c r="G153" s="21">
        <v>41</v>
      </c>
      <c r="H153" s="21">
        <v>26</v>
      </c>
      <c r="I153" s="21">
        <v>28</v>
      </c>
      <c r="J153" s="21">
        <v>46</v>
      </c>
      <c r="K153" s="8">
        <f t="shared" si="8"/>
        <v>259</v>
      </c>
      <c r="L153" s="33">
        <f t="shared" si="9"/>
        <v>51.8</v>
      </c>
      <c r="M153" s="35">
        <f t="shared" si="10"/>
        <v>1</v>
      </c>
      <c r="N153" s="34">
        <f t="shared" si="11"/>
        <v>1</v>
      </c>
      <c r="O153" s="34"/>
    </row>
    <row r="154" spans="1:15" ht="20.399999999999999">
      <c r="A154" s="4">
        <v>146</v>
      </c>
      <c r="B154" s="20">
        <v>1102910143</v>
      </c>
      <c r="C154" s="24" t="s">
        <v>300</v>
      </c>
      <c r="D154" s="18" t="s">
        <v>301</v>
      </c>
      <c r="E154" s="21">
        <v>44</v>
      </c>
      <c r="F154" s="21">
        <v>55</v>
      </c>
      <c r="G154" s="21">
        <v>41</v>
      </c>
      <c r="H154" s="21">
        <v>15</v>
      </c>
      <c r="I154" s="21">
        <v>24</v>
      </c>
      <c r="J154" s="21">
        <v>53</v>
      </c>
      <c r="K154" s="8">
        <f t="shared" si="8"/>
        <v>232</v>
      </c>
      <c r="L154" s="33">
        <f t="shared" si="9"/>
        <v>46.4</v>
      </c>
      <c r="M154" s="35">
        <f t="shared" si="10"/>
        <v>28</v>
      </c>
      <c r="N154" s="34">
        <f t="shared" si="11"/>
        <v>784</v>
      </c>
      <c r="O154" s="34"/>
    </row>
    <row r="155" spans="1:15">
      <c r="A155" s="4">
        <v>147</v>
      </c>
      <c r="B155" s="20">
        <v>1102910144</v>
      </c>
      <c r="C155" s="24" t="s">
        <v>302</v>
      </c>
      <c r="D155" s="18" t="s">
        <v>303</v>
      </c>
      <c r="E155" s="21">
        <v>57</v>
      </c>
      <c r="F155" s="21">
        <v>60</v>
      </c>
      <c r="G155" s="21">
        <v>66</v>
      </c>
      <c r="H155" s="21">
        <v>33</v>
      </c>
      <c r="I155" s="21">
        <v>35</v>
      </c>
      <c r="J155" s="21">
        <v>63</v>
      </c>
      <c r="K155" s="8">
        <f t="shared" si="8"/>
        <v>314</v>
      </c>
      <c r="L155" s="33">
        <f t="shared" si="9"/>
        <v>62.8</v>
      </c>
      <c r="M155" s="35">
        <f t="shared" si="10"/>
        <v>-54</v>
      </c>
      <c r="N155" s="34">
        <f t="shared" si="11"/>
        <v>2916</v>
      </c>
      <c r="O155" s="34"/>
    </row>
    <row r="156" spans="1:15">
      <c r="A156" s="4">
        <v>148</v>
      </c>
      <c r="B156" s="20">
        <v>1102910145</v>
      </c>
      <c r="C156" s="24" t="s">
        <v>304</v>
      </c>
      <c r="D156" s="18" t="s">
        <v>305</v>
      </c>
      <c r="E156" s="21">
        <v>47</v>
      </c>
      <c r="F156" s="21">
        <v>58</v>
      </c>
      <c r="G156" s="21">
        <v>47</v>
      </c>
      <c r="H156" s="21">
        <v>27</v>
      </c>
      <c r="I156" s="21">
        <v>31</v>
      </c>
      <c r="J156" s="21">
        <v>53</v>
      </c>
      <c r="K156" s="8">
        <f t="shared" si="8"/>
        <v>263</v>
      </c>
      <c r="L156" s="33">
        <f t="shared" si="9"/>
        <v>52.6</v>
      </c>
      <c r="M156" s="35">
        <f t="shared" si="10"/>
        <v>-3</v>
      </c>
      <c r="N156" s="34">
        <f t="shared" si="11"/>
        <v>9</v>
      </c>
      <c r="O156" s="34"/>
    </row>
    <row r="157" spans="1:15" ht="20.399999999999999">
      <c r="A157" s="4">
        <v>149</v>
      </c>
      <c r="B157" s="20">
        <v>1102910146</v>
      </c>
      <c r="C157" s="24" t="s">
        <v>306</v>
      </c>
      <c r="D157" s="18" t="s">
        <v>307</v>
      </c>
      <c r="E157" s="21">
        <v>37</v>
      </c>
      <c r="F157" s="21">
        <v>46</v>
      </c>
      <c r="G157" s="21">
        <v>40</v>
      </c>
      <c r="H157" s="21">
        <v>19</v>
      </c>
      <c r="I157" s="21">
        <v>22</v>
      </c>
      <c r="J157" s="21">
        <v>45</v>
      </c>
      <c r="K157" s="8">
        <f t="shared" si="8"/>
        <v>209</v>
      </c>
      <c r="L157" s="33">
        <f t="shared" si="9"/>
        <v>41.8</v>
      </c>
      <c r="M157" s="35">
        <f t="shared" si="10"/>
        <v>51</v>
      </c>
      <c r="N157" s="34">
        <f t="shared" si="11"/>
        <v>2601</v>
      </c>
      <c r="O157" s="34"/>
    </row>
    <row r="158" spans="1:15">
      <c r="A158" s="4">
        <v>150</v>
      </c>
      <c r="B158" s="20">
        <v>1102910147</v>
      </c>
      <c r="C158" s="22" t="s">
        <v>308</v>
      </c>
      <c r="D158" s="17" t="s">
        <v>309</v>
      </c>
      <c r="E158" s="21">
        <v>40</v>
      </c>
      <c r="F158" s="21">
        <v>64</v>
      </c>
      <c r="G158" s="21">
        <v>53</v>
      </c>
      <c r="H158" s="21">
        <v>26</v>
      </c>
      <c r="I158" s="21">
        <v>29</v>
      </c>
      <c r="J158" s="21">
        <v>45</v>
      </c>
      <c r="K158" s="8">
        <f t="shared" si="8"/>
        <v>257</v>
      </c>
      <c r="L158" s="33">
        <f t="shared" si="9"/>
        <v>51.4</v>
      </c>
      <c r="M158" s="35">
        <f t="shared" si="10"/>
        <v>3</v>
      </c>
      <c r="N158" s="34">
        <f t="shared" si="11"/>
        <v>9</v>
      </c>
      <c r="O158" s="34"/>
    </row>
    <row r="159" spans="1:15" ht="20.399999999999999">
      <c r="A159" s="4">
        <v>151</v>
      </c>
      <c r="B159" s="20">
        <v>1102910148</v>
      </c>
      <c r="C159" s="24" t="s">
        <v>310</v>
      </c>
      <c r="D159" s="18" t="s">
        <v>311</v>
      </c>
      <c r="E159" s="21">
        <v>37</v>
      </c>
      <c r="F159" s="21">
        <v>44</v>
      </c>
      <c r="G159" s="21">
        <v>48</v>
      </c>
      <c r="H159" s="21">
        <v>24</v>
      </c>
      <c r="I159" s="21">
        <v>28</v>
      </c>
      <c r="J159" s="21">
        <v>50</v>
      </c>
      <c r="K159" s="8">
        <f t="shared" si="8"/>
        <v>231</v>
      </c>
      <c r="L159" s="33">
        <f t="shared" si="9"/>
        <v>46.2</v>
      </c>
      <c r="M159" s="35">
        <f t="shared" si="10"/>
        <v>29</v>
      </c>
      <c r="N159" s="34">
        <f t="shared" si="11"/>
        <v>841</v>
      </c>
      <c r="O159" s="34"/>
    </row>
    <row r="160" spans="1:15">
      <c r="A160" s="4">
        <v>152</v>
      </c>
      <c r="B160" s="20">
        <v>1102910149</v>
      </c>
      <c r="C160" s="24" t="s">
        <v>312</v>
      </c>
      <c r="D160" s="18" t="s">
        <v>313</v>
      </c>
      <c r="E160" s="21">
        <v>43</v>
      </c>
      <c r="F160" s="21">
        <v>54</v>
      </c>
      <c r="G160" s="21">
        <v>39</v>
      </c>
      <c r="H160" s="21">
        <v>26</v>
      </c>
      <c r="I160" s="21">
        <v>31</v>
      </c>
      <c r="J160" s="21">
        <v>44</v>
      </c>
      <c r="K160" s="8">
        <f t="shared" si="8"/>
        <v>237</v>
      </c>
      <c r="L160" s="33">
        <f t="shared" si="9"/>
        <v>47.4</v>
      </c>
      <c r="M160" s="35">
        <f t="shared" si="10"/>
        <v>23</v>
      </c>
      <c r="N160" s="34">
        <f t="shared" si="11"/>
        <v>529</v>
      </c>
      <c r="O160" s="34"/>
    </row>
    <row r="161" spans="1:15">
      <c r="A161" s="4">
        <v>153</v>
      </c>
      <c r="B161" s="20">
        <v>1102910150</v>
      </c>
      <c r="C161" s="22" t="s">
        <v>314</v>
      </c>
      <c r="D161" s="17" t="s">
        <v>315</v>
      </c>
      <c r="E161" s="21">
        <v>50</v>
      </c>
      <c r="F161" s="21">
        <v>44</v>
      </c>
      <c r="G161" s="21">
        <v>38</v>
      </c>
      <c r="H161" s="21">
        <v>30</v>
      </c>
      <c r="I161" s="21">
        <v>27</v>
      </c>
      <c r="J161" s="21">
        <v>42</v>
      </c>
      <c r="K161" s="8">
        <f t="shared" si="8"/>
        <v>231</v>
      </c>
      <c r="L161" s="33">
        <f t="shared" si="9"/>
        <v>46.2</v>
      </c>
      <c r="M161" s="35">
        <f t="shared" si="10"/>
        <v>29</v>
      </c>
      <c r="N161" s="34">
        <f t="shared" si="11"/>
        <v>841</v>
      </c>
      <c r="O161" s="34"/>
    </row>
    <row r="162" spans="1:15">
      <c r="A162" s="4">
        <v>154</v>
      </c>
      <c r="B162" s="20">
        <v>1102910151</v>
      </c>
      <c r="C162" s="22" t="s">
        <v>316</v>
      </c>
      <c r="D162" s="17" t="s">
        <v>317</v>
      </c>
      <c r="E162" s="21">
        <v>41</v>
      </c>
      <c r="F162" s="21">
        <v>47</v>
      </c>
      <c r="G162" s="21">
        <v>35</v>
      </c>
      <c r="H162" s="21">
        <v>24</v>
      </c>
      <c r="I162" s="21">
        <v>27</v>
      </c>
      <c r="J162" s="21">
        <v>44</v>
      </c>
      <c r="K162" s="8">
        <f t="shared" si="8"/>
        <v>218</v>
      </c>
      <c r="L162" s="33">
        <f t="shared" si="9"/>
        <v>43.6</v>
      </c>
      <c r="M162" s="35">
        <f t="shared" si="10"/>
        <v>42</v>
      </c>
      <c r="N162" s="34">
        <f t="shared" si="11"/>
        <v>1764</v>
      </c>
      <c r="O162" s="34"/>
    </row>
    <row r="163" spans="1:15">
      <c r="A163" s="4">
        <v>155</v>
      </c>
      <c r="B163" s="20">
        <v>1102910152</v>
      </c>
      <c r="C163" s="22" t="s">
        <v>318</v>
      </c>
      <c r="D163" s="17" t="s">
        <v>319</v>
      </c>
      <c r="E163" s="21">
        <v>41</v>
      </c>
      <c r="F163" s="21">
        <v>55</v>
      </c>
      <c r="G163" s="21">
        <v>33</v>
      </c>
      <c r="H163" s="21">
        <v>22</v>
      </c>
      <c r="I163" s="21">
        <v>29</v>
      </c>
      <c r="J163" s="21">
        <v>53</v>
      </c>
      <c r="K163" s="8">
        <f t="shared" si="8"/>
        <v>233</v>
      </c>
      <c r="L163" s="33">
        <f t="shared" si="9"/>
        <v>46.6</v>
      </c>
      <c r="M163" s="35">
        <f t="shared" si="10"/>
        <v>27</v>
      </c>
      <c r="N163" s="34">
        <f t="shared" si="11"/>
        <v>729</v>
      </c>
      <c r="O163" s="34"/>
    </row>
    <row r="164" spans="1:15">
      <c r="A164" s="4">
        <v>156</v>
      </c>
      <c r="B164" s="20">
        <v>1102910153</v>
      </c>
      <c r="C164" s="24" t="s">
        <v>320</v>
      </c>
      <c r="D164" s="18" t="s">
        <v>321</v>
      </c>
      <c r="E164" s="21">
        <v>46</v>
      </c>
      <c r="F164" s="21">
        <v>50</v>
      </c>
      <c r="G164" s="21">
        <v>57</v>
      </c>
      <c r="H164" s="21">
        <v>21</v>
      </c>
      <c r="I164" s="21">
        <v>33</v>
      </c>
      <c r="J164" s="21">
        <v>55</v>
      </c>
      <c r="K164" s="8">
        <f t="shared" si="8"/>
        <v>262</v>
      </c>
      <c r="L164" s="33">
        <f t="shared" si="9"/>
        <v>52.4</v>
      </c>
      <c r="M164" s="35">
        <f t="shared" si="10"/>
        <v>-2</v>
      </c>
      <c r="N164" s="34">
        <f t="shared" si="11"/>
        <v>4</v>
      </c>
      <c r="O164" s="34"/>
    </row>
    <row r="165" spans="1:15" ht="20.399999999999999">
      <c r="A165" s="4">
        <v>157</v>
      </c>
      <c r="B165" s="20">
        <v>1102910154</v>
      </c>
      <c r="C165" s="24" t="s">
        <v>322</v>
      </c>
      <c r="D165" s="18" t="s">
        <v>323</v>
      </c>
      <c r="E165" s="21">
        <v>47</v>
      </c>
      <c r="F165" s="21">
        <v>49</v>
      </c>
      <c r="G165" s="21">
        <v>60</v>
      </c>
      <c r="H165" s="21">
        <v>24</v>
      </c>
      <c r="I165" s="21">
        <v>28</v>
      </c>
      <c r="J165" s="21">
        <v>56</v>
      </c>
      <c r="K165" s="8">
        <f t="shared" si="8"/>
        <v>264</v>
      </c>
      <c r="L165" s="33">
        <f t="shared" si="9"/>
        <v>52.8</v>
      </c>
      <c r="M165" s="35">
        <f t="shared" si="10"/>
        <v>-4</v>
      </c>
      <c r="N165" s="34">
        <f t="shared" si="11"/>
        <v>16</v>
      </c>
      <c r="O165" s="34"/>
    </row>
    <row r="166" spans="1:15">
      <c r="A166" s="4">
        <v>158</v>
      </c>
      <c r="B166" s="20">
        <v>1102910155</v>
      </c>
      <c r="C166" s="22" t="s">
        <v>324</v>
      </c>
      <c r="D166" s="17" t="s">
        <v>325</v>
      </c>
      <c r="E166" s="21">
        <v>47</v>
      </c>
      <c r="F166" s="21">
        <v>45</v>
      </c>
      <c r="G166" s="21">
        <v>54</v>
      </c>
      <c r="H166" s="21">
        <v>21</v>
      </c>
      <c r="I166" s="21">
        <v>29</v>
      </c>
      <c r="J166" s="21">
        <v>31</v>
      </c>
      <c r="K166" s="8">
        <f t="shared" si="8"/>
        <v>227</v>
      </c>
      <c r="L166" s="33">
        <f t="shared" si="9"/>
        <v>45.4</v>
      </c>
      <c r="M166" s="35">
        <f t="shared" si="10"/>
        <v>33</v>
      </c>
      <c r="N166" s="34">
        <f t="shared" si="11"/>
        <v>1089</v>
      </c>
      <c r="O166" s="34"/>
    </row>
    <row r="167" spans="1:15">
      <c r="A167" s="4">
        <v>159</v>
      </c>
      <c r="B167" s="20">
        <v>1102910156</v>
      </c>
      <c r="C167" s="22" t="s">
        <v>326</v>
      </c>
      <c r="D167" s="17" t="s">
        <v>327</v>
      </c>
      <c r="E167" s="21">
        <v>61</v>
      </c>
      <c r="F167" s="21">
        <v>54</v>
      </c>
      <c r="G167" s="21">
        <v>52</v>
      </c>
      <c r="H167" s="21">
        <v>21</v>
      </c>
      <c r="I167" s="21">
        <v>22</v>
      </c>
      <c r="J167" s="21">
        <v>42</v>
      </c>
      <c r="K167" s="8">
        <f t="shared" si="8"/>
        <v>252</v>
      </c>
      <c r="L167" s="33">
        <f t="shared" si="9"/>
        <v>50.4</v>
      </c>
      <c r="M167" s="35">
        <f t="shared" si="10"/>
        <v>8</v>
      </c>
      <c r="N167" s="34">
        <f t="shared" si="11"/>
        <v>64</v>
      </c>
      <c r="O167" s="34"/>
    </row>
    <row r="168" spans="1:15">
      <c r="A168" s="4">
        <v>160</v>
      </c>
      <c r="B168" s="20">
        <v>1102910157</v>
      </c>
      <c r="C168" s="22" t="s">
        <v>328</v>
      </c>
      <c r="D168" s="17" t="s">
        <v>329</v>
      </c>
      <c r="E168" s="21">
        <v>47</v>
      </c>
      <c r="F168" s="21">
        <v>62</v>
      </c>
      <c r="G168" s="21">
        <v>54</v>
      </c>
      <c r="H168" s="21">
        <v>23</v>
      </c>
      <c r="I168" s="21">
        <v>26</v>
      </c>
      <c r="J168" s="21">
        <v>42</v>
      </c>
      <c r="K168" s="8">
        <f t="shared" si="8"/>
        <v>254</v>
      </c>
      <c r="L168" s="33">
        <f t="shared" si="9"/>
        <v>50.8</v>
      </c>
      <c r="M168" s="35">
        <f t="shared" si="10"/>
        <v>6</v>
      </c>
      <c r="N168" s="34">
        <f t="shared" si="11"/>
        <v>36</v>
      </c>
      <c r="O168" s="34"/>
    </row>
    <row r="169" spans="1:15">
      <c r="A169" s="4">
        <v>161</v>
      </c>
      <c r="B169" s="20">
        <v>1102910158</v>
      </c>
      <c r="C169" s="22" t="s">
        <v>330</v>
      </c>
      <c r="D169" s="17" t="s">
        <v>331</v>
      </c>
      <c r="E169" s="21">
        <v>60</v>
      </c>
      <c r="F169" s="21">
        <v>59</v>
      </c>
      <c r="G169" s="21">
        <v>67</v>
      </c>
      <c r="H169" s="21">
        <v>30</v>
      </c>
      <c r="I169" s="21">
        <v>32</v>
      </c>
      <c r="J169" s="21">
        <v>49</v>
      </c>
      <c r="K169" s="8">
        <f t="shared" si="8"/>
        <v>297</v>
      </c>
      <c r="L169" s="33">
        <f t="shared" si="9"/>
        <v>59.4</v>
      </c>
      <c r="M169" s="35">
        <f t="shared" si="10"/>
        <v>-37</v>
      </c>
      <c r="N169" s="34">
        <f t="shared" si="11"/>
        <v>1369</v>
      </c>
      <c r="O169" s="34"/>
    </row>
    <row r="170" spans="1:15">
      <c r="A170" s="4">
        <v>162</v>
      </c>
      <c r="B170" s="20">
        <v>1102910159</v>
      </c>
      <c r="C170" s="22" t="s">
        <v>332</v>
      </c>
      <c r="D170" s="17" t="s">
        <v>333</v>
      </c>
      <c r="E170" s="21">
        <v>60</v>
      </c>
      <c r="F170" s="21">
        <v>44</v>
      </c>
      <c r="G170" s="21">
        <v>53</v>
      </c>
      <c r="H170" s="21">
        <v>23</v>
      </c>
      <c r="I170" s="21">
        <v>22</v>
      </c>
      <c r="J170" s="21">
        <v>51</v>
      </c>
      <c r="K170" s="8">
        <f t="shared" si="8"/>
        <v>253</v>
      </c>
      <c r="L170" s="33">
        <f t="shared" si="9"/>
        <v>50.6</v>
      </c>
      <c r="M170" s="35">
        <f t="shared" si="10"/>
        <v>7</v>
      </c>
      <c r="N170" s="34">
        <f t="shared" si="11"/>
        <v>49</v>
      </c>
      <c r="O170" s="34"/>
    </row>
    <row r="171" spans="1:15">
      <c r="A171" s="4">
        <v>163</v>
      </c>
      <c r="B171" s="20">
        <v>1102910160</v>
      </c>
      <c r="C171" s="22" t="s">
        <v>334</v>
      </c>
      <c r="D171" s="17" t="s">
        <v>335</v>
      </c>
      <c r="E171" s="21">
        <v>58</v>
      </c>
      <c r="F171" s="21">
        <v>61</v>
      </c>
      <c r="G171" s="21">
        <v>53</v>
      </c>
      <c r="H171" s="21">
        <v>28</v>
      </c>
      <c r="I171" s="21">
        <v>23</v>
      </c>
      <c r="J171" s="21">
        <v>57</v>
      </c>
      <c r="K171" s="8">
        <f t="shared" si="8"/>
        <v>280</v>
      </c>
      <c r="L171" s="33">
        <f t="shared" si="9"/>
        <v>56</v>
      </c>
      <c r="M171" s="35">
        <f t="shared" si="10"/>
        <v>-20</v>
      </c>
      <c r="N171" s="34">
        <f t="shared" si="11"/>
        <v>400</v>
      </c>
      <c r="O171" s="34"/>
    </row>
    <row r="172" spans="1:15">
      <c r="A172" s="4">
        <v>164</v>
      </c>
      <c r="B172" s="20">
        <v>1102910161</v>
      </c>
      <c r="C172" s="22" t="s">
        <v>336</v>
      </c>
      <c r="D172" s="17" t="s">
        <v>337</v>
      </c>
      <c r="E172" s="21">
        <v>56</v>
      </c>
      <c r="F172" s="21">
        <v>58</v>
      </c>
      <c r="G172" s="21">
        <v>55</v>
      </c>
      <c r="H172" s="21">
        <v>28</v>
      </c>
      <c r="I172" s="21">
        <v>32</v>
      </c>
      <c r="J172" s="21">
        <v>60</v>
      </c>
      <c r="K172" s="8">
        <f t="shared" si="8"/>
        <v>289</v>
      </c>
      <c r="L172" s="33">
        <f t="shared" si="9"/>
        <v>57.8</v>
      </c>
      <c r="M172" s="35">
        <f t="shared" si="10"/>
        <v>-29</v>
      </c>
      <c r="N172" s="34">
        <f t="shared" si="11"/>
        <v>841</v>
      </c>
      <c r="O172" s="34"/>
    </row>
    <row r="173" spans="1:15">
      <c r="A173" s="4">
        <v>165</v>
      </c>
      <c r="B173" s="20">
        <v>1102910162</v>
      </c>
      <c r="C173" s="24" t="s">
        <v>338</v>
      </c>
      <c r="D173" s="18" t="s">
        <v>339</v>
      </c>
      <c r="E173" s="21">
        <v>60</v>
      </c>
      <c r="F173" s="21">
        <v>54</v>
      </c>
      <c r="G173" s="21">
        <v>35</v>
      </c>
      <c r="H173" s="21">
        <v>15</v>
      </c>
      <c r="I173" s="21">
        <v>23</v>
      </c>
      <c r="J173" s="21">
        <v>52</v>
      </c>
      <c r="K173" s="8">
        <f t="shared" si="8"/>
        <v>239</v>
      </c>
      <c r="L173" s="33">
        <f t="shared" si="9"/>
        <v>47.8</v>
      </c>
      <c r="M173" s="35">
        <f t="shared" si="10"/>
        <v>21</v>
      </c>
      <c r="N173" s="34">
        <f t="shared" si="11"/>
        <v>441</v>
      </c>
      <c r="O173" s="34"/>
    </row>
    <row r="174" spans="1:15">
      <c r="A174" s="4">
        <v>166</v>
      </c>
      <c r="B174" s="20">
        <v>1102910163</v>
      </c>
      <c r="C174" s="22" t="s">
        <v>340</v>
      </c>
      <c r="D174" s="17" t="s">
        <v>341</v>
      </c>
      <c r="E174" s="21">
        <v>48</v>
      </c>
      <c r="F174" s="21">
        <v>49</v>
      </c>
      <c r="G174" s="21">
        <v>52</v>
      </c>
      <c r="H174" s="21">
        <v>28</v>
      </c>
      <c r="I174" s="21">
        <v>27</v>
      </c>
      <c r="J174" s="21">
        <v>57</v>
      </c>
      <c r="K174" s="8">
        <f t="shared" si="8"/>
        <v>261</v>
      </c>
      <c r="L174" s="33">
        <f t="shared" si="9"/>
        <v>52.2</v>
      </c>
      <c r="M174" s="35">
        <f t="shared" si="10"/>
        <v>-1</v>
      </c>
      <c r="N174" s="34">
        <f t="shared" si="11"/>
        <v>1</v>
      </c>
      <c r="O174" s="34"/>
    </row>
    <row r="175" spans="1:15">
      <c r="A175" s="4">
        <v>167</v>
      </c>
      <c r="B175" s="20">
        <v>1102910164</v>
      </c>
      <c r="C175" s="22" t="s">
        <v>342</v>
      </c>
      <c r="D175" s="17" t="s">
        <v>343</v>
      </c>
      <c r="E175" s="21">
        <v>69</v>
      </c>
      <c r="F175" s="21">
        <v>55</v>
      </c>
      <c r="G175" s="21">
        <v>48</v>
      </c>
      <c r="H175" s="21">
        <v>21</v>
      </c>
      <c r="I175" s="21">
        <v>34</v>
      </c>
      <c r="J175" s="21">
        <v>68</v>
      </c>
      <c r="K175" s="8">
        <f t="shared" si="8"/>
        <v>295</v>
      </c>
      <c r="L175" s="33">
        <f t="shared" si="9"/>
        <v>59</v>
      </c>
      <c r="M175" s="35">
        <f t="shared" si="10"/>
        <v>-35</v>
      </c>
      <c r="N175" s="34">
        <f t="shared" si="11"/>
        <v>1225</v>
      </c>
      <c r="O175" s="34"/>
    </row>
    <row r="176" spans="1:15">
      <c r="A176" s="4">
        <v>168</v>
      </c>
      <c r="B176" s="20">
        <v>1102910165</v>
      </c>
      <c r="C176" s="22" t="s">
        <v>344</v>
      </c>
      <c r="D176" s="17" t="s">
        <v>345</v>
      </c>
      <c r="E176" s="21">
        <v>70</v>
      </c>
      <c r="F176" s="21">
        <v>82</v>
      </c>
      <c r="G176" s="21">
        <v>60</v>
      </c>
      <c r="H176" s="21">
        <v>38</v>
      </c>
      <c r="I176" s="21">
        <v>26</v>
      </c>
      <c r="J176" s="21">
        <v>38</v>
      </c>
      <c r="K176" s="8">
        <f t="shared" si="8"/>
        <v>314</v>
      </c>
      <c r="L176" s="33">
        <f t="shared" si="9"/>
        <v>62.8</v>
      </c>
      <c r="M176" s="35">
        <f t="shared" si="10"/>
        <v>-54</v>
      </c>
      <c r="N176" s="34">
        <f t="shared" si="11"/>
        <v>2916</v>
      </c>
      <c r="O176" s="34"/>
    </row>
    <row r="177" spans="1:15">
      <c r="A177" s="4">
        <v>169</v>
      </c>
      <c r="B177" s="20">
        <v>1102910166</v>
      </c>
      <c r="C177" s="22" t="s">
        <v>346</v>
      </c>
      <c r="D177" s="17" t="s">
        <v>347</v>
      </c>
      <c r="E177" s="21">
        <v>67</v>
      </c>
      <c r="F177" s="21">
        <v>70</v>
      </c>
      <c r="G177" s="21">
        <v>48</v>
      </c>
      <c r="H177" s="21">
        <v>33</v>
      </c>
      <c r="I177" s="21">
        <v>30</v>
      </c>
      <c r="J177" s="21">
        <v>44</v>
      </c>
      <c r="K177" s="8">
        <f t="shared" si="8"/>
        <v>292</v>
      </c>
      <c r="L177" s="33">
        <f t="shared" si="9"/>
        <v>58.4</v>
      </c>
      <c r="M177" s="35">
        <f t="shared" si="10"/>
        <v>-32</v>
      </c>
      <c r="N177" s="34">
        <f t="shared" si="11"/>
        <v>1024</v>
      </c>
      <c r="O177" s="34"/>
    </row>
    <row r="178" spans="1:15">
      <c r="A178" s="4">
        <v>170</v>
      </c>
      <c r="B178" s="20">
        <v>1102910167</v>
      </c>
      <c r="C178" s="24" t="s">
        <v>348</v>
      </c>
      <c r="D178" s="18" t="s">
        <v>349</v>
      </c>
      <c r="E178" s="21">
        <v>62</v>
      </c>
      <c r="F178" s="21">
        <v>58</v>
      </c>
      <c r="G178" s="21">
        <v>52</v>
      </c>
      <c r="H178" s="21">
        <v>34</v>
      </c>
      <c r="I178" s="21">
        <v>30</v>
      </c>
      <c r="J178" s="21">
        <v>41</v>
      </c>
      <c r="K178" s="8">
        <f t="shared" si="8"/>
        <v>277</v>
      </c>
      <c r="L178" s="33">
        <f t="shared" si="9"/>
        <v>55.4</v>
      </c>
      <c r="M178" s="35">
        <f t="shared" si="10"/>
        <v>-17</v>
      </c>
      <c r="N178" s="34">
        <f t="shared" si="11"/>
        <v>289</v>
      </c>
      <c r="O178" s="34"/>
    </row>
    <row r="179" spans="1:15" ht="20.399999999999999">
      <c r="A179" s="4">
        <v>171</v>
      </c>
      <c r="B179" s="20">
        <v>1102910168</v>
      </c>
      <c r="C179" s="24" t="s">
        <v>350</v>
      </c>
      <c r="D179" s="18" t="s">
        <v>351</v>
      </c>
      <c r="E179" s="21">
        <v>58</v>
      </c>
      <c r="F179" s="21">
        <v>53</v>
      </c>
      <c r="G179" s="21">
        <v>46</v>
      </c>
      <c r="H179" s="21">
        <v>27</v>
      </c>
      <c r="I179" s="21">
        <v>34</v>
      </c>
      <c r="J179" s="21">
        <v>42</v>
      </c>
      <c r="K179" s="8">
        <f t="shared" si="8"/>
        <v>260</v>
      </c>
      <c r="L179" s="33">
        <f t="shared" si="9"/>
        <v>52</v>
      </c>
      <c r="M179" s="35">
        <f t="shared" si="10"/>
        <v>0</v>
      </c>
      <c r="N179" s="34">
        <f t="shared" si="11"/>
        <v>0</v>
      </c>
      <c r="O179" s="34"/>
    </row>
    <row r="180" spans="1:15" ht="20.399999999999999">
      <c r="A180" s="4">
        <v>172</v>
      </c>
      <c r="B180" s="20">
        <v>1102910169</v>
      </c>
      <c r="C180" s="24" t="s">
        <v>352</v>
      </c>
      <c r="D180" s="18" t="s">
        <v>353</v>
      </c>
      <c r="E180" s="21">
        <v>74</v>
      </c>
      <c r="F180" s="21">
        <v>75</v>
      </c>
      <c r="G180" s="21">
        <v>47</v>
      </c>
      <c r="H180" s="21">
        <v>29</v>
      </c>
      <c r="I180" s="21">
        <v>34</v>
      </c>
      <c r="J180" s="21">
        <v>43</v>
      </c>
      <c r="K180" s="8">
        <f t="shared" si="8"/>
        <v>302</v>
      </c>
      <c r="L180" s="33">
        <f t="shared" si="9"/>
        <v>60.4</v>
      </c>
      <c r="M180" s="35">
        <f t="shared" si="10"/>
        <v>-42</v>
      </c>
      <c r="N180" s="34">
        <f t="shared" si="11"/>
        <v>1764</v>
      </c>
      <c r="O180" s="34"/>
    </row>
    <row r="181" spans="1:15">
      <c r="A181" s="4">
        <v>173</v>
      </c>
      <c r="B181" s="20">
        <v>1102910170</v>
      </c>
      <c r="C181" s="24" t="s">
        <v>354</v>
      </c>
      <c r="D181" s="18" t="s">
        <v>355</v>
      </c>
      <c r="E181" s="21">
        <v>58</v>
      </c>
      <c r="F181" s="21">
        <v>56</v>
      </c>
      <c r="G181" s="21">
        <v>45</v>
      </c>
      <c r="H181" s="21">
        <v>26</v>
      </c>
      <c r="I181" s="21">
        <v>27</v>
      </c>
      <c r="J181" s="21">
        <v>31</v>
      </c>
      <c r="K181" s="8">
        <f t="shared" si="8"/>
        <v>243</v>
      </c>
      <c r="L181" s="33">
        <f t="shared" si="9"/>
        <v>48.6</v>
      </c>
      <c r="M181" s="35">
        <f t="shared" si="10"/>
        <v>17</v>
      </c>
      <c r="N181" s="34">
        <f t="shared" si="11"/>
        <v>289</v>
      </c>
      <c r="O181" s="34"/>
    </row>
    <row r="182" spans="1:15">
      <c r="A182" s="4">
        <v>174</v>
      </c>
      <c r="B182" s="20">
        <v>1102910171</v>
      </c>
      <c r="C182" s="24" t="s">
        <v>356</v>
      </c>
      <c r="D182" s="18" t="s">
        <v>357</v>
      </c>
      <c r="E182" s="21">
        <v>60</v>
      </c>
      <c r="F182" s="21">
        <v>52</v>
      </c>
      <c r="G182" s="21">
        <v>49</v>
      </c>
      <c r="H182" s="21">
        <v>28</v>
      </c>
      <c r="I182" s="21">
        <v>27</v>
      </c>
      <c r="J182" s="21">
        <v>33</v>
      </c>
      <c r="K182" s="8">
        <f t="shared" si="8"/>
        <v>249</v>
      </c>
      <c r="L182" s="33">
        <f t="shared" si="9"/>
        <v>49.8</v>
      </c>
      <c r="M182" s="35">
        <f t="shared" si="10"/>
        <v>11</v>
      </c>
      <c r="N182" s="34">
        <f t="shared" si="11"/>
        <v>121</v>
      </c>
      <c r="O182" s="34"/>
    </row>
    <row r="183" spans="1:15">
      <c r="A183" s="4">
        <v>175</v>
      </c>
      <c r="B183" s="20">
        <v>1102910172</v>
      </c>
      <c r="C183" s="22" t="s">
        <v>358</v>
      </c>
      <c r="D183" s="17" t="s">
        <v>359</v>
      </c>
      <c r="E183" s="21">
        <v>57</v>
      </c>
      <c r="F183" s="21">
        <v>54</v>
      </c>
      <c r="G183" s="21">
        <v>33</v>
      </c>
      <c r="H183" s="21">
        <v>30</v>
      </c>
      <c r="I183" s="21">
        <v>30</v>
      </c>
      <c r="J183" s="21">
        <v>32</v>
      </c>
      <c r="K183" s="8">
        <f t="shared" si="8"/>
        <v>236</v>
      </c>
      <c r="L183" s="33">
        <f t="shared" si="9"/>
        <v>47.2</v>
      </c>
      <c r="M183" s="35">
        <f t="shared" si="10"/>
        <v>24</v>
      </c>
      <c r="N183" s="34">
        <f t="shared" si="11"/>
        <v>576</v>
      </c>
      <c r="O183" s="34"/>
    </row>
    <row r="184" spans="1:15">
      <c r="A184" s="4">
        <v>176</v>
      </c>
      <c r="B184" s="20">
        <v>1102910173</v>
      </c>
      <c r="C184" s="24" t="s">
        <v>360</v>
      </c>
      <c r="D184" s="18" t="s">
        <v>361</v>
      </c>
      <c r="E184" s="21">
        <v>63</v>
      </c>
      <c r="F184" s="21">
        <v>52</v>
      </c>
      <c r="G184" s="21">
        <v>34</v>
      </c>
      <c r="H184" s="21">
        <v>23</v>
      </c>
      <c r="I184" s="21">
        <v>28</v>
      </c>
      <c r="J184" s="21">
        <v>32</v>
      </c>
      <c r="K184" s="8">
        <f t="shared" si="8"/>
        <v>232</v>
      </c>
      <c r="L184" s="33">
        <f t="shared" si="9"/>
        <v>46.4</v>
      </c>
      <c r="M184" s="35">
        <f t="shared" si="10"/>
        <v>28</v>
      </c>
      <c r="N184" s="34">
        <f t="shared" si="11"/>
        <v>784</v>
      </c>
      <c r="O184" s="34"/>
    </row>
    <row r="185" spans="1:15">
      <c r="A185" s="4">
        <v>177</v>
      </c>
      <c r="B185" s="20">
        <v>1102910174</v>
      </c>
      <c r="C185" s="24" t="s">
        <v>362</v>
      </c>
      <c r="D185" s="18" t="s">
        <v>363</v>
      </c>
      <c r="E185" s="21">
        <v>42</v>
      </c>
      <c r="F185" s="21">
        <v>45</v>
      </c>
      <c r="G185" s="21">
        <v>49</v>
      </c>
      <c r="H185" s="21">
        <v>20</v>
      </c>
      <c r="I185" s="21">
        <v>26</v>
      </c>
      <c r="J185" s="21">
        <v>54</v>
      </c>
      <c r="K185" s="8">
        <f t="shared" si="8"/>
        <v>236</v>
      </c>
      <c r="L185" s="33">
        <f t="shared" si="9"/>
        <v>47.2</v>
      </c>
      <c r="M185" s="35">
        <f t="shared" si="10"/>
        <v>24</v>
      </c>
      <c r="N185" s="34">
        <f t="shared" si="11"/>
        <v>576</v>
      </c>
      <c r="O185" s="34"/>
    </row>
    <row r="186" spans="1:15">
      <c r="A186" s="4">
        <v>178</v>
      </c>
      <c r="B186" s="20">
        <v>1102910175</v>
      </c>
      <c r="C186" s="22" t="s">
        <v>364</v>
      </c>
      <c r="D186" s="17" t="s">
        <v>365</v>
      </c>
      <c r="E186" s="21">
        <v>65</v>
      </c>
      <c r="F186" s="21">
        <v>74</v>
      </c>
      <c r="G186" s="21">
        <v>53</v>
      </c>
      <c r="H186" s="21">
        <v>38</v>
      </c>
      <c r="I186" s="21">
        <v>34</v>
      </c>
      <c r="J186" s="21">
        <v>64</v>
      </c>
      <c r="K186" s="8">
        <f t="shared" si="8"/>
        <v>328</v>
      </c>
      <c r="L186" s="33">
        <f t="shared" si="9"/>
        <v>65.599999999999994</v>
      </c>
      <c r="M186" s="35">
        <f t="shared" si="10"/>
        <v>-68</v>
      </c>
      <c r="N186" s="34">
        <f t="shared" si="11"/>
        <v>4624</v>
      </c>
      <c r="O186" s="34"/>
    </row>
    <row r="187" spans="1:15">
      <c r="A187" s="4">
        <v>179</v>
      </c>
      <c r="B187" s="20">
        <v>1102910176</v>
      </c>
      <c r="C187" s="24" t="s">
        <v>366</v>
      </c>
      <c r="D187" s="18" t="s">
        <v>367</v>
      </c>
      <c r="E187" s="21">
        <v>39</v>
      </c>
      <c r="F187" s="21">
        <v>47</v>
      </c>
      <c r="G187" s="21">
        <v>37</v>
      </c>
      <c r="H187" s="21">
        <v>15</v>
      </c>
      <c r="I187" s="21">
        <v>17</v>
      </c>
      <c r="J187" s="21">
        <v>48</v>
      </c>
      <c r="K187" s="8">
        <f t="shared" si="8"/>
        <v>203</v>
      </c>
      <c r="L187" s="33">
        <f t="shared" si="9"/>
        <v>40.6</v>
      </c>
      <c r="M187" s="35">
        <f t="shared" si="10"/>
        <v>57</v>
      </c>
      <c r="N187" s="34">
        <f t="shared" si="11"/>
        <v>3249</v>
      </c>
      <c r="O187" s="34"/>
    </row>
    <row r="188" spans="1:15">
      <c r="A188" s="4">
        <v>180</v>
      </c>
      <c r="B188" s="20">
        <v>1102910177</v>
      </c>
      <c r="C188" s="24" t="s">
        <v>368</v>
      </c>
      <c r="D188" s="18" t="s">
        <v>369</v>
      </c>
      <c r="E188" s="21">
        <v>49</v>
      </c>
      <c r="F188" s="21">
        <v>53</v>
      </c>
      <c r="G188" s="21">
        <v>49</v>
      </c>
      <c r="H188" s="21">
        <v>31</v>
      </c>
      <c r="I188" s="21">
        <v>27</v>
      </c>
      <c r="J188" s="21">
        <v>75</v>
      </c>
      <c r="K188" s="8">
        <f t="shared" si="8"/>
        <v>284</v>
      </c>
      <c r="L188" s="33">
        <f t="shared" si="9"/>
        <v>56.8</v>
      </c>
      <c r="M188" s="35">
        <f t="shared" si="10"/>
        <v>-24</v>
      </c>
      <c r="N188" s="34">
        <f t="shared" si="11"/>
        <v>576</v>
      </c>
      <c r="O188" s="34"/>
    </row>
    <row r="189" spans="1:15">
      <c r="A189" s="4">
        <v>181</v>
      </c>
      <c r="B189" s="20">
        <v>1102910179</v>
      </c>
      <c r="C189" s="24" t="s">
        <v>370</v>
      </c>
      <c r="D189" s="18" t="s">
        <v>371</v>
      </c>
      <c r="E189" s="21">
        <v>37</v>
      </c>
      <c r="F189" s="21">
        <v>30</v>
      </c>
      <c r="G189" s="21">
        <v>50</v>
      </c>
      <c r="H189" s="21">
        <v>23</v>
      </c>
      <c r="I189" s="21">
        <v>16</v>
      </c>
      <c r="J189" s="21">
        <v>43</v>
      </c>
      <c r="K189" s="8">
        <f t="shared" si="8"/>
        <v>199</v>
      </c>
      <c r="L189" s="33">
        <f t="shared" si="9"/>
        <v>39.799999999999997</v>
      </c>
      <c r="M189" s="35">
        <f t="shared" si="10"/>
        <v>61</v>
      </c>
      <c r="N189" s="34">
        <f t="shared" si="11"/>
        <v>3721</v>
      </c>
      <c r="O189" s="34"/>
    </row>
    <row r="190" spans="1:15">
      <c r="A190" s="4">
        <v>182</v>
      </c>
      <c r="B190" s="20">
        <v>1102910180</v>
      </c>
      <c r="C190" s="24" t="s">
        <v>372</v>
      </c>
      <c r="D190" s="18" t="s">
        <v>373</v>
      </c>
      <c r="E190" s="21">
        <v>39</v>
      </c>
      <c r="F190" s="21">
        <v>49</v>
      </c>
      <c r="G190" s="21">
        <v>50</v>
      </c>
      <c r="H190" s="21">
        <v>27</v>
      </c>
      <c r="I190" s="21">
        <v>22</v>
      </c>
      <c r="J190" s="21">
        <v>47</v>
      </c>
      <c r="K190" s="8">
        <f t="shared" si="8"/>
        <v>234</v>
      </c>
      <c r="L190" s="33">
        <f t="shared" si="9"/>
        <v>46.8</v>
      </c>
      <c r="M190" s="35">
        <f t="shared" si="10"/>
        <v>26</v>
      </c>
      <c r="N190" s="34">
        <f t="shared" si="11"/>
        <v>676</v>
      </c>
      <c r="O190" s="34"/>
    </row>
    <row r="191" spans="1:15" ht="20.399999999999999">
      <c r="A191" s="4">
        <v>183</v>
      </c>
      <c r="B191" s="20">
        <v>1102910181</v>
      </c>
      <c r="C191" s="24" t="s">
        <v>374</v>
      </c>
      <c r="D191" s="18" t="s">
        <v>375</v>
      </c>
      <c r="E191" s="21">
        <v>59</v>
      </c>
      <c r="F191" s="21">
        <v>65</v>
      </c>
      <c r="G191" s="21">
        <v>58</v>
      </c>
      <c r="H191" s="21">
        <v>28</v>
      </c>
      <c r="I191" s="21">
        <v>31</v>
      </c>
      <c r="J191" s="21">
        <v>67</v>
      </c>
      <c r="K191" s="8">
        <f t="shared" si="8"/>
        <v>308</v>
      </c>
      <c r="L191" s="33">
        <f t="shared" si="9"/>
        <v>61.6</v>
      </c>
      <c r="M191" s="35">
        <f t="shared" si="10"/>
        <v>-48</v>
      </c>
      <c r="N191" s="34">
        <f t="shared" si="11"/>
        <v>2304</v>
      </c>
      <c r="O191" s="34"/>
    </row>
    <row r="192" spans="1:15">
      <c r="A192" s="4">
        <v>184</v>
      </c>
      <c r="B192" s="20">
        <v>1102910183</v>
      </c>
      <c r="C192" s="24" t="s">
        <v>376</v>
      </c>
      <c r="D192" s="18" t="s">
        <v>377</v>
      </c>
      <c r="E192" s="21">
        <v>42</v>
      </c>
      <c r="F192" s="21">
        <v>57</v>
      </c>
      <c r="G192" s="21">
        <v>51</v>
      </c>
      <c r="H192" s="21">
        <v>22</v>
      </c>
      <c r="I192" s="21">
        <v>22</v>
      </c>
      <c r="J192" s="21">
        <v>49</v>
      </c>
      <c r="K192" s="8">
        <f t="shared" si="8"/>
        <v>243</v>
      </c>
      <c r="L192" s="33">
        <f t="shared" si="9"/>
        <v>48.6</v>
      </c>
      <c r="M192" s="35">
        <f t="shared" si="10"/>
        <v>17</v>
      </c>
      <c r="N192" s="34">
        <f t="shared" si="11"/>
        <v>289</v>
      </c>
      <c r="O192" s="34"/>
    </row>
    <row r="193" spans="1:15" ht="20.399999999999999">
      <c r="A193" s="4">
        <v>185</v>
      </c>
      <c r="B193" s="20">
        <v>1102910185</v>
      </c>
      <c r="C193" s="24" t="s">
        <v>378</v>
      </c>
      <c r="D193" s="18" t="s">
        <v>379</v>
      </c>
      <c r="E193" s="21">
        <v>58</v>
      </c>
      <c r="F193" s="21">
        <v>58</v>
      </c>
      <c r="G193" s="21">
        <v>48</v>
      </c>
      <c r="H193" s="21">
        <v>22</v>
      </c>
      <c r="I193" s="21">
        <v>20</v>
      </c>
      <c r="J193" s="21">
        <v>58</v>
      </c>
      <c r="K193" s="8">
        <f t="shared" si="8"/>
        <v>264</v>
      </c>
      <c r="L193" s="33">
        <f t="shared" si="9"/>
        <v>52.8</v>
      </c>
      <c r="M193" s="35">
        <f t="shared" si="10"/>
        <v>-4</v>
      </c>
      <c r="N193" s="34">
        <f t="shared" si="11"/>
        <v>16</v>
      </c>
      <c r="O193" s="34"/>
    </row>
    <row r="194" spans="1:15">
      <c r="A194" s="4">
        <v>186</v>
      </c>
      <c r="B194" s="20">
        <v>1102910186</v>
      </c>
      <c r="C194" s="24" t="s">
        <v>380</v>
      </c>
      <c r="D194" s="18" t="s">
        <v>381</v>
      </c>
      <c r="E194" s="21">
        <v>51</v>
      </c>
      <c r="F194" s="21">
        <v>65</v>
      </c>
      <c r="G194" s="21">
        <v>55</v>
      </c>
      <c r="H194" s="21">
        <v>33</v>
      </c>
      <c r="I194" s="21">
        <v>20</v>
      </c>
      <c r="J194" s="21">
        <v>53</v>
      </c>
      <c r="K194" s="8">
        <f t="shared" si="8"/>
        <v>277</v>
      </c>
      <c r="L194" s="33">
        <f t="shared" si="9"/>
        <v>55.4</v>
      </c>
      <c r="M194" s="35">
        <f t="shared" si="10"/>
        <v>-17</v>
      </c>
      <c r="N194" s="34">
        <f t="shared" si="11"/>
        <v>289</v>
      </c>
      <c r="O194" s="34"/>
    </row>
    <row r="195" spans="1:15">
      <c r="A195" s="4">
        <v>187</v>
      </c>
      <c r="B195" s="20">
        <v>1202910901</v>
      </c>
      <c r="C195" s="24" t="s">
        <v>382</v>
      </c>
      <c r="D195" s="18" t="s">
        <v>383</v>
      </c>
      <c r="E195" s="21"/>
      <c r="F195" s="21"/>
      <c r="G195" s="21"/>
      <c r="H195" s="21"/>
      <c r="I195" s="21"/>
      <c r="J195" s="21"/>
      <c r="K195" s="8">
        <f t="shared" si="8"/>
        <v>0</v>
      </c>
      <c r="L195" s="33">
        <f t="shared" si="9"/>
        <v>0</v>
      </c>
      <c r="M195" s="35">
        <f t="shared" si="10"/>
        <v>260</v>
      </c>
      <c r="N195" s="34">
        <f t="shared" si="11"/>
        <v>67600</v>
      </c>
      <c r="O195" s="34"/>
    </row>
    <row r="196" spans="1:15">
      <c r="A196" s="4">
        <v>188</v>
      </c>
      <c r="B196" s="20">
        <v>1202910902</v>
      </c>
      <c r="C196" s="24" t="s">
        <v>384</v>
      </c>
      <c r="D196" s="18" t="s">
        <v>385</v>
      </c>
      <c r="E196" s="21">
        <v>52</v>
      </c>
      <c r="F196" s="21">
        <v>52</v>
      </c>
      <c r="G196" s="21">
        <v>36</v>
      </c>
      <c r="H196" s="21">
        <v>20</v>
      </c>
      <c r="I196" s="21">
        <v>23</v>
      </c>
      <c r="J196" s="21">
        <v>30</v>
      </c>
      <c r="K196" s="8">
        <f t="shared" si="8"/>
        <v>213</v>
      </c>
      <c r="L196" s="33">
        <f t="shared" si="9"/>
        <v>42.6</v>
      </c>
      <c r="M196" s="35">
        <f t="shared" si="10"/>
        <v>47</v>
      </c>
      <c r="N196" s="34">
        <f t="shared" si="11"/>
        <v>2209</v>
      </c>
      <c r="O196" s="34"/>
    </row>
    <row r="197" spans="1:15">
      <c r="A197" s="4">
        <v>189</v>
      </c>
      <c r="B197" s="20">
        <v>1202910903</v>
      </c>
      <c r="C197" s="24" t="s">
        <v>386</v>
      </c>
      <c r="D197" s="18" t="s">
        <v>387</v>
      </c>
      <c r="E197" s="21">
        <v>49</v>
      </c>
      <c r="F197" s="21">
        <v>38</v>
      </c>
      <c r="G197" s="21">
        <v>36</v>
      </c>
      <c r="H197" s="21">
        <v>22</v>
      </c>
      <c r="I197" s="21">
        <v>23</v>
      </c>
      <c r="J197" s="21">
        <v>36</v>
      </c>
      <c r="K197" s="8">
        <f t="shared" si="8"/>
        <v>204</v>
      </c>
      <c r="L197" s="33">
        <f t="shared" si="9"/>
        <v>40.799999999999997</v>
      </c>
      <c r="M197" s="35">
        <f t="shared" si="10"/>
        <v>56</v>
      </c>
      <c r="N197" s="34">
        <f t="shared" si="11"/>
        <v>3136</v>
      </c>
      <c r="O197" s="34"/>
    </row>
    <row r="198" spans="1:15">
      <c r="A198" s="4">
        <v>190</v>
      </c>
      <c r="B198" s="20">
        <v>1202910904</v>
      </c>
      <c r="C198" s="24" t="s">
        <v>388</v>
      </c>
      <c r="D198" s="18" t="s">
        <v>389</v>
      </c>
      <c r="E198" s="21">
        <v>62</v>
      </c>
      <c r="F198" s="21">
        <v>70</v>
      </c>
      <c r="G198" s="21">
        <v>47</v>
      </c>
      <c r="H198" s="21">
        <v>21</v>
      </c>
      <c r="I198" s="21">
        <v>27</v>
      </c>
      <c r="J198" s="21">
        <v>61</v>
      </c>
      <c r="K198" s="8">
        <f t="shared" si="8"/>
        <v>288</v>
      </c>
      <c r="L198" s="33">
        <f t="shared" si="9"/>
        <v>57.6</v>
      </c>
      <c r="M198" s="35">
        <f t="shared" si="10"/>
        <v>-28</v>
      </c>
      <c r="N198" s="34">
        <f t="shared" si="11"/>
        <v>784</v>
      </c>
      <c r="O198" s="34"/>
    </row>
    <row r="199" spans="1:15">
      <c r="A199" s="4">
        <v>191</v>
      </c>
      <c r="B199" s="20">
        <v>1202910905</v>
      </c>
      <c r="C199" s="24" t="s">
        <v>390</v>
      </c>
      <c r="D199" s="18" t="s">
        <v>391</v>
      </c>
      <c r="E199" s="21">
        <v>62</v>
      </c>
      <c r="F199" s="21">
        <v>58</v>
      </c>
      <c r="G199" s="21">
        <v>45</v>
      </c>
      <c r="H199" s="21">
        <v>21</v>
      </c>
      <c r="I199" s="21">
        <v>22</v>
      </c>
      <c r="J199" s="21">
        <v>61</v>
      </c>
      <c r="K199" s="8">
        <f t="shared" si="8"/>
        <v>269</v>
      </c>
      <c r="L199" s="33">
        <f t="shared" si="9"/>
        <v>53.8</v>
      </c>
      <c r="M199" s="35">
        <f t="shared" si="10"/>
        <v>-9</v>
      </c>
      <c r="N199" s="34">
        <f t="shared" si="11"/>
        <v>81</v>
      </c>
      <c r="O199" s="34"/>
    </row>
    <row r="200" spans="1:15">
      <c r="A200" s="4">
        <v>192</v>
      </c>
      <c r="B200" s="20">
        <v>1202910909</v>
      </c>
      <c r="C200" s="24" t="s">
        <v>392</v>
      </c>
      <c r="D200" s="18" t="s">
        <v>393</v>
      </c>
      <c r="E200" s="10">
        <v>66</v>
      </c>
      <c r="F200" s="10">
        <v>67</v>
      </c>
      <c r="G200" s="10">
        <v>53</v>
      </c>
      <c r="H200" s="10">
        <v>24</v>
      </c>
      <c r="I200" s="10">
        <v>35</v>
      </c>
      <c r="J200" s="10">
        <v>52</v>
      </c>
      <c r="K200" s="8">
        <f t="shared" si="8"/>
        <v>297</v>
      </c>
      <c r="L200" s="33">
        <f t="shared" si="9"/>
        <v>59.4</v>
      </c>
      <c r="M200" s="35">
        <f t="shared" si="10"/>
        <v>-37</v>
      </c>
      <c r="N200" s="34">
        <f t="shared" si="11"/>
        <v>1369</v>
      </c>
      <c r="O200" s="34"/>
    </row>
    <row r="201" spans="1:15">
      <c r="A201" s="4">
        <v>193</v>
      </c>
      <c r="B201" s="20">
        <v>1202910910</v>
      </c>
      <c r="C201" s="24" t="s">
        <v>394</v>
      </c>
      <c r="D201" s="18" t="s">
        <v>395</v>
      </c>
      <c r="E201" s="10">
        <v>69</v>
      </c>
      <c r="F201" s="10">
        <v>67</v>
      </c>
      <c r="G201" s="10">
        <v>55</v>
      </c>
      <c r="H201" s="10">
        <v>28</v>
      </c>
      <c r="I201" s="10">
        <v>31</v>
      </c>
      <c r="J201" s="10">
        <v>54</v>
      </c>
      <c r="K201" s="8">
        <f t="shared" si="8"/>
        <v>304</v>
      </c>
      <c r="L201" s="33">
        <f t="shared" si="9"/>
        <v>60.8</v>
      </c>
      <c r="M201" s="35">
        <f t="shared" si="10"/>
        <v>-44</v>
      </c>
      <c r="N201" s="34">
        <f t="shared" si="11"/>
        <v>1936</v>
      </c>
      <c r="O201" s="34"/>
    </row>
    <row r="202" spans="1:15">
      <c r="A202" s="4">
        <v>194</v>
      </c>
      <c r="B202" s="20">
        <v>1202910912</v>
      </c>
      <c r="C202" s="24" t="s">
        <v>396</v>
      </c>
      <c r="D202" s="18" t="s">
        <v>397</v>
      </c>
      <c r="E202" s="10">
        <v>47</v>
      </c>
      <c r="F202" s="10">
        <v>34</v>
      </c>
      <c r="G202" s="10">
        <v>52</v>
      </c>
      <c r="H202" s="10">
        <v>21</v>
      </c>
      <c r="I202" s="10">
        <v>18</v>
      </c>
      <c r="J202" s="10">
        <v>45</v>
      </c>
      <c r="K202" s="8">
        <f t="shared" ref="K202:K214" si="12">SUM(E202:J202)</f>
        <v>217</v>
      </c>
      <c r="L202" s="33">
        <f t="shared" ref="L202:L214" si="13">K202/5</f>
        <v>43.4</v>
      </c>
      <c r="M202" s="35">
        <f t="shared" ref="M202:M214" si="14">260-K202</f>
        <v>43</v>
      </c>
      <c r="N202" s="34">
        <f t="shared" ref="N202:N214" si="15">M202*M202</f>
        <v>1849</v>
      </c>
      <c r="O202" s="34"/>
    </row>
    <row r="203" spans="1:15">
      <c r="A203" s="4">
        <v>195</v>
      </c>
      <c r="B203" s="20">
        <v>1202910914</v>
      </c>
      <c r="C203" s="29" t="s">
        <v>398</v>
      </c>
      <c r="D203" s="18"/>
      <c r="E203" s="10">
        <v>50</v>
      </c>
      <c r="F203" s="10">
        <v>30</v>
      </c>
      <c r="G203" s="10">
        <v>42</v>
      </c>
      <c r="H203" s="10">
        <v>10</v>
      </c>
      <c r="I203" s="10">
        <v>15</v>
      </c>
      <c r="J203" s="10">
        <v>37</v>
      </c>
      <c r="K203" s="8">
        <f t="shared" si="12"/>
        <v>184</v>
      </c>
      <c r="L203" s="33">
        <f t="shared" si="13"/>
        <v>36.799999999999997</v>
      </c>
      <c r="M203" s="35">
        <f t="shared" si="14"/>
        <v>76</v>
      </c>
      <c r="N203" s="34">
        <f t="shared" si="15"/>
        <v>5776</v>
      </c>
      <c r="O203" s="34"/>
    </row>
    <row r="204" spans="1:15">
      <c r="A204" s="4">
        <v>196</v>
      </c>
      <c r="B204" s="20">
        <v>1202910915</v>
      </c>
      <c r="C204" s="24" t="s">
        <v>399</v>
      </c>
      <c r="D204" s="18" t="s">
        <v>400</v>
      </c>
      <c r="E204" s="10">
        <v>55</v>
      </c>
      <c r="F204" s="10">
        <v>63</v>
      </c>
      <c r="G204" s="10">
        <v>54</v>
      </c>
      <c r="H204" s="10">
        <v>22</v>
      </c>
      <c r="I204" s="10">
        <v>35</v>
      </c>
      <c r="J204" s="10">
        <v>43</v>
      </c>
      <c r="K204" s="8">
        <f t="shared" si="12"/>
        <v>272</v>
      </c>
      <c r="L204" s="33">
        <f t="shared" si="13"/>
        <v>54.4</v>
      </c>
      <c r="M204" s="35">
        <f t="shared" si="14"/>
        <v>-12</v>
      </c>
      <c r="N204" s="34">
        <f t="shared" si="15"/>
        <v>144</v>
      </c>
      <c r="O204" s="34"/>
    </row>
    <row r="205" spans="1:15">
      <c r="A205" s="4">
        <v>197</v>
      </c>
      <c r="B205" s="20">
        <v>1202910916</v>
      </c>
      <c r="C205" s="24" t="s">
        <v>401</v>
      </c>
      <c r="D205" s="18" t="s">
        <v>402</v>
      </c>
      <c r="E205" s="10">
        <v>69</v>
      </c>
      <c r="F205" s="10">
        <v>73</v>
      </c>
      <c r="G205" s="10">
        <v>57</v>
      </c>
      <c r="H205" s="10">
        <v>32</v>
      </c>
      <c r="I205" s="10">
        <v>39</v>
      </c>
      <c r="J205" s="10">
        <v>52</v>
      </c>
      <c r="K205" s="8">
        <f t="shared" si="12"/>
        <v>322</v>
      </c>
      <c r="L205" s="33">
        <f t="shared" si="13"/>
        <v>64.400000000000006</v>
      </c>
      <c r="M205" s="35">
        <f t="shared" si="14"/>
        <v>-62</v>
      </c>
      <c r="N205" s="34">
        <f t="shared" si="15"/>
        <v>3844</v>
      </c>
      <c r="O205" s="34"/>
    </row>
    <row r="206" spans="1:15" ht="20.399999999999999">
      <c r="A206" s="4">
        <v>198</v>
      </c>
      <c r="B206" s="20">
        <v>1202910917</v>
      </c>
      <c r="C206" s="24" t="s">
        <v>403</v>
      </c>
      <c r="D206" s="18" t="s">
        <v>404</v>
      </c>
      <c r="E206" s="10">
        <v>60</v>
      </c>
      <c r="F206" s="10">
        <v>57</v>
      </c>
      <c r="G206" s="10">
        <v>55</v>
      </c>
      <c r="H206" s="10">
        <v>23</v>
      </c>
      <c r="I206" s="10">
        <v>30</v>
      </c>
      <c r="J206" s="10">
        <v>54</v>
      </c>
      <c r="K206" s="8">
        <f t="shared" si="12"/>
        <v>279</v>
      </c>
      <c r="L206" s="33">
        <f t="shared" si="13"/>
        <v>55.8</v>
      </c>
      <c r="M206" s="35">
        <f t="shared" si="14"/>
        <v>-19</v>
      </c>
      <c r="N206" s="34">
        <f t="shared" si="15"/>
        <v>361</v>
      </c>
      <c r="O206" s="34"/>
    </row>
    <row r="207" spans="1:15" ht="20.399999999999999">
      <c r="A207" s="4">
        <v>199</v>
      </c>
      <c r="B207" s="20">
        <v>1202910918</v>
      </c>
      <c r="C207" s="24" t="s">
        <v>405</v>
      </c>
      <c r="D207" s="18" t="s">
        <v>406</v>
      </c>
      <c r="E207" s="10">
        <v>60</v>
      </c>
      <c r="F207" s="10">
        <v>44</v>
      </c>
      <c r="G207" s="10">
        <v>44</v>
      </c>
      <c r="H207" s="10">
        <v>20</v>
      </c>
      <c r="I207" s="10">
        <v>24</v>
      </c>
      <c r="J207" s="10">
        <v>38</v>
      </c>
      <c r="K207" s="8">
        <f t="shared" si="12"/>
        <v>230</v>
      </c>
      <c r="L207" s="33">
        <f t="shared" si="13"/>
        <v>46</v>
      </c>
      <c r="M207" s="35">
        <f t="shared" si="14"/>
        <v>30</v>
      </c>
      <c r="N207" s="34">
        <f t="shared" si="15"/>
        <v>900</v>
      </c>
      <c r="O207" s="34"/>
    </row>
    <row r="208" spans="1:15">
      <c r="A208" s="4">
        <v>200</v>
      </c>
      <c r="B208" s="20">
        <v>1202910919</v>
      </c>
      <c r="C208" s="24" t="s">
        <v>407</v>
      </c>
      <c r="D208" s="18" t="s">
        <v>408</v>
      </c>
      <c r="E208" s="10">
        <v>53</v>
      </c>
      <c r="F208" s="10">
        <v>41</v>
      </c>
      <c r="G208" s="10">
        <v>52</v>
      </c>
      <c r="H208" s="10">
        <v>21</v>
      </c>
      <c r="I208" s="10">
        <v>20</v>
      </c>
      <c r="J208" s="10">
        <v>43</v>
      </c>
      <c r="K208" s="8">
        <f t="shared" si="12"/>
        <v>230</v>
      </c>
      <c r="L208" s="33">
        <f t="shared" si="13"/>
        <v>46</v>
      </c>
      <c r="M208" s="35">
        <f t="shared" si="14"/>
        <v>30</v>
      </c>
      <c r="N208" s="34">
        <f t="shared" si="15"/>
        <v>900</v>
      </c>
      <c r="O208" s="34"/>
    </row>
    <row r="209" spans="1:15">
      <c r="A209" s="4">
        <v>201</v>
      </c>
      <c r="B209" s="20">
        <v>1202910920</v>
      </c>
      <c r="C209" s="24" t="s">
        <v>409</v>
      </c>
      <c r="D209" s="18" t="s">
        <v>410</v>
      </c>
      <c r="E209" s="10">
        <v>68</v>
      </c>
      <c r="F209" s="10">
        <v>55</v>
      </c>
      <c r="G209" s="10">
        <v>60</v>
      </c>
      <c r="H209" s="10">
        <v>33</v>
      </c>
      <c r="I209" s="10">
        <v>31</v>
      </c>
      <c r="J209" s="10">
        <v>48</v>
      </c>
      <c r="K209" s="8">
        <f t="shared" si="12"/>
        <v>295</v>
      </c>
      <c r="L209" s="33">
        <f t="shared" si="13"/>
        <v>59</v>
      </c>
      <c r="M209" s="35">
        <f t="shared" si="14"/>
        <v>-35</v>
      </c>
      <c r="N209" s="34">
        <f t="shared" si="15"/>
        <v>1225</v>
      </c>
      <c r="O209" s="34"/>
    </row>
    <row r="210" spans="1:15">
      <c r="A210" s="4">
        <v>202</v>
      </c>
      <c r="B210" s="20">
        <v>1202910921</v>
      </c>
      <c r="C210" s="24" t="s">
        <v>411</v>
      </c>
      <c r="D210" s="18" t="s">
        <v>412</v>
      </c>
      <c r="E210" s="10">
        <v>57</v>
      </c>
      <c r="F210" s="10">
        <v>47</v>
      </c>
      <c r="G210" s="10">
        <v>47</v>
      </c>
      <c r="H210" s="10">
        <v>22</v>
      </c>
      <c r="I210" s="10">
        <v>28</v>
      </c>
      <c r="J210" s="10">
        <v>52</v>
      </c>
      <c r="K210" s="8">
        <f t="shared" si="12"/>
        <v>253</v>
      </c>
      <c r="L210" s="33">
        <f t="shared" si="13"/>
        <v>50.6</v>
      </c>
      <c r="M210" s="35">
        <f t="shared" si="14"/>
        <v>7</v>
      </c>
      <c r="N210" s="34">
        <f t="shared" si="15"/>
        <v>49</v>
      </c>
      <c r="O210" s="34"/>
    </row>
    <row r="211" spans="1:15">
      <c r="A211" s="4">
        <v>203</v>
      </c>
      <c r="B211" s="20">
        <v>1202910922</v>
      </c>
      <c r="C211" s="24" t="s">
        <v>413</v>
      </c>
      <c r="D211" s="18" t="s">
        <v>414</v>
      </c>
      <c r="E211" s="10">
        <v>68</v>
      </c>
      <c r="F211" s="10">
        <v>67</v>
      </c>
      <c r="G211" s="10">
        <v>45</v>
      </c>
      <c r="H211" s="10">
        <v>29</v>
      </c>
      <c r="I211" s="10">
        <v>23</v>
      </c>
      <c r="J211" s="10">
        <v>39</v>
      </c>
      <c r="K211" s="8">
        <f t="shared" si="12"/>
        <v>271</v>
      </c>
      <c r="L211" s="33">
        <f t="shared" si="13"/>
        <v>54.2</v>
      </c>
      <c r="M211" s="35">
        <f t="shared" si="14"/>
        <v>-11</v>
      </c>
      <c r="N211" s="34">
        <f t="shared" si="15"/>
        <v>121</v>
      </c>
      <c r="O211" s="34"/>
    </row>
    <row r="212" spans="1:15">
      <c r="A212" s="4">
        <v>204</v>
      </c>
      <c r="B212" s="20">
        <v>1202910923</v>
      </c>
      <c r="C212" s="24" t="s">
        <v>415</v>
      </c>
      <c r="D212" s="18" t="s">
        <v>416</v>
      </c>
      <c r="E212" s="10">
        <v>51</v>
      </c>
      <c r="F212" s="10">
        <v>56</v>
      </c>
      <c r="G212" s="10">
        <v>48</v>
      </c>
      <c r="H212" s="10">
        <v>27</v>
      </c>
      <c r="I212" s="10">
        <v>24</v>
      </c>
      <c r="J212" s="10">
        <v>46</v>
      </c>
      <c r="K212" s="8">
        <f t="shared" si="12"/>
        <v>252</v>
      </c>
      <c r="L212" s="33">
        <f t="shared" si="13"/>
        <v>50.4</v>
      </c>
      <c r="M212" s="35">
        <f t="shared" si="14"/>
        <v>8</v>
      </c>
      <c r="N212" s="34">
        <f t="shared" si="15"/>
        <v>64</v>
      </c>
      <c r="O212" s="34"/>
    </row>
    <row r="213" spans="1:15">
      <c r="A213" s="4">
        <v>205</v>
      </c>
      <c r="B213" s="20">
        <v>1202910924</v>
      </c>
      <c r="C213" s="24" t="s">
        <v>366</v>
      </c>
      <c r="D213" s="18" t="s">
        <v>417</v>
      </c>
      <c r="E213" s="10">
        <v>51</v>
      </c>
      <c r="F213" s="10">
        <v>48</v>
      </c>
      <c r="G213" s="10">
        <v>39</v>
      </c>
      <c r="H213" s="10">
        <v>18</v>
      </c>
      <c r="I213" s="10">
        <v>17</v>
      </c>
      <c r="J213" s="45">
        <v>34</v>
      </c>
      <c r="K213" s="39">
        <f t="shared" si="12"/>
        <v>207</v>
      </c>
      <c r="L213" s="33">
        <f t="shared" si="13"/>
        <v>41.4</v>
      </c>
      <c r="M213" s="35">
        <f t="shared" si="14"/>
        <v>53</v>
      </c>
      <c r="N213" s="34">
        <f t="shared" si="15"/>
        <v>2809</v>
      </c>
      <c r="O213" s="34"/>
    </row>
    <row r="214" spans="1:15">
      <c r="A214" s="4">
        <v>206</v>
      </c>
      <c r="B214" s="20">
        <v>1202910801</v>
      </c>
      <c r="C214" s="29" t="s">
        <v>418</v>
      </c>
      <c r="D214" s="30"/>
      <c r="E214" s="21">
        <v>35</v>
      </c>
      <c r="F214" s="21">
        <v>31</v>
      </c>
      <c r="G214" s="21">
        <v>30</v>
      </c>
      <c r="H214" s="21">
        <v>15</v>
      </c>
      <c r="I214" s="43">
        <v>17</v>
      </c>
      <c r="J214" s="46">
        <v>30</v>
      </c>
      <c r="K214" s="47">
        <f t="shared" si="12"/>
        <v>158</v>
      </c>
      <c r="L214" s="44">
        <f t="shared" si="13"/>
        <v>31.6</v>
      </c>
      <c r="M214" s="35">
        <f t="shared" si="14"/>
        <v>102</v>
      </c>
      <c r="N214" s="34">
        <f t="shared" si="15"/>
        <v>10404</v>
      </c>
      <c r="O214" s="34"/>
    </row>
    <row r="215" spans="1:15">
      <c r="L215" s="38">
        <f>AVERAGE(L9:L214)</f>
        <v>52.057281553397999</v>
      </c>
      <c r="N215" s="37">
        <f>AVERAGE(N9:N214)</f>
        <v>1882.6747572815534</v>
      </c>
    </row>
    <row r="216" spans="1:15" ht="15" thickBot="1"/>
    <row r="217" spans="1:15" ht="15" thickBot="1">
      <c r="J217" s="40" t="s">
        <v>419</v>
      </c>
      <c r="K217" s="41">
        <f>AVERAGE(K9:K214)</f>
        <v>260.28640776699029</v>
      </c>
      <c r="M217" s="40" t="s">
        <v>420</v>
      </c>
      <c r="N217" s="42">
        <f>SQRT(SUM(N9:N214)/210)</f>
        <v>42.974577202274901</v>
      </c>
    </row>
    <row r="219" spans="1:15">
      <c r="M219" t="s">
        <v>421</v>
      </c>
      <c r="N219">
        <f>3*N217</f>
        <v>128.9237316068247</v>
      </c>
    </row>
    <row r="221" spans="1:15">
      <c r="L221" s="49" t="s">
        <v>422</v>
      </c>
      <c r="M221" s="49" t="s">
        <v>423</v>
      </c>
      <c r="N221" s="49">
        <f>K217+3*N217</f>
        <v>389.21013937381497</v>
      </c>
    </row>
    <row r="222" spans="1:15">
      <c r="L222" s="49" t="s">
        <v>424</v>
      </c>
      <c r="M222" s="49" t="s">
        <v>425</v>
      </c>
      <c r="N222" s="49">
        <f>K217+2*N217</f>
        <v>346.2355621715401</v>
      </c>
    </row>
    <row r="223" spans="1:15">
      <c r="L223" s="49" t="s">
        <v>426</v>
      </c>
      <c r="M223" s="49" t="s">
        <v>427</v>
      </c>
      <c r="N223" s="50">
        <f>K217+N217</f>
        <v>303.26098496926522</v>
      </c>
    </row>
    <row r="224" spans="1:15">
      <c r="L224" s="49" t="s">
        <v>428</v>
      </c>
      <c r="M224" s="49" t="s">
        <v>429</v>
      </c>
      <c r="N224" s="48">
        <f>K217</f>
        <v>260.28640776699029</v>
      </c>
    </row>
    <row r="225" spans="12:14">
      <c r="L225" s="49" t="s">
        <v>430</v>
      </c>
      <c r="M225" s="49" t="s">
        <v>431</v>
      </c>
      <c r="N225" s="50">
        <f>K217-N217</f>
        <v>217.31183056471539</v>
      </c>
    </row>
    <row r="226" spans="12:14">
      <c r="L226" s="49" t="s">
        <v>432</v>
      </c>
      <c r="M226" s="49" t="s">
        <v>433</v>
      </c>
      <c r="N226" s="49">
        <f>K217-2*N217</f>
        <v>174.33725336244049</v>
      </c>
    </row>
    <row r="227" spans="12:14">
      <c r="L227" s="49" t="s">
        <v>434</v>
      </c>
      <c r="M227" s="49" t="s">
        <v>435</v>
      </c>
      <c r="N227" s="49">
        <f>K217-3*N217</f>
        <v>131.36267616016559</v>
      </c>
    </row>
  </sheetData>
  <mergeCells count="7">
    <mergeCell ref="M7:O7"/>
    <mergeCell ref="D3:H3"/>
    <mergeCell ref="A7:A8"/>
    <mergeCell ref="B7:B8"/>
    <mergeCell ref="C7:C8"/>
    <mergeCell ref="D7:D8"/>
    <mergeCell ref="E7:L7"/>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7:P227"/>
  <sheetViews>
    <sheetView topLeftCell="C1" workbookViewId="0">
      <selection activeCell="B211" sqref="B211:B214"/>
    </sheetView>
  </sheetViews>
  <sheetFormatPr defaultRowHeight="14.4"/>
  <cols>
    <col min="2" max="2" width="14.6640625" customWidth="1"/>
    <col min="3" max="3" width="14.88671875" customWidth="1"/>
    <col min="4" max="4" width="22.44140625" customWidth="1"/>
  </cols>
  <sheetData>
    <row r="7" spans="1:15" s="51" customFormat="1">
      <c r="A7" s="97" t="s">
        <v>0</v>
      </c>
      <c r="B7" s="97" t="s">
        <v>1</v>
      </c>
      <c r="C7" s="98" t="s">
        <v>2</v>
      </c>
      <c r="D7" s="97" t="s">
        <v>3</v>
      </c>
      <c r="E7" s="99" t="s">
        <v>4</v>
      </c>
      <c r="F7" s="99"/>
      <c r="G7" s="99"/>
      <c r="H7" s="99"/>
      <c r="I7" s="99"/>
      <c r="J7" s="99"/>
      <c r="K7" s="99"/>
      <c r="L7" s="100"/>
      <c r="M7" s="101"/>
      <c r="N7" s="102"/>
      <c r="O7" s="103"/>
    </row>
    <row r="8" spans="1:15" s="51" customFormat="1" ht="26.4">
      <c r="A8" s="97"/>
      <c r="B8" s="97"/>
      <c r="C8" s="98"/>
      <c r="D8" s="97"/>
      <c r="E8" s="52" t="s">
        <v>5</v>
      </c>
      <c r="F8" s="52" t="s">
        <v>6</v>
      </c>
      <c r="G8" s="52" t="s">
        <v>7</v>
      </c>
      <c r="H8" s="52" t="s">
        <v>8</v>
      </c>
      <c r="I8" s="52" t="s">
        <v>9</v>
      </c>
      <c r="J8" s="53" t="s">
        <v>10</v>
      </c>
      <c r="K8" s="54" t="s">
        <v>11</v>
      </c>
      <c r="L8" s="55" t="s">
        <v>12</v>
      </c>
      <c r="M8" s="56"/>
      <c r="N8" s="56"/>
      <c r="O8" s="56"/>
    </row>
    <row r="9" spans="1:15">
      <c r="A9" s="4">
        <v>48</v>
      </c>
      <c r="B9" s="68">
        <v>1102910053</v>
      </c>
      <c r="C9" s="11" t="s">
        <v>107</v>
      </c>
      <c r="D9" s="69" t="s">
        <v>108</v>
      </c>
      <c r="E9" s="61">
        <v>65</v>
      </c>
      <c r="F9" s="61">
        <v>81</v>
      </c>
      <c r="G9" s="61">
        <v>76</v>
      </c>
      <c r="H9" s="61">
        <v>33</v>
      </c>
      <c r="I9" s="61">
        <v>33</v>
      </c>
      <c r="J9" s="61">
        <v>67</v>
      </c>
      <c r="K9" s="62">
        <f t="shared" ref="K9:K72" si="0">SUM(E9:J9)</f>
        <v>355</v>
      </c>
      <c r="L9" s="59">
        <f t="shared" ref="L9:L72" si="1">K9/5</f>
        <v>71</v>
      </c>
      <c r="M9" s="60">
        <f t="shared" ref="M9:M72" si="2">260-K9</f>
        <v>-95</v>
      </c>
      <c r="N9" s="36">
        <f t="shared" ref="N9:N72" si="3">M9*M9</f>
        <v>9025</v>
      </c>
      <c r="O9" s="34"/>
    </row>
    <row r="10" spans="1:15">
      <c r="A10" s="4">
        <v>67</v>
      </c>
      <c r="B10" s="68">
        <v>1102913067</v>
      </c>
      <c r="C10" s="11" t="s">
        <v>145</v>
      </c>
      <c r="D10" s="69" t="s">
        <v>146</v>
      </c>
      <c r="E10" s="61">
        <v>66</v>
      </c>
      <c r="F10" s="61">
        <v>70</v>
      </c>
      <c r="G10" s="61">
        <v>71</v>
      </c>
      <c r="H10" s="61">
        <v>39</v>
      </c>
      <c r="I10" s="61">
        <v>41</v>
      </c>
      <c r="J10" s="61">
        <v>68</v>
      </c>
      <c r="K10" s="62">
        <f t="shared" si="0"/>
        <v>355</v>
      </c>
      <c r="L10" s="59">
        <f t="shared" si="1"/>
        <v>71</v>
      </c>
      <c r="M10" s="60">
        <f t="shared" si="2"/>
        <v>-95</v>
      </c>
      <c r="N10" s="36">
        <f t="shared" si="3"/>
        <v>9025</v>
      </c>
      <c r="O10" s="34"/>
    </row>
    <row r="11" spans="1:15" ht="18.75" customHeight="1">
      <c r="A11" s="4">
        <v>75</v>
      </c>
      <c r="B11" s="70">
        <v>1102910074</v>
      </c>
      <c r="C11" s="23" t="s">
        <v>161</v>
      </c>
      <c r="D11" s="16" t="s">
        <v>162</v>
      </c>
      <c r="E11" s="9">
        <v>75</v>
      </c>
      <c r="F11" s="9">
        <v>67</v>
      </c>
      <c r="G11" s="9">
        <v>83</v>
      </c>
      <c r="H11" s="9">
        <v>26</v>
      </c>
      <c r="I11" s="9">
        <v>40</v>
      </c>
      <c r="J11" s="9">
        <v>64</v>
      </c>
      <c r="K11" s="62">
        <f t="shared" si="0"/>
        <v>355</v>
      </c>
      <c r="L11" s="59">
        <f t="shared" si="1"/>
        <v>71</v>
      </c>
      <c r="M11" s="60">
        <f t="shared" si="2"/>
        <v>-95</v>
      </c>
      <c r="N11" s="36">
        <f t="shared" si="3"/>
        <v>9025</v>
      </c>
      <c r="O11" s="34"/>
    </row>
    <row r="12" spans="1:15">
      <c r="A12" s="4">
        <v>76</v>
      </c>
      <c r="B12" s="70">
        <v>1102910075</v>
      </c>
      <c r="C12" s="15" t="s">
        <v>163</v>
      </c>
      <c r="D12" s="16" t="s">
        <v>164</v>
      </c>
      <c r="E12" s="7">
        <v>73</v>
      </c>
      <c r="F12" s="7">
        <v>65</v>
      </c>
      <c r="G12" s="7">
        <v>71</v>
      </c>
      <c r="H12" s="7">
        <v>31</v>
      </c>
      <c r="I12" s="7">
        <v>41</v>
      </c>
      <c r="J12" s="7">
        <v>72</v>
      </c>
      <c r="K12" s="58">
        <f t="shared" si="0"/>
        <v>353</v>
      </c>
      <c r="L12" s="59">
        <f t="shared" si="1"/>
        <v>70.599999999999994</v>
      </c>
      <c r="M12" s="60">
        <f t="shared" si="2"/>
        <v>-93</v>
      </c>
      <c r="N12" s="36">
        <f t="shared" si="3"/>
        <v>8649</v>
      </c>
      <c r="O12" s="34"/>
    </row>
    <row r="13" spans="1:15">
      <c r="A13" s="4">
        <v>32</v>
      </c>
      <c r="B13" s="68">
        <v>1102910036</v>
      </c>
      <c r="C13" s="11" t="s">
        <v>76</v>
      </c>
      <c r="D13" s="69" t="s">
        <v>77</v>
      </c>
      <c r="E13" s="12">
        <v>74</v>
      </c>
      <c r="F13" s="12">
        <v>78</v>
      </c>
      <c r="G13" s="12">
        <v>68</v>
      </c>
      <c r="H13" s="12">
        <v>34</v>
      </c>
      <c r="I13" s="12">
        <v>37</v>
      </c>
      <c r="J13" s="12">
        <v>60</v>
      </c>
      <c r="K13" s="58">
        <f t="shared" si="0"/>
        <v>351</v>
      </c>
      <c r="L13" s="59">
        <f t="shared" si="1"/>
        <v>70.2</v>
      </c>
      <c r="M13" s="60">
        <f t="shared" si="2"/>
        <v>-91</v>
      </c>
      <c r="N13" s="36">
        <f t="shared" si="3"/>
        <v>8281</v>
      </c>
      <c r="O13" s="34"/>
    </row>
    <row r="14" spans="1:15">
      <c r="A14" s="4">
        <v>70</v>
      </c>
      <c r="B14" s="68">
        <v>1102940087</v>
      </c>
      <c r="C14" s="11" t="s">
        <v>151</v>
      </c>
      <c r="D14" s="69" t="s">
        <v>152</v>
      </c>
      <c r="E14" s="61">
        <v>63</v>
      </c>
      <c r="F14" s="61">
        <v>70</v>
      </c>
      <c r="G14" s="63">
        <v>73</v>
      </c>
      <c r="H14" s="61">
        <v>32</v>
      </c>
      <c r="I14" s="61">
        <v>39</v>
      </c>
      <c r="J14" s="61">
        <v>71</v>
      </c>
      <c r="K14" s="62">
        <f t="shared" si="0"/>
        <v>348</v>
      </c>
      <c r="L14" s="59">
        <f t="shared" si="1"/>
        <v>69.599999999999994</v>
      </c>
      <c r="M14" s="60">
        <f t="shared" si="2"/>
        <v>-88</v>
      </c>
      <c r="N14" s="36">
        <f t="shared" si="3"/>
        <v>7744</v>
      </c>
      <c r="O14" s="34"/>
    </row>
    <row r="15" spans="1:15">
      <c r="A15" s="4">
        <v>43</v>
      </c>
      <c r="B15" s="68">
        <v>1102910047</v>
      </c>
      <c r="C15" s="11" t="s">
        <v>97</v>
      </c>
      <c r="D15" s="11" t="s">
        <v>98</v>
      </c>
      <c r="E15" s="61">
        <v>65</v>
      </c>
      <c r="F15" s="61">
        <v>70</v>
      </c>
      <c r="G15" s="61">
        <v>89</v>
      </c>
      <c r="H15" s="61">
        <v>22</v>
      </c>
      <c r="I15" s="61">
        <v>41</v>
      </c>
      <c r="J15" s="61">
        <v>55</v>
      </c>
      <c r="K15" s="62">
        <f t="shared" si="0"/>
        <v>342</v>
      </c>
      <c r="L15" s="59">
        <f t="shared" si="1"/>
        <v>68.400000000000006</v>
      </c>
      <c r="M15" s="60">
        <f t="shared" si="2"/>
        <v>-82</v>
      </c>
      <c r="N15" s="36">
        <f t="shared" si="3"/>
        <v>6724</v>
      </c>
      <c r="O15" s="34"/>
    </row>
    <row r="16" spans="1:15">
      <c r="A16" s="4">
        <v>11</v>
      </c>
      <c r="B16" s="68">
        <v>1102910012</v>
      </c>
      <c r="C16" s="11" t="s">
        <v>34</v>
      </c>
      <c r="D16" s="11" t="s">
        <v>35</v>
      </c>
      <c r="E16" s="7">
        <v>78</v>
      </c>
      <c r="F16" s="7">
        <v>52</v>
      </c>
      <c r="G16" s="7">
        <v>78</v>
      </c>
      <c r="H16" s="7">
        <v>29</v>
      </c>
      <c r="I16" s="7">
        <v>33</v>
      </c>
      <c r="J16" s="7">
        <v>62</v>
      </c>
      <c r="K16" s="58">
        <f t="shared" si="0"/>
        <v>332</v>
      </c>
      <c r="L16" s="59">
        <f t="shared" si="1"/>
        <v>66.400000000000006</v>
      </c>
      <c r="M16" s="60">
        <f t="shared" si="2"/>
        <v>-72</v>
      </c>
      <c r="N16" s="36">
        <f t="shared" si="3"/>
        <v>5184</v>
      </c>
      <c r="O16" s="34"/>
    </row>
    <row r="17" spans="1:15">
      <c r="A17" s="4">
        <v>68</v>
      </c>
      <c r="B17" s="68">
        <v>1102913078</v>
      </c>
      <c r="C17" s="11" t="s">
        <v>147</v>
      </c>
      <c r="D17" s="69" t="s">
        <v>148</v>
      </c>
      <c r="E17" s="61">
        <v>70</v>
      </c>
      <c r="F17" s="61">
        <v>70</v>
      </c>
      <c r="G17" s="61">
        <v>63</v>
      </c>
      <c r="H17" s="61">
        <v>36</v>
      </c>
      <c r="I17" s="61">
        <v>32</v>
      </c>
      <c r="J17" s="61">
        <v>58</v>
      </c>
      <c r="K17" s="62">
        <f t="shared" si="0"/>
        <v>329</v>
      </c>
      <c r="L17" s="59">
        <f t="shared" si="1"/>
        <v>65.8</v>
      </c>
      <c r="M17" s="60">
        <f t="shared" si="2"/>
        <v>-69</v>
      </c>
      <c r="N17" s="36">
        <f t="shared" si="3"/>
        <v>4761</v>
      </c>
      <c r="O17" s="34"/>
    </row>
    <row r="18" spans="1:15">
      <c r="A18" s="4">
        <v>178</v>
      </c>
      <c r="B18" s="71">
        <v>1102910175</v>
      </c>
      <c r="C18" s="22" t="s">
        <v>364</v>
      </c>
      <c r="D18" s="17" t="s">
        <v>365</v>
      </c>
      <c r="E18" s="21">
        <v>65</v>
      </c>
      <c r="F18" s="21">
        <v>74</v>
      </c>
      <c r="G18" s="21">
        <v>53</v>
      </c>
      <c r="H18" s="21">
        <v>38</v>
      </c>
      <c r="I18" s="21">
        <v>34</v>
      </c>
      <c r="J18" s="21">
        <v>64</v>
      </c>
      <c r="K18" s="58">
        <f t="shared" si="0"/>
        <v>328</v>
      </c>
      <c r="L18" s="59">
        <f t="shared" si="1"/>
        <v>65.599999999999994</v>
      </c>
      <c r="M18" s="60">
        <f t="shared" si="2"/>
        <v>-68</v>
      </c>
      <c r="N18" s="36">
        <f t="shared" si="3"/>
        <v>4624</v>
      </c>
      <c r="O18" s="34"/>
    </row>
    <row r="19" spans="1:15">
      <c r="A19" s="4">
        <v>91</v>
      </c>
      <c r="B19" s="70">
        <v>1102910092</v>
      </c>
      <c r="C19" s="23" t="s">
        <v>192</v>
      </c>
      <c r="D19" s="16" t="s">
        <v>193</v>
      </c>
      <c r="E19" s="12">
        <v>57</v>
      </c>
      <c r="F19" s="12">
        <v>78</v>
      </c>
      <c r="G19" s="12">
        <v>72</v>
      </c>
      <c r="H19" s="12">
        <v>29</v>
      </c>
      <c r="I19" s="12">
        <v>38</v>
      </c>
      <c r="J19" s="12">
        <v>53</v>
      </c>
      <c r="K19" s="58">
        <f t="shared" si="0"/>
        <v>327</v>
      </c>
      <c r="L19" s="59">
        <f t="shared" si="1"/>
        <v>65.400000000000006</v>
      </c>
      <c r="M19" s="60">
        <f t="shared" si="2"/>
        <v>-67</v>
      </c>
      <c r="N19" s="36">
        <f t="shared" si="3"/>
        <v>4489</v>
      </c>
      <c r="O19" s="34"/>
    </row>
    <row r="20" spans="1:15">
      <c r="A20" s="4">
        <v>197</v>
      </c>
      <c r="B20" s="71">
        <v>1202910916</v>
      </c>
      <c r="C20" s="24" t="s">
        <v>401</v>
      </c>
      <c r="D20" s="17" t="s">
        <v>402</v>
      </c>
      <c r="E20" s="10">
        <v>69</v>
      </c>
      <c r="F20" s="10">
        <v>73</v>
      </c>
      <c r="G20" s="10">
        <v>57</v>
      </c>
      <c r="H20" s="10">
        <v>32</v>
      </c>
      <c r="I20" s="10">
        <v>39</v>
      </c>
      <c r="J20" s="10">
        <v>52</v>
      </c>
      <c r="K20" s="58">
        <f t="shared" si="0"/>
        <v>322</v>
      </c>
      <c r="L20" s="59">
        <f t="shared" si="1"/>
        <v>64.400000000000006</v>
      </c>
      <c r="M20" s="60">
        <f t="shared" si="2"/>
        <v>-62</v>
      </c>
      <c r="N20" s="36">
        <f t="shared" si="3"/>
        <v>3844</v>
      </c>
      <c r="O20" s="34"/>
    </row>
    <row r="21" spans="1:15">
      <c r="A21" s="4">
        <v>27</v>
      </c>
      <c r="B21" s="68">
        <v>1102910030</v>
      </c>
      <c r="C21" s="11" t="s">
        <v>66</v>
      </c>
      <c r="D21" s="11" t="s">
        <v>67</v>
      </c>
      <c r="E21" s="12">
        <v>77</v>
      </c>
      <c r="F21" s="12">
        <v>67</v>
      </c>
      <c r="G21" s="12">
        <v>52</v>
      </c>
      <c r="H21" s="12">
        <v>37</v>
      </c>
      <c r="I21" s="12">
        <v>32</v>
      </c>
      <c r="J21" s="12">
        <v>53</v>
      </c>
      <c r="K21" s="58">
        <f t="shared" si="0"/>
        <v>318</v>
      </c>
      <c r="L21" s="59">
        <f t="shared" si="1"/>
        <v>63.6</v>
      </c>
      <c r="M21" s="60">
        <f t="shared" si="2"/>
        <v>-58</v>
      </c>
      <c r="N21" s="36">
        <f t="shared" si="3"/>
        <v>3364</v>
      </c>
      <c r="O21" s="34"/>
    </row>
    <row r="22" spans="1:15">
      <c r="A22" s="4">
        <v>50</v>
      </c>
      <c r="B22" s="68">
        <v>1102910055</v>
      </c>
      <c r="C22" s="11" t="s">
        <v>111</v>
      </c>
      <c r="D22" s="69" t="s">
        <v>23</v>
      </c>
      <c r="E22" s="61">
        <v>56</v>
      </c>
      <c r="F22" s="61">
        <v>68</v>
      </c>
      <c r="G22" s="61">
        <v>78</v>
      </c>
      <c r="H22" s="61">
        <v>38</v>
      </c>
      <c r="I22" s="61">
        <v>28</v>
      </c>
      <c r="J22" s="61">
        <v>50</v>
      </c>
      <c r="K22" s="62">
        <f t="shared" si="0"/>
        <v>318</v>
      </c>
      <c r="L22" s="59">
        <f t="shared" si="1"/>
        <v>63.6</v>
      </c>
      <c r="M22" s="60">
        <f t="shared" si="2"/>
        <v>-58</v>
      </c>
      <c r="N22" s="36">
        <f t="shared" si="3"/>
        <v>3364</v>
      </c>
      <c r="O22" s="34"/>
    </row>
    <row r="23" spans="1:15">
      <c r="A23" s="4">
        <v>128</v>
      </c>
      <c r="B23" s="70">
        <v>1102910130</v>
      </c>
      <c r="C23" s="23" t="s">
        <v>265</v>
      </c>
      <c r="D23" s="16" t="s">
        <v>266</v>
      </c>
      <c r="E23" s="12">
        <v>71</v>
      </c>
      <c r="F23" s="12">
        <v>67</v>
      </c>
      <c r="G23" s="12">
        <v>57</v>
      </c>
      <c r="H23" s="12">
        <v>28</v>
      </c>
      <c r="I23" s="12">
        <v>42</v>
      </c>
      <c r="J23" s="12">
        <v>53</v>
      </c>
      <c r="K23" s="58">
        <f t="shared" si="0"/>
        <v>318</v>
      </c>
      <c r="L23" s="59">
        <f t="shared" si="1"/>
        <v>63.6</v>
      </c>
      <c r="M23" s="60">
        <f t="shared" si="2"/>
        <v>-58</v>
      </c>
      <c r="N23" s="36">
        <f t="shared" si="3"/>
        <v>3364</v>
      </c>
      <c r="O23" s="34"/>
    </row>
    <row r="24" spans="1:15">
      <c r="A24" s="4">
        <v>49</v>
      </c>
      <c r="B24" s="68">
        <v>1102910054</v>
      </c>
      <c r="C24" s="11" t="s">
        <v>109</v>
      </c>
      <c r="D24" s="69" t="s">
        <v>110</v>
      </c>
      <c r="E24" s="61">
        <v>62</v>
      </c>
      <c r="F24" s="61">
        <v>78</v>
      </c>
      <c r="G24" s="61">
        <v>80</v>
      </c>
      <c r="H24" s="61">
        <v>24</v>
      </c>
      <c r="I24" s="61">
        <v>28</v>
      </c>
      <c r="J24" s="61">
        <v>45</v>
      </c>
      <c r="K24" s="62">
        <f t="shared" si="0"/>
        <v>317</v>
      </c>
      <c r="L24" s="59">
        <f t="shared" si="1"/>
        <v>63.4</v>
      </c>
      <c r="M24" s="60">
        <f t="shared" si="2"/>
        <v>-57</v>
      </c>
      <c r="N24" s="36">
        <f t="shared" si="3"/>
        <v>3249</v>
      </c>
      <c r="O24" s="34"/>
    </row>
    <row r="25" spans="1:15">
      <c r="A25" s="4">
        <v>92</v>
      </c>
      <c r="B25" s="70">
        <v>1102910093</v>
      </c>
      <c r="C25" s="23" t="s">
        <v>194</v>
      </c>
      <c r="D25" s="16" t="s">
        <v>195</v>
      </c>
      <c r="E25" s="12">
        <v>72</v>
      </c>
      <c r="F25" s="12">
        <v>75</v>
      </c>
      <c r="G25" s="12">
        <v>65</v>
      </c>
      <c r="H25" s="12">
        <v>25</v>
      </c>
      <c r="I25" s="12">
        <v>34</v>
      </c>
      <c r="J25" s="12">
        <v>46</v>
      </c>
      <c r="K25" s="58">
        <f t="shared" si="0"/>
        <v>317</v>
      </c>
      <c r="L25" s="59">
        <f t="shared" si="1"/>
        <v>63.4</v>
      </c>
      <c r="M25" s="60">
        <f t="shared" si="2"/>
        <v>-57</v>
      </c>
      <c r="N25" s="36">
        <f t="shared" si="3"/>
        <v>3249</v>
      </c>
      <c r="O25" s="34"/>
    </row>
    <row r="26" spans="1:15">
      <c r="A26" s="4">
        <v>124</v>
      </c>
      <c r="B26" s="70">
        <v>1102910126</v>
      </c>
      <c r="C26" s="23" t="s">
        <v>257</v>
      </c>
      <c r="D26" s="16" t="s">
        <v>258</v>
      </c>
      <c r="E26" s="12">
        <v>62</v>
      </c>
      <c r="F26" s="12">
        <v>65</v>
      </c>
      <c r="G26" s="12">
        <v>75</v>
      </c>
      <c r="H26" s="12">
        <v>28</v>
      </c>
      <c r="I26" s="12">
        <v>29</v>
      </c>
      <c r="J26" s="12">
        <v>56</v>
      </c>
      <c r="K26" s="58">
        <f t="shared" si="0"/>
        <v>315</v>
      </c>
      <c r="L26" s="59">
        <f t="shared" si="1"/>
        <v>63</v>
      </c>
      <c r="M26" s="60">
        <f t="shared" si="2"/>
        <v>-55</v>
      </c>
      <c r="N26" s="36">
        <f t="shared" si="3"/>
        <v>3025</v>
      </c>
      <c r="O26" s="34"/>
    </row>
    <row r="27" spans="1:15">
      <c r="A27" s="4">
        <v>63</v>
      </c>
      <c r="B27" s="68">
        <v>1102910068</v>
      </c>
      <c r="C27" s="11" t="s">
        <v>137</v>
      </c>
      <c r="D27" s="69" t="s">
        <v>138</v>
      </c>
      <c r="E27" s="61">
        <v>67</v>
      </c>
      <c r="F27" s="61">
        <v>69</v>
      </c>
      <c r="G27" s="61">
        <v>58</v>
      </c>
      <c r="H27" s="61">
        <v>23</v>
      </c>
      <c r="I27" s="61">
        <v>37</v>
      </c>
      <c r="J27" s="61">
        <v>60</v>
      </c>
      <c r="K27" s="62">
        <f t="shared" si="0"/>
        <v>314</v>
      </c>
      <c r="L27" s="59">
        <f t="shared" si="1"/>
        <v>62.8</v>
      </c>
      <c r="M27" s="60">
        <f t="shared" si="2"/>
        <v>-54</v>
      </c>
      <c r="N27" s="36">
        <f t="shared" si="3"/>
        <v>2916</v>
      </c>
      <c r="O27" s="34"/>
    </row>
    <row r="28" spans="1:15">
      <c r="A28" s="4">
        <v>111</v>
      </c>
      <c r="B28" s="70">
        <v>1102910112</v>
      </c>
      <c r="C28" s="15" t="s">
        <v>231</v>
      </c>
      <c r="D28" s="16" t="s">
        <v>232</v>
      </c>
      <c r="E28" s="12">
        <v>72</v>
      </c>
      <c r="F28" s="12">
        <v>63</v>
      </c>
      <c r="G28" s="12">
        <v>61</v>
      </c>
      <c r="H28" s="12">
        <v>24</v>
      </c>
      <c r="I28" s="12">
        <v>38</v>
      </c>
      <c r="J28" s="12">
        <v>56</v>
      </c>
      <c r="K28" s="58">
        <f t="shared" si="0"/>
        <v>314</v>
      </c>
      <c r="L28" s="59">
        <f t="shared" si="1"/>
        <v>62.8</v>
      </c>
      <c r="M28" s="60">
        <f t="shared" si="2"/>
        <v>-54</v>
      </c>
      <c r="N28" s="36">
        <f t="shared" si="3"/>
        <v>2916</v>
      </c>
      <c r="O28" s="34"/>
    </row>
    <row r="29" spans="1:15">
      <c r="A29" s="4">
        <v>147</v>
      </c>
      <c r="B29" s="71">
        <v>1102910144</v>
      </c>
      <c r="C29" s="24" t="s">
        <v>302</v>
      </c>
      <c r="D29" s="17" t="s">
        <v>303</v>
      </c>
      <c r="E29" s="21">
        <v>57</v>
      </c>
      <c r="F29" s="21">
        <v>60</v>
      </c>
      <c r="G29" s="21">
        <v>66</v>
      </c>
      <c r="H29" s="21">
        <v>33</v>
      </c>
      <c r="I29" s="21">
        <v>35</v>
      </c>
      <c r="J29" s="21">
        <v>63</v>
      </c>
      <c r="K29" s="58">
        <f t="shared" si="0"/>
        <v>314</v>
      </c>
      <c r="L29" s="59">
        <f t="shared" si="1"/>
        <v>62.8</v>
      </c>
      <c r="M29" s="60">
        <f t="shared" si="2"/>
        <v>-54</v>
      </c>
      <c r="N29" s="36">
        <f t="shared" si="3"/>
        <v>2916</v>
      </c>
      <c r="O29" s="34"/>
    </row>
    <row r="30" spans="1:15">
      <c r="A30" s="4">
        <v>168</v>
      </c>
      <c r="B30" s="71">
        <v>1102910165</v>
      </c>
      <c r="C30" s="22" t="s">
        <v>344</v>
      </c>
      <c r="D30" s="17" t="s">
        <v>345</v>
      </c>
      <c r="E30" s="21">
        <v>70</v>
      </c>
      <c r="F30" s="21">
        <v>82</v>
      </c>
      <c r="G30" s="21">
        <v>60</v>
      </c>
      <c r="H30" s="21">
        <v>38</v>
      </c>
      <c r="I30" s="21">
        <v>26</v>
      </c>
      <c r="J30" s="21">
        <v>38</v>
      </c>
      <c r="K30" s="58">
        <f t="shared" si="0"/>
        <v>314</v>
      </c>
      <c r="L30" s="59">
        <f t="shared" si="1"/>
        <v>62.8</v>
      </c>
      <c r="M30" s="60">
        <f t="shared" si="2"/>
        <v>-54</v>
      </c>
      <c r="N30" s="36">
        <f t="shared" si="3"/>
        <v>2916</v>
      </c>
      <c r="O30" s="34"/>
    </row>
    <row r="31" spans="1:15" ht="20.399999999999999">
      <c r="A31" s="4">
        <v>82</v>
      </c>
      <c r="B31" s="70">
        <v>1102910082</v>
      </c>
      <c r="C31" s="23" t="s">
        <v>175</v>
      </c>
      <c r="D31" s="16" t="s">
        <v>176</v>
      </c>
      <c r="E31" s="7">
        <v>60</v>
      </c>
      <c r="F31" s="7">
        <v>61</v>
      </c>
      <c r="G31" s="7">
        <v>64</v>
      </c>
      <c r="H31" s="7">
        <v>31</v>
      </c>
      <c r="I31" s="7">
        <v>30</v>
      </c>
      <c r="J31" s="7">
        <v>67</v>
      </c>
      <c r="K31" s="58">
        <f t="shared" si="0"/>
        <v>313</v>
      </c>
      <c r="L31" s="59">
        <f t="shared" si="1"/>
        <v>62.6</v>
      </c>
      <c r="M31" s="60">
        <f t="shared" si="2"/>
        <v>-53</v>
      </c>
      <c r="N31" s="36">
        <f t="shared" si="3"/>
        <v>2809</v>
      </c>
      <c r="O31" s="34"/>
    </row>
    <row r="32" spans="1:15">
      <c r="A32" s="4">
        <v>120</v>
      </c>
      <c r="B32" s="70">
        <v>1102910122</v>
      </c>
      <c r="C32" s="23" t="s">
        <v>249</v>
      </c>
      <c r="D32" s="16" t="s">
        <v>250</v>
      </c>
      <c r="E32" s="12">
        <v>65</v>
      </c>
      <c r="F32" s="12">
        <v>63</v>
      </c>
      <c r="G32" s="12">
        <v>71</v>
      </c>
      <c r="H32" s="12">
        <v>32</v>
      </c>
      <c r="I32" s="12">
        <v>31</v>
      </c>
      <c r="J32" s="12">
        <v>49</v>
      </c>
      <c r="K32" s="58">
        <f t="shared" si="0"/>
        <v>311</v>
      </c>
      <c r="L32" s="59">
        <f t="shared" si="1"/>
        <v>62.2</v>
      </c>
      <c r="M32" s="60">
        <f t="shared" si="2"/>
        <v>-51</v>
      </c>
      <c r="N32" s="36">
        <f t="shared" si="3"/>
        <v>2601</v>
      </c>
      <c r="O32" s="34"/>
    </row>
    <row r="33" spans="1:15">
      <c r="A33" s="4">
        <v>65</v>
      </c>
      <c r="B33" s="68">
        <v>1102913005</v>
      </c>
      <c r="C33" s="11" t="s">
        <v>141</v>
      </c>
      <c r="D33" s="69" t="s">
        <v>142</v>
      </c>
      <c r="E33" s="61">
        <v>57</v>
      </c>
      <c r="F33" s="61">
        <v>70</v>
      </c>
      <c r="G33" s="61">
        <v>55</v>
      </c>
      <c r="H33" s="61">
        <v>26</v>
      </c>
      <c r="I33" s="61">
        <v>33</v>
      </c>
      <c r="J33" s="61">
        <v>67</v>
      </c>
      <c r="K33" s="62">
        <f t="shared" si="0"/>
        <v>308</v>
      </c>
      <c r="L33" s="59">
        <f t="shared" si="1"/>
        <v>61.6</v>
      </c>
      <c r="M33" s="60">
        <f t="shared" si="2"/>
        <v>-48</v>
      </c>
      <c r="N33" s="36">
        <f t="shared" si="3"/>
        <v>2304</v>
      </c>
      <c r="O33" s="34"/>
    </row>
    <row r="34" spans="1:15" ht="20.399999999999999">
      <c r="A34" s="4">
        <v>77</v>
      </c>
      <c r="B34" s="70">
        <v>1102910076</v>
      </c>
      <c r="C34" s="23" t="s">
        <v>165</v>
      </c>
      <c r="D34" s="16" t="s">
        <v>166</v>
      </c>
      <c r="E34" s="7">
        <v>66</v>
      </c>
      <c r="F34" s="7">
        <v>57</v>
      </c>
      <c r="G34" s="7">
        <v>53</v>
      </c>
      <c r="H34" s="7">
        <v>28</v>
      </c>
      <c r="I34" s="7">
        <v>39</v>
      </c>
      <c r="J34" s="7">
        <v>65</v>
      </c>
      <c r="K34" s="58">
        <f t="shared" si="0"/>
        <v>308</v>
      </c>
      <c r="L34" s="59">
        <f t="shared" si="1"/>
        <v>61.6</v>
      </c>
      <c r="M34" s="60">
        <f t="shared" si="2"/>
        <v>-48</v>
      </c>
      <c r="N34" s="36">
        <f t="shared" si="3"/>
        <v>2304</v>
      </c>
      <c r="O34" s="34"/>
    </row>
    <row r="35" spans="1:15">
      <c r="A35" s="4">
        <v>81</v>
      </c>
      <c r="B35" s="70">
        <v>1102910081</v>
      </c>
      <c r="C35" s="15" t="s">
        <v>173</v>
      </c>
      <c r="D35" s="16" t="s">
        <v>174</v>
      </c>
      <c r="E35" s="7">
        <v>70</v>
      </c>
      <c r="F35" s="7">
        <v>60</v>
      </c>
      <c r="G35" s="7">
        <v>62</v>
      </c>
      <c r="H35" s="7">
        <v>24</v>
      </c>
      <c r="I35" s="7">
        <v>31</v>
      </c>
      <c r="J35" s="7">
        <v>61</v>
      </c>
      <c r="K35" s="58">
        <f t="shared" si="0"/>
        <v>308</v>
      </c>
      <c r="L35" s="59">
        <f t="shared" si="1"/>
        <v>61.6</v>
      </c>
      <c r="M35" s="60">
        <f t="shared" si="2"/>
        <v>-48</v>
      </c>
      <c r="N35" s="36">
        <f t="shared" si="3"/>
        <v>2304</v>
      </c>
      <c r="O35" s="34"/>
    </row>
    <row r="36" spans="1:15" ht="20.399999999999999">
      <c r="A36" s="4">
        <v>183</v>
      </c>
      <c r="B36" s="71">
        <v>1102910181</v>
      </c>
      <c r="C36" s="24" t="s">
        <v>374</v>
      </c>
      <c r="D36" s="17" t="s">
        <v>375</v>
      </c>
      <c r="E36" s="21">
        <v>59</v>
      </c>
      <c r="F36" s="21">
        <v>65</v>
      </c>
      <c r="G36" s="21">
        <v>58</v>
      </c>
      <c r="H36" s="21">
        <v>28</v>
      </c>
      <c r="I36" s="21">
        <v>31</v>
      </c>
      <c r="J36" s="21">
        <v>67</v>
      </c>
      <c r="K36" s="58">
        <f t="shared" si="0"/>
        <v>308</v>
      </c>
      <c r="L36" s="59">
        <f t="shared" si="1"/>
        <v>61.6</v>
      </c>
      <c r="M36" s="60">
        <f t="shared" si="2"/>
        <v>-48</v>
      </c>
      <c r="N36" s="36">
        <f t="shared" si="3"/>
        <v>2304</v>
      </c>
      <c r="O36" s="34"/>
    </row>
    <row r="37" spans="1:15">
      <c r="A37" s="4">
        <v>47</v>
      </c>
      <c r="B37" s="68">
        <v>1102910052</v>
      </c>
      <c r="C37" s="11" t="s">
        <v>105</v>
      </c>
      <c r="D37" s="69" t="s">
        <v>106</v>
      </c>
      <c r="E37" s="61">
        <v>53</v>
      </c>
      <c r="F37" s="61">
        <v>67</v>
      </c>
      <c r="G37" s="61">
        <v>71</v>
      </c>
      <c r="H37" s="61">
        <v>30</v>
      </c>
      <c r="I37" s="61">
        <v>36</v>
      </c>
      <c r="J37" s="61">
        <v>48</v>
      </c>
      <c r="K37" s="62">
        <f t="shared" si="0"/>
        <v>305</v>
      </c>
      <c r="L37" s="59">
        <f t="shared" si="1"/>
        <v>61</v>
      </c>
      <c r="M37" s="60">
        <f t="shared" si="2"/>
        <v>-45</v>
      </c>
      <c r="N37" s="36">
        <f t="shared" si="3"/>
        <v>2025</v>
      </c>
      <c r="O37" s="34"/>
    </row>
    <row r="38" spans="1:15">
      <c r="A38" s="4">
        <v>78</v>
      </c>
      <c r="B38" s="70">
        <v>1102910078</v>
      </c>
      <c r="C38" s="23" t="s">
        <v>167</v>
      </c>
      <c r="D38" s="16" t="s">
        <v>168</v>
      </c>
      <c r="E38" s="7">
        <v>60</v>
      </c>
      <c r="F38" s="7">
        <v>62</v>
      </c>
      <c r="G38" s="7">
        <v>59</v>
      </c>
      <c r="H38" s="7">
        <v>26</v>
      </c>
      <c r="I38" s="7">
        <v>27</v>
      </c>
      <c r="J38" s="7">
        <v>71</v>
      </c>
      <c r="K38" s="58">
        <f t="shared" si="0"/>
        <v>305</v>
      </c>
      <c r="L38" s="59">
        <f t="shared" si="1"/>
        <v>61</v>
      </c>
      <c r="M38" s="60">
        <f t="shared" si="2"/>
        <v>-45</v>
      </c>
      <c r="N38" s="36">
        <f t="shared" si="3"/>
        <v>2025</v>
      </c>
      <c r="O38" s="34"/>
    </row>
    <row r="39" spans="1:15">
      <c r="A39" s="4">
        <v>99</v>
      </c>
      <c r="B39" s="70">
        <v>1102910100</v>
      </c>
      <c r="C39" s="23" t="s">
        <v>208</v>
      </c>
      <c r="D39" s="16" t="s">
        <v>209</v>
      </c>
      <c r="E39" s="12">
        <v>49</v>
      </c>
      <c r="F39" s="12">
        <v>63</v>
      </c>
      <c r="G39" s="12">
        <v>61</v>
      </c>
      <c r="H39" s="12">
        <v>38</v>
      </c>
      <c r="I39" s="12">
        <v>35</v>
      </c>
      <c r="J39" s="12">
        <v>58</v>
      </c>
      <c r="K39" s="58">
        <f t="shared" si="0"/>
        <v>304</v>
      </c>
      <c r="L39" s="59">
        <f t="shared" si="1"/>
        <v>60.8</v>
      </c>
      <c r="M39" s="60">
        <f t="shared" si="2"/>
        <v>-44</v>
      </c>
      <c r="N39" s="36">
        <f t="shared" si="3"/>
        <v>1936</v>
      </c>
      <c r="O39" s="34"/>
    </row>
    <row r="40" spans="1:15">
      <c r="A40" s="4">
        <v>193</v>
      </c>
      <c r="B40" s="71">
        <v>1202910910</v>
      </c>
      <c r="C40" s="24" t="s">
        <v>394</v>
      </c>
      <c r="D40" s="17" t="s">
        <v>395</v>
      </c>
      <c r="E40" s="10">
        <v>69</v>
      </c>
      <c r="F40" s="10">
        <v>67</v>
      </c>
      <c r="G40" s="10">
        <v>55</v>
      </c>
      <c r="H40" s="10">
        <v>28</v>
      </c>
      <c r="I40" s="10">
        <v>31</v>
      </c>
      <c r="J40" s="10">
        <v>54</v>
      </c>
      <c r="K40" s="58">
        <f t="shared" si="0"/>
        <v>304</v>
      </c>
      <c r="L40" s="59">
        <f t="shared" si="1"/>
        <v>60.8</v>
      </c>
      <c r="M40" s="60">
        <f t="shared" si="2"/>
        <v>-44</v>
      </c>
      <c r="N40" s="36">
        <f t="shared" si="3"/>
        <v>1936</v>
      </c>
      <c r="O40" s="34"/>
    </row>
    <row r="41" spans="1:15">
      <c r="A41" s="4">
        <v>53</v>
      </c>
      <c r="B41" s="68">
        <v>1102910058</v>
      </c>
      <c r="C41" s="11" t="s">
        <v>116</v>
      </c>
      <c r="D41" s="69" t="s">
        <v>117</v>
      </c>
      <c r="E41" s="61">
        <v>52</v>
      </c>
      <c r="F41" s="61">
        <v>68</v>
      </c>
      <c r="G41" s="61">
        <v>73</v>
      </c>
      <c r="H41" s="61">
        <v>26</v>
      </c>
      <c r="I41" s="61">
        <v>30</v>
      </c>
      <c r="J41" s="61">
        <v>54</v>
      </c>
      <c r="K41" s="62">
        <f t="shared" si="0"/>
        <v>303</v>
      </c>
      <c r="L41" s="59">
        <f t="shared" si="1"/>
        <v>60.6</v>
      </c>
      <c r="M41" s="60">
        <f t="shared" si="2"/>
        <v>-43</v>
      </c>
      <c r="N41" s="36">
        <f t="shared" si="3"/>
        <v>1849</v>
      </c>
      <c r="O41" s="34"/>
    </row>
    <row r="42" spans="1:15">
      <c r="A42" s="4">
        <v>71</v>
      </c>
      <c r="B42" s="70">
        <v>1102910070</v>
      </c>
      <c r="C42" s="23" t="s">
        <v>153</v>
      </c>
      <c r="D42" s="16" t="s">
        <v>154</v>
      </c>
      <c r="E42" s="9">
        <v>60</v>
      </c>
      <c r="F42" s="9">
        <v>63</v>
      </c>
      <c r="G42" s="9">
        <v>47</v>
      </c>
      <c r="H42" s="9">
        <v>31</v>
      </c>
      <c r="I42" s="9">
        <v>33</v>
      </c>
      <c r="J42" s="9">
        <v>69</v>
      </c>
      <c r="K42" s="62">
        <f t="shared" si="0"/>
        <v>303</v>
      </c>
      <c r="L42" s="59">
        <f t="shared" si="1"/>
        <v>60.6</v>
      </c>
      <c r="M42" s="60">
        <f t="shared" si="2"/>
        <v>-43</v>
      </c>
      <c r="N42" s="36">
        <f t="shared" si="3"/>
        <v>1849</v>
      </c>
      <c r="O42" s="34"/>
    </row>
    <row r="43" spans="1:15">
      <c r="A43" s="4">
        <v>89</v>
      </c>
      <c r="B43" s="70">
        <v>1102910090</v>
      </c>
      <c r="C43" s="15" t="s">
        <v>188</v>
      </c>
      <c r="D43" s="16" t="s">
        <v>189</v>
      </c>
      <c r="E43" s="12">
        <v>50</v>
      </c>
      <c r="F43" s="12">
        <v>68</v>
      </c>
      <c r="G43" s="12">
        <v>73</v>
      </c>
      <c r="H43" s="12">
        <v>21</v>
      </c>
      <c r="I43" s="12">
        <v>39</v>
      </c>
      <c r="J43" s="12">
        <v>52</v>
      </c>
      <c r="K43" s="58">
        <f t="shared" si="0"/>
        <v>303</v>
      </c>
      <c r="L43" s="59">
        <f t="shared" si="1"/>
        <v>60.6</v>
      </c>
      <c r="M43" s="60">
        <f t="shared" si="2"/>
        <v>-43</v>
      </c>
      <c r="N43" s="36">
        <f t="shared" si="3"/>
        <v>1849</v>
      </c>
      <c r="O43" s="34"/>
    </row>
    <row r="44" spans="1:15" ht="20.399999999999999">
      <c r="A44" s="4">
        <v>172</v>
      </c>
      <c r="B44" s="71">
        <v>1102910169</v>
      </c>
      <c r="C44" s="24" t="s">
        <v>352</v>
      </c>
      <c r="D44" s="17" t="s">
        <v>353</v>
      </c>
      <c r="E44" s="21">
        <v>74</v>
      </c>
      <c r="F44" s="21">
        <v>75</v>
      </c>
      <c r="G44" s="21">
        <v>47</v>
      </c>
      <c r="H44" s="21">
        <v>29</v>
      </c>
      <c r="I44" s="21">
        <v>34</v>
      </c>
      <c r="J44" s="21">
        <v>43</v>
      </c>
      <c r="K44" s="58">
        <f t="shared" si="0"/>
        <v>302</v>
      </c>
      <c r="L44" s="59">
        <f t="shared" si="1"/>
        <v>60.4</v>
      </c>
      <c r="M44" s="60">
        <f t="shared" si="2"/>
        <v>-42</v>
      </c>
      <c r="N44" s="36">
        <f t="shared" si="3"/>
        <v>1764</v>
      </c>
      <c r="O44" s="34"/>
    </row>
    <row r="45" spans="1:15">
      <c r="A45" s="4">
        <v>42</v>
      </c>
      <c r="B45" s="68">
        <v>1102910046</v>
      </c>
      <c r="C45" s="11" t="s">
        <v>95</v>
      </c>
      <c r="D45" s="69" t="s">
        <v>96</v>
      </c>
      <c r="E45" s="12">
        <v>62</v>
      </c>
      <c r="F45" s="12">
        <v>60</v>
      </c>
      <c r="G45" s="12">
        <v>58</v>
      </c>
      <c r="H45" s="12">
        <v>19</v>
      </c>
      <c r="I45" s="12">
        <v>41</v>
      </c>
      <c r="J45" s="12">
        <v>58</v>
      </c>
      <c r="K45" s="58">
        <f t="shared" si="0"/>
        <v>298</v>
      </c>
      <c r="L45" s="59">
        <f t="shared" si="1"/>
        <v>59.6</v>
      </c>
      <c r="M45" s="60">
        <f t="shared" si="2"/>
        <v>-38</v>
      </c>
      <c r="N45" s="36">
        <f t="shared" si="3"/>
        <v>1444</v>
      </c>
      <c r="O45" s="34"/>
    </row>
    <row r="46" spans="1:15">
      <c r="A46" s="4">
        <v>66</v>
      </c>
      <c r="B46" s="68">
        <v>1102913028</v>
      </c>
      <c r="C46" s="11" t="s">
        <v>143</v>
      </c>
      <c r="D46" s="69" t="s">
        <v>144</v>
      </c>
      <c r="E46" s="61">
        <v>56</v>
      </c>
      <c r="F46" s="61">
        <v>49</v>
      </c>
      <c r="G46" s="61">
        <v>64</v>
      </c>
      <c r="H46" s="61">
        <v>25</v>
      </c>
      <c r="I46" s="61">
        <v>39</v>
      </c>
      <c r="J46" s="61">
        <v>65</v>
      </c>
      <c r="K46" s="62">
        <f t="shared" si="0"/>
        <v>298</v>
      </c>
      <c r="L46" s="59">
        <f t="shared" si="1"/>
        <v>59.6</v>
      </c>
      <c r="M46" s="60">
        <f t="shared" si="2"/>
        <v>-38</v>
      </c>
      <c r="N46" s="36">
        <f t="shared" si="3"/>
        <v>1444</v>
      </c>
      <c r="O46" s="34"/>
    </row>
    <row r="47" spans="1:15">
      <c r="A47" s="4">
        <v>88</v>
      </c>
      <c r="B47" s="70">
        <v>1102910089</v>
      </c>
      <c r="C47" s="23" t="s">
        <v>186</v>
      </c>
      <c r="D47" s="16" t="s">
        <v>187</v>
      </c>
      <c r="E47" s="12">
        <v>64</v>
      </c>
      <c r="F47" s="12">
        <v>75</v>
      </c>
      <c r="G47" s="12">
        <v>72</v>
      </c>
      <c r="H47" s="12">
        <v>26</v>
      </c>
      <c r="I47" s="12" t="s">
        <v>21</v>
      </c>
      <c r="J47" s="12">
        <v>60</v>
      </c>
      <c r="K47" s="58">
        <f t="shared" si="0"/>
        <v>297</v>
      </c>
      <c r="L47" s="59">
        <f t="shared" si="1"/>
        <v>59.4</v>
      </c>
      <c r="M47" s="60">
        <f t="shared" si="2"/>
        <v>-37</v>
      </c>
      <c r="N47" s="36">
        <f t="shared" si="3"/>
        <v>1369</v>
      </c>
      <c r="O47" s="34"/>
    </row>
    <row r="48" spans="1:15">
      <c r="A48" s="4">
        <v>161</v>
      </c>
      <c r="B48" s="71">
        <v>1102910158</v>
      </c>
      <c r="C48" s="22" t="s">
        <v>330</v>
      </c>
      <c r="D48" s="17" t="s">
        <v>331</v>
      </c>
      <c r="E48" s="21">
        <v>60</v>
      </c>
      <c r="F48" s="21">
        <v>59</v>
      </c>
      <c r="G48" s="21">
        <v>67</v>
      </c>
      <c r="H48" s="21">
        <v>30</v>
      </c>
      <c r="I48" s="21">
        <v>32</v>
      </c>
      <c r="J48" s="21">
        <v>49</v>
      </c>
      <c r="K48" s="58">
        <f t="shared" si="0"/>
        <v>297</v>
      </c>
      <c r="L48" s="59">
        <f t="shared" si="1"/>
        <v>59.4</v>
      </c>
      <c r="M48" s="60">
        <f t="shared" si="2"/>
        <v>-37</v>
      </c>
      <c r="N48" s="36">
        <f t="shared" si="3"/>
        <v>1369</v>
      </c>
      <c r="O48" s="34"/>
    </row>
    <row r="49" spans="1:15">
      <c r="A49" s="4">
        <v>192</v>
      </c>
      <c r="B49" s="71">
        <v>1202910909</v>
      </c>
      <c r="C49" s="24" t="s">
        <v>392</v>
      </c>
      <c r="D49" s="17" t="s">
        <v>393</v>
      </c>
      <c r="E49" s="10">
        <v>66</v>
      </c>
      <c r="F49" s="10">
        <v>67</v>
      </c>
      <c r="G49" s="10">
        <v>53</v>
      </c>
      <c r="H49" s="10">
        <v>24</v>
      </c>
      <c r="I49" s="10">
        <v>35</v>
      </c>
      <c r="J49" s="10">
        <v>52</v>
      </c>
      <c r="K49" s="58">
        <f t="shared" si="0"/>
        <v>297</v>
      </c>
      <c r="L49" s="59">
        <f t="shared" si="1"/>
        <v>59.4</v>
      </c>
      <c r="M49" s="60">
        <f t="shared" si="2"/>
        <v>-37</v>
      </c>
      <c r="N49" s="36">
        <f t="shared" si="3"/>
        <v>1369</v>
      </c>
      <c r="O49" s="34"/>
    </row>
    <row r="50" spans="1:15">
      <c r="A50" s="4">
        <v>83</v>
      </c>
      <c r="B50" s="70">
        <v>1102910084</v>
      </c>
      <c r="C50" s="15" t="s">
        <v>177</v>
      </c>
      <c r="D50" s="17" t="s">
        <v>178</v>
      </c>
      <c r="E50" s="7">
        <v>47</v>
      </c>
      <c r="F50" s="7">
        <v>63</v>
      </c>
      <c r="G50" s="7">
        <v>59</v>
      </c>
      <c r="H50" s="7">
        <v>30</v>
      </c>
      <c r="I50" s="7">
        <v>30</v>
      </c>
      <c r="J50" s="7">
        <v>67</v>
      </c>
      <c r="K50" s="58">
        <f t="shared" si="0"/>
        <v>296</v>
      </c>
      <c r="L50" s="59">
        <f t="shared" si="1"/>
        <v>59.2</v>
      </c>
      <c r="M50" s="60">
        <f t="shared" si="2"/>
        <v>-36</v>
      </c>
      <c r="N50" s="36">
        <f t="shared" si="3"/>
        <v>1296</v>
      </c>
      <c r="O50" s="34"/>
    </row>
    <row r="51" spans="1:15">
      <c r="A51" s="4">
        <v>25</v>
      </c>
      <c r="B51" s="68">
        <v>1102910028</v>
      </c>
      <c r="C51" s="11" t="s">
        <v>62</v>
      </c>
      <c r="D51" s="69" t="s">
        <v>63</v>
      </c>
      <c r="E51" s="12">
        <v>75</v>
      </c>
      <c r="F51" s="12">
        <v>79</v>
      </c>
      <c r="G51" s="12">
        <v>43</v>
      </c>
      <c r="H51" s="12">
        <v>19</v>
      </c>
      <c r="I51" s="12">
        <v>28</v>
      </c>
      <c r="J51" s="12">
        <v>51</v>
      </c>
      <c r="K51" s="58">
        <f t="shared" si="0"/>
        <v>295</v>
      </c>
      <c r="L51" s="59">
        <f t="shared" si="1"/>
        <v>59</v>
      </c>
      <c r="M51" s="60">
        <f t="shared" si="2"/>
        <v>-35</v>
      </c>
      <c r="N51" s="36">
        <f t="shared" si="3"/>
        <v>1225</v>
      </c>
      <c r="O51" s="34"/>
    </row>
    <row r="52" spans="1:15">
      <c r="A52" s="4">
        <v>72</v>
      </c>
      <c r="B52" s="70">
        <v>1102910071</v>
      </c>
      <c r="C52" s="15" t="s">
        <v>155</v>
      </c>
      <c r="D52" s="16" t="s">
        <v>156</v>
      </c>
      <c r="E52" s="9">
        <v>63</v>
      </c>
      <c r="F52" s="9">
        <v>53</v>
      </c>
      <c r="G52" s="9">
        <v>41</v>
      </c>
      <c r="H52" s="9">
        <v>33</v>
      </c>
      <c r="I52" s="9">
        <v>39</v>
      </c>
      <c r="J52" s="9">
        <v>66</v>
      </c>
      <c r="K52" s="62">
        <f t="shared" si="0"/>
        <v>295</v>
      </c>
      <c r="L52" s="59">
        <f t="shared" si="1"/>
        <v>59</v>
      </c>
      <c r="M52" s="60">
        <f t="shared" si="2"/>
        <v>-35</v>
      </c>
      <c r="N52" s="36">
        <f t="shared" si="3"/>
        <v>1225</v>
      </c>
      <c r="O52" s="34"/>
    </row>
    <row r="53" spans="1:15" ht="20.399999999999999">
      <c r="A53" s="4">
        <v>85</v>
      </c>
      <c r="B53" s="70">
        <v>1102910086</v>
      </c>
      <c r="C53" s="23" t="s">
        <v>181</v>
      </c>
      <c r="D53" s="16" t="s">
        <v>182</v>
      </c>
      <c r="E53" s="7">
        <v>68</v>
      </c>
      <c r="F53" s="7">
        <v>51</v>
      </c>
      <c r="G53" s="7">
        <v>72</v>
      </c>
      <c r="H53" s="7">
        <v>25</v>
      </c>
      <c r="I53" s="7">
        <v>39</v>
      </c>
      <c r="J53" s="7">
        <v>40</v>
      </c>
      <c r="K53" s="58">
        <f t="shared" si="0"/>
        <v>295</v>
      </c>
      <c r="L53" s="59">
        <f t="shared" si="1"/>
        <v>59</v>
      </c>
      <c r="M53" s="60">
        <f t="shared" si="2"/>
        <v>-35</v>
      </c>
      <c r="N53" s="36">
        <f t="shared" si="3"/>
        <v>1225</v>
      </c>
      <c r="O53" s="34"/>
    </row>
    <row r="54" spans="1:15">
      <c r="A54" s="4">
        <v>167</v>
      </c>
      <c r="B54" s="71">
        <v>1102910164</v>
      </c>
      <c r="C54" s="22" t="s">
        <v>342</v>
      </c>
      <c r="D54" s="17" t="s">
        <v>343</v>
      </c>
      <c r="E54" s="21">
        <v>69</v>
      </c>
      <c r="F54" s="21">
        <v>55</v>
      </c>
      <c r="G54" s="21">
        <v>48</v>
      </c>
      <c r="H54" s="21">
        <v>21</v>
      </c>
      <c r="I54" s="21">
        <v>34</v>
      </c>
      <c r="J54" s="21">
        <v>68</v>
      </c>
      <c r="K54" s="58">
        <f t="shared" si="0"/>
        <v>295</v>
      </c>
      <c r="L54" s="59">
        <f t="shared" si="1"/>
        <v>59</v>
      </c>
      <c r="M54" s="60">
        <f t="shared" si="2"/>
        <v>-35</v>
      </c>
      <c r="N54" s="36">
        <f t="shared" si="3"/>
        <v>1225</v>
      </c>
      <c r="O54" s="34"/>
    </row>
    <row r="55" spans="1:15">
      <c r="A55" s="4">
        <v>201</v>
      </c>
      <c r="B55" s="71">
        <v>1202910920</v>
      </c>
      <c r="C55" s="24" t="s">
        <v>409</v>
      </c>
      <c r="D55" s="17" t="s">
        <v>410</v>
      </c>
      <c r="E55" s="10">
        <v>68</v>
      </c>
      <c r="F55" s="10">
        <v>55</v>
      </c>
      <c r="G55" s="10">
        <v>60</v>
      </c>
      <c r="H55" s="10">
        <v>33</v>
      </c>
      <c r="I55" s="10">
        <v>31</v>
      </c>
      <c r="J55" s="10">
        <v>48</v>
      </c>
      <c r="K55" s="58">
        <f t="shared" si="0"/>
        <v>295</v>
      </c>
      <c r="L55" s="59">
        <f t="shared" si="1"/>
        <v>59</v>
      </c>
      <c r="M55" s="60">
        <f t="shared" si="2"/>
        <v>-35</v>
      </c>
      <c r="N55" s="36">
        <f t="shared" si="3"/>
        <v>1225</v>
      </c>
      <c r="O55" s="34"/>
    </row>
    <row r="56" spans="1:15">
      <c r="A56" s="4">
        <v>144</v>
      </c>
      <c r="B56" s="71">
        <v>1102910141</v>
      </c>
      <c r="C56" s="22" t="s">
        <v>297</v>
      </c>
      <c r="D56" s="17" t="s">
        <v>298</v>
      </c>
      <c r="E56" s="21">
        <v>68</v>
      </c>
      <c r="F56" s="21">
        <v>62</v>
      </c>
      <c r="G56" s="21">
        <v>52</v>
      </c>
      <c r="H56" s="21">
        <v>26</v>
      </c>
      <c r="I56" s="21">
        <v>31</v>
      </c>
      <c r="J56" s="21">
        <v>55</v>
      </c>
      <c r="K56" s="58">
        <f t="shared" si="0"/>
        <v>294</v>
      </c>
      <c r="L56" s="59">
        <f t="shared" si="1"/>
        <v>58.8</v>
      </c>
      <c r="M56" s="60">
        <f t="shared" si="2"/>
        <v>-34</v>
      </c>
      <c r="N56" s="36">
        <f t="shared" si="3"/>
        <v>1156</v>
      </c>
      <c r="O56" s="34"/>
    </row>
    <row r="57" spans="1:15">
      <c r="A57" s="4">
        <v>169</v>
      </c>
      <c r="B57" s="71">
        <v>1102910166</v>
      </c>
      <c r="C57" s="22" t="s">
        <v>346</v>
      </c>
      <c r="D57" s="17" t="s">
        <v>347</v>
      </c>
      <c r="E57" s="21">
        <v>67</v>
      </c>
      <c r="F57" s="21">
        <v>70</v>
      </c>
      <c r="G57" s="21">
        <v>48</v>
      </c>
      <c r="H57" s="21">
        <v>33</v>
      </c>
      <c r="I57" s="21">
        <v>30</v>
      </c>
      <c r="J57" s="21">
        <v>44</v>
      </c>
      <c r="K57" s="58">
        <f t="shared" si="0"/>
        <v>292</v>
      </c>
      <c r="L57" s="59">
        <f t="shared" si="1"/>
        <v>58.4</v>
      </c>
      <c r="M57" s="60">
        <f t="shared" si="2"/>
        <v>-32</v>
      </c>
      <c r="N57" s="36">
        <f t="shared" si="3"/>
        <v>1024</v>
      </c>
      <c r="O57" s="34"/>
    </row>
    <row r="58" spans="1:15">
      <c r="A58" s="4">
        <v>15</v>
      </c>
      <c r="B58" s="68">
        <v>1102910016</v>
      </c>
      <c r="C58" s="11" t="s">
        <v>42</v>
      </c>
      <c r="D58" s="69" t="s">
        <v>43</v>
      </c>
      <c r="E58" s="12">
        <v>67</v>
      </c>
      <c r="F58" s="12">
        <v>61</v>
      </c>
      <c r="G58" s="12">
        <v>53</v>
      </c>
      <c r="H58" s="12">
        <v>22</v>
      </c>
      <c r="I58" s="12">
        <v>31</v>
      </c>
      <c r="J58" s="12">
        <v>57</v>
      </c>
      <c r="K58" s="58">
        <f t="shared" si="0"/>
        <v>291</v>
      </c>
      <c r="L58" s="59">
        <f t="shared" si="1"/>
        <v>58.2</v>
      </c>
      <c r="M58" s="60">
        <f t="shared" si="2"/>
        <v>-31</v>
      </c>
      <c r="N58" s="36">
        <f t="shared" si="3"/>
        <v>961</v>
      </c>
      <c r="O58" s="34"/>
    </row>
    <row r="59" spans="1:15">
      <c r="A59" s="4">
        <v>45</v>
      </c>
      <c r="B59" s="68">
        <v>1102910049</v>
      </c>
      <c r="C59" s="11" t="s">
        <v>101</v>
      </c>
      <c r="D59" s="69" t="s">
        <v>102</v>
      </c>
      <c r="E59" s="61">
        <v>62</v>
      </c>
      <c r="F59" s="61">
        <v>54</v>
      </c>
      <c r="G59" s="61">
        <v>65</v>
      </c>
      <c r="H59" s="61">
        <v>19</v>
      </c>
      <c r="I59" s="61">
        <v>33</v>
      </c>
      <c r="J59" s="61">
        <v>58</v>
      </c>
      <c r="K59" s="62">
        <f t="shared" si="0"/>
        <v>291</v>
      </c>
      <c r="L59" s="59">
        <f t="shared" si="1"/>
        <v>58.2</v>
      </c>
      <c r="M59" s="60">
        <f t="shared" si="2"/>
        <v>-31</v>
      </c>
      <c r="N59" s="36">
        <f t="shared" si="3"/>
        <v>961</v>
      </c>
      <c r="O59" s="34"/>
    </row>
    <row r="60" spans="1:15">
      <c r="A60" s="4">
        <v>7</v>
      </c>
      <c r="B60" s="68">
        <v>1102910007</v>
      </c>
      <c r="C60" s="11" t="s">
        <v>26</v>
      </c>
      <c r="D60" s="69" t="s">
        <v>27</v>
      </c>
      <c r="E60" s="7">
        <v>60</v>
      </c>
      <c r="F60" s="7">
        <v>72</v>
      </c>
      <c r="G60" s="7">
        <v>37</v>
      </c>
      <c r="H60" s="7">
        <v>33</v>
      </c>
      <c r="I60" s="7">
        <v>30</v>
      </c>
      <c r="J60" s="7">
        <v>58</v>
      </c>
      <c r="K60" s="58">
        <f t="shared" si="0"/>
        <v>290</v>
      </c>
      <c r="L60" s="59">
        <f t="shared" si="1"/>
        <v>58</v>
      </c>
      <c r="M60" s="60">
        <f t="shared" si="2"/>
        <v>-30</v>
      </c>
      <c r="N60" s="36">
        <f t="shared" si="3"/>
        <v>900</v>
      </c>
      <c r="O60" s="34"/>
    </row>
    <row r="61" spans="1:15">
      <c r="A61" s="4">
        <v>69</v>
      </c>
      <c r="B61" s="68">
        <v>1102913105</v>
      </c>
      <c r="C61" s="11" t="s">
        <v>149</v>
      </c>
      <c r="D61" s="69" t="s">
        <v>150</v>
      </c>
      <c r="E61" s="61">
        <v>61</v>
      </c>
      <c r="F61" s="61">
        <v>55</v>
      </c>
      <c r="G61" s="61">
        <v>57</v>
      </c>
      <c r="H61" s="61">
        <v>32</v>
      </c>
      <c r="I61" s="61">
        <v>29</v>
      </c>
      <c r="J61" s="61">
        <v>56</v>
      </c>
      <c r="K61" s="62">
        <f t="shared" si="0"/>
        <v>290</v>
      </c>
      <c r="L61" s="59">
        <f t="shared" si="1"/>
        <v>58</v>
      </c>
      <c r="M61" s="60">
        <f t="shared" si="2"/>
        <v>-30</v>
      </c>
      <c r="N61" s="36">
        <f t="shared" si="3"/>
        <v>900</v>
      </c>
      <c r="O61" s="34"/>
    </row>
    <row r="62" spans="1:15" ht="20.399999999999999">
      <c r="A62" s="4">
        <v>123</v>
      </c>
      <c r="B62" s="70">
        <v>1102910125</v>
      </c>
      <c r="C62" s="23" t="s">
        <v>255</v>
      </c>
      <c r="D62" s="16" t="s">
        <v>256</v>
      </c>
      <c r="E62" s="12">
        <v>67</v>
      </c>
      <c r="F62" s="12">
        <v>42</v>
      </c>
      <c r="G62" s="12">
        <v>70</v>
      </c>
      <c r="H62" s="12">
        <v>24</v>
      </c>
      <c r="I62" s="12">
        <v>31</v>
      </c>
      <c r="J62" s="12">
        <v>56</v>
      </c>
      <c r="K62" s="58">
        <f t="shared" si="0"/>
        <v>290</v>
      </c>
      <c r="L62" s="59">
        <f t="shared" si="1"/>
        <v>58</v>
      </c>
      <c r="M62" s="60">
        <f t="shared" si="2"/>
        <v>-30</v>
      </c>
      <c r="N62" s="36">
        <f t="shared" si="3"/>
        <v>900</v>
      </c>
      <c r="O62" s="34"/>
    </row>
    <row r="63" spans="1:15">
      <c r="A63" s="4">
        <v>164</v>
      </c>
      <c r="B63" s="71">
        <v>1102910161</v>
      </c>
      <c r="C63" s="22" t="s">
        <v>336</v>
      </c>
      <c r="D63" s="17" t="s">
        <v>337</v>
      </c>
      <c r="E63" s="21">
        <v>56</v>
      </c>
      <c r="F63" s="21">
        <v>58</v>
      </c>
      <c r="G63" s="21">
        <v>55</v>
      </c>
      <c r="H63" s="21">
        <v>28</v>
      </c>
      <c r="I63" s="21">
        <v>32</v>
      </c>
      <c r="J63" s="21">
        <v>60</v>
      </c>
      <c r="K63" s="58">
        <f t="shared" si="0"/>
        <v>289</v>
      </c>
      <c r="L63" s="59">
        <f t="shared" si="1"/>
        <v>57.8</v>
      </c>
      <c r="M63" s="60">
        <f t="shared" si="2"/>
        <v>-29</v>
      </c>
      <c r="N63" s="36">
        <f t="shared" si="3"/>
        <v>841</v>
      </c>
      <c r="O63" s="34"/>
    </row>
    <row r="64" spans="1:15">
      <c r="A64" s="4">
        <v>21</v>
      </c>
      <c r="B64" s="68">
        <v>1102910024</v>
      </c>
      <c r="C64" s="11" t="s">
        <v>54</v>
      </c>
      <c r="D64" s="69" t="s">
        <v>55</v>
      </c>
      <c r="E64" s="12">
        <v>59</v>
      </c>
      <c r="F64" s="12">
        <v>69</v>
      </c>
      <c r="G64" s="12">
        <v>49</v>
      </c>
      <c r="H64" s="12">
        <v>27</v>
      </c>
      <c r="I64" s="12">
        <v>33</v>
      </c>
      <c r="J64" s="12">
        <v>51</v>
      </c>
      <c r="K64" s="58">
        <f t="shared" si="0"/>
        <v>288</v>
      </c>
      <c r="L64" s="59">
        <f t="shared" si="1"/>
        <v>57.6</v>
      </c>
      <c r="M64" s="60">
        <f t="shared" si="2"/>
        <v>-28</v>
      </c>
      <c r="N64" s="36">
        <f t="shared" si="3"/>
        <v>784</v>
      </c>
      <c r="O64" s="34"/>
    </row>
    <row r="65" spans="1:15">
      <c r="A65" s="4">
        <v>143</v>
      </c>
      <c r="B65" s="71">
        <v>1102910140</v>
      </c>
      <c r="C65" s="22" t="s">
        <v>295</v>
      </c>
      <c r="D65" s="17" t="s">
        <v>296</v>
      </c>
      <c r="E65" s="21">
        <v>69</v>
      </c>
      <c r="F65" s="21">
        <v>62</v>
      </c>
      <c r="G65" s="21">
        <v>42</v>
      </c>
      <c r="H65" s="21">
        <v>34</v>
      </c>
      <c r="I65" s="21">
        <v>32</v>
      </c>
      <c r="J65" s="21">
        <v>49</v>
      </c>
      <c r="K65" s="58">
        <f t="shared" si="0"/>
        <v>288</v>
      </c>
      <c r="L65" s="59">
        <f t="shared" si="1"/>
        <v>57.6</v>
      </c>
      <c r="M65" s="60">
        <f t="shared" si="2"/>
        <v>-28</v>
      </c>
      <c r="N65" s="36">
        <f t="shared" si="3"/>
        <v>784</v>
      </c>
      <c r="O65" s="34"/>
    </row>
    <row r="66" spans="1:15">
      <c r="A66" s="4">
        <v>190</v>
      </c>
      <c r="B66" s="71">
        <v>1202910904</v>
      </c>
      <c r="C66" s="24" t="s">
        <v>388</v>
      </c>
      <c r="D66" s="17" t="s">
        <v>389</v>
      </c>
      <c r="E66" s="21">
        <v>62</v>
      </c>
      <c r="F66" s="21">
        <v>70</v>
      </c>
      <c r="G66" s="21">
        <v>47</v>
      </c>
      <c r="H66" s="21">
        <v>21</v>
      </c>
      <c r="I66" s="21">
        <v>27</v>
      </c>
      <c r="J66" s="21">
        <v>61</v>
      </c>
      <c r="K66" s="58">
        <f t="shared" si="0"/>
        <v>288</v>
      </c>
      <c r="L66" s="59">
        <f t="shared" si="1"/>
        <v>57.6</v>
      </c>
      <c r="M66" s="60">
        <f t="shared" si="2"/>
        <v>-28</v>
      </c>
      <c r="N66" s="36">
        <f t="shared" si="3"/>
        <v>784</v>
      </c>
      <c r="O66" s="34"/>
    </row>
    <row r="67" spans="1:15">
      <c r="A67" s="4">
        <v>19</v>
      </c>
      <c r="B67" s="68">
        <v>1102910022</v>
      </c>
      <c r="C67" s="11" t="s">
        <v>50</v>
      </c>
      <c r="D67" s="11" t="s">
        <v>51</v>
      </c>
      <c r="E67" s="12">
        <v>63</v>
      </c>
      <c r="F67" s="12">
        <v>70</v>
      </c>
      <c r="G67" s="12">
        <v>55</v>
      </c>
      <c r="H67" s="12">
        <v>21</v>
      </c>
      <c r="I67" s="12">
        <v>27</v>
      </c>
      <c r="J67" s="12">
        <v>51</v>
      </c>
      <c r="K67" s="58">
        <f t="shared" si="0"/>
        <v>287</v>
      </c>
      <c r="L67" s="59">
        <f t="shared" si="1"/>
        <v>57.4</v>
      </c>
      <c r="M67" s="60">
        <f t="shared" si="2"/>
        <v>-27</v>
      </c>
      <c r="N67" s="36">
        <f t="shared" si="3"/>
        <v>729</v>
      </c>
      <c r="O67" s="34"/>
    </row>
    <row r="68" spans="1:15">
      <c r="A68" s="4">
        <v>52</v>
      </c>
      <c r="B68" s="68">
        <v>1102910057</v>
      </c>
      <c r="C68" s="11" t="s">
        <v>114</v>
      </c>
      <c r="D68" s="69" t="s">
        <v>115</v>
      </c>
      <c r="E68" s="61">
        <v>59</v>
      </c>
      <c r="F68" s="61">
        <v>51</v>
      </c>
      <c r="G68" s="61">
        <v>76</v>
      </c>
      <c r="H68" s="61">
        <v>25</v>
      </c>
      <c r="I68" s="61">
        <v>26</v>
      </c>
      <c r="J68" s="61">
        <v>50</v>
      </c>
      <c r="K68" s="62">
        <f t="shared" si="0"/>
        <v>287</v>
      </c>
      <c r="L68" s="59">
        <f t="shared" si="1"/>
        <v>57.4</v>
      </c>
      <c r="M68" s="60">
        <f t="shared" si="2"/>
        <v>-27</v>
      </c>
      <c r="N68" s="36">
        <f t="shared" si="3"/>
        <v>729</v>
      </c>
      <c r="O68" s="34"/>
    </row>
    <row r="69" spans="1:15" ht="20.399999999999999">
      <c r="A69" s="4">
        <v>108</v>
      </c>
      <c r="B69" s="70">
        <v>1102910109</v>
      </c>
      <c r="C69" s="23" t="s">
        <v>225</v>
      </c>
      <c r="D69" s="16" t="s">
        <v>226</v>
      </c>
      <c r="E69" s="12">
        <v>43</v>
      </c>
      <c r="F69" s="12">
        <v>73</v>
      </c>
      <c r="G69" s="12">
        <v>61</v>
      </c>
      <c r="H69" s="12">
        <v>27</v>
      </c>
      <c r="I69" s="12">
        <v>30</v>
      </c>
      <c r="J69" s="12">
        <v>53</v>
      </c>
      <c r="K69" s="58">
        <f t="shared" si="0"/>
        <v>287</v>
      </c>
      <c r="L69" s="59">
        <f t="shared" si="1"/>
        <v>57.4</v>
      </c>
      <c r="M69" s="60">
        <f t="shared" si="2"/>
        <v>-27</v>
      </c>
      <c r="N69" s="36">
        <f t="shared" si="3"/>
        <v>729</v>
      </c>
      <c r="O69" s="34"/>
    </row>
    <row r="70" spans="1:15">
      <c r="A70" s="4">
        <v>114</v>
      </c>
      <c r="B70" s="70">
        <v>1102910115</v>
      </c>
      <c r="C70" s="23" t="s">
        <v>237</v>
      </c>
      <c r="D70" s="16" t="s">
        <v>238</v>
      </c>
      <c r="E70" s="12">
        <v>52</v>
      </c>
      <c r="F70" s="12">
        <v>66</v>
      </c>
      <c r="G70" s="12">
        <v>58</v>
      </c>
      <c r="H70" s="12">
        <v>32</v>
      </c>
      <c r="I70" s="12">
        <v>29</v>
      </c>
      <c r="J70" s="12">
        <v>49</v>
      </c>
      <c r="K70" s="58">
        <f t="shared" si="0"/>
        <v>286</v>
      </c>
      <c r="L70" s="59">
        <f t="shared" si="1"/>
        <v>57.2</v>
      </c>
      <c r="M70" s="60">
        <f t="shared" si="2"/>
        <v>-26</v>
      </c>
      <c r="N70" s="36">
        <f t="shared" si="3"/>
        <v>676</v>
      </c>
      <c r="O70" s="34"/>
    </row>
    <row r="71" spans="1:15">
      <c r="A71" s="4">
        <v>131</v>
      </c>
      <c r="B71" s="70">
        <v>1102910133</v>
      </c>
      <c r="C71" s="15" t="s">
        <v>271</v>
      </c>
      <c r="D71" s="16" t="s">
        <v>272</v>
      </c>
      <c r="E71" s="12">
        <v>64</v>
      </c>
      <c r="F71" s="12">
        <v>60</v>
      </c>
      <c r="G71" s="12">
        <v>44</v>
      </c>
      <c r="H71" s="12">
        <v>27</v>
      </c>
      <c r="I71" s="12">
        <v>31</v>
      </c>
      <c r="J71" s="12">
        <v>60</v>
      </c>
      <c r="K71" s="58">
        <f t="shared" si="0"/>
        <v>286</v>
      </c>
      <c r="L71" s="59">
        <f t="shared" si="1"/>
        <v>57.2</v>
      </c>
      <c r="M71" s="60">
        <f t="shared" si="2"/>
        <v>-26</v>
      </c>
      <c r="N71" s="36">
        <f t="shared" si="3"/>
        <v>676</v>
      </c>
      <c r="O71" s="34"/>
    </row>
    <row r="72" spans="1:15">
      <c r="A72" s="4">
        <v>142</v>
      </c>
      <c r="B72" s="71">
        <v>1102910139</v>
      </c>
      <c r="C72" s="22" t="s">
        <v>293</v>
      </c>
      <c r="D72" s="17" t="s">
        <v>294</v>
      </c>
      <c r="E72" s="21">
        <v>60</v>
      </c>
      <c r="F72" s="21">
        <v>67</v>
      </c>
      <c r="G72" s="21">
        <v>50</v>
      </c>
      <c r="H72" s="21">
        <v>26</v>
      </c>
      <c r="I72" s="21">
        <v>30</v>
      </c>
      <c r="J72" s="21">
        <v>52</v>
      </c>
      <c r="K72" s="58">
        <f t="shared" si="0"/>
        <v>285</v>
      </c>
      <c r="L72" s="59">
        <f t="shared" si="1"/>
        <v>57</v>
      </c>
      <c r="M72" s="60">
        <f t="shared" si="2"/>
        <v>-25</v>
      </c>
      <c r="N72" s="36">
        <f t="shared" si="3"/>
        <v>625</v>
      </c>
      <c r="O72" s="34"/>
    </row>
    <row r="73" spans="1:15">
      <c r="A73" s="4">
        <v>180</v>
      </c>
      <c r="B73" s="71">
        <v>1102910177</v>
      </c>
      <c r="C73" s="24" t="s">
        <v>368</v>
      </c>
      <c r="D73" s="17" t="s">
        <v>369</v>
      </c>
      <c r="E73" s="21">
        <v>49</v>
      </c>
      <c r="F73" s="21">
        <v>53</v>
      </c>
      <c r="G73" s="21">
        <v>49</v>
      </c>
      <c r="H73" s="21">
        <v>31</v>
      </c>
      <c r="I73" s="21">
        <v>27</v>
      </c>
      <c r="J73" s="21">
        <v>75</v>
      </c>
      <c r="K73" s="58">
        <f t="shared" ref="K73:K136" si="4">SUM(E73:J73)</f>
        <v>284</v>
      </c>
      <c r="L73" s="59">
        <f t="shared" ref="L73:L136" si="5">K73/5</f>
        <v>56.8</v>
      </c>
      <c r="M73" s="60">
        <f t="shared" ref="M73:M136" si="6">260-K73</f>
        <v>-24</v>
      </c>
      <c r="N73" s="36">
        <f t="shared" ref="N73:N136" si="7">M73*M73</f>
        <v>576</v>
      </c>
      <c r="O73" s="34"/>
    </row>
    <row r="74" spans="1:15">
      <c r="A74" s="4">
        <v>12</v>
      </c>
      <c r="B74" s="68">
        <v>1102910013</v>
      </c>
      <c r="C74" s="11" t="s">
        <v>36</v>
      </c>
      <c r="D74" s="69" t="s">
        <v>37</v>
      </c>
      <c r="E74" s="7">
        <v>58</v>
      </c>
      <c r="F74" s="7">
        <v>39</v>
      </c>
      <c r="G74" s="7">
        <v>74</v>
      </c>
      <c r="H74" s="7">
        <v>27</v>
      </c>
      <c r="I74" s="7">
        <v>40</v>
      </c>
      <c r="J74" s="7">
        <v>44</v>
      </c>
      <c r="K74" s="58">
        <f t="shared" si="4"/>
        <v>282</v>
      </c>
      <c r="L74" s="59">
        <f t="shared" si="5"/>
        <v>56.4</v>
      </c>
      <c r="M74" s="60">
        <f t="shared" si="6"/>
        <v>-22</v>
      </c>
      <c r="N74" s="36">
        <f t="shared" si="7"/>
        <v>484</v>
      </c>
      <c r="O74" s="34"/>
    </row>
    <row r="75" spans="1:15">
      <c r="A75" s="4">
        <v>61</v>
      </c>
      <c r="B75" s="68">
        <v>1102910066</v>
      </c>
      <c r="C75" s="11" t="s">
        <v>132</v>
      </c>
      <c r="D75" s="11" t="s">
        <v>133</v>
      </c>
      <c r="E75" s="61">
        <v>61</v>
      </c>
      <c r="F75" s="61">
        <v>77</v>
      </c>
      <c r="G75" s="64">
        <v>59</v>
      </c>
      <c r="H75" s="64">
        <v>26</v>
      </c>
      <c r="I75" s="64" t="s">
        <v>134</v>
      </c>
      <c r="J75" s="64">
        <v>58</v>
      </c>
      <c r="K75" s="62">
        <f t="shared" si="4"/>
        <v>281</v>
      </c>
      <c r="L75" s="59">
        <f t="shared" si="5"/>
        <v>56.2</v>
      </c>
      <c r="M75" s="60">
        <f t="shared" si="6"/>
        <v>-21</v>
      </c>
      <c r="N75" s="36">
        <f t="shared" si="7"/>
        <v>441</v>
      </c>
      <c r="O75" s="34"/>
    </row>
    <row r="76" spans="1:15">
      <c r="A76" s="4">
        <v>33</v>
      </c>
      <c r="B76" s="68">
        <v>1102910037</v>
      </c>
      <c r="C76" s="11" t="s">
        <v>78</v>
      </c>
      <c r="D76" s="11" t="s">
        <v>79</v>
      </c>
      <c r="E76" s="12">
        <v>61</v>
      </c>
      <c r="F76" s="12">
        <v>75</v>
      </c>
      <c r="G76" s="12">
        <v>50</v>
      </c>
      <c r="H76" s="12">
        <v>22</v>
      </c>
      <c r="I76" s="12">
        <v>25</v>
      </c>
      <c r="J76" s="12">
        <v>47</v>
      </c>
      <c r="K76" s="58">
        <f t="shared" si="4"/>
        <v>280</v>
      </c>
      <c r="L76" s="59">
        <f t="shared" si="5"/>
        <v>56</v>
      </c>
      <c r="M76" s="60">
        <f t="shared" si="6"/>
        <v>-20</v>
      </c>
      <c r="N76" s="36">
        <f t="shared" si="7"/>
        <v>400</v>
      </c>
      <c r="O76" s="34"/>
    </row>
    <row r="77" spans="1:15">
      <c r="A77" s="4">
        <v>163</v>
      </c>
      <c r="B77" s="71">
        <v>1102910160</v>
      </c>
      <c r="C77" s="22" t="s">
        <v>334</v>
      </c>
      <c r="D77" s="17" t="s">
        <v>335</v>
      </c>
      <c r="E77" s="21">
        <v>58</v>
      </c>
      <c r="F77" s="21">
        <v>61</v>
      </c>
      <c r="G77" s="21">
        <v>53</v>
      </c>
      <c r="H77" s="21">
        <v>28</v>
      </c>
      <c r="I77" s="21">
        <v>23</v>
      </c>
      <c r="J77" s="21">
        <v>57</v>
      </c>
      <c r="K77" s="58">
        <f t="shared" si="4"/>
        <v>280</v>
      </c>
      <c r="L77" s="59">
        <f t="shared" si="5"/>
        <v>56</v>
      </c>
      <c r="M77" s="60">
        <f t="shared" si="6"/>
        <v>-20</v>
      </c>
      <c r="N77" s="36">
        <f t="shared" si="7"/>
        <v>400</v>
      </c>
      <c r="O77" s="34"/>
    </row>
    <row r="78" spans="1:15">
      <c r="A78" s="4">
        <v>96</v>
      </c>
      <c r="B78" s="70">
        <v>1102910097</v>
      </c>
      <c r="C78" s="15" t="s">
        <v>202</v>
      </c>
      <c r="D78" s="16" t="s">
        <v>203</v>
      </c>
      <c r="E78" s="12">
        <v>64</v>
      </c>
      <c r="F78" s="12">
        <v>52</v>
      </c>
      <c r="G78" s="12">
        <v>58</v>
      </c>
      <c r="H78" s="12">
        <v>24</v>
      </c>
      <c r="I78" s="12">
        <v>36</v>
      </c>
      <c r="J78" s="12">
        <v>45</v>
      </c>
      <c r="K78" s="58">
        <f t="shared" si="4"/>
        <v>279</v>
      </c>
      <c r="L78" s="59">
        <f t="shared" si="5"/>
        <v>55.8</v>
      </c>
      <c r="M78" s="60">
        <f t="shared" si="6"/>
        <v>-19</v>
      </c>
      <c r="N78" s="36">
        <f t="shared" si="7"/>
        <v>361</v>
      </c>
      <c r="O78" s="34"/>
    </row>
    <row r="79" spans="1:15" ht="20.399999999999999">
      <c r="A79" s="4">
        <v>198</v>
      </c>
      <c r="B79" s="71">
        <v>1202910917</v>
      </c>
      <c r="C79" s="24" t="s">
        <v>403</v>
      </c>
      <c r="D79" s="17" t="s">
        <v>404</v>
      </c>
      <c r="E79" s="10">
        <v>60</v>
      </c>
      <c r="F79" s="10">
        <v>57</v>
      </c>
      <c r="G79" s="10">
        <v>55</v>
      </c>
      <c r="H79" s="10">
        <v>23</v>
      </c>
      <c r="I79" s="10">
        <v>30</v>
      </c>
      <c r="J79" s="10">
        <v>54</v>
      </c>
      <c r="K79" s="58">
        <f t="shared" si="4"/>
        <v>279</v>
      </c>
      <c r="L79" s="59">
        <f t="shared" si="5"/>
        <v>55.8</v>
      </c>
      <c r="M79" s="60">
        <f t="shared" si="6"/>
        <v>-19</v>
      </c>
      <c r="N79" s="36">
        <f t="shared" si="7"/>
        <v>361</v>
      </c>
      <c r="O79" s="34"/>
    </row>
    <row r="80" spans="1:15" ht="20.399999999999999">
      <c r="A80" s="4">
        <v>74</v>
      </c>
      <c r="B80" s="70">
        <v>1102910073</v>
      </c>
      <c r="C80" s="23" t="s">
        <v>159</v>
      </c>
      <c r="D80" s="16" t="s">
        <v>160</v>
      </c>
      <c r="E80" s="9">
        <v>44</v>
      </c>
      <c r="F80" s="9">
        <v>55</v>
      </c>
      <c r="G80" s="9">
        <v>72</v>
      </c>
      <c r="H80" s="9">
        <v>23</v>
      </c>
      <c r="I80" s="9">
        <v>35</v>
      </c>
      <c r="J80" s="9">
        <v>49</v>
      </c>
      <c r="K80" s="62">
        <f t="shared" si="4"/>
        <v>278</v>
      </c>
      <c r="L80" s="59">
        <f t="shared" si="5"/>
        <v>55.6</v>
      </c>
      <c r="M80" s="60">
        <f t="shared" si="6"/>
        <v>-18</v>
      </c>
      <c r="N80" s="36">
        <f t="shared" si="7"/>
        <v>324</v>
      </c>
      <c r="O80" s="34"/>
    </row>
    <row r="81" spans="1:15">
      <c r="A81" s="4">
        <v>59</v>
      </c>
      <c r="B81" s="68">
        <v>1102910064</v>
      </c>
      <c r="C81" s="11" t="s">
        <v>128</v>
      </c>
      <c r="D81" s="69" t="s">
        <v>129</v>
      </c>
      <c r="E81" s="61">
        <v>53</v>
      </c>
      <c r="F81" s="61">
        <v>57</v>
      </c>
      <c r="G81" s="61">
        <v>57</v>
      </c>
      <c r="H81" s="61">
        <v>21</v>
      </c>
      <c r="I81" s="61">
        <v>31</v>
      </c>
      <c r="J81" s="61">
        <v>58</v>
      </c>
      <c r="K81" s="62">
        <f t="shared" si="4"/>
        <v>277</v>
      </c>
      <c r="L81" s="59">
        <f t="shared" si="5"/>
        <v>55.4</v>
      </c>
      <c r="M81" s="60">
        <f t="shared" si="6"/>
        <v>-17</v>
      </c>
      <c r="N81" s="36">
        <f t="shared" si="7"/>
        <v>289</v>
      </c>
      <c r="O81" s="34"/>
    </row>
    <row r="82" spans="1:15">
      <c r="A82" s="4">
        <v>129</v>
      </c>
      <c r="B82" s="70">
        <v>1102910131</v>
      </c>
      <c r="C82" s="23" t="s">
        <v>267</v>
      </c>
      <c r="D82" s="16" t="s">
        <v>268</v>
      </c>
      <c r="E82" s="12">
        <v>56</v>
      </c>
      <c r="F82" s="12">
        <v>56</v>
      </c>
      <c r="G82" s="12">
        <v>44</v>
      </c>
      <c r="H82" s="12">
        <v>30</v>
      </c>
      <c r="I82" s="12">
        <v>24</v>
      </c>
      <c r="J82" s="12">
        <v>67</v>
      </c>
      <c r="K82" s="58">
        <f t="shared" si="4"/>
        <v>277</v>
      </c>
      <c r="L82" s="59">
        <f t="shared" si="5"/>
        <v>55.4</v>
      </c>
      <c r="M82" s="60">
        <f t="shared" si="6"/>
        <v>-17</v>
      </c>
      <c r="N82" s="36">
        <f t="shared" si="7"/>
        <v>289</v>
      </c>
      <c r="O82" s="34"/>
    </row>
    <row r="83" spans="1:15">
      <c r="A83" s="4">
        <v>170</v>
      </c>
      <c r="B83" s="71">
        <v>1102910167</v>
      </c>
      <c r="C83" s="24" t="s">
        <v>348</v>
      </c>
      <c r="D83" s="17" t="s">
        <v>349</v>
      </c>
      <c r="E83" s="21">
        <v>62</v>
      </c>
      <c r="F83" s="21">
        <v>58</v>
      </c>
      <c r="G83" s="21">
        <v>52</v>
      </c>
      <c r="H83" s="21">
        <v>34</v>
      </c>
      <c r="I83" s="21">
        <v>30</v>
      </c>
      <c r="J83" s="21">
        <v>41</v>
      </c>
      <c r="K83" s="58">
        <f t="shared" si="4"/>
        <v>277</v>
      </c>
      <c r="L83" s="59">
        <f t="shared" si="5"/>
        <v>55.4</v>
      </c>
      <c r="M83" s="60">
        <f t="shared" si="6"/>
        <v>-17</v>
      </c>
      <c r="N83" s="36">
        <f t="shared" si="7"/>
        <v>289</v>
      </c>
      <c r="O83" s="34"/>
    </row>
    <row r="84" spans="1:15">
      <c r="A84" s="4">
        <v>186</v>
      </c>
      <c r="B84" s="71">
        <v>1102910186</v>
      </c>
      <c r="C84" s="24" t="s">
        <v>380</v>
      </c>
      <c r="D84" s="17" t="s">
        <v>381</v>
      </c>
      <c r="E84" s="21">
        <v>51</v>
      </c>
      <c r="F84" s="21">
        <v>65</v>
      </c>
      <c r="G84" s="21">
        <v>55</v>
      </c>
      <c r="H84" s="21">
        <v>33</v>
      </c>
      <c r="I84" s="21">
        <v>20</v>
      </c>
      <c r="J84" s="21">
        <v>53</v>
      </c>
      <c r="K84" s="58">
        <f t="shared" si="4"/>
        <v>277</v>
      </c>
      <c r="L84" s="59">
        <f t="shared" si="5"/>
        <v>55.4</v>
      </c>
      <c r="M84" s="60">
        <f t="shared" si="6"/>
        <v>-17</v>
      </c>
      <c r="N84" s="36">
        <f t="shared" si="7"/>
        <v>289</v>
      </c>
      <c r="O84" s="34"/>
    </row>
    <row r="85" spans="1:15">
      <c r="A85" s="4">
        <v>39</v>
      </c>
      <c r="B85" s="68">
        <v>1102910043</v>
      </c>
      <c r="C85" s="11" t="s">
        <v>90</v>
      </c>
      <c r="D85" s="69" t="s">
        <v>91</v>
      </c>
      <c r="E85" s="12">
        <v>67</v>
      </c>
      <c r="F85" s="12">
        <v>48</v>
      </c>
      <c r="G85" s="12">
        <v>63</v>
      </c>
      <c r="H85" s="12">
        <v>18</v>
      </c>
      <c r="I85" s="12">
        <v>25</v>
      </c>
      <c r="J85" s="12">
        <v>55</v>
      </c>
      <c r="K85" s="58">
        <f t="shared" si="4"/>
        <v>276</v>
      </c>
      <c r="L85" s="59">
        <f t="shared" si="5"/>
        <v>55.2</v>
      </c>
      <c r="M85" s="60">
        <f t="shared" si="6"/>
        <v>-16</v>
      </c>
      <c r="N85" s="36">
        <f t="shared" si="7"/>
        <v>256</v>
      </c>
      <c r="O85" s="34"/>
    </row>
    <row r="86" spans="1:15">
      <c r="A86" s="4">
        <v>20</v>
      </c>
      <c r="B86" s="68">
        <v>1102910023</v>
      </c>
      <c r="C86" s="11" t="s">
        <v>52</v>
      </c>
      <c r="D86" s="69" t="s">
        <v>53</v>
      </c>
      <c r="E86" s="12">
        <v>58</v>
      </c>
      <c r="F86" s="12">
        <v>62</v>
      </c>
      <c r="G86" s="12">
        <v>52</v>
      </c>
      <c r="H86" s="12">
        <v>20</v>
      </c>
      <c r="I86" s="12">
        <v>38</v>
      </c>
      <c r="J86" s="12">
        <v>44</v>
      </c>
      <c r="K86" s="58">
        <f t="shared" si="4"/>
        <v>274</v>
      </c>
      <c r="L86" s="59">
        <f t="shared" si="5"/>
        <v>54.8</v>
      </c>
      <c r="M86" s="60">
        <f t="shared" si="6"/>
        <v>-14</v>
      </c>
      <c r="N86" s="36">
        <f t="shared" si="7"/>
        <v>196</v>
      </c>
      <c r="O86" s="34"/>
    </row>
    <row r="87" spans="1:15">
      <c r="A87" s="4">
        <v>24</v>
      </c>
      <c r="B87" s="68">
        <v>1102910027</v>
      </c>
      <c r="C87" s="11" t="s">
        <v>60</v>
      </c>
      <c r="D87" s="11" t="s">
        <v>61</v>
      </c>
      <c r="E87" s="12">
        <v>67</v>
      </c>
      <c r="F87" s="12">
        <v>75</v>
      </c>
      <c r="G87" s="12">
        <v>44</v>
      </c>
      <c r="H87" s="12">
        <v>18</v>
      </c>
      <c r="I87" s="12">
        <v>22</v>
      </c>
      <c r="J87" s="12">
        <v>48</v>
      </c>
      <c r="K87" s="58">
        <f t="shared" si="4"/>
        <v>274</v>
      </c>
      <c r="L87" s="59">
        <f t="shared" si="5"/>
        <v>54.8</v>
      </c>
      <c r="M87" s="60">
        <f t="shared" si="6"/>
        <v>-14</v>
      </c>
      <c r="N87" s="36">
        <f t="shared" si="7"/>
        <v>196</v>
      </c>
      <c r="O87" s="34"/>
    </row>
    <row r="88" spans="1:15">
      <c r="A88" s="4">
        <v>140</v>
      </c>
      <c r="B88" s="71">
        <v>1102910137</v>
      </c>
      <c r="C88" s="22" t="s">
        <v>289</v>
      </c>
      <c r="D88" s="17" t="s">
        <v>290</v>
      </c>
      <c r="E88" s="21">
        <v>32</v>
      </c>
      <c r="F88" s="21">
        <v>66</v>
      </c>
      <c r="G88" s="21">
        <v>53</v>
      </c>
      <c r="H88" s="21">
        <v>30</v>
      </c>
      <c r="I88" s="21">
        <v>39</v>
      </c>
      <c r="J88" s="21">
        <v>54</v>
      </c>
      <c r="K88" s="58">
        <f t="shared" si="4"/>
        <v>274</v>
      </c>
      <c r="L88" s="59">
        <f t="shared" si="5"/>
        <v>54.8</v>
      </c>
      <c r="M88" s="60">
        <f t="shared" si="6"/>
        <v>-14</v>
      </c>
      <c r="N88" s="36">
        <f t="shared" si="7"/>
        <v>196</v>
      </c>
      <c r="O88" s="34"/>
    </row>
    <row r="89" spans="1:15">
      <c r="A89" s="4">
        <v>30</v>
      </c>
      <c r="B89" s="68">
        <v>1102910034</v>
      </c>
      <c r="C89" s="11" t="s">
        <v>72</v>
      </c>
      <c r="D89" s="69" t="s">
        <v>73</v>
      </c>
      <c r="E89" s="12">
        <v>53</v>
      </c>
      <c r="F89" s="12">
        <v>63</v>
      </c>
      <c r="G89" s="12">
        <v>50</v>
      </c>
      <c r="H89" s="12">
        <v>24</v>
      </c>
      <c r="I89" s="12">
        <v>34</v>
      </c>
      <c r="J89" s="12">
        <v>49</v>
      </c>
      <c r="K89" s="58">
        <f t="shared" si="4"/>
        <v>273</v>
      </c>
      <c r="L89" s="59">
        <f t="shared" si="5"/>
        <v>54.6</v>
      </c>
      <c r="M89" s="60">
        <f t="shared" si="6"/>
        <v>-13</v>
      </c>
      <c r="N89" s="36">
        <f t="shared" si="7"/>
        <v>169</v>
      </c>
      <c r="O89" s="34"/>
    </row>
    <row r="90" spans="1:15">
      <c r="A90" s="4">
        <v>196</v>
      </c>
      <c r="B90" s="71">
        <v>1202910915</v>
      </c>
      <c r="C90" s="24" t="s">
        <v>399</v>
      </c>
      <c r="D90" s="17" t="s">
        <v>400</v>
      </c>
      <c r="E90" s="10">
        <v>55</v>
      </c>
      <c r="F90" s="10">
        <v>63</v>
      </c>
      <c r="G90" s="10">
        <v>54</v>
      </c>
      <c r="H90" s="10">
        <v>22</v>
      </c>
      <c r="I90" s="10">
        <v>35</v>
      </c>
      <c r="J90" s="10">
        <v>43</v>
      </c>
      <c r="K90" s="58">
        <f t="shared" si="4"/>
        <v>272</v>
      </c>
      <c r="L90" s="59">
        <f t="shared" si="5"/>
        <v>54.4</v>
      </c>
      <c r="M90" s="60">
        <f t="shared" si="6"/>
        <v>-12</v>
      </c>
      <c r="N90" s="36">
        <f t="shared" si="7"/>
        <v>144</v>
      </c>
      <c r="O90" s="34"/>
    </row>
    <row r="91" spans="1:15">
      <c r="A91" s="4">
        <v>203</v>
      </c>
      <c r="B91" s="71">
        <v>1202910922</v>
      </c>
      <c r="C91" s="24" t="s">
        <v>413</v>
      </c>
      <c r="D91" s="17" t="s">
        <v>414</v>
      </c>
      <c r="E91" s="10">
        <v>68</v>
      </c>
      <c r="F91" s="10">
        <v>67</v>
      </c>
      <c r="G91" s="10">
        <v>45</v>
      </c>
      <c r="H91" s="10">
        <v>29</v>
      </c>
      <c r="I91" s="10">
        <v>23</v>
      </c>
      <c r="J91" s="10">
        <v>39</v>
      </c>
      <c r="K91" s="58">
        <f t="shared" si="4"/>
        <v>271</v>
      </c>
      <c r="L91" s="59">
        <f t="shared" si="5"/>
        <v>54.2</v>
      </c>
      <c r="M91" s="60">
        <f t="shared" si="6"/>
        <v>-11</v>
      </c>
      <c r="N91" s="36">
        <f t="shared" si="7"/>
        <v>121</v>
      </c>
      <c r="O91" s="34"/>
    </row>
    <row r="92" spans="1:15">
      <c r="A92" s="4">
        <v>16</v>
      </c>
      <c r="B92" s="68">
        <v>1102910018</v>
      </c>
      <c r="C92" s="11" t="s">
        <v>44</v>
      </c>
      <c r="D92" s="11" t="s">
        <v>45</v>
      </c>
      <c r="E92" s="12">
        <v>59</v>
      </c>
      <c r="F92" s="12">
        <v>55</v>
      </c>
      <c r="G92" s="12">
        <v>48</v>
      </c>
      <c r="H92" s="12">
        <v>23</v>
      </c>
      <c r="I92" s="12">
        <v>27</v>
      </c>
      <c r="J92" s="12">
        <v>58</v>
      </c>
      <c r="K92" s="58">
        <f t="shared" si="4"/>
        <v>270</v>
      </c>
      <c r="L92" s="59">
        <f t="shared" si="5"/>
        <v>54</v>
      </c>
      <c r="M92" s="60">
        <f t="shared" si="6"/>
        <v>-10</v>
      </c>
      <c r="N92" s="36">
        <f t="shared" si="7"/>
        <v>100</v>
      </c>
      <c r="O92" s="34"/>
    </row>
    <row r="93" spans="1:15">
      <c r="A93" s="4">
        <v>94</v>
      </c>
      <c r="B93" s="70">
        <v>1102910095</v>
      </c>
      <c r="C93" s="15" t="s">
        <v>198</v>
      </c>
      <c r="D93" s="16" t="s">
        <v>199</v>
      </c>
      <c r="E93" s="12">
        <v>53</v>
      </c>
      <c r="F93" s="12">
        <v>57</v>
      </c>
      <c r="G93" s="12">
        <v>60</v>
      </c>
      <c r="H93" s="12">
        <v>19</v>
      </c>
      <c r="I93" s="12">
        <v>33</v>
      </c>
      <c r="J93" s="12">
        <v>47</v>
      </c>
      <c r="K93" s="58">
        <f t="shared" si="4"/>
        <v>269</v>
      </c>
      <c r="L93" s="59">
        <f t="shared" si="5"/>
        <v>53.8</v>
      </c>
      <c r="M93" s="60">
        <f t="shared" si="6"/>
        <v>-9</v>
      </c>
      <c r="N93" s="36">
        <f t="shared" si="7"/>
        <v>81</v>
      </c>
      <c r="O93" s="34"/>
    </row>
    <row r="94" spans="1:15">
      <c r="A94" s="4">
        <v>191</v>
      </c>
      <c r="B94" s="71">
        <v>1202910905</v>
      </c>
      <c r="C94" s="24" t="s">
        <v>390</v>
      </c>
      <c r="D94" s="17" t="s">
        <v>391</v>
      </c>
      <c r="E94" s="21">
        <v>62</v>
      </c>
      <c r="F94" s="21">
        <v>58</v>
      </c>
      <c r="G94" s="21">
        <v>45</v>
      </c>
      <c r="H94" s="21">
        <v>21</v>
      </c>
      <c r="I94" s="21">
        <v>22</v>
      </c>
      <c r="J94" s="21">
        <v>61</v>
      </c>
      <c r="K94" s="58">
        <f t="shared" si="4"/>
        <v>269</v>
      </c>
      <c r="L94" s="59">
        <f t="shared" si="5"/>
        <v>53.8</v>
      </c>
      <c r="M94" s="60">
        <f t="shared" si="6"/>
        <v>-9</v>
      </c>
      <c r="N94" s="36">
        <f t="shared" si="7"/>
        <v>81</v>
      </c>
      <c r="O94" s="34"/>
    </row>
    <row r="95" spans="1:15">
      <c r="A95" s="4">
        <v>80</v>
      </c>
      <c r="B95" s="70">
        <v>1102910080</v>
      </c>
      <c r="C95" s="23" t="s">
        <v>171</v>
      </c>
      <c r="D95" s="16" t="s">
        <v>172</v>
      </c>
      <c r="E95" s="7">
        <v>66</v>
      </c>
      <c r="F95" s="7">
        <v>49</v>
      </c>
      <c r="G95" s="7">
        <v>57</v>
      </c>
      <c r="H95" s="7">
        <v>27</v>
      </c>
      <c r="I95" s="7">
        <v>20</v>
      </c>
      <c r="J95" s="7">
        <v>49</v>
      </c>
      <c r="K95" s="58">
        <f t="shared" si="4"/>
        <v>268</v>
      </c>
      <c r="L95" s="59">
        <f t="shared" si="5"/>
        <v>53.6</v>
      </c>
      <c r="M95" s="60">
        <f t="shared" si="6"/>
        <v>-8</v>
      </c>
      <c r="N95" s="36">
        <f t="shared" si="7"/>
        <v>64</v>
      </c>
      <c r="O95" s="34"/>
    </row>
    <row r="96" spans="1:15">
      <c r="A96" s="4">
        <v>60</v>
      </c>
      <c r="B96" s="68">
        <v>1102910065</v>
      </c>
      <c r="C96" s="11" t="s">
        <v>130</v>
      </c>
      <c r="D96" s="69" t="s">
        <v>131</v>
      </c>
      <c r="E96" s="61">
        <v>50</v>
      </c>
      <c r="F96" s="61">
        <v>53</v>
      </c>
      <c r="G96" s="61">
        <v>35</v>
      </c>
      <c r="H96" s="61">
        <v>23</v>
      </c>
      <c r="I96" s="61">
        <v>39</v>
      </c>
      <c r="J96" s="61">
        <v>67</v>
      </c>
      <c r="K96" s="62">
        <f t="shared" si="4"/>
        <v>267</v>
      </c>
      <c r="L96" s="59">
        <f t="shared" si="5"/>
        <v>53.4</v>
      </c>
      <c r="M96" s="60">
        <f t="shared" si="6"/>
        <v>-7</v>
      </c>
      <c r="N96" s="36">
        <f t="shared" si="7"/>
        <v>49</v>
      </c>
      <c r="O96" s="34"/>
    </row>
    <row r="97" spans="1:15">
      <c r="A97" s="4">
        <v>101</v>
      </c>
      <c r="B97" s="70">
        <v>1102910102</v>
      </c>
      <c r="C97" s="23" t="s">
        <v>212</v>
      </c>
      <c r="D97" s="16" t="s">
        <v>213</v>
      </c>
      <c r="E97" s="12">
        <v>33</v>
      </c>
      <c r="F97" s="12">
        <v>50</v>
      </c>
      <c r="G97" s="12">
        <v>62</v>
      </c>
      <c r="H97" s="12">
        <v>24</v>
      </c>
      <c r="I97" s="12">
        <v>31</v>
      </c>
      <c r="J97" s="12">
        <v>67</v>
      </c>
      <c r="K97" s="58">
        <f t="shared" si="4"/>
        <v>267</v>
      </c>
      <c r="L97" s="59">
        <f t="shared" si="5"/>
        <v>53.4</v>
      </c>
      <c r="M97" s="60">
        <f t="shared" si="6"/>
        <v>-7</v>
      </c>
      <c r="N97" s="36">
        <f t="shared" si="7"/>
        <v>49</v>
      </c>
      <c r="O97" s="34"/>
    </row>
    <row r="98" spans="1:15">
      <c r="A98" s="4">
        <v>113</v>
      </c>
      <c r="B98" s="70">
        <v>1102910114</v>
      </c>
      <c r="C98" s="15" t="s">
        <v>235</v>
      </c>
      <c r="D98" s="16" t="s">
        <v>236</v>
      </c>
      <c r="E98" s="12">
        <v>60</v>
      </c>
      <c r="F98" s="12">
        <v>61</v>
      </c>
      <c r="G98" s="12">
        <v>38</v>
      </c>
      <c r="H98" s="12">
        <v>26</v>
      </c>
      <c r="I98" s="12">
        <v>30</v>
      </c>
      <c r="J98" s="12">
        <v>50</v>
      </c>
      <c r="K98" s="58">
        <f t="shared" si="4"/>
        <v>265</v>
      </c>
      <c r="L98" s="59">
        <f t="shared" si="5"/>
        <v>53</v>
      </c>
      <c r="M98" s="60">
        <f t="shared" si="6"/>
        <v>-5</v>
      </c>
      <c r="N98" s="36">
        <f t="shared" si="7"/>
        <v>25</v>
      </c>
      <c r="O98" s="34"/>
    </row>
    <row r="99" spans="1:15">
      <c r="A99" s="4">
        <v>73</v>
      </c>
      <c r="B99" s="70">
        <v>1102910072</v>
      </c>
      <c r="C99" s="23" t="s">
        <v>157</v>
      </c>
      <c r="D99" s="16" t="s">
        <v>158</v>
      </c>
      <c r="E99" s="9">
        <v>56</v>
      </c>
      <c r="F99" s="9">
        <v>65</v>
      </c>
      <c r="G99" s="9">
        <v>39</v>
      </c>
      <c r="H99" s="9">
        <v>27</v>
      </c>
      <c r="I99" s="9">
        <v>33</v>
      </c>
      <c r="J99" s="9">
        <v>44</v>
      </c>
      <c r="K99" s="62">
        <f t="shared" si="4"/>
        <v>264</v>
      </c>
      <c r="L99" s="59">
        <f t="shared" si="5"/>
        <v>52.8</v>
      </c>
      <c r="M99" s="60">
        <f t="shared" si="6"/>
        <v>-4</v>
      </c>
      <c r="N99" s="36">
        <f t="shared" si="7"/>
        <v>16</v>
      </c>
      <c r="O99" s="34"/>
    </row>
    <row r="100" spans="1:15" ht="20.399999999999999">
      <c r="A100" s="4">
        <v>157</v>
      </c>
      <c r="B100" s="71">
        <v>1102910154</v>
      </c>
      <c r="C100" s="24" t="s">
        <v>322</v>
      </c>
      <c r="D100" s="17" t="s">
        <v>323</v>
      </c>
      <c r="E100" s="21">
        <v>47</v>
      </c>
      <c r="F100" s="21">
        <v>49</v>
      </c>
      <c r="G100" s="21">
        <v>60</v>
      </c>
      <c r="H100" s="21">
        <v>24</v>
      </c>
      <c r="I100" s="21">
        <v>28</v>
      </c>
      <c r="J100" s="21">
        <v>56</v>
      </c>
      <c r="K100" s="58">
        <f t="shared" si="4"/>
        <v>264</v>
      </c>
      <c r="L100" s="59">
        <f t="shared" si="5"/>
        <v>52.8</v>
      </c>
      <c r="M100" s="60">
        <f t="shared" si="6"/>
        <v>-4</v>
      </c>
      <c r="N100" s="36">
        <f t="shared" si="7"/>
        <v>16</v>
      </c>
      <c r="O100" s="34"/>
    </row>
    <row r="101" spans="1:15" ht="20.399999999999999">
      <c r="A101" s="4">
        <v>185</v>
      </c>
      <c r="B101" s="71">
        <v>1102910185</v>
      </c>
      <c r="C101" s="24" t="s">
        <v>378</v>
      </c>
      <c r="D101" s="17" t="s">
        <v>379</v>
      </c>
      <c r="E101" s="21">
        <v>58</v>
      </c>
      <c r="F101" s="21">
        <v>58</v>
      </c>
      <c r="G101" s="21">
        <v>48</v>
      </c>
      <c r="H101" s="21">
        <v>22</v>
      </c>
      <c r="I101" s="21">
        <v>20</v>
      </c>
      <c r="J101" s="21">
        <v>58</v>
      </c>
      <c r="K101" s="58">
        <f t="shared" si="4"/>
        <v>264</v>
      </c>
      <c r="L101" s="59">
        <f t="shared" si="5"/>
        <v>52.8</v>
      </c>
      <c r="M101" s="60">
        <f t="shared" si="6"/>
        <v>-4</v>
      </c>
      <c r="N101" s="36">
        <f t="shared" si="7"/>
        <v>16</v>
      </c>
      <c r="O101" s="34"/>
    </row>
    <row r="102" spans="1:15">
      <c r="A102" s="4">
        <v>148</v>
      </c>
      <c r="B102" s="71">
        <v>1102910145</v>
      </c>
      <c r="C102" s="24" t="s">
        <v>304</v>
      </c>
      <c r="D102" s="17" t="s">
        <v>305</v>
      </c>
      <c r="E102" s="21">
        <v>47</v>
      </c>
      <c r="F102" s="21">
        <v>58</v>
      </c>
      <c r="G102" s="21">
        <v>47</v>
      </c>
      <c r="H102" s="21">
        <v>27</v>
      </c>
      <c r="I102" s="21">
        <v>31</v>
      </c>
      <c r="J102" s="21">
        <v>53</v>
      </c>
      <c r="K102" s="58">
        <f t="shared" si="4"/>
        <v>263</v>
      </c>
      <c r="L102" s="59">
        <f t="shared" si="5"/>
        <v>52.6</v>
      </c>
      <c r="M102" s="60">
        <f t="shared" si="6"/>
        <v>-3</v>
      </c>
      <c r="N102" s="36">
        <f t="shared" si="7"/>
        <v>9</v>
      </c>
      <c r="O102" s="34"/>
    </row>
    <row r="103" spans="1:15">
      <c r="A103" s="4">
        <v>41</v>
      </c>
      <c r="B103" s="68">
        <v>1102910045</v>
      </c>
      <c r="C103" s="11" t="s">
        <v>93</v>
      </c>
      <c r="D103" s="11" t="s">
        <v>94</v>
      </c>
      <c r="E103" s="12">
        <v>54</v>
      </c>
      <c r="F103" s="12">
        <v>51</v>
      </c>
      <c r="G103" s="12">
        <v>63</v>
      </c>
      <c r="H103" s="12">
        <v>15</v>
      </c>
      <c r="I103" s="12">
        <v>31</v>
      </c>
      <c r="J103" s="12">
        <v>48</v>
      </c>
      <c r="K103" s="58">
        <f t="shared" si="4"/>
        <v>262</v>
      </c>
      <c r="L103" s="59">
        <f t="shared" si="5"/>
        <v>52.4</v>
      </c>
      <c r="M103" s="60">
        <f t="shared" si="6"/>
        <v>-2</v>
      </c>
      <c r="N103" s="36">
        <f t="shared" si="7"/>
        <v>4</v>
      </c>
      <c r="O103" s="34"/>
    </row>
    <row r="104" spans="1:15">
      <c r="A104" s="4">
        <v>95</v>
      </c>
      <c r="B104" s="70">
        <v>1102910096</v>
      </c>
      <c r="C104" s="23" t="s">
        <v>200</v>
      </c>
      <c r="D104" s="16" t="s">
        <v>201</v>
      </c>
      <c r="E104" s="12">
        <v>58</v>
      </c>
      <c r="F104" s="12">
        <v>76</v>
      </c>
      <c r="G104" s="12">
        <v>60</v>
      </c>
      <c r="H104" s="12">
        <v>25</v>
      </c>
      <c r="I104" s="12" t="s">
        <v>21</v>
      </c>
      <c r="J104" s="12">
        <v>43</v>
      </c>
      <c r="K104" s="58">
        <f t="shared" si="4"/>
        <v>262</v>
      </c>
      <c r="L104" s="59">
        <f t="shared" si="5"/>
        <v>52.4</v>
      </c>
      <c r="M104" s="60">
        <f t="shared" si="6"/>
        <v>-2</v>
      </c>
      <c r="N104" s="36">
        <f t="shared" si="7"/>
        <v>4</v>
      </c>
      <c r="O104" s="34"/>
    </row>
    <row r="105" spans="1:15">
      <c r="A105" s="4">
        <v>106</v>
      </c>
      <c r="B105" s="70">
        <v>1102910107</v>
      </c>
      <c r="C105" s="15" t="s">
        <v>221</v>
      </c>
      <c r="D105" s="16" t="s">
        <v>222</v>
      </c>
      <c r="E105" s="12">
        <v>45</v>
      </c>
      <c r="F105" s="12">
        <v>60</v>
      </c>
      <c r="G105" s="12">
        <v>52</v>
      </c>
      <c r="H105" s="12">
        <v>26</v>
      </c>
      <c r="I105" s="12">
        <v>25</v>
      </c>
      <c r="J105" s="12">
        <v>54</v>
      </c>
      <c r="K105" s="58">
        <f t="shared" si="4"/>
        <v>262</v>
      </c>
      <c r="L105" s="59">
        <f t="shared" si="5"/>
        <v>52.4</v>
      </c>
      <c r="M105" s="60">
        <f t="shared" si="6"/>
        <v>-2</v>
      </c>
      <c r="N105" s="36">
        <f t="shared" si="7"/>
        <v>4</v>
      </c>
      <c r="O105" s="34"/>
    </row>
    <row r="106" spans="1:15">
      <c r="A106" s="4">
        <v>110</v>
      </c>
      <c r="B106" s="70">
        <v>1102910111</v>
      </c>
      <c r="C106" s="23" t="s">
        <v>229</v>
      </c>
      <c r="D106" s="16" t="s">
        <v>230</v>
      </c>
      <c r="E106" s="12">
        <v>49</v>
      </c>
      <c r="F106" s="12">
        <v>63</v>
      </c>
      <c r="G106" s="12">
        <v>57</v>
      </c>
      <c r="H106" s="12">
        <v>16</v>
      </c>
      <c r="I106" s="12">
        <v>31</v>
      </c>
      <c r="J106" s="12">
        <v>46</v>
      </c>
      <c r="K106" s="58">
        <f t="shared" si="4"/>
        <v>262</v>
      </c>
      <c r="L106" s="59">
        <f t="shared" si="5"/>
        <v>52.4</v>
      </c>
      <c r="M106" s="60">
        <f t="shared" si="6"/>
        <v>-2</v>
      </c>
      <c r="N106" s="36">
        <f t="shared" si="7"/>
        <v>4</v>
      </c>
      <c r="O106" s="34"/>
    </row>
    <row r="107" spans="1:15">
      <c r="A107" s="4">
        <v>156</v>
      </c>
      <c r="B107" s="71">
        <v>1102910153</v>
      </c>
      <c r="C107" s="24" t="s">
        <v>320</v>
      </c>
      <c r="D107" s="17" t="s">
        <v>321</v>
      </c>
      <c r="E107" s="21">
        <v>46</v>
      </c>
      <c r="F107" s="21">
        <v>50</v>
      </c>
      <c r="G107" s="21">
        <v>57</v>
      </c>
      <c r="H107" s="21">
        <v>21</v>
      </c>
      <c r="I107" s="21">
        <v>33</v>
      </c>
      <c r="J107" s="21">
        <v>55</v>
      </c>
      <c r="K107" s="58">
        <f t="shared" si="4"/>
        <v>262</v>
      </c>
      <c r="L107" s="59">
        <f t="shared" si="5"/>
        <v>52.4</v>
      </c>
      <c r="M107" s="60">
        <f t="shared" si="6"/>
        <v>-2</v>
      </c>
      <c r="N107" s="36">
        <f t="shared" si="7"/>
        <v>4</v>
      </c>
      <c r="O107" s="34"/>
    </row>
    <row r="108" spans="1:15">
      <c r="A108" s="4">
        <v>126</v>
      </c>
      <c r="B108" s="70">
        <v>1102910128</v>
      </c>
      <c r="C108" s="23" t="s">
        <v>261</v>
      </c>
      <c r="D108" s="16" t="s">
        <v>262</v>
      </c>
      <c r="E108" s="12">
        <v>60</v>
      </c>
      <c r="F108" s="12">
        <v>59</v>
      </c>
      <c r="G108" s="12">
        <v>42</v>
      </c>
      <c r="H108" s="12">
        <v>23</v>
      </c>
      <c r="I108" s="12">
        <v>23</v>
      </c>
      <c r="J108" s="12">
        <v>54</v>
      </c>
      <c r="K108" s="58">
        <f t="shared" si="4"/>
        <v>261</v>
      </c>
      <c r="L108" s="59">
        <f t="shared" si="5"/>
        <v>52.2</v>
      </c>
      <c r="M108" s="60">
        <f t="shared" si="6"/>
        <v>-1</v>
      </c>
      <c r="N108" s="36">
        <f t="shared" si="7"/>
        <v>1</v>
      </c>
      <c r="O108" s="34"/>
    </row>
    <row r="109" spans="1:15">
      <c r="A109" s="4">
        <v>166</v>
      </c>
      <c r="B109" s="71">
        <v>1102910163</v>
      </c>
      <c r="C109" s="22" t="s">
        <v>340</v>
      </c>
      <c r="D109" s="17" t="s">
        <v>341</v>
      </c>
      <c r="E109" s="21">
        <v>48</v>
      </c>
      <c r="F109" s="21">
        <v>49</v>
      </c>
      <c r="G109" s="21">
        <v>52</v>
      </c>
      <c r="H109" s="21">
        <v>28</v>
      </c>
      <c r="I109" s="21">
        <v>27</v>
      </c>
      <c r="J109" s="21">
        <v>57</v>
      </c>
      <c r="K109" s="58">
        <f t="shared" si="4"/>
        <v>261</v>
      </c>
      <c r="L109" s="59">
        <f t="shared" si="5"/>
        <v>52.2</v>
      </c>
      <c r="M109" s="60">
        <f t="shared" si="6"/>
        <v>-1</v>
      </c>
      <c r="N109" s="36">
        <f t="shared" si="7"/>
        <v>1</v>
      </c>
      <c r="O109" s="34"/>
    </row>
    <row r="110" spans="1:15">
      <c r="A110" s="4">
        <v>121</v>
      </c>
      <c r="B110" s="70">
        <v>1102910123</v>
      </c>
      <c r="C110" s="23" t="s">
        <v>251</v>
      </c>
      <c r="D110" s="16" t="s">
        <v>252</v>
      </c>
      <c r="E110" s="12">
        <v>61</v>
      </c>
      <c r="F110" s="12">
        <v>40</v>
      </c>
      <c r="G110" s="12">
        <v>58</v>
      </c>
      <c r="H110" s="12">
        <v>22</v>
      </c>
      <c r="I110" s="12">
        <v>24</v>
      </c>
      <c r="J110" s="12">
        <v>55</v>
      </c>
      <c r="K110" s="58">
        <f t="shared" si="4"/>
        <v>260</v>
      </c>
      <c r="L110" s="59">
        <f t="shared" si="5"/>
        <v>52</v>
      </c>
      <c r="M110" s="60">
        <f t="shared" si="6"/>
        <v>0</v>
      </c>
      <c r="N110" s="36">
        <f t="shared" si="7"/>
        <v>0</v>
      </c>
      <c r="O110" s="34"/>
    </row>
    <row r="111" spans="1:15" ht="20.399999999999999">
      <c r="A111" s="4">
        <v>171</v>
      </c>
      <c r="B111" s="71">
        <v>1102910168</v>
      </c>
      <c r="C111" s="24" t="s">
        <v>350</v>
      </c>
      <c r="D111" s="17" t="s">
        <v>351</v>
      </c>
      <c r="E111" s="21">
        <v>58</v>
      </c>
      <c r="F111" s="21">
        <v>53</v>
      </c>
      <c r="G111" s="21">
        <v>46</v>
      </c>
      <c r="H111" s="21">
        <v>27</v>
      </c>
      <c r="I111" s="21">
        <v>34</v>
      </c>
      <c r="J111" s="21">
        <v>42</v>
      </c>
      <c r="K111" s="58">
        <f t="shared" si="4"/>
        <v>260</v>
      </c>
      <c r="L111" s="59">
        <f t="shared" si="5"/>
        <v>52</v>
      </c>
      <c r="M111" s="60">
        <f t="shared" si="6"/>
        <v>0</v>
      </c>
      <c r="N111" s="36">
        <f t="shared" si="7"/>
        <v>0</v>
      </c>
      <c r="O111" s="34"/>
    </row>
    <row r="112" spans="1:15">
      <c r="A112" s="4">
        <v>46</v>
      </c>
      <c r="B112" s="68">
        <v>1102910050</v>
      </c>
      <c r="C112" s="11" t="s">
        <v>103</v>
      </c>
      <c r="D112" s="69" t="s">
        <v>104</v>
      </c>
      <c r="E112" s="61">
        <v>41</v>
      </c>
      <c r="F112" s="61">
        <v>70</v>
      </c>
      <c r="G112" s="61">
        <v>68</v>
      </c>
      <c r="H112" s="61">
        <v>17</v>
      </c>
      <c r="I112" s="61">
        <v>26</v>
      </c>
      <c r="J112" s="61">
        <v>37</v>
      </c>
      <c r="K112" s="62">
        <f t="shared" si="4"/>
        <v>259</v>
      </c>
      <c r="L112" s="59">
        <f t="shared" si="5"/>
        <v>51.8</v>
      </c>
      <c r="M112" s="60">
        <f t="shared" si="6"/>
        <v>1</v>
      </c>
      <c r="N112" s="36">
        <f t="shared" si="7"/>
        <v>1</v>
      </c>
      <c r="O112" s="34"/>
    </row>
    <row r="113" spans="1:15">
      <c r="A113" s="4">
        <v>134</v>
      </c>
      <c r="B113" s="70">
        <v>1202910906</v>
      </c>
      <c r="C113" s="23" t="s">
        <v>277</v>
      </c>
      <c r="D113" s="16" t="s">
        <v>278</v>
      </c>
      <c r="E113" s="19">
        <v>49</v>
      </c>
      <c r="F113" s="19">
        <v>66</v>
      </c>
      <c r="G113" s="19">
        <v>44</v>
      </c>
      <c r="H113" s="19">
        <v>23</v>
      </c>
      <c r="I113" s="19">
        <v>26</v>
      </c>
      <c r="J113" s="19">
        <v>51</v>
      </c>
      <c r="K113" s="58">
        <f t="shared" si="4"/>
        <v>259</v>
      </c>
      <c r="L113" s="59">
        <f t="shared" si="5"/>
        <v>51.8</v>
      </c>
      <c r="M113" s="60">
        <f t="shared" si="6"/>
        <v>1</v>
      </c>
      <c r="N113" s="36">
        <f t="shared" si="7"/>
        <v>1</v>
      </c>
      <c r="O113" s="34"/>
    </row>
    <row r="114" spans="1:15">
      <c r="A114" s="4">
        <v>145</v>
      </c>
      <c r="B114" s="71">
        <v>1102910142</v>
      </c>
      <c r="C114" s="24" t="s">
        <v>297</v>
      </c>
      <c r="D114" s="17" t="s">
        <v>299</v>
      </c>
      <c r="E114" s="21">
        <v>55</v>
      </c>
      <c r="F114" s="21">
        <v>63</v>
      </c>
      <c r="G114" s="21">
        <v>41</v>
      </c>
      <c r="H114" s="21">
        <v>26</v>
      </c>
      <c r="I114" s="21">
        <v>28</v>
      </c>
      <c r="J114" s="21">
        <v>46</v>
      </c>
      <c r="K114" s="58">
        <f t="shared" si="4"/>
        <v>259</v>
      </c>
      <c r="L114" s="59">
        <f t="shared" si="5"/>
        <v>51.8</v>
      </c>
      <c r="M114" s="60">
        <f t="shared" si="6"/>
        <v>1</v>
      </c>
      <c r="N114" s="36">
        <f t="shared" si="7"/>
        <v>1</v>
      </c>
      <c r="O114" s="34"/>
    </row>
    <row r="115" spans="1:15">
      <c r="A115" s="4">
        <v>98</v>
      </c>
      <c r="B115" s="70">
        <v>1102910099</v>
      </c>
      <c r="C115" s="23" t="s">
        <v>206</v>
      </c>
      <c r="D115" s="16" t="s">
        <v>207</v>
      </c>
      <c r="E115" s="12">
        <v>51</v>
      </c>
      <c r="F115" s="12">
        <v>53</v>
      </c>
      <c r="G115" s="12">
        <v>55</v>
      </c>
      <c r="H115" s="12">
        <v>24</v>
      </c>
      <c r="I115" s="12">
        <v>27</v>
      </c>
      <c r="J115" s="12">
        <v>47</v>
      </c>
      <c r="K115" s="58">
        <f t="shared" si="4"/>
        <v>257</v>
      </c>
      <c r="L115" s="59">
        <f t="shared" si="5"/>
        <v>51.4</v>
      </c>
      <c r="M115" s="60">
        <f t="shared" si="6"/>
        <v>3</v>
      </c>
      <c r="N115" s="36">
        <f t="shared" si="7"/>
        <v>9</v>
      </c>
      <c r="O115" s="34"/>
    </row>
    <row r="116" spans="1:15">
      <c r="A116" s="4">
        <v>150</v>
      </c>
      <c r="B116" s="71">
        <v>1102910147</v>
      </c>
      <c r="C116" s="22" t="s">
        <v>308</v>
      </c>
      <c r="D116" s="17" t="s">
        <v>309</v>
      </c>
      <c r="E116" s="21">
        <v>40</v>
      </c>
      <c r="F116" s="21">
        <v>64</v>
      </c>
      <c r="G116" s="21">
        <v>53</v>
      </c>
      <c r="H116" s="21">
        <v>26</v>
      </c>
      <c r="I116" s="21">
        <v>29</v>
      </c>
      <c r="J116" s="21">
        <v>45</v>
      </c>
      <c r="K116" s="58">
        <f t="shared" si="4"/>
        <v>257</v>
      </c>
      <c r="L116" s="59">
        <f t="shared" si="5"/>
        <v>51.4</v>
      </c>
      <c r="M116" s="60">
        <f t="shared" si="6"/>
        <v>3</v>
      </c>
      <c r="N116" s="36">
        <f t="shared" si="7"/>
        <v>9</v>
      </c>
      <c r="O116" s="34"/>
    </row>
    <row r="117" spans="1:15">
      <c r="A117" s="4">
        <v>109</v>
      </c>
      <c r="B117" s="70">
        <v>1102910110</v>
      </c>
      <c r="C117" s="23" t="s">
        <v>227</v>
      </c>
      <c r="D117" s="16" t="s">
        <v>228</v>
      </c>
      <c r="E117" s="12">
        <v>46</v>
      </c>
      <c r="F117" s="12">
        <v>56</v>
      </c>
      <c r="G117" s="12">
        <v>35</v>
      </c>
      <c r="H117" s="12">
        <v>36</v>
      </c>
      <c r="I117" s="12">
        <v>33</v>
      </c>
      <c r="J117" s="12">
        <v>49</v>
      </c>
      <c r="K117" s="58">
        <f t="shared" si="4"/>
        <v>255</v>
      </c>
      <c r="L117" s="59">
        <f t="shared" si="5"/>
        <v>51</v>
      </c>
      <c r="M117" s="60">
        <f t="shared" si="6"/>
        <v>5</v>
      </c>
      <c r="N117" s="36">
        <f t="shared" si="7"/>
        <v>25</v>
      </c>
      <c r="O117" s="34"/>
    </row>
    <row r="118" spans="1:15">
      <c r="A118" s="4">
        <v>160</v>
      </c>
      <c r="B118" s="71">
        <v>1102910157</v>
      </c>
      <c r="C118" s="22" t="s">
        <v>328</v>
      </c>
      <c r="D118" s="17" t="s">
        <v>329</v>
      </c>
      <c r="E118" s="21">
        <v>47</v>
      </c>
      <c r="F118" s="21">
        <v>62</v>
      </c>
      <c r="G118" s="21">
        <v>54</v>
      </c>
      <c r="H118" s="21">
        <v>23</v>
      </c>
      <c r="I118" s="21">
        <v>26</v>
      </c>
      <c r="J118" s="21">
        <v>42</v>
      </c>
      <c r="K118" s="58">
        <f t="shared" si="4"/>
        <v>254</v>
      </c>
      <c r="L118" s="59">
        <f t="shared" si="5"/>
        <v>50.8</v>
      </c>
      <c r="M118" s="60">
        <f t="shared" si="6"/>
        <v>6</v>
      </c>
      <c r="N118" s="36">
        <f t="shared" si="7"/>
        <v>36</v>
      </c>
      <c r="O118" s="34"/>
    </row>
    <row r="119" spans="1:15">
      <c r="A119" s="4">
        <v>136</v>
      </c>
      <c r="B119" s="70">
        <v>1202910911</v>
      </c>
      <c r="C119" s="23" t="s">
        <v>281</v>
      </c>
      <c r="D119" s="16" t="s">
        <v>282</v>
      </c>
      <c r="E119" s="19">
        <v>51</v>
      </c>
      <c r="F119" s="19">
        <v>53</v>
      </c>
      <c r="G119" s="19">
        <v>45</v>
      </c>
      <c r="H119" s="19">
        <v>19</v>
      </c>
      <c r="I119" s="19">
        <v>28</v>
      </c>
      <c r="J119" s="19">
        <v>57</v>
      </c>
      <c r="K119" s="58">
        <f t="shared" si="4"/>
        <v>253</v>
      </c>
      <c r="L119" s="59">
        <f t="shared" si="5"/>
        <v>50.6</v>
      </c>
      <c r="M119" s="60">
        <f t="shared" si="6"/>
        <v>7</v>
      </c>
      <c r="N119" s="36">
        <f t="shared" si="7"/>
        <v>49</v>
      </c>
      <c r="O119" s="34"/>
    </row>
    <row r="120" spans="1:15">
      <c r="A120" s="4">
        <v>162</v>
      </c>
      <c r="B120" s="71">
        <v>1102910159</v>
      </c>
      <c r="C120" s="22" t="s">
        <v>332</v>
      </c>
      <c r="D120" s="17" t="s">
        <v>333</v>
      </c>
      <c r="E120" s="21">
        <v>60</v>
      </c>
      <c r="F120" s="21">
        <v>44</v>
      </c>
      <c r="G120" s="21">
        <v>53</v>
      </c>
      <c r="H120" s="21">
        <v>23</v>
      </c>
      <c r="I120" s="21">
        <v>22</v>
      </c>
      <c r="J120" s="21">
        <v>51</v>
      </c>
      <c r="K120" s="58">
        <f t="shared" si="4"/>
        <v>253</v>
      </c>
      <c r="L120" s="59">
        <f t="shared" si="5"/>
        <v>50.6</v>
      </c>
      <c r="M120" s="60">
        <f t="shared" si="6"/>
        <v>7</v>
      </c>
      <c r="N120" s="36">
        <f t="shared" si="7"/>
        <v>49</v>
      </c>
      <c r="O120" s="34"/>
    </row>
    <row r="121" spans="1:15">
      <c r="A121" s="4">
        <v>202</v>
      </c>
      <c r="B121" s="71">
        <v>1202910921</v>
      </c>
      <c r="C121" s="24" t="s">
        <v>411</v>
      </c>
      <c r="D121" s="17" t="s">
        <v>412</v>
      </c>
      <c r="E121" s="10">
        <v>57</v>
      </c>
      <c r="F121" s="10">
        <v>47</v>
      </c>
      <c r="G121" s="10">
        <v>47</v>
      </c>
      <c r="H121" s="10">
        <v>22</v>
      </c>
      <c r="I121" s="10">
        <v>28</v>
      </c>
      <c r="J121" s="10">
        <v>52</v>
      </c>
      <c r="K121" s="58">
        <f t="shared" si="4"/>
        <v>253</v>
      </c>
      <c r="L121" s="59">
        <f t="shared" si="5"/>
        <v>50.6</v>
      </c>
      <c r="M121" s="60">
        <f t="shared" si="6"/>
        <v>7</v>
      </c>
      <c r="N121" s="36">
        <f t="shared" si="7"/>
        <v>49</v>
      </c>
      <c r="O121" s="34"/>
    </row>
    <row r="122" spans="1:15">
      <c r="A122" s="4">
        <v>40</v>
      </c>
      <c r="B122" s="68">
        <v>1102910044</v>
      </c>
      <c r="C122" s="11" t="s">
        <v>92</v>
      </c>
      <c r="D122" s="69" t="s">
        <v>63</v>
      </c>
      <c r="E122" s="12">
        <v>49</v>
      </c>
      <c r="F122" s="12">
        <v>61</v>
      </c>
      <c r="G122" s="12">
        <v>45</v>
      </c>
      <c r="H122" s="12">
        <v>18</v>
      </c>
      <c r="I122" s="12">
        <v>29</v>
      </c>
      <c r="J122" s="12">
        <v>50</v>
      </c>
      <c r="K122" s="58">
        <f t="shared" si="4"/>
        <v>252</v>
      </c>
      <c r="L122" s="59">
        <f t="shared" si="5"/>
        <v>50.4</v>
      </c>
      <c r="M122" s="60">
        <f t="shared" si="6"/>
        <v>8</v>
      </c>
      <c r="N122" s="36">
        <f t="shared" si="7"/>
        <v>64</v>
      </c>
      <c r="O122" s="34"/>
    </row>
    <row r="123" spans="1:15">
      <c r="A123" s="4">
        <v>93</v>
      </c>
      <c r="B123" s="70">
        <v>1102910094</v>
      </c>
      <c r="C123" s="23" t="s">
        <v>196</v>
      </c>
      <c r="D123" s="16" t="s">
        <v>197</v>
      </c>
      <c r="E123" s="12">
        <v>50</v>
      </c>
      <c r="F123" s="12">
        <v>59</v>
      </c>
      <c r="G123" s="12">
        <v>49</v>
      </c>
      <c r="H123" s="12">
        <v>26</v>
      </c>
      <c r="I123" s="12">
        <v>30</v>
      </c>
      <c r="J123" s="12">
        <v>38</v>
      </c>
      <c r="K123" s="58">
        <f t="shared" si="4"/>
        <v>252</v>
      </c>
      <c r="L123" s="59">
        <f t="shared" si="5"/>
        <v>50.4</v>
      </c>
      <c r="M123" s="60">
        <f t="shared" si="6"/>
        <v>8</v>
      </c>
      <c r="N123" s="36">
        <f t="shared" si="7"/>
        <v>64</v>
      </c>
      <c r="O123" s="34"/>
    </row>
    <row r="124" spans="1:15" ht="20.399999999999999">
      <c r="A124" s="4">
        <v>137</v>
      </c>
      <c r="B124" s="70">
        <v>1202910913</v>
      </c>
      <c r="C124" s="23" t="s">
        <v>283</v>
      </c>
      <c r="D124" s="16" t="s">
        <v>284</v>
      </c>
      <c r="E124" s="19">
        <v>47</v>
      </c>
      <c r="F124" s="19">
        <v>73</v>
      </c>
      <c r="G124" s="19">
        <v>50</v>
      </c>
      <c r="H124" s="19">
        <v>16</v>
      </c>
      <c r="I124" s="19">
        <v>23</v>
      </c>
      <c r="J124" s="19">
        <v>43</v>
      </c>
      <c r="K124" s="58">
        <f t="shared" si="4"/>
        <v>252</v>
      </c>
      <c r="L124" s="59">
        <f t="shared" si="5"/>
        <v>50.4</v>
      </c>
      <c r="M124" s="60">
        <f t="shared" si="6"/>
        <v>8</v>
      </c>
      <c r="N124" s="36">
        <f t="shared" si="7"/>
        <v>64</v>
      </c>
      <c r="O124" s="34"/>
    </row>
    <row r="125" spans="1:15">
      <c r="A125" s="4">
        <v>159</v>
      </c>
      <c r="B125" s="71">
        <v>1102910156</v>
      </c>
      <c r="C125" s="22" t="s">
        <v>326</v>
      </c>
      <c r="D125" s="17" t="s">
        <v>327</v>
      </c>
      <c r="E125" s="21">
        <v>61</v>
      </c>
      <c r="F125" s="21">
        <v>54</v>
      </c>
      <c r="G125" s="21">
        <v>52</v>
      </c>
      <c r="H125" s="21">
        <v>21</v>
      </c>
      <c r="I125" s="21">
        <v>22</v>
      </c>
      <c r="J125" s="21">
        <v>42</v>
      </c>
      <c r="K125" s="58">
        <f t="shared" si="4"/>
        <v>252</v>
      </c>
      <c r="L125" s="59">
        <f t="shared" si="5"/>
        <v>50.4</v>
      </c>
      <c r="M125" s="60">
        <f t="shared" si="6"/>
        <v>8</v>
      </c>
      <c r="N125" s="36">
        <f t="shared" si="7"/>
        <v>64</v>
      </c>
      <c r="O125" s="34"/>
    </row>
    <row r="126" spans="1:15">
      <c r="A126" s="4">
        <v>204</v>
      </c>
      <c r="B126" s="71">
        <v>1202910923</v>
      </c>
      <c r="C126" s="24" t="s">
        <v>415</v>
      </c>
      <c r="D126" s="17" t="s">
        <v>416</v>
      </c>
      <c r="E126" s="10">
        <v>51</v>
      </c>
      <c r="F126" s="10">
        <v>56</v>
      </c>
      <c r="G126" s="10">
        <v>48</v>
      </c>
      <c r="H126" s="10">
        <v>27</v>
      </c>
      <c r="I126" s="10">
        <v>24</v>
      </c>
      <c r="J126" s="10">
        <v>46</v>
      </c>
      <c r="K126" s="58">
        <f t="shared" si="4"/>
        <v>252</v>
      </c>
      <c r="L126" s="59">
        <f t="shared" si="5"/>
        <v>50.4</v>
      </c>
      <c r="M126" s="60">
        <f t="shared" si="6"/>
        <v>8</v>
      </c>
      <c r="N126" s="36">
        <f t="shared" si="7"/>
        <v>64</v>
      </c>
      <c r="O126" s="34"/>
    </row>
    <row r="127" spans="1:15">
      <c r="A127" s="4">
        <v>23</v>
      </c>
      <c r="B127" s="68">
        <v>1102910026</v>
      </c>
      <c r="C127" s="11" t="s">
        <v>58</v>
      </c>
      <c r="D127" s="69" t="s">
        <v>59</v>
      </c>
      <c r="E127" s="12">
        <v>63</v>
      </c>
      <c r="F127" s="12">
        <v>73</v>
      </c>
      <c r="G127" s="12" t="s">
        <v>21</v>
      </c>
      <c r="H127" s="12">
        <v>26</v>
      </c>
      <c r="I127" s="12">
        <v>32</v>
      </c>
      <c r="J127" s="12">
        <v>56</v>
      </c>
      <c r="K127" s="58">
        <f t="shared" si="4"/>
        <v>250</v>
      </c>
      <c r="L127" s="59">
        <f t="shared" si="5"/>
        <v>50</v>
      </c>
      <c r="M127" s="60">
        <f t="shared" si="6"/>
        <v>10</v>
      </c>
      <c r="N127" s="36">
        <f t="shared" si="7"/>
        <v>100</v>
      </c>
      <c r="O127" s="34"/>
    </row>
    <row r="128" spans="1:15">
      <c r="A128" s="4">
        <v>174</v>
      </c>
      <c r="B128" s="71">
        <v>1102910171</v>
      </c>
      <c r="C128" s="24" t="s">
        <v>356</v>
      </c>
      <c r="D128" s="17" t="s">
        <v>357</v>
      </c>
      <c r="E128" s="21">
        <v>60</v>
      </c>
      <c r="F128" s="21">
        <v>52</v>
      </c>
      <c r="G128" s="21">
        <v>49</v>
      </c>
      <c r="H128" s="21">
        <v>28</v>
      </c>
      <c r="I128" s="21">
        <v>27</v>
      </c>
      <c r="J128" s="21">
        <v>33</v>
      </c>
      <c r="K128" s="58">
        <f t="shared" si="4"/>
        <v>249</v>
      </c>
      <c r="L128" s="59">
        <f t="shared" si="5"/>
        <v>49.8</v>
      </c>
      <c r="M128" s="60">
        <f t="shared" si="6"/>
        <v>11</v>
      </c>
      <c r="N128" s="36">
        <f t="shared" si="7"/>
        <v>121</v>
      </c>
      <c r="O128" s="34"/>
    </row>
    <row r="129" spans="1:15">
      <c r="A129" s="4">
        <v>22</v>
      </c>
      <c r="B129" s="68">
        <v>1102910025</v>
      </c>
      <c r="C129" s="11" t="s">
        <v>56</v>
      </c>
      <c r="D129" s="69" t="s">
        <v>57</v>
      </c>
      <c r="E129" s="12">
        <v>65</v>
      </c>
      <c r="F129" s="12">
        <v>46</v>
      </c>
      <c r="G129" s="12">
        <v>39</v>
      </c>
      <c r="H129" s="12">
        <v>18</v>
      </c>
      <c r="I129" s="12">
        <v>26</v>
      </c>
      <c r="J129" s="12">
        <v>54</v>
      </c>
      <c r="K129" s="58">
        <f t="shared" si="4"/>
        <v>248</v>
      </c>
      <c r="L129" s="59">
        <f t="shared" si="5"/>
        <v>49.6</v>
      </c>
      <c r="M129" s="60">
        <f t="shared" si="6"/>
        <v>12</v>
      </c>
      <c r="N129" s="36">
        <f t="shared" si="7"/>
        <v>144</v>
      </c>
      <c r="O129" s="34"/>
    </row>
    <row r="130" spans="1:15">
      <c r="A130" s="4">
        <v>44</v>
      </c>
      <c r="B130" s="68">
        <v>1102910048</v>
      </c>
      <c r="C130" s="11" t="s">
        <v>99</v>
      </c>
      <c r="D130" s="69" t="s">
        <v>100</v>
      </c>
      <c r="E130" s="61">
        <v>38</v>
      </c>
      <c r="F130" s="61">
        <v>49</v>
      </c>
      <c r="G130" s="61">
        <v>64</v>
      </c>
      <c r="H130" s="61">
        <v>21</v>
      </c>
      <c r="I130" s="61">
        <v>31</v>
      </c>
      <c r="J130" s="61">
        <v>45</v>
      </c>
      <c r="K130" s="62">
        <f t="shared" si="4"/>
        <v>248</v>
      </c>
      <c r="L130" s="59">
        <f t="shared" si="5"/>
        <v>49.6</v>
      </c>
      <c r="M130" s="60">
        <f t="shared" si="6"/>
        <v>12</v>
      </c>
      <c r="N130" s="36">
        <f t="shared" si="7"/>
        <v>144</v>
      </c>
      <c r="O130" s="34"/>
    </row>
    <row r="131" spans="1:15">
      <c r="A131" s="4">
        <v>4</v>
      </c>
      <c r="B131" s="68">
        <v>1102910004</v>
      </c>
      <c r="C131" s="11" t="s">
        <v>19</v>
      </c>
      <c r="D131" s="69" t="s">
        <v>20</v>
      </c>
      <c r="E131" s="7">
        <v>61</v>
      </c>
      <c r="F131" s="7">
        <v>52</v>
      </c>
      <c r="G131" s="7">
        <v>43</v>
      </c>
      <c r="H131" s="7">
        <v>34</v>
      </c>
      <c r="I131" s="7" t="s">
        <v>21</v>
      </c>
      <c r="J131" s="7">
        <v>57</v>
      </c>
      <c r="K131" s="58">
        <f t="shared" si="4"/>
        <v>247</v>
      </c>
      <c r="L131" s="59">
        <f t="shared" si="5"/>
        <v>49.4</v>
      </c>
      <c r="M131" s="60">
        <f t="shared" si="6"/>
        <v>13</v>
      </c>
      <c r="N131" s="36">
        <f t="shared" si="7"/>
        <v>169</v>
      </c>
      <c r="O131" s="34"/>
    </row>
    <row r="132" spans="1:15">
      <c r="A132" s="4">
        <v>5</v>
      </c>
      <c r="B132" s="68">
        <v>1102910005</v>
      </c>
      <c r="C132" s="11" t="s">
        <v>22</v>
      </c>
      <c r="D132" s="69" t="s">
        <v>23</v>
      </c>
      <c r="E132" s="7">
        <v>45</v>
      </c>
      <c r="F132" s="7">
        <v>49</v>
      </c>
      <c r="G132" s="7">
        <v>36</v>
      </c>
      <c r="H132" s="7">
        <v>28</v>
      </c>
      <c r="I132" s="7">
        <v>32</v>
      </c>
      <c r="J132" s="7">
        <v>57</v>
      </c>
      <c r="K132" s="58">
        <f t="shared" si="4"/>
        <v>247</v>
      </c>
      <c r="L132" s="59">
        <f t="shared" si="5"/>
        <v>49.4</v>
      </c>
      <c r="M132" s="60">
        <f t="shared" si="6"/>
        <v>13</v>
      </c>
      <c r="N132" s="36">
        <f t="shared" si="7"/>
        <v>169</v>
      </c>
      <c r="O132" s="34"/>
    </row>
    <row r="133" spans="1:15">
      <c r="A133" s="4">
        <v>55</v>
      </c>
      <c r="B133" s="68">
        <v>1102910060</v>
      </c>
      <c r="C133" s="11" t="s">
        <v>120</v>
      </c>
      <c r="D133" s="69" t="s">
        <v>121</v>
      </c>
      <c r="E133" s="61">
        <v>33</v>
      </c>
      <c r="F133" s="61">
        <v>47</v>
      </c>
      <c r="G133" s="61">
        <v>68</v>
      </c>
      <c r="H133" s="61">
        <v>28</v>
      </c>
      <c r="I133" s="61">
        <v>25</v>
      </c>
      <c r="J133" s="61">
        <v>44</v>
      </c>
      <c r="K133" s="62">
        <f t="shared" si="4"/>
        <v>245</v>
      </c>
      <c r="L133" s="59">
        <f t="shared" si="5"/>
        <v>49</v>
      </c>
      <c r="M133" s="60">
        <f t="shared" si="6"/>
        <v>15</v>
      </c>
      <c r="N133" s="36">
        <f t="shared" si="7"/>
        <v>225</v>
      </c>
      <c r="O133" s="34"/>
    </row>
    <row r="134" spans="1:15" ht="20.399999999999999">
      <c r="A134" s="4">
        <v>127</v>
      </c>
      <c r="B134" s="70">
        <v>1102910129</v>
      </c>
      <c r="C134" s="23" t="s">
        <v>263</v>
      </c>
      <c r="D134" s="16" t="s">
        <v>264</v>
      </c>
      <c r="E134" s="12">
        <v>38</v>
      </c>
      <c r="F134" s="12">
        <v>53</v>
      </c>
      <c r="G134" s="12">
        <v>48</v>
      </c>
      <c r="H134" s="12">
        <v>21</v>
      </c>
      <c r="I134" s="12">
        <v>33</v>
      </c>
      <c r="J134" s="12">
        <v>52</v>
      </c>
      <c r="K134" s="58">
        <f t="shared" si="4"/>
        <v>245</v>
      </c>
      <c r="L134" s="59">
        <f t="shared" si="5"/>
        <v>49</v>
      </c>
      <c r="M134" s="60">
        <f t="shared" si="6"/>
        <v>15</v>
      </c>
      <c r="N134" s="36">
        <f t="shared" si="7"/>
        <v>225</v>
      </c>
      <c r="O134" s="34"/>
    </row>
    <row r="135" spans="1:15">
      <c r="A135" s="4">
        <v>14</v>
      </c>
      <c r="B135" s="68">
        <v>1102910015</v>
      </c>
      <c r="C135" s="11" t="s">
        <v>40</v>
      </c>
      <c r="D135" s="69" t="s">
        <v>41</v>
      </c>
      <c r="E135" s="64">
        <v>52</v>
      </c>
      <c r="F135" s="64">
        <v>52</v>
      </c>
      <c r="G135" s="64">
        <v>55</v>
      </c>
      <c r="H135" s="64">
        <v>19</v>
      </c>
      <c r="I135" s="64">
        <v>27</v>
      </c>
      <c r="J135" s="64">
        <v>38</v>
      </c>
      <c r="K135" s="58">
        <f t="shared" si="4"/>
        <v>243</v>
      </c>
      <c r="L135" s="59">
        <f t="shared" si="5"/>
        <v>48.6</v>
      </c>
      <c r="M135" s="60">
        <f t="shared" si="6"/>
        <v>17</v>
      </c>
      <c r="N135" s="36">
        <f t="shared" si="7"/>
        <v>289</v>
      </c>
      <c r="O135" s="34"/>
    </row>
    <row r="136" spans="1:15">
      <c r="A136" s="4">
        <v>17</v>
      </c>
      <c r="B136" s="68">
        <v>1102910019</v>
      </c>
      <c r="C136" s="11" t="s">
        <v>46</v>
      </c>
      <c r="D136" s="69" t="s">
        <v>47</v>
      </c>
      <c r="E136" s="12">
        <v>71</v>
      </c>
      <c r="F136" s="12">
        <v>59</v>
      </c>
      <c r="G136" s="12">
        <v>37</v>
      </c>
      <c r="H136" s="12">
        <v>23</v>
      </c>
      <c r="I136" s="12" t="s">
        <v>21</v>
      </c>
      <c r="J136" s="12">
        <v>53</v>
      </c>
      <c r="K136" s="58">
        <f t="shared" si="4"/>
        <v>243</v>
      </c>
      <c r="L136" s="59">
        <f t="shared" si="5"/>
        <v>48.6</v>
      </c>
      <c r="M136" s="60">
        <f t="shared" si="6"/>
        <v>17</v>
      </c>
      <c r="N136" s="36">
        <f t="shared" si="7"/>
        <v>289</v>
      </c>
      <c r="O136" s="34"/>
    </row>
    <row r="137" spans="1:15">
      <c r="A137" s="4">
        <v>173</v>
      </c>
      <c r="B137" s="71">
        <v>1102910170</v>
      </c>
      <c r="C137" s="24" t="s">
        <v>354</v>
      </c>
      <c r="D137" s="17" t="s">
        <v>355</v>
      </c>
      <c r="E137" s="21">
        <v>58</v>
      </c>
      <c r="F137" s="21">
        <v>56</v>
      </c>
      <c r="G137" s="21">
        <v>45</v>
      </c>
      <c r="H137" s="21">
        <v>26</v>
      </c>
      <c r="I137" s="21">
        <v>27</v>
      </c>
      <c r="J137" s="21">
        <v>31</v>
      </c>
      <c r="K137" s="58">
        <f t="shared" ref="K137:K200" si="8">SUM(E137:J137)</f>
        <v>243</v>
      </c>
      <c r="L137" s="59">
        <f t="shared" ref="L137:L201" si="9">K137/5</f>
        <v>48.6</v>
      </c>
      <c r="M137" s="60">
        <f t="shared" ref="M137:M201" si="10">260-K137</f>
        <v>17</v>
      </c>
      <c r="N137" s="36">
        <f t="shared" ref="N137:N201" si="11">M137*M137</f>
        <v>289</v>
      </c>
      <c r="O137" s="34"/>
    </row>
    <row r="138" spans="1:15">
      <c r="A138" s="4">
        <v>184</v>
      </c>
      <c r="B138" s="71">
        <v>1102910183</v>
      </c>
      <c r="C138" s="24" t="s">
        <v>376</v>
      </c>
      <c r="D138" s="17" t="s">
        <v>377</v>
      </c>
      <c r="E138" s="21">
        <v>42</v>
      </c>
      <c r="F138" s="21">
        <v>57</v>
      </c>
      <c r="G138" s="21">
        <v>51</v>
      </c>
      <c r="H138" s="21">
        <v>22</v>
      </c>
      <c r="I138" s="21">
        <v>22</v>
      </c>
      <c r="J138" s="21">
        <v>49</v>
      </c>
      <c r="K138" s="58">
        <f t="shared" si="8"/>
        <v>243</v>
      </c>
      <c r="L138" s="59">
        <f t="shared" si="9"/>
        <v>48.6</v>
      </c>
      <c r="M138" s="60">
        <f t="shared" si="10"/>
        <v>17</v>
      </c>
      <c r="N138" s="36">
        <f t="shared" si="11"/>
        <v>289</v>
      </c>
      <c r="O138" s="34"/>
    </row>
    <row r="139" spans="1:15">
      <c r="A139" s="4">
        <v>62</v>
      </c>
      <c r="B139" s="68">
        <v>1102910067</v>
      </c>
      <c r="C139" s="11" t="s">
        <v>135</v>
      </c>
      <c r="D139" s="69" t="s">
        <v>136</v>
      </c>
      <c r="E139" s="61">
        <v>51</v>
      </c>
      <c r="F139" s="61">
        <v>64</v>
      </c>
      <c r="G139" s="64">
        <v>41</v>
      </c>
      <c r="H139" s="64">
        <v>21</v>
      </c>
      <c r="I139" s="64">
        <v>27</v>
      </c>
      <c r="J139" s="64">
        <v>38</v>
      </c>
      <c r="K139" s="62">
        <f t="shared" si="8"/>
        <v>242</v>
      </c>
      <c r="L139" s="59">
        <f t="shared" si="9"/>
        <v>48.4</v>
      </c>
      <c r="M139" s="60">
        <f t="shared" si="10"/>
        <v>18</v>
      </c>
      <c r="N139" s="36">
        <f t="shared" si="11"/>
        <v>324</v>
      </c>
      <c r="O139" s="34"/>
    </row>
    <row r="140" spans="1:15">
      <c r="A140" s="4">
        <v>107</v>
      </c>
      <c r="B140" s="70">
        <v>1102910108</v>
      </c>
      <c r="C140" s="23" t="s">
        <v>223</v>
      </c>
      <c r="D140" s="16" t="s">
        <v>224</v>
      </c>
      <c r="E140" s="12">
        <v>55</v>
      </c>
      <c r="F140" s="12">
        <v>38</v>
      </c>
      <c r="G140" s="12">
        <v>56</v>
      </c>
      <c r="H140" s="12">
        <v>25</v>
      </c>
      <c r="I140" s="12">
        <v>24</v>
      </c>
      <c r="J140" s="12">
        <v>44</v>
      </c>
      <c r="K140" s="58">
        <f t="shared" si="8"/>
        <v>242</v>
      </c>
      <c r="L140" s="59">
        <f t="shared" si="9"/>
        <v>48.4</v>
      </c>
      <c r="M140" s="60">
        <f t="shared" si="10"/>
        <v>18</v>
      </c>
      <c r="N140" s="36">
        <f t="shared" si="11"/>
        <v>324</v>
      </c>
      <c r="O140" s="34"/>
    </row>
    <row r="141" spans="1:15">
      <c r="A141" s="4">
        <v>119</v>
      </c>
      <c r="B141" s="70">
        <v>1102910121</v>
      </c>
      <c r="C141" s="23" t="s">
        <v>247</v>
      </c>
      <c r="D141" s="16" t="s">
        <v>248</v>
      </c>
      <c r="E141" s="12">
        <v>50</v>
      </c>
      <c r="F141" s="12">
        <v>56</v>
      </c>
      <c r="G141" s="12">
        <v>52</v>
      </c>
      <c r="H141" s="12">
        <v>17</v>
      </c>
      <c r="I141" s="12">
        <v>20</v>
      </c>
      <c r="J141" s="12">
        <v>47</v>
      </c>
      <c r="K141" s="58">
        <f t="shared" si="8"/>
        <v>242</v>
      </c>
      <c r="L141" s="59">
        <f t="shared" si="9"/>
        <v>48.4</v>
      </c>
      <c r="M141" s="60">
        <f t="shared" si="10"/>
        <v>18</v>
      </c>
      <c r="N141" s="36">
        <f t="shared" si="11"/>
        <v>324</v>
      </c>
      <c r="O141" s="34"/>
    </row>
    <row r="142" spans="1:15">
      <c r="A142" s="4">
        <v>3</v>
      </c>
      <c r="B142" s="68">
        <v>1102910003</v>
      </c>
      <c r="C142" s="11" t="s">
        <v>17</v>
      </c>
      <c r="D142" s="69" t="s">
        <v>18</v>
      </c>
      <c r="E142" s="7">
        <v>55</v>
      </c>
      <c r="F142" s="7">
        <v>54</v>
      </c>
      <c r="G142" s="7">
        <v>39</v>
      </c>
      <c r="H142" s="7">
        <v>21</v>
      </c>
      <c r="I142" s="7">
        <v>27</v>
      </c>
      <c r="J142" s="7">
        <v>45</v>
      </c>
      <c r="K142" s="58">
        <f t="shared" si="8"/>
        <v>241</v>
      </c>
      <c r="L142" s="59">
        <f t="shared" si="9"/>
        <v>48.2</v>
      </c>
      <c r="M142" s="60">
        <f t="shared" si="10"/>
        <v>19</v>
      </c>
      <c r="N142" s="36">
        <f t="shared" si="11"/>
        <v>361</v>
      </c>
      <c r="O142" s="34"/>
    </row>
    <row r="143" spans="1:15">
      <c r="A143" s="4">
        <v>58</v>
      </c>
      <c r="B143" s="68">
        <v>1102910063</v>
      </c>
      <c r="C143" s="11" t="s">
        <v>126</v>
      </c>
      <c r="D143" s="69" t="s">
        <v>127</v>
      </c>
      <c r="E143" s="61">
        <v>49</v>
      </c>
      <c r="F143" s="61">
        <v>47</v>
      </c>
      <c r="G143" s="61">
        <v>56</v>
      </c>
      <c r="H143" s="61">
        <v>19</v>
      </c>
      <c r="I143" s="61">
        <v>20</v>
      </c>
      <c r="J143" s="61">
        <v>50</v>
      </c>
      <c r="K143" s="62">
        <f t="shared" si="8"/>
        <v>241</v>
      </c>
      <c r="L143" s="59">
        <f t="shared" si="9"/>
        <v>48.2</v>
      </c>
      <c r="M143" s="60">
        <f t="shared" si="10"/>
        <v>19</v>
      </c>
      <c r="N143" s="36">
        <f t="shared" si="11"/>
        <v>361</v>
      </c>
      <c r="O143" s="34"/>
    </row>
    <row r="144" spans="1:15">
      <c r="A144" s="4">
        <v>130</v>
      </c>
      <c r="B144" s="70">
        <v>1102910132</v>
      </c>
      <c r="C144" s="23" t="s">
        <v>269</v>
      </c>
      <c r="D144" s="16" t="s">
        <v>270</v>
      </c>
      <c r="E144" s="12">
        <v>43</v>
      </c>
      <c r="F144" s="12">
        <v>58</v>
      </c>
      <c r="G144" s="12">
        <v>41</v>
      </c>
      <c r="H144" s="12">
        <v>22</v>
      </c>
      <c r="I144" s="12">
        <v>25</v>
      </c>
      <c r="J144" s="12">
        <v>52</v>
      </c>
      <c r="K144" s="58">
        <f t="shared" si="8"/>
        <v>241</v>
      </c>
      <c r="L144" s="59">
        <f t="shared" si="9"/>
        <v>48.2</v>
      </c>
      <c r="M144" s="60">
        <f t="shared" si="10"/>
        <v>19</v>
      </c>
      <c r="N144" s="36">
        <f t="shared" si="11"/>
        <v>361</v>
      </c>
      <c r="O144" s="34"/>
    </row>
    <row r="145" spans="1:15">
      <c r="A145" s="4">
        <v>13</v>
      </c>
      <c r="B145" s="68">
        <v>1102910014</v>
      </c>
      <c r="C145" s="11" t="s">
        <v>38</v>
      </c>
      <c r="D145" s="11" t="s">
        <v>39</v>
      </c>
      <c r="E145" s="7">
        <v>56</v>
      </c>
      <c r="F145" s="7">
        <v>33</v>
      </c>
      <c r="G145" s="7">
        <v>62</v>
      </c>
      <c r="H145" s="7">
        <v>16</v>
      </c>
      <c r="I145" s="7">
        <v>30</v>
      </c>
      <c r="J145" s="7">
        <v>42</v>
      </c>
      <c r="K145" s="58">
        <f t="shared" si="8"/>
        <v>239</v>
      </c>
      <c r="L145" s="59">
        <f t="shared" si="9"/>
        <v>47.8</v>
      </c>
      <c r="M145" s="60">
        <f t="shared" si="10"/>
        <v>21</v>
      </c>
      <c r="N145" s="36">
        <f t="shared" si="11"/>
        <v>441</v>
      </c>
      <c r="O145" s="34"/>
    </row>
    <row r="146" spans="1:15">
      <c r="A146" s="4">
        <v>133</v>
      </c>
      <c r="B146" s="70">
        <v>1102910135</v>
      </c>
      <c r="C146" s="23" t="s">
        <v>275</v>
      </c>
      <c r="D146" s="16" t="s">
        <v>276</v>
      </c>
      <c r="E146" s="12">
        <v>63</v>
      </c>
      <c r="F146" s="12">
        <v>44</v>
      </c>
      <c r="G146" s="12">
        <v>40</v>
      </c>
      <c r="H146" s="12">
        <v>22</v>
      </c>
      <c r="I146" s="12">
        <v>29</v>
      </c>
      <c r="J146" s="12">
        <v>41</v>
      </c>
      <c r="K146" s="58">
        <f t="shared" si="8"/>
        <v>239</v>
      </c>
      <c r="L146" s="59">
        <f t="shared" si="9"/>
        <v>47.8</v>
      </c>
      <c r="M146" s="60">
        <f t="shared" si="10"/>
        <v>21</v>
      </c>
      <c r="N146" s="36">
        <f t="shared" si="11"/>
        <v>441</v>
      </c>
      <c r="O146" s="34"/>
    </row>
    <row r="147" spans="1:15">
      <c r="A147" s="4">
        <v>165</v>
      </c>
      <c r="B147" s="71">
        <v>1102910162</v>
      </c>
      <c r="C147" s="24" t="s">
        <v>338</v>
      </c>
      <c r="D147" s="17" t="s">
        <v>339</v>
      </c>
      <c r="E147" s="21">
        <v>60</v>
      </c>
      <c r="F147" s="21">
        <v>54</v>
      </c>
      <c r="G147" s="21">
        <v>35</v>
      </c>
      <c r="H147" s="21">
        <v>15</v>
      </c>
      <c r="I147" s="21">
        <v>23</v>
      </c>
      <c r="J147" s="21">
        <v>52</v>
      </c>
      <c r="K147" s="58">
        <f t="shared" si="8"/>
        <v>239</v>
      </c>
      <c r="L147" s="59">
        <f t="shared" si="9"/>
        <v>47.8</v>
      </c>
      <c r="M147" s="60">
        <f t="shared" si="10"/>
        <v>21</v>
      </c>
      <c r="N147" s="36">
        <f t="shared" si="11"/>
        <v>441</v>
      </c>
      <c r="O147" s="34"/>
    </row>
    <row r="148" spans="1:15">
      <c r="A148" s="4">
        <v>34</v>
      </c>
      <c r="B148" s="68">
        <v>1102910038</v>
      </c>
      <c r="C148" s="11" t="s">
        <v>80</v>
      </c>
      <c r="D148" s="69" t="s">
        <v>81</v>
      </c>
      <c r="E148" s="12">
        <v>30</v>
      </c>
      <c r="F148" s="12">
        <v>74</v>
      </c>
      <c r="G148" s="12">
        <v>47</v>
      </c>
      <c r="H148" s="12">
        <v>26</v>
      </c>
      <c r="I148" s="12">
        <v>16</v>
      </c>
      <c r="J148" s="12">
        <v>44</v>
      </c>
      <c r="K148" s="58">
        <f t="shared" si="8"/>
        <v>237</v>
      </c>
      <c r="L148" s="59">
        <f t="shared" si="9"/>
        <v>47.4</v>
      </c>
      <c r="M148" s="60">
        <f t="shared" si="10"/>
        <v>23</v>
      </c>
      <c r="N148" s="36">
        <f t="shared" si="11"/>
        <v>529</v>
      </c>
      <c r="O148" s="34"/>
    </row>
    <row r="149" spans="1:15">
      <c r="A149" s="4">
        <v>36</v>
      </c>
      <c r="B149" s="68">
        <v>1102910040</v>
      </c>
      <c r="C149" s="11" t="s">
        <v>84</v>
      </c>
      <c r="D149" s="11" t="s">
        <v>85</v>
      </c>
      <c r="E149" s="12">
        <v>45</v>
      </c>
      <c r="F149" s="12">
        <v>63</v>
      </c>
      <c r="G149" s="12">
        <v>43</v>
      </c>
      <c r="H149" s="12">
        <v>22</v>
      </c>
      <c r="I149" s="12">
        <v>23</v>
      </c>
      <c r="J149" s="12">
        <v>41</v>
      </c>
      <c r="K149" s="58">
        <f t="shared" si="8"/>
        <v>237</v>
      </c>
      <c r="L149" s="59">
        <f t="shared" si="9"/>
        <v>47.4</v>
      </c>
      <c r="M149" s="60">
        <f t="shared" si="10"/>
        <v>23</v>
      </c>
      <c r="N149" s="36">
        <f t="shared" si="11"/>
        <v>529</v>
      </c>
      <c r="O149" s="34"/>
    </row>
    <row r="150" spans="1:15" ht="20.399999999999999">
      <c r="A150" s="4">
        <v>112</v>
      </c>
      <c r="B150" s="70">
        <v>1102910113</v>
      </c>
      <c r="C150" s="23" t="s">
        <v>233</v>
      </c>
      <c r="D150" s="16" t="s">
        <v>234</v>
      </c>
      <c r="E150" s="12">
        <v>55</v>
      </c>
      <c r="F150" s="12">
        <v>57</v>
      </c>
      <c r="G150" s="12">
        <v>47</v>
      </c>
      <c r="H150" s="12">
        <v>15</v>
      </c>
      <c r="I150" s="12">
        <v>22</v>
      </c>
      <c r="J150" s="12">
        <v>41</v>
      </c>
      <c r="K150" s="58">
        <f t="shared" si="8"/>
        <v>237</v>
      </c>
      <c r="L150" s="59">
        <f t="shared" si="9"/>
        <v>47.4</v>
      </c>
      <c r="M150" s="60">
        <f t="shared" si="10"/>
        <v>23</v>
      </c>
      <c r="N150" s="36">
        <f t="shared" si="11"/>
        <v>529</v>
      </c>
      <c r="O150" s="34"/>
    </row>
    <row r="151" spans="1:15">
      <c r="A151" s="4">
        <v>152</v>
      </c>
      <c r="B151" s="71">
        <v>1102910149</v>
      </c>
      <c r="C151" s="24" t="s">
        <v>312</v>
      </c>
      <c r="D151" s="17" t="s">
        <v>313</v>
      </c>
      <c r="E151" s="21">
        <v>43</v>
      </c>
      <c r="F151" s="21">
        <v>54</v>
      </c>
      <c r="G151" s="21">
        <v>39</v>
      </c>
      <c r="H151" s="21">
        <v>26</v>
      </c>
      <c r="I151" s="21">
        <v>31</v>
      </c>
      <c r="J151" s="21">
        <v>44</v>
      </c>
      <c r="K151" s="58">
        <f t="shared" si="8"/>
        <v>237</v>
      </c>
      <c r="L151" s="59">
        <f t="shared" si="9"/>
        <v>47.4</v>
      </c>
      <c r="M151" s="60">
        <f t="shared" si="10"/>
        <v>23</v>
      </c>
      <c r="N151" s="36">
        <f t="shared" si="11"/>
        <v>529</v>
      </c>
      <c r="O151" s="34"/>
    </row>
    <row r="152" spans="1:15">
      <c r="A152" s="4">
        <v>18</v>
      </c>
      <c r="B152" s="68">
        <v>1102910020</v>
      </c>
      <c r="C152" s="11" t="s">
        <v>48</v>
      </c>
      <c r="D152" s="69" t="s">
        <v>49</v>
      </c>
      <c r="E152" s="12">
        <v>56</v>
      </c>
      <c r="F152" s="12">
        <v>62</v>
      </c>
      <c r="G152" s="12">
        <v>40</v>
      </c>
      <c r="H152" s="12">
        <v>16</v>
      </c>
      <c r="I152" s="12">
        <v>22</v>
      </c>
      <c r="J152" s="12">
        <v>40</v>
      </c>
      <c r="K152" s="58">
        <f t="shared" si="8"/>
        <v>236</v>
      </c>
      <c r="L152" s="59">
        <f t="shared" si="9"/>
        <v>47.2</v>
      </c>
      <c r="M152" s="60">
        <f t="shared" si="10"/>
        <v>24</v>
      </c>
      <c r="N152" s="36">
        <f t="shared" si="11"/>
        <v>576</v>
      </c>
      <c r="O152" s="34"/>
    </row>
    <row r="153" spans="1:15">
      <c r="A153" s="4">
        <v>175</v>
      </c>
      <c r="B153" s="71">
        <v>1102910172</v>
      </c>
      <c r="C153" s="22" t="s">
        <v>358</v>
      </c>
      <c r="D153" s="17" t="s">
        <v>359</v>
      </c>
      <c r="E153" s="21">
        <v>57</v>
      </c>
      <c r="F153" s="21">
        <v>54</v>
      </c>
      <c r="G153" s="21">
        <v>33</v>
      </c>
      <c r="H153" s="21">
        <v>30</v>
      </c>
      <c r="I153" s="21">
        <v>30</v>
      </c>
      <c r="J153" s="21">
        <v>32</v>
      </c>
      <c r="K153" s="58">
        <f t="shared" si="8"/>
        <v>236</v>
      </c>
      <c r="L153" s="59">
        <f t="shared" si="9"/>
        <v>47.2</v>
      </c>
      <c r="M153" s="60">
        <f t="shared" si="10"/>
        <v>24</v>
      </c>
      <c r="N153" s="36">
        <f t="shared" si="11"/>
        <v>576</v>
      </c>
      <c r="O153" s="34"/>
    </row>
    <row r="154" spans="1:15">
      <c r="A154" s="4">
        <v>177</v>
      </c>
      <c r="B154" s="71">
        <v>1102910174</v>
      </c>
      <c r="C154" s="24" t="s">
        <v>362</v>
      </c>
      <c r="D154" s="17" t="s">
        <v>363</v>
      </c>
      <c r="E154" s="21">
        <v>42</v>
      </c>
      <c r="F154" s="21">
        <v>45</v>
      </c>
      <c r="G154" s="21">
        <v>49</v>
      </c>
      <c r="H154" s="21">
        <v>20</v>
      </c>
      <c r="I154" s="21">
        <v>26</v>
      </c>
      <c r="J154" s="21">
        <v>54</v>
      </c>
      <c r="K154" s="58">
        <f t="shared" si="8"/>
        <v>236</v>
      </c>
      <c r="L154" s="59">
        <f t="shared" si="9"/>
        <v>47.2</v>
      </c>
      <c r="M154" s="60">
        <f t="shared" si="10"/>
        <v>24</v>
      </c>
      <c r="N154" s="36">
        <f t="shared" si="11"/>
        <v>576</v>
      </c>
      <c r="O154" s="34"/>
    </row>
    <row r="155" spans="1:15">
      <c r="A155" s="4">
        <v>139</v>
      </c>
      <c r="B155" s="71">
        <v>1102910136</v>
      </c>
      <c r="C155" s="24" t="s">
        <v>287</v>
      </c>
      <c r="D155" s="17" t="s">
        <v>288</v>
      </c>
      <c r="E155" s="21">
        <v>35</v>
      </c>
      <c r="F155" s="21">
        <v>59</v>
      </c>
      <c r="G155" s="21">
        <v>46</v>
      </c>
      <c r="H155" s="21">
        <v>20</v>
      </c>
      <c r="I155" s="21">
        <v>29</v>
      </c>
      <c r="J155" s="21">
        <v>46</v>
      </c>
      <c r="K155" s="58">
        <f t="shared" si="8"/>
        <v>235</v>
      </c>
      <c r="L155" s="59">
        <f t="shared" si="9"/>
        <v>47</v>
      </c>
      <c r="M155" s="60">
        <f t="shared" si="10"/>
        <v>25</v>
      </c>
      <c r="N155" s="36">
        <f t="shared" si="11"/>
        <v>625</v>
      </c>
      <c r="O155" s="34"/>
    </row>
    <row r="156" spans="1:15">
      <c r="A156" s="4">
        <v>105</v>
      </c>
      <c r="B156" s="70">
        <v>1102910106</v>
      </c>
      <c r="C156" s="15" t="s">
        <v>219</v>
      </c>
      <c r="D156" s="16" t="s">
        <v>220</v>
      </c>
      <c r="E156" s="12">
        <v>49</v>
      </c>
      <c r="F156" s="12">
        <v>52</v>
      </c>
      <c r="G156" s="12">
        <v>58</v>
      </c>
      <c r="H156" s="12">
        <v>20</v>
      </c>
      <c r="I156" s="12" t="s">
        <v>21</v>
      </c>
      <c r="J156" s="12">
        <v>55</v>
      </c>
      <c r="K156" s="58">
        <f t="shared" si="8"/>
        <v>234</v>
      </c>
      <c r="L156" s="59">
        <f t="shared" si="9"/>
        <v>46.8</v>
      </c>
      <c r="M156" s="60">
        <f t="shared" si="10"/>
        <v>26</v>
      </c>
      <c r="N156" s="36">
        <f t="shared" si="11"/>
        <v>676</v>
      </c>
      <c r="O156" s="34"/>
    </row>
    <row r="157" spans="1:15">
      <c r="A157" s="4">
        <v>182</v>
      </c>
      <c r="B157" s="71">
        <v>1102910180</v>
      </c>
      <c r="C157" s="24" t="s">
        <v>372</v>
      </c>
      <c r="D157" s="17" t="s">
        <v>373</v>
      </c>
      <c r="E157" s="21">
        <v>39</v>
      </c>
      <c r="F157" s="21">
        <v>49</v>
      </c>
      <c r="G157" s="21">
        <v>50</v>
      </c>
      <c r="H157" s="21">
        <v>27</v>
      </c>
      <c r="I157" s="21">
        <v>22</v>
      </c>
      <c r="J157" s="21">
        <v>47</v>
      </c>
      <c r="K157" s="58">
        <f t="shared" si="8"/>
        <v>234</v>
      </c>
      <c r="L157" s="59">
        <f t="shared" si="9"/>
        <v>46.8</v>
      </c>
      <c r="M157" s="60">
        <f t="shared" si="10"/>
        <v>26</v>
      </c>
      <c r="N157" s="36">
        <f t="shared" si="11"/>
        <v>676</v>
      </c>
      <c r="O157" s="34"/>
    </row>
    <row r="158" spans="1:15" ht="20.399999999999999">
      <c r="A158" s="4">
        <v>90</v>
      </c>
      <c r="B158" s="70">
        <v>1102910091</v>
      </c>
      <c r="C158" s="23" t="s">
        <v>190</v>
      </c>
      <c r="D158" s="16" t="s">
        <v>191</v>
      </c>
      <c r="E158" s="12">
        <v>41</v>
      </c>
      <c r="F158" s="12">
        <v>54</v>
      </c>
      <c r="G158" s="12">
        <v>53</v>
      </c>
      <c r="H158" s="12">
        <v>18</v>
      </c>
      <c r="I158" s="12">
        <v>24</v>
      </c>
      <c r="J158" s="12">
        <v>43</v>
      </c>
      <c r="K158" s="58">
        <f t="shared" si="8"/>
        <v>233</v>
      </c>
      <c r="L158" s="59">
        <f t="shared" si="9"/>
        <v>46.6</v>
      </c>
      <c r="M158" s="60">
        <f t="shared" si="10"/>
        <v>27</v>
      </c>
      <c r="N158" s="36">
        <f t="shared" si="11"/>
        <v>729</v>
      </c>
      <c r="O158" s="34"/>
    </row>
    <row r="159" spans="1:15">
      <c r="A159" s="4">
        <v>155</v>
      </c>
      <c r="B159" s="71">
        <v>1102910152</v>
      </c>
      <c r="C159" s="22" t="s">
        <v>318</v>
      </c>
      <c r="D159" s="17" t="s">
        <v>319</v>
      </c>
      <c r="E159" s="21">
        <v>41</v>
      </c>
      <c r="F159" s="21">
        <v>55</v>
      </c>
      <c r="G159" s="21">
        <v>33</v>
      </c>
      <c r="H159" s="21">
        <v>22</v>
      </c>
      <c r="I159" s="21">
        <v>29</v>
      </c>
      <c r="J159" s="21">
        <v>53</v>
      </c>
      <c r="K159" s="58">
        <f t="shared" si="8"/>
        <v>233</v>
      </c>
      <c r="L159" s="59">
        <f t="shared" si="9"/>
        <v>46.6</v>
      </c>
      <c r="M159" s="60">
        <f t="shared" si="10"/>
        <v>27</v>
      </c>
      <c r="N159" s="36">
        <f t="shared" si="11"/>
        <v>729</v>
      </c>
      <c r="O159" s="34"/>
    </row>
    <row r="160" spans="1:15">
      <c r="A160" s="4">
        <v>6</v>
      </c>
      <c r="B160" s="68">
        <v>1102910006</v>
      </c>
      <c r="C160" s="11" t="s">
        <v>24</v>
      </c>
      <c r="D160" s="11" t="s">
        <v>25</v>
      </c>
      <c r="E160" s="7">
        <v>52</v>
      </c>
      <c r="F160" s="7">
        <v>57</v>
      </c>
      <c r="G160" s="7">
        <v>33</v>
      </c>
      <c r="H160" s="7">
        <v>23</v>
      </c>
      <c r="I160" s="7">
        <v>25</v>
      </c>
      <c r="J160" s="7">
        <v>42</v>
      </c>
      <c r="K160" s="58">
        <f t="shared" si="8"/>
        <v>232</v>
      </c>
      <c r="L160" s="59">
        <f t="shared" si="9"/>
        <v>46.4</v>
      </c>
      <c r="M160" s="60">
        <f t="shared" si="10"/>
        <v>28</v>
      </c>
      <c r="N160" s="36">
        <f t="shared" si="11"/>
        <v>784</v>
      </c>
      <c r="O160" s="34"/>
    </row>
    <row r="161" spans="1:15">
      <c r="A161" s="4">
        <v>9</v>
      </c>
      <c r="B161" s="68">
        <v>1102910010</v>
      </c>
      <c r="C161" s="11" t="s">
        <v>30</v>
      </c>
      <c r="D161" s="69" t="s">
        <v>31</v>
      </c>
      <c r="E161" s="7">
        <v>52</v>
      </c>
      <c r="F161" s="7">
        <v>67</v>
      </c>
      <c r="G161" s="7">
        <v>32</v>
      </c>
      <c r="H161" s="7">
        <v>21</v>
      </c>
      <c r="I161" s="7">
        <v>20</v>
      </c>
      <c r="J161" s="7">
        <v>40</v>
      </c>
      <c r="K161" s="58">
        <f t="shared" si="8"/>
        <v>232</v>
      </c>
      <c r="L161" s="59">
        <f t="shared" si="9"/>
        <v>46.4</v>
      </c>
      <c r="M161" s="60">
        <f t="shared" si="10"/>
        <v>28</v>
      </c>
      <c r="N161" s="36">
        <f t="shared" si="11"/>
        <v>784</v>
      </c>
      <c r="O161" s="34"/>
    </row>
    <row r="162" spans="1:15">
      <c r="A162" s="4">
        <v>54</v>
      </c>
      <c r="B162" s="68">
        <v>1102910059</v>
      </c>
      <c r="C162" s="11" t="s">
        <v>118</v>
      </c>
      <c r="D162" s="69" t="s">
        <v>119</v>
      </c>
      <c r="E162" s="61">
        <v>46</v>
      </c>
      <c r="F162" s="61">
        <v>39</v>
      </c>
      <c r="G162" s="61">
        <v>64</v>
      </c>
      <c r="H162" s="61">
        <v>17</v>
      </c>
      <c r="I162" s="61">
        <v>17</v>
      </c>
      <c r="J162" s="61">
        <v>49</v>
      </c>
      <c r="K162" s="62">
        <f t="shared" si="8"/>
        <v>232</v>
      </c>
      <c r="L162" s="59">
        <f t="shared" si="9"/>
        <v>46.4</v>
      </c>
      <c r="M162" s="60">
        <f t="shared" si="10"/>
        <v>28</v>
      </c>
      <c r="N162" s="36">
        <f t="shared" si="11"/>
        <v>784</v>
      </c>
      <c r="O162" s="34"/>
    </row>
    <row r="163" spans="1:15" ht="20.399999999999999">
      <c r="A163" s="4">
        <v>146</v>
      </c>
      <c r="B163" s="71">
        <v>1102910143</v>
      </c>
      <c r="C163" s="24" t="s">
        <v>300</v>
      </c>
      <c r="D163" s="17" t="s">
        <v>301</v>
      </c>
      <c r="E163" s="21">
        <v>44</v>
      </c>
      <c r="F163" s="21">
        <v>55</v>
      </c>
      <c r="G163" s="21">
        <v>41</v>
      </c>
      <c r="H163" s="21">
        <v>15</v>
      </c>
      <c r="I163" s="21">
        <v>24</v>
      </c>
      <c r="J163" s="21">
        <v>53</v>
      </c>
      <c r="K163" s="58">
        <f t="shared" si="8"/>
        <v>232</v>
      </c>
      <c r="L163" s="59">
        <f t="shared" si="9"/>
        <v>46.4</v>
      </c>
      <c r="M163" s="60">
        <f t="shared" si="10"/>
        <v>28</v>
      </c>
      <c r="N163" s="36">
        <f t="shared" si="11"/>
        <v>784</v>
      </c>
      <c r="O163" s="34"/>
    </row>
    <row r="164" spans="1:15">
      <c r="A164" s="4">
        <v>176</v>
      </c>
      <c r="B164" s="71">
        <v>1102910173</v>
      </c>
      <c r="C164" s="24" t="s">
        <v>360</v>
      </c>
      <c r="D164" s="17" t="s">
        <v>361</v>
      </c>
      <c r="E164" s="21">
        <v>63</v>
      </c>
      <c r="F164" s="21">
        <v>52</v>
      </c>
      <c r="G164" s="21">
        <v>34</v>
      </c>
      <c r="H164" s="21">
        <v>23</v>
      </c>
      <c r="I164" s="21">
        <v>28</v>
      </c>
      <c r="J164" s="21">
        <v>32</v>
      </c>
      <c r="K164" s="58">
        <f t="shared" si="8"/>
        <v>232</v>
      </c>
      <c r="L164" s="59">
        <f t="shared" si="9"/>
        <v>46.4</v>
      </c>
      <c r="M164" s="60">
        <f t="shared" si="10"/>
        <v>28</v>
      </c>
      <c r="N164" s="36">
        <f t="shared" si="11"/>
        <v>784</v>
      </c>
      <c r="O164" s="34"/>
    </row>
    <row r="165" spans="1:15">
      <c r="A165" s="4">
        <v>135</v>
      </c>
      <c r="B165" s="70">
        <v>1202910908</v>
      </c>
      <c r="C165" s="23" t="s">
        <v>279</v>
      </c>
      <c r="D165" s="16" t="s">
        <v>280</v>
      </c>
      <c r="E165" s="19">
        <v>51</v>
      </c>
      <c r="F165" s="19">
        <v>43</v>
      </c>
      <c r="G165" s="19">
        <v>39</v>
      </c>
      <c r="H165" s="19">
        <v>16</v>
      </c>
      <c r="I165" s="19">
        <v>25</v>
      </c>
      <c r="J165" s="19">
        <v>57</v>
      </c>
      <c r="K165" s="58">
        <f t="shared" si="8"/>
        <v>231</v>
      </c>
      <c r="L165" s="59">
        <f t="shared" si="9"/>
        <v>46.2</v>
      </c>
      <c r="M165" s="60">
        <f t="shared" si="10"/>
        <v>29</v>
      </c>
      <c r="N165" s="36">
        <f t="shared" si="11"/>
        <v>841</v>
      </c>
      <c r="O165" s="34"/>
    </row>
    <row r="166" spans="1:15">
      <c r="A166" s="4">
        <v>138</v>
      </c>
      <c r="B166" s="70">
        <v>1202910925</v>
      </c>
      <c r="C166" s="23" t="s">
        <v>285</v>
      </c>
      <c r="D166" s="16" t="s">
        <v>286</v>
      </c>
      <c r="E166" s="19">
        <v>57</v>
      </c>
      <c r="F166" s="19">
        <v>53</v>
      </c>
      <c r="G166" s="19">
        <v>44</v>
      </c>
      <c r="H166" s="19">
        <v>18</v>
      </c>
      <c r="I166" s="19">
        <v>16</v>
      </c>
      <c r="J166" s="19">
        <v>43</v>
      </c>
      <c r="K166" s="58">
        <f t="shared" si="8"/>
        <v>231</v>
      </c>
      <c r="L166" s="59">
        <f t="shared" si="9"/>
        <v>46.2</v>
      </c>
      <c r="M166" s="60">
        <f t="shared" si="10"/>
        <v>29</v>
      </c>
      <c r="N166" s="36">
        <f t="shared" si="11"/>
        <v>841</v>
      </c>
      <c r="O166" s="34"/>
    </row>
    <row r="167" spans="1:15" ht="20.399999999999999">
      <c r="A167" s="4">
        <v>151</v>
      </c>
      <c r="B167" s="71">
        <v>1102910148</v>
      </c>
      <c r="C167" s="24" t="s">
        <v>310</v>
      </c>
      <c r="D167" s="17" t="s">
        <v>311</v>
      </c>
      <c r="E167" s="21">
        <v>37</v>
      </c>
      <c r="F167" s="21">
        <v>44</v>
      </c>
      <c r="G167" s="21">
        <v>48</v>
      </c>
      <c r="H167" s="21">
        <v>24</v>
      </c>
      <c r="I167" s="21">
        <v>28</v>
      </c>
      <c r="J167" s="21">
        <v>50</v>
      </c>
      <c r="K167" s="58">
        <f t="shared" si="8"/>
        <v>231</v>
      </c>
      <c r="L167" s="59">
        <f t="shared" si="9"/>
        <v>46.2</v>
      </c>
      <c r="M167" s="60">
        <f t="shared" si="10"/>
        <v>29</v>
      </c>
      <c r="N167" s="36">
        <f t="shared" si="11"/>
        <v>841</v>
      </c>
      <c r="O167" s="34"/>
    </row>
    <row r="168" spans="1:15">
      <c r="A168" s="4">
        <v>153</v>
      </c>
      <c r="B168" s="71">
        <v>1102910150</v>
      </c>
      <c r="C168" s="22" t="s">
        <v>314</v>
      </c>
      <c r="D168" s="17" t="s">
        <v>315</v>
      </c>
      <c r="E168" s="21">
        <v>50</v>
      </c>
      <c r="F168" s="21">
        <v>44</v>
      </c>
      <c r="G168" s="21">
        <v>38</v>
      </c>
      <c r="H168" s="21">
        <v>30</v>
      </c>
      <c r="I168" s="21">
        <v>27</v>
      </c>
      <c r="J168" s="21">
        <v>42</v>
      </c>
      <c r="K168" s="58">
        <f t="shared" si="8"/>
        <v>231</v>
      </c>
      <c r="L168" s="59">
        <f t="shared" si="9"/>
        <v>46.2</v>
      </c>
      <c r="M168" s="60">
        <f t="shared" si="10"/>
        <v>29</v>
      </c>
      <c r="N168" s="36">
        <f t="shared" si="11"/>
        <v>841</v>
      </c>
      <c r="O168" s="34"/>
    </row>
    <row r="169" spans="1:15">
      <c r="A169" s="4">
        <v>38</v>
      </c>
      <c r="B169" s="68">
        <v>1102910042</v>
      </c>
      <c r="C169" s="11" t="s">
        <v>88</v>
      </c>
      <c r="D169" s="69" t="s">
        <v>89</v>
      </c>
      <c r="E169" s="12">
        <v>44</v>
      </c>
      <c r="F169" s="12">
        <v>42</v>
      </c>
      <c r="G169" s="12">
        <v>47</v>
      </c>
      <c r="H169" s="12">
        <v>21</v>
      </c>
      <c r="I169" s="12">
        <v>29</v>
      </c>
      <c r="J169" s="12">
        <v>47</v>
      </c>
      <c r="K169" s="58">
        <f t="shared" si="8"/>
        <v>230</v>
      </c>
      <c r="L169" s="59">
        <f t="shared" si="9"/>
        <v>46</v>
      </c>
      <c r="M169" s="60">
        <f t="shared" si="10"/>
        <v>30</v>
      </c>
      <c r="N169" s="36">
        <f t="shared" si="11"/>
        <v>900</v>
      </c>
      <c r="O169" s="34"/>
    </row>
    <row r="170" spans="1:15">
      <c r="A170" s="4">
        <v>118</v>
      </c>
      <c r="B170" s="70">
        <v>1102910119</v>
      </c>
      <c r="C170" s="23" t="s">
        <v>245</v>
      </c>
      <c r="D170" s="16" t="s">
        <v>246</v>
      </c>
      <c r="E170" s="12">
        <v>47</v>
      </c>
      <c r="F170" s="12">
        <v>39</v>
      </c>
      <c r="G170" s="12">
        <v>53</v>
      </c>
      <c r="H170" s="12">
        <v>21</v>
      </c>
      <c r="I170" s="12">
        <v>27</v>
      </c>
      <c r="J170" s="12">
        <v>43</v>
      </c>
      <c r="K170" s="58">
        <f t="shared" si="8"/>
        <v>230</v>
      </c>
      <c r="L170" s="59">
        <f t="shared" si="9"/>
        <v>46</v>
      </c>
      <c r="M170" s="60">
        <f t="shared" si="10"/>
        <v>30</v>
      </c>
      <c r="N170" s="36">
        <f t="shared" si="11"/>
        <v>900</v>
      </c>
      <c r="O170" s="34"/>
    </row>
    <row r="171" spans="1:15" ht="20.399999999999999">
      <c r="A171" s="4">
        <v>199</v>
      </c>
      <c r="B171" s="71">
        <v>1202910918</v>
      </c>
      <c r="C171" s="24" t="s">
        <v>405</v>
      </c>
      <c r="D171" s="17" t="s">
        <v>406</v>
      </c>
      <c r="E171" s="10">
        <v>60</v>
      </c>
      <c r="F171" s="10">
        <v>44</v>
      </c>
      <c r="G171" s="10">
        <v>44</v>
      </c>
      <c r="H171" s="10">
        <v>20</v>
      </c>
      <c r="I171" s="10">
        <v>24</v>
      </c>
      <c r="J171" s="10">
        <v>38</v>
      </c>
      <c r="K171" s="58">
        <f t="shared" si="8"/>
        <v>230</v>
      </c>
      <c r="L171" s="59">
        <f t="shared" si="9"/>
        <v>46</v>
      </c>
      <c r="M171" s="60">
        <f t="shared" si="10"/>
        <v>30</v>
      </c>
      <c r="N171" s="36">
        <f t="shared" si="11"/>
        <v>900</v>
      </c>
      <c r="O171" s="34"/>
    </row>
    <row r="172" spans="1:15">
      <c r="A172" s="4">
        <v>200</v>
      </c>
      <c r="B172" s="71">
        <v>1202910919</v>
      </c>
      <c r="C172" s="24" t="s">
        <v>407</v>
      </c>
      <c r="D172" s="17" t="s">
        <v>408</v>
      </c>
      <c r="E172" s="10">
        <v>53</v>
      </c>
      <c r="F172" s="10">
        <v>41</v>
      </c>
      <c r="G172" s="10">
        <v>52</v>
      </c>
      <c r="H172" s="10">
        <v>21</v>
      </c>
      <c r="I172" s="10">
        <v>20</v>
      </c>
      <c r="J172" s="10">
        <v>43</v>
      </c>
      <c r="K172" s="58">
        <f t="shared" si="8"/>
        <v>230</v>
      </c>
      <c r="L172" s="59">
        <f t="shared" si="9"/>
        <v>46</v>
      </c>
      <c r="M172" s="60">
        <f t="shared" si="10"/>
        <v>30</v>
      </c>
      <c r="N172" s="36">
        <f t="shared" si="11"/>
        <v>900</v>
      </c>
      <c r="O172" s="34"/>
    </row>
    <row r="173" spans="1:15">
      <c r="A173" s="4">
        <v>2</v>
      </c>
      <c r="B173" s="68">
        <v>1102910002</v>
      </c>
      <c r="C173" s="11" t="s">
        <v>15</v>
      </c>
      <c r="D173" s="11" t="s">
        <v>16</v>
      </c>
      <c r="E173" s="7">
        <v>34</v>
      </c>
      <c r="F173" s="7">
        <v>50</v>
      </c>
      <c r="G173" s="7">
        <v>35</v>
      </c>
      <c r="H173" s="7">
        <v>30</v>
      </c>
      <c r="I173" s="7">
        <v>27</v>
      </c>
      <c r="J173" s="7">
        <v>53</v>
      </c>
      <c r="K173" s="58">
        <f t="shared" si="8"/>
        <v>229</v>
      </c>
      <c r="L173" s="59">
        <f t="shared" si="9"/>
        <v>45.8</v>
      </c>
      <c r="M173" s="60">
        <f t="shared" si="10"/>
        <v>31</v>
      </c>
      <c r="N173" s="36">
        <f t="shared" si="11"/>
        <v>961</v>
      </c>
      <c r="O173" s="34"/>
    </row>
    <row r="174" spans="1:15">
      <c r="A174" s="4">
        <v>102</v>
      </c>
      <c r="B174" s="70">
        <v>1102910103</v>
      </c>
      <c r="C174" s="23" t="s">
        <v>214</v>
      </c>
      <c r="D174" s="16" t="s">
        <v>215</v>
      </c>
      <c r="E174" s="12">
        <v>42</v>
      </c>
      <c r="F174" s="12">
        <v>58</v>
      </c>
      <c r="G174" s="12">
        <v>57</v>
      </c>
      <c r="H174" s="12">
        <v>22</v>
      </c>
      <c r="I174" s="12" t="s">
        <v>21</v>
      </c>
      <c r="J174" s="12">
        <v>50</v>
      </c>
      <c r="K174" s="58">
        <f t="shared" si="8"/>
        <v>229</v>
      </c>
      <c r="L174" s="59">
        <f t="shared" si="9"/>
        <v>45.8</v>
      </c>
      <c r="M174" s="60">
        <f t="shared" si="10"/>
        <v>31</v>
      </c>
      <c r="N174" s="36">
        <f t="shared" si="11"/>
        <v>961</v>
      </c>
      <c r="O174" s="34"/>
    </row>
    <row r="175" spans="1:15">
      <c r="A175" s="4">
        <v>104</v>
      </c>
      <c r="B175" s="70">
        <v>1102910105</v>
      </c>
      <c r="C175" s="23" t="s">
        <v>218</v>
      </c>
      <c r="D175" s="16" t="s">
        <v>57</v>
      </c>
      <c r="E175" s="12">
        <v>36</v>
      </c>
      <c r="F175" s="12">
        <v>64</v>
      </c>
      <c r="G175" s="12">
        <v>51</v>
      </c>
      <c r="H175" s="12">
        <v>18</v>
      </c>
      <c r="I175" s="12">
        <v>23</v>
      </c>
      <c r="J175" s="12">
        <v>37</v>
      </c>
      <c r="K175" s="58">
        <f t="shared" si="8"/>
        <v>229</v>
      </c>
      <c r="L175" s="59">
        <f t="shared" si="9"/>
        <v>45.8</v>
      </c>
      <c r="M175" s="60">
        <f t="shared" si="10"/>
        <v>31</v>
      </c>
      <c r="N175" s="36">
        <f t="shared" si="11"/>
        <v>961</v>
      </c>
      <c r="O175" s="34"/>
    </row>
    <row r="176" spans="1:15">
      <c r="A176" s="4">
        <v>115</v>
      </c>
      <c r="B176" s="70">
        <v>1102910116</v>
      </c>
      <c r="C176" s="23" t="s">
        <v>239</v>
      </c>
      <c r="D176" s="16" t="s">
        <v>240</v>
      </c>
      <c r="E176" s="12">
        <v>34</v>
      </c>
      <c r="F176" s="12">
        <v>48</v>
      </c>
      <c r="G176" s="12">
        <v>51</v>
      </c>
      <c r="H176" s="12">
        <v>23</v>
      </c>
      <c r="I176" s="12">
        <v>25</v>
      </c>
      <c r="J176" s="12">
        <v>48</v>
      </c>
      <c r="K176" s="58">
        <f t="shared" si="8"/>
        <v>229</v>
      </c>
      <c r="L176" s="59">
        <f t="shared" si="9"/>
        <v>45.8</v>
      </c>
      <c r="M176" s="60">
        <f t="shared" si="10"/>
        <v>31</v>
      </c>
      <c r="N176" s="36">
        <f t="shared" si="11"/>
        <v>961</v>
      </c>
      <c r="O176" s="34"/>
    </row>
    <row r="177" spans="1:15">
      <c r="A177" s="4">
        <v>10</v>
      </c>
      <c r="B177" s="68">
        <v>1102910011</v>
      </c>
      <c r="C177" s="11" t="s">
        <v>32</v>
      </c>
      <c r="D177" s="69" t="s">
        <v>33</v>
      </c>
      <c r="E177" s="7">
        <v>43</v>
      </c>
      <c r="F177" s="7">
        <v>61</v>
      </c>
      <c r="G177" s="7">
        <v>41</v>
      </c>
      <c r="H177" s="7">
        <v>24</v>
      </c>
      <c r="I177" s="7">
        <v>24</v>
      </c>
      <c r="J177" s="7">
        <v>34</v>
      </c>
      <c r="K177" s="58">
        <f t="shared" si="8"/>
        <v>227</v>
      </c>
      <c r="L177" s="59">
        <f t="shared" si="9"/>
        <v>45.4</v>
      </c>
      <c r="M177" s="60">
        <f t="shared" si="10"/>
        <v>33</v>
      </c>
      <c r="N177" s="36">
        <f t="shared" si="11"/>
        <v>1089</v>
      </c>
      <c r="O177" s="34"/>
    </row>
    <row r="178" spans="1:15">
      <c r="A178" s="4">
        <v>158</v>
      </c>
      <c r="B178" s="71">
        <v>1102910155</v>
      </c>
      <c r="C178" s="22" t="s">
        <v>324</v>
      </c>
      <c r="D178" s="17" t="s">
        <v>325</v>
      </c>
      <c r="E178" s="21">
        <v>47</v>
      </c>
      <c r="F178" s="21">
        <v>45</v>
      </c>
      <c r="G178" s="21">
        <v>54</v>
      </c>
      <c r="H178" s="21">
        <v>21</v>
      </c>
      <c r="I178" s="21">
        <v>29</v>
      </c>
      <c r="J178" s="21">
        <v>31</v>
      </c>
      <c r="K178" s="58">
        <f t="shared" si="8"/>
        <v>227</v>
      </c>
      <c r="L178" s="59">
        <f t="shared" si="9"/>
        <v>45.4</v>
      </c>
      <c r="M178" s="60">
        <f t="shared" si="10"/>
        <v>33</v>
      </c>
      <c r="N178" s="36">
        <f t="shared" si="11"/>
        <v>1089</v>
      </c>
      <c r="O178" s="34"/>
    </row>
    <row r="179" spans="1:15">
      <c r="A179" s="4">
        <v>125</v>
      </c>
      <c r="B179" s="70">
        <v>1102910127</v>
      </c>
      <c r="C179" s="23" t="s">
        <v>259</v>
      </c>
      <c r="D179" s="16" t="s">
        <v>260</v>
      </c>
      <c r="E179" s="12">
        <v>60</v>
      </c>
      <c r="F179" s="12">
        <v>32</v>
      </c>
      <c r="G179" s="12">
        <v>66</v>
      </c>
      <c r="H179" s="12">
        <v>16</v>
      </c>
      <c r="I179" s="12">
        <v>18</v>
      </c>
      <c r="J179" s="12">
        <v>34</v>
      </c>
      <c r="K179" s="58">
        <f t="shared" si="8"/>
        <v>226</v>
      </c>
      <c r="L179" s="59">
        <f t="shared" si="9"/>
        <v>45.2</v>
      </c>
      <c r="M179" s="60">
        <f t="shared" si="10"/>
        <v>34</v>
      </c>
      <c r="N179" s="36">
        <f t="shared" si="11"/>
        <v>1156</v>
      </c>
      <c r="O179" s="34"/>
    </row>
    <row r="180" spans="1:15">
      <c r="A180" s="4">
        <v>51</v>
      </c>
      <c r="B180" s="68">
        <v>1102910056</v>
      </c>
      <c r="C180" s="11" t="s">
        <v>112</v>
      </c>
      <c r="D180" s="69" t="s">
        <v>113</v>
      </c>
      <c r="E180" s="61">
        <v>42</v>
      </c>
      <c r="F180" s="61">
        <v>44</v>
      </c>
      <c r="G180" s="61">
        <v>54</v>
      </c>
      <c r="H180" s="61">
        <v>28</v>
      </c>
      <c r="I180" s="61">
        <v>19</v>
      </c>
      <c r="J180" s="61">
        <v>38</v>
      </c>
      <c r="K180" s="62">
        <f t="shared" si="8"/>
        <v>225</v>
      </c>
      <c r="L180" s="59">
        <f t="shared" si="9"/>
        <v>45</v>
      </c>
      <c r="M180" s="60">
        <f t="shared" si="10"/>
        <v>35</v>
      </c>
      <c r="N180" s="36">
        <f t="shared" si="11"/>
        <v>1225</v>
      </c>
      <c r="O180" s="34"/>
    </row>
    <row r="181" spans="1:15">
      <c r="A181" s="4">
        <v>35</v>
      </c>
      <c r="B181" s="68">
        <v>1102910039</v>
      </c>
      <c r="C181" s="11" t="s">
        <v>82</v>
      </c>
      <c r="D181" s="11" t="s">
        <v>83</v>
      </c>
      <c r="E181" s="12">
        <v>42</v>
      </c>
      <c r="F181" s="12">
        <v>54</v>
      </c>
      <c r="G181" s="12">
        <v>45</v>
      </c>
      <c r="H181" s="12">
        <v>17</v>
      </c>
      <c r="I181" s="12">
        <v>21</v>
      </c>
      <c r="J181" s="12">
        <v>43</v>
      </c>
      <c r="K181" s="58">
        <f t="shared" si="8"/>
        <v>222</v>
      </c>
      <c r="L181" s="59">
        <f t="shared" si="9"/>
        <v>44.4</v>
      </c>
      <c r="M181" s="60">
        <f t="shared" si="10"/>
        <v>38</v>
      </c>
      <c r="N181" s="36">
        <f t="shared" si="11"/>
        <v>1444</v>
      </c>
      <c r="O181" s="34"/>
    </row>
    <row r="182" spans="1:15">
      <c r="A182" s="4">
        <v>86</v>
      </c>
      <c r="B182" s="70">
        <v>1102910087</v>
      </c>
      <c r="C182" s="15" t="s">
        <v>183</v>
      </c>
      <c r="D182" s="16" t="s">
        <v>35</v>
      </c>
      <c r="E182" s="7">
        <v>46</v>
      </c>
      <c r="F182" s="7">
        <v>35</v>
      </c>
      <c r="G182" s="7">
        <v>49</v>
      </c>
      <c r="H182" s="7">
        <v>19</v>
      </c>
      <c r="I182" s="7">
        <v>26</v>
      </c>
      <c r="J182" s="7">
        <v>47</v>
      </c>
      <c r="K182" s="58">
        <f t="shared" si="8"/>
        <v>222</v>
      </c>
      <c r="L182" s="59">
        <f t="shared" si="9"/>
        <v>44.4</v>
      </c>
      <c r="M182" s="60">
        <f t="shared" si="10"/>
        <v>38</v>
      </c>
      <c r="N182" s="36">
        <f t="shared" si="11"/>
        <v>1444</v>
      </c>
      <c r="O182" s="34"/>
    </row>
    <row r="183" spans="1:15">
      <c r="A183" s="4">
        <v>1</v>
      </c>
      <c r="B183" s="68">
        <v>1102910001</v>
      </c>
      <c r="C183" s="11" t="s">
        <v>13</v>
      </c>
      <c r="D183" s="69" t="s">
        <v>14</v>
      </c>
      <c r="E183" s="7">
        <v>48</v>
      </c>
      <c r="F183" s="7">
        <v>36</v>
      </c>
      <c r="G183" s="7">
        <v>41</v>
      </c>
      <c r="H183" s="7">
        <v>25</v>
      </c>
      <c r="I183" s="7">
        <v>29</v>
      </c>
      <c r="J183" s="7">
        <v>42</v>
      </c>
      <c r="K183" s="58">
        <f t="shared" si="8"/>
        <v>221</v>
      </c>
      <c r="L183" s="59">
        <f>K183/5</f>
        <v>44.2</v>
      </c>
      <c r="M183" s="60">
        <f>260-K183</f>
        <v>39</v>
      </c>
      <c r="N183" s="36">
        <f>M183*M183</f>
        <v>1521</v>
      </c>
      <c r="O183" s="34"/>
    </row>
    <row r="184" spans="1:15">
      <c r="A184" s="4">
        <v>8</v>
      </c>
      <c r="B184" s="68">
        <v>1102910008</v>
      </c>
      <c r="C184" s="11" t="s">
        <v>28</v>
      </c>
      <c r="D184" s="69" t="s">
        <v>29</v>
      </c>
      <c r="E184" s="7">
        <v>47</v>
      </c>
      <c r="F184" s="7">
        <v>43</v>
      </c>
      <c r="G184" s="7">
        <v>35</v>
      </c>
      <c r="H184" s="7">
        <v>27</v>
      </c>
      <c r="I184" s="7">
        <v>21</v>
      </c>
      <c r="J184" s="7">
        <v>47</v>
      </c>
      <c r="K184" s="58">
        <f t="shared" si="8"/>
        <v>220</v>
      </c>
      <c r="L184" s="59">
        <f t="shared" si="9"/>
        <v>44</v>
      </c>
      <c r="M184" s="60">
        <f t="shared" si="10"/>
        <v>40</v>
      </c>
      <c r="N184" s="36">
        <f t="shared" si="11"/>
        <v>1600</v>
      </c>
      <c r="O184" s="34"/>
    </row>
    <row r="185" spans="1:15">
      <c r="A185" s="4">
        <v>26</v>
      </c>
      <c r="B185" s="68">
        <v>1102910029</v>
      </c>
      <c r="C185" s="11" t="s">
        <v>64</v>
      </c>
      <c r="D185" s="11" t="s">
        <v>65</v>
      </c>
      <c r="E185" s="12">
        <v>44</v>
      </c>
      <c r="F185" s="12">
        <v>56</v>
      </c>
      <c r="G185" s="12">
        <v>30</v>
      </c>
      <c r="H185" s="12">
        <v>23</v>
      </c>
      <c r="I185" s="12">
        <v>22</v>
      </c>
      <c r="J185" s="12">
        <v>45</v>
      </c>
      <c r="K185" s="58">
        <f t="shared" si="8"/>
        <v>220</v>
      </c>
      <c r="L185" s="59">
        <f t="shared" si="9"/>
        <v>44</v>
      </c>
      <c r="M185" s="60">
        <f t="shared" si="10"/>
        <v>40</v>
      </c>
      <c r="N185" s="36">
        <f t="shared" si="11"/>
        <v>1600</v>
      </c>
      <c r="O185" s="34"/>
    </row>
    <row r="186" spans="1:15">
      <c r="A186" s="4">
        <v>57</v>
      </c>
      <c r="B186" s="68">
        <v>1102910062</v>
      </c>
      <c r="C186" s="11" t="s">
        <v>124</v>
      </c>
      <c r="D186" s="69" t="s">
        <v>125</v>
      </c>
      <c r="E186" s="61">
        <v>40</v>
      </c>
      <c r="F186" s="61">
        <v>53</v>
      </c>
      <c r="G186" s="61">
        <v>44</v>
      </c>
      <c r="H186" s="61">
        <v>24</v>
      </c>
      <c r="I186" s="61">
        <v>18</v>
      </c>
      <c r="J186" s="61">
        <v>40</v>
      </c>
      <c r="K186" s="62">
        <f t="shared" si="8"/>
        <v>219</v>
      </c>
      <c r="L186" s="59">
        <f t="shared" si="9"/>
        <v>43.8</v>
      </c>
      <c r="M186" s="60">
        <f t="shared" si="10"/>
        <v>41</v>
      </c>
      <c r="N186" s="36">
        <f t="shared" si="11"/>
        <v>1681</v>
      </c>
      <c r="O186" s="34"/>
    </row>
    <row r="187" spans="1:15">
      <c r="A187" s="4">
        <v>79</v>
      </c>
      <c r="B187" s="70">
        <v>1102910079</v>
      </c>
      <c r="C187" s="23" t="s">
        <v>169</v>
      </c>
      <c r="D187" s="16" t="s">
        <v>170</v>
      </c>
      <c r="E187" s="7">
        <v>52</v>
      </c>
      <c r="F187" s="7">
        <v>49</v>
      </c>
      <c r="G187" s="7">
        <v>50</v>
      </c>
      <c r="H187" s="7">
        <v>24</v>
      </c>
      <c r="I187" s="7" t="s">
        <v>21</v>
      </c>
      <c r="J187" s="7">
        <v>44</v>
      </c>
      <c r="K187" s="58">
        <f t="shared" si="8"/>
        <v>219</v>
      </c>
      <c r="L187" s="59">
        <f t="shared" si="9"/>
        <v>43.8</v>
      </c>
      <c r="M187" s="60">
        <f t="shared" si="10"/>
        <v>41</v>
      </c>
      <c r="N187" s="36">
        <f t="shared" si="11"/>
        <v>1681</v>
      </c>
      <c r="O187" s="34"/>
    </row>
    <row r="188" spans="1:15">
      <c r="A188" s="4">
        <v>28</v>
      </c>
      <c r="B188" s="68">
        <v>1102910032</v>
      </c>
      <c r="C188" s="11" t="s">
        <v>68</v>
      </c>
      <c r="D188" s="69" t="s">
        <v>69</v>
      </c>
      <c r="E188" s="12">
        <v>40</v>
      </c>
      <c r="F188" s="12">
        <v>50</v>
      </c>
      <c r="G188" s="12">
        <v>40</v>
      </c>
      <c r="H188" s="12">
        <v>26</v>
      </c>
      <c r="I188" s="12">
        <v>25</v>
      </c>
      <c r="J188" s="12">
        <v>37</v>
      </c>
      <c r="K188" s="58">
        <f t="shared" si="8"/>
        <v>218</v>
      </c>
      <c r="L188" s="59">
        <f t="shared" si="9"/>
        <v>43.6</v>
      </c>
      <c r="M188" s="60">
        <f t="shared" si="10"/>
        <v>42</v>
      </c>
      <c r="N188" s="36">
        <f t="shared" si="11"/>
        <v>1764</v>
      </c>
      <c r="O188" s="34"/>
    </row>
    <row r="189" spans="1:15">
      <c r="A189" s="4">
        <v>56</v>
      </c>
      <c r="B189" s="68">
        <v>1102910061</v>
      </c>
      <c r="C189" s="11" t="s">
        <v>122</v>
      </c>
      <c r="D189" s="69" t="s">
        <v>123</v>
      </c>
      <c r="E189" s="61">
        <v>38</v>
      </c>
      <c r="F189" s="61">
        <v>51</v>
      </c>
      <c r="G189" s="61">
        <v>50</v>
      </c>
      <c r="H189" s="61">
        <v>23</v>
      </c>
      <c r="I189" s="61">
        <v>19</v>
      </c>
      <c r="J189" s="61">
        <v>37</v>
      </c>
      <c r="K189" s="62">
        <f t="shared" si="8"/>
        <v>218</v>
      </c>
      <c r="L189" s="59">
        <f t="shared" si="9"/>
        <v>43.6</v>
      </c>
      <c r="M189" s="60">
        <f t="shared" si="10"/>
        <v>42</v>
      </c>
      <c r="N189" s="36">
        <f t="shared" si="11"/>
        <v>1764</v>
      </c>
      <c r="O189" s="34"/>
    </row>
    <row r="190" spans="1:15">
      <c r="A190" s="4">
        <v>154</v>
      </c>
      <c r="B190" s="71">
        <v>1102910151</v>
      </c>
      <c r="C190" s="22" t="s">
        <v>316</v>
      </c>
      <c r="D190" s="17" t="s">
        <v>317</v>
      </c>
      <c r="E190" s="21">
        <v>41</v>
      </c>
      <c r="F190" s="21">
        <v>47</v>
      </c>
      <c r="G190" s="21">
        <v>35</v>
      </c>
      <c r="H190" s="21">
        <v>24</v>
      </c>
      <c r="I190" s="21">
        <v>27</v>
      </c>
      <c r="J190" s="21">
        <v>44</v>
      </c>
      <c r="K190" s="58">
        <f t="shared" si="8"/>
        <v>218</v>
      </c>
      <c r="L190" s="59">
        <f t="shared" si="9"/>
        <v>43.6</v>
      </c>
      <c r="M190" s="60">
        <f t="shared" si="10"/>
        <v>42</v>
      </c>
      <c r="N190" s="36">
        <f t="shared" si="11"/>
        <v>1764</v>
      </c>
      <c r="O190" s="34"/>
    </row>
    <row r="191" spans="1:15">
      <c r="A191" s="4">
        <v>194</v>
      </c>
      <c r="B191" s="71">
        <v>1202910912</v>
      </c>
      <c r="C191" s="24" t="s">
        <v>396</v>
      </c>
      <c r="D191" s="17" t="s">
        <v>397</v>
      </c>
      <c r="E191" s="10">
        <v>47</v>
      </c>
      <c r="F191" s="10">
        <v>34</v>
      </c>
      <c r="G191" s="10">
        <v>52</v>
      </c>
      <c r="H191" s="10">
        <v>21</v>
      </c>
      <c r="I191" s="10">
        <v>18</v>
      </c>
      <c r="J191" s="10">
        <v>45</v>
      </c>
      <c r="K191" s="58">
        <f t="shared" si="8"/>
        <v>217</v>
      </c>
      <c r="L191" s="59">
        <f t="shared" si="9"/>
        <v>43.4</v>
      </c>
      <c r="M191" s="60">
        <f t="shared" si="10"/>
        <v>43</v>
      </c>
      <c r="N191" s="36">
        <f t="shared" si="11"/>
        <v>1849</v>
      </c>
      <c r="O191" s="34"/>
    </row>
    <row r="192" spans="1:15">
      <c r="A192" s="4">
        <v>87</v>
      </c>
      <c r="B192" s="70">
        <v>1102910088</v>
      </c>
      <c r="C192" s="23" t="s">
        <v>184</v>
      </c>
      <c r="D192" s="16" t="s">
        <v>185</v>
      </c>
      <c r="E192" s="7">
        <v>37</v>
      </c>
      <c r="F192" s="7">
        <v>41</v>
      </c>
      <c r="G192" s="7">
        <v>54</v>
      </c>
      <c r="H192" s="7">
        <v>20</v>
      </c>
      <c r="I192" s="7">
        <v>20</v>
      </c>
      <c r="J192" s="7">
        <v>43</v>
      </c>
      <c r="K192" s="58">
        <f t="shared" si="8"/>
        <v>215</v>
      </c>
      <c r="L192" s="59">
        <f t="shared" si="9"/>
        <v>43</v>
      </c>
      <c r="M192" s="60">
        <f t="shared" si="10"/>
        <v>45</v>
      </c>
      <c r="N192" s="36">
        <f t="shared" si="11"/>
        <v>2025</v>
      </c>
      <c r="O192" s="34"/>
    </row>
    <row r="193" spans="1:15">
      <c r="A193" s="4">
        <v>116</v>
      </c>
      <c r="B193" s="70">
        <v>1102910117</v>
      </c>
      <c r="C193" s="23" t="s">
        <v>241</v>
      </c>
      <c r="D193" s="16" t="s">
        <v>242</v>
      </c>
      <c r="E193" s="12">
        <v>38</v>
      </c>
      <c r="F193" s="12">
        <v>47</v>
      </c>
      <c r="G193" s="12">
        <v>32</v>
      </c>
      <c r="H193" s="12">
        <v>25</v>
      </c>
      <c r="I193" s="12">
        <v>27</v>
      </c>
      <c r="J193" s="12">
        <v>45</v>
      </c>
      <c r="K193" s="58">
        <f t="shared" si="8"/>
        <v>214</v>
      </c>
      <c r="L193" s="59">
        <f t="shared" si="9"/>
        <v>42.8</v>
      </c>
      <c r="M193" s="60">
        <f t="shared" si="10"/>
        <v>46</v>
      </c>
      <c r="N193" s="36">
        <f t="shared" si="11"/>
        <v>2116</v>
      </c>
      <c r="O193" s="34"/>
    </row>
    <row r="194" spans="1:15">
      <c r="A194" s="4">
        <v>117</v>
      </c>
      <c r="B194" s="70">
        <v>1102910118</v>
      </c>
      <c r="C194" s="23" t="s">
        <v>243</v>
      </c>
      <c r="D194" s="16" t="s">
        <v>244</v>
      </c>
      <c r="E194" s="12">
        <v>31</v>
      </c>
      <c r="F194" s="12">
        <v>50</v>
      </c>
      <c r="G194" s="12">
        <v>36</v>
      </c>
      <c r="H194" s="12">
        <v>31</v>
      </c>
      <c r="I194" s="12">
        <v>23</v>
      </c>
      <c r="J194" s="12">
        <v>43</v>
      </c>
      <c r="K194" s="58">
        <f t="shared" si="8"/>
        <v>214</v>
      </c>
      <c r="L194" s="59">
        <f t="shared" si="9"/>
        <v>42.8</v>
      </c>
      <c r="M194" s="60">
        <f t="shared" si="10"/>
        <v>46</v>
      </c>
      <c r="N194" s="36">
        <f t="shared" si="11"/>
        <v>2116</v>
      </c>
      <c r="O194" s="34"/>
    </row>
    <row r="195" spans="1:15">
      <c r="A195" s="4">
        <v>29</v>
      </c>
      <c r="B195" s="68">
        <v>1102910033</v>
      </c>
      <c r="C195" s="11" t="s">
        <v>70</v>
      </c>
      <c r="D195" s="69" t="s">
        <v>71</v>
      </c>
      <c r="E195" s="12">
        <v>49</v>
      </c>
      <c r="F195" s="12">
        <v>49</v>
      </c>
      <c r="G195" s="12">
        <v>44</v>
      </c>
      <c r="H195" s="12">
        <v>23</v>
      </c>
      <c r="I195" s="12" t="s">
        <v>21</v>
      </c>
      <c r="J195" s="12">
        <v>48</v>
      </c>
      <c r="K195" s="58">
        <f t="shared" si="8"/>
        <v>213</v>
      </c>
      <c r="L195" s="59">
        <f t="shared" si="9"/>
        <v>42.6</v>
      </c>
      <c r="M195" s="60">
        <f t="shared" si="10"/>
        <v>47</v>
      </c>
      <c r="N195" s="36">
        <f t="shared" si="11"/>
        <v>2209</v>
      </c>
      <c r="O195" s="34"/>
    </row>
    <row r="196" spans="1:15">
      <c r="A196" s="4">
        <v>188</v>
      </c>
      <c r="B196" s="71">
        <v>1202910902</v>
      </c>
      <c r="C196" s="24" t="s">
        <v>384</v>
      </c>
      <c r="D196" s="17" t="s">
        <v>385</v>
      </c>
      <c r="E196" s="21">
        <v>52</v>
      </c>
      <c r="F196" s="21">
        <v>52</v>
      </c>
      <c r="G196" s="21">
        <v>36</v>
      </c>
      <c r="H196" s="21">
        <v>20</v>
      </c>
      <c r="I196" s="21">
        <v>23</v>
      </c>
      <c r="J196" s="21">
        <v>30</v>
      </c>
      <c r="K196" s="58">
        <f t="shared" si="8"/>
        <v>213</v>
      </c>
      <c r="L196" s="59">
        <f t="shared" si="9"/>
        <v>42.6</v>
      </c>
      <c r="M196" s="60">
        <f t="shared" si="10"/>
        <v>47</v>
      </c>
      <c r="N196" s="36">
        <f t="shared" si="11"/>
        <v>2209</v>
      </c>
      <c r="O196" s="34"/>
    </row>
    <row r="197" spans="1:15">
      <c r="A197" s="4">
        <v>103</v>
      </c>
      <c r="B197" s="70">
        <v>1102910104</v>
      </c>
      <c r="C197" s="15" t="s">
        <v>216</v>
      </c>
      <c r="D197" s="16" t="s">
        <v>217</v>
      </c>
      <c r="E197" s="12">
        <v>31</v>
      </c>
      <c r="F197" s="12">
        <v>61</v>
      </c>
      <c r="G197" s="12">
        <v>47</v>
      </c>
      <c r="H197" s="12">
        <v>17</v>
      </c>
      <c r="I197" s="12">
        <v>23</v>
      </c>
      <c r="J197" s="12">
        <v>33</v>
      </c>
      <c r="K197" s="58">
        <f t="shared" si="8"/>
        <v>212</v>
      </c>
      <c r="L197" s="59">
        <f t="shared" si="9"/>
        <v>42.4</v>
      </c>
      <c r="M197" s="60">
        <f t="shared" si="10"/>
        <v>48</v>
      </c>
      <c r="N197" s="36">
        <f t="shared" si="11"/>
        <v>2304</v>
      </c>
      <c r="O197" s="34"/>
    </row>
    <row r="198" spans="1:15" ht="20.399999999999999">
      <c r="A198" s="4">
        <v>132</v>
      </c>
      <c r="B198" s="70">
        <v>1102910134</v>
      </c>
      <c r="C198" s="23" t="s">
        <v>273</v>
      </c>
      <c r="D198" s="16" t="s">
        <v>274</v>
      </c>
      <c r="E198" s="12">
        <v>36</v>
      </c>
      <c r="F198" s="12">
        <v>42</v>
      </c>
      <c r="G198" s="12">
        <v>38</v>
      </c>
      <c r="H198" s="12">
        <v>25</v>
      </c>
      <c r="I198" s="12">
        <v>26</v>
      </c>
      <c r="J198" s="12">
        <v>45</v>
      </c>
      <c r="K198" s="58">
        <f t="shared" si="8"/>
        <v>212</v>
      </c>
      <c r="L198" s="59">
        <f t="shared" si="9"/>
        <v>42.4</v>
      </c>
      <c r="M198" s="60">
        <f t="shared" si="10"/>
        <v>48</v>
      </c>
      <c r="N198" s="36">
        <f t="shared" si="11"/>
        <v>2304</v>
      </c>
      <c r="O198" s="34"/>
    </row>
    <row r="199" spans="1:15">
      <c r="A199" s="4">
        <v>141</v>
      </c>
      <c r="B199" s="71">
        <v>1102910138</v>
      </c>
      <c r="C199" s="24" t="s">
        <v>291</v>
      </c>
      <c r="D199" s="17" t="s">
        <v>292</v>
      </c>
      <c r="E199" s="21">
        <v>57</v>
      </c>
      <c r="F199" s="21">
        <v>30</v>
      </c>
      <c r="G199" s="21">
        <v>45</v>
      </c>
      <c r="H199" s="21">
        <v>16</v>
      </c>
      <c r="I199" s="21">
        <v>19</v>
      </c>
      <c r="J199" s="21">
        <v>44</v>
      </c>
      <c r="K199" s="58">
        <f t="shared" si="8"/>
        <v>211</v>
      </c>
      <c r="L199" s="59">
        <f t="shared" si="9"/>
        <v>42.2</v>
      </c>
      <c r="M199" s="60">
        <f t="shared" si="10"/>
        <v>49</v>
      </c>
      <c r="N199" s="36">
        <f t="shared" si="11"/>
        <v>2401</v>
      </c>
      <c r="O199" s="34"/>
    </row>
    <row r="200" spans="1:15" ht="20.399999999999999">
      <c r="A200" s="4">
        <v>149</v>
      </c>
      <c r="B200" s="71">
        <v>1102910146</v>
      </c>
      <c r="C200" s="24" t="s">
        <v>306</v>
      </c>
      <c r="D200" s="17" t="s">
        <v>307</v>
      </c>
      <c r="E200" s="21">
        <v>37</v>
      </c>
      <c r="F200" s="21">
        <v>46</v>
      </c>
      <c r="G200" s="21">
        <v>40</v>
      </c>
      <c r="H200" s="21">
        <v>19</v>
      </c>
      <c r="I200" s="21">
        <v>22</v>
      </c>
      <c r="J200" s="21">
        <v>45</v>
      </c>
      <c r="K200" s="58">
        <f t="shared" si="8"/>
        <v>209</v>
      </c>
      <c r="L200" s="59">
        <f t="shared" si="9"/>
        <v>41.8</v>
      </c>
      <c r="M200" s="60">
        <f t="shared" si="10"/>
        <v>51</v>
      </c>
      <c r="N200" s="36">
        <f t="shared" si="11"/>
        <v>2601</v>
      </c>
      <c r="O200" s="34"/>
    </row>
    <row r="201" spans="1:15">
      <c r="A201" s="4">
        <v>31</v>
      </c>
      <c r="B201" s="68">
        <v>1102910035</v>
      </c>
      <c r="C201" s="11" t="s">
        <v>74</v>
      </c>
      <c r="D201" s="69" t="s">
        <v>75</v>
      </c>
      <c r="E201" s="12">
        <v>44</v>
      </c>
      <c r="F201" s="12">
        <v>47</v>
      </c>
      <c r="G201" s="12">
        <v>38</v>
      </c>
      <c r="H201" s="12">
        <v>17</v>
      </c>
      <c r="I201" s="12">
        <v>23</v>
      </c>
      <c r="J201" s="12">
        <v>39</v>
      </c>
      <c r="K201" s="58">
        <f t="shared" ref="K201:K214" si="12">SUM(E201:J201)</f>
        <v>208</v>
      </c>
      <c r="L201" s="59">
        <f t="shared" si="9"/>
        <v>41.6</v>
      </c>
      <c r="M201" s="60">
        <f t="shared" si="10"/>
        <v>52</v>
      </c>
      <c r="N201" s="36">
        <f t="shared" si="11"/>
        <v>2704</v>
      </c>
      <c r="O201" s="34"/>
    </row>
    <row r="202" spans="1:15">
      <c r="A202" s="4">
        <v>205</v>
      </c>
      <c r="B202" s="71">
        <v>1202910924</v>
      </c>
      <c r="C202" s="24" t="s">
        <v>366</v>
      </c>
      <c r="D202" s="17" t="s">
        <v>417</v>
      </c>
      <c r="E202" s="10">
        <v>51</v>
      </c>
      <c r="F202" s="10">
        <v>48</v>
      </c>
      <c r="G202" s="10">
        <v>39</v>
      </c>
      <c r="H202" s="10">
        <v>18</v>
      </c>
      <c r="I202" s="10">
        <v>17</v>
      </c>
      <c r="J202" s="10">
        <v>34</v>
      </c>
      <c r="K202" s="58">
        <f t="shared" si="12"/>
        <v>207</v>
      </c>
      <c r="L202" s="59">
        <f t="shared" ref="L202:L214" si="13">K202/5</f>
        <v>41.4</v>
      </c>
      <c r="M202" s="60">
        <f t="shared" ref="M202:M214" si="14">260-K202</f>
        <v>53</v>
      </c>
      <c r="N202" s="36">
        <f t="shared" ref="N202:N214" si="15">M202*M202</f>
        <v>2809</v>
      </c>
      <c r="O202" s="34"/>
    </row>
    <row r="203" spans="1:15">
      <c r="A203" s="4">
        <v>189</v>
      </c>
      <c r="B203" s="71">
        <v>1202910903</v>
      </c>
      <c r="C203" s="24" t="s">
        <v>386</v>
      </c>
      <c r="D203" s="17" t="s">
        <v>387</v>
      </c>
      <c r="E203" s="21">
        <v>49</v>
      </c>
      <c r="F203" s="21">
        <v>38</v>
      </c>
      <c r="G203" s="21">
        <v>36</v>
      </c>
      <c r="H203" s="21">
        <v>22</v>
      </c>
      <c r="I203" s="21">
        <v>23</v>
      </c>
      <c r="J203" s="21">
        <v>36</v>
      </c>
      <c r="K203" s="58">
        <f t="shared" si="12"/>
        <v>204</v>
      </c>
      <c r="L203" s="59">
        <f t="shared" si="13"/>
        <v>40.799999999999997</v>
      </c>
      <c r="M203" s="60">
        <f t="shared" si="14"/>
        <v>56</v>
      </c>
      <c r="N203" s="36">
        <f t="shared" si="15"/>
        <v>3136</v>
      </c>
      <c r="O203" s="34"/>
    </row>
    <row r="204" spans="1:15">
      <c r="A204" s="4">
        <v>179</v>
      </c>
      <c r="B204" s="71">
        <v>1102910176</v>
      </c>
      <c r="C204" s="24" t="s">
        <v>366</v>
      </c>
      <c r="D204" s="17" t="s">
        <v>367</v>
      </c>
      <c r="E204" s="21">
        <v>39</v>
      </c>
      <c r="F204" s="21">
        <v>47</v>
      </c>
      <c r="G204" s="21">
        <v>37</v>
      </c>
      <c r="H204" s="21">
        <v>15</v>
      </c>
      <c r="I204" s="21">
        <v>17</v>
      </c>
      <c r="J204" s="21">
        <v>48</v>
      </c>
      <c r="K204" s="58">
        <f t="shared" si="12"/>
        <v>203</v>
      </c>
      <c r="L204" s="59">
        <f t="shared" si="13"/>
        <v>40.6</v>
      </c>
      <c r="M204" s="60">
        <f t="shared" si="14"/>
        <v>57</v>
      </c>
      <c r="N204" s="36">
        <f t="shared" si="15"/>
        <v>3249</v>
      </c>
      <c r="O204" s="34"/>
    </row>
    <row r="205" spans="1:15">
      <c r="A205" s="4">
        <v>37</v>
      </c>
      <c r="B205" s="68">
        <v>1102910041</v>
      </c>
      <c r="C205" s="11" t="s">
        <v>86</v>
      </c>
      <c r="D205" s="69" t="s">
        <v>87</v>
      </c>
      <c r="E205" s="12">
        <v>40</v>
      </c>
      <c r="F205" s="12">
        <v>33</v>
      </c>
      <c r="G205" s="12">
        <v>48</v>
      </c>
      <c r="H205" s="12">
        <v>16</v>
      </c>
      <c r="I205" s="12">
        <v>22</v>
      </c>
      <c r="J205" s="12">
        <v>41</v>
      </c>
      <c r="K205" s="58">
        <f t="shared" si="12"/>
        <v>200</v>
      </c>
      <c r="L205" s="59">
        <f t="shared" si="13"/>
        <v>40</v>
      </c>
      <c r="M205" s="60">
        <f t="shared" si="14"/>
        <v>60</v>
      </c>
      <c r="N205" s="36">
        <f t="shared" si="15"/>
        <v>3600</v>
      </c>
      <c r="O205" s="34"/>
    </row>
    <row r="206" spans="1:15">
      <c r="A206" s="4">
        <v>97</v>
      </c>
      <c r="B206" s="70">
        <v>1102910098</v>
      </c>
      <c r="C206" s="15" t="s">
        <v>204</v>
      </c>
      <c r="D206" s="16" t="s">
        <v>205</v>
      </c>
      <c r="E206" s="12">
        <v>42</v>
      </c>
      <c r="F206" s="12">
        <v>41</v>
      </c>
      <c r="G206" s="12">
        <v>46</v>
      </c>
      <c r="H206" s="12">
        <v>16</v>
      </c>
      <c r="I206" s="12">
        <v>22</v>
      </c>
      <c r="J206" s="12">
        <v>33</v>
      </c>
      <c r="K206" s="58">
        <f t="shared" si="12"/>
        <v>200</v>
      </c>
      <c r="L206" s="59">
        <f t="shared" si="13"/>
        <v>40</v>
      </c>
      <c r="M206" s="60">
        <f t="shared" si="14"/>
        <v>60</v>
      </c>
      <c r="N206" s="36">
        <f t="shared" si="15"/>
        <v>3600</v>
      </c>
      <c r="O206" s="34"/>
    </row>
    <row r="207" spans="1:15">
      <c r="A207" s="4">
        <v>181</v>
      </c>
      <c r="B207" s="71">
        <v>1102910179</v>
      </c>
      <c r="C207" s="24" t="s">
        <v>370</v>
      </c>
      <c r="D207" s="17" t="s">
        <v>371</v>
      </c>
      <c r="E207" s="21">
        <v>37</v>
      </c>
      <c r="F207" s="21">
        <v>30</v>
      </c>
      <c r="G207" s="21">
        <v>50</v>
      </c>
      <c r="H207" s="21">
        <v>23</v>
      </c>
      <c r="I207" s="21">
        <v>16</v>
      </c>
      <c r="J207" s="21">
        <v>43</v>
      </c>
      <c r="K207" s="58">
        <f t="shared" si="12"/>
        <v>199</v>
      </c>
      <c r="L207" s="59">
        <f t="shared" si="13"/>
        <v>39.799999999999997</v>
      </c>
      <c r="M207" s="60">
        <f t="shared" si="14"/>
        <v>61</v>
      </c>
      <c r="N207" s="36">
        <f t="shared" si="15"/>
        <v>3721</v>
      </c>
      <c r="O207" s="34"/>
    </row>
    <row r="208" spans="1:15" ht="20.399999999999999">
      <c r="A208" s="4">
        <v>100</v>
      </c>
      <c r="B208" s="70">
        <v>1102910101</v>
      </c>
      <c r="C208" s="23" t="s">
        <v>210</v>
      </c>
      <c r="D208" s="16" t="s">
        <v>211</v>
      </c>
      <c r="E208" s="12">
        <v>30</v>
      </c>
      <c r="F208" s="12">
        <v>35</v>
      </c>
      <c r="G208" s="12">
        <v>43</v>
      </c>
      <c r="H208" s="12">
        <v>28</v>
      </c>
      <c r="I208" s="12">
        <v>23</v>
      </c>
      <c r="J208" s="12">
        <v>38</v>
      </c>
      <c r="K208" s="58">
        <f t="shared" si="12"/>
        <v>197</v>
      </c>
      <c r="L208" s="59">
        <f t="shared" si="13"/>
        <v>39.4</v>
      </c>
      <c r="M208" s="60">
        <f t="shared" si="14"/>
        <v>63</v>
      </c>
      <c r="N208" s="36">
        <f t="shared" si="15"/>
        <v>3969</v>
      </c>
      <c r="O208" s="34"/>
    </row>
    <row r="209" spans="1:16">
      <c r="A209" s="4">
        <v>64</v>
      </c>
      <c r="B209" s="68">
        <v>1102910069</v>
      </c>
      <c r="C209" s="11" t="s">
        <v>139</v>
      </c>
      <c r="D209" s="69" t="s">
        <v>140</v>
      </c>
      <c r="E209" s="61">
        <v>41</v>
      </c>
      <c r="F209" s="61">
        <v>35</v>
      </c>
      <c r="G209" s="61">
        <v>33</v>
      </c>
      <c r="H209" s="61">
        <v>15</v>
      </c>
      <c r="I209" s="61">
        <v>21</v>
      </c>
      <c r="J209" s="61">
        <v>40</v>
      </c>
      <c r="K209" s="62">
        <f t="shared" si="12"/>
        <v>185</v>
      </c>
      <c r="L209" s="59">
        <f t="shared" si="13"/>
        <v>37</v>
      </c>
      <c r="M209" s="60">
        <f t="shared" si="14"/>
        <v>75</v>
      </c>
      <c r="N209" s="36">
        <f t="shared" si="15"/>
        <v>5625</v>
      </c>
      <c r="O209" s="34"/>
    </row>
    <row r="210" spans="1:16">
      <c r="A210" s="4">
        <v>195</v>
      </c>
      <c r="B210" s="71">
        <v>1202910914</v>
      </c>
      <c r="C210" s="29" t="s">
        <v>398</v>
      </c>
      <c r="D210" s="17"/>
      <c r="E210" s="10">
        <v>50</v>
      </c>
      <c r="F210" s="10">
        <v>30</v>
      </c>
      <c r="G210" s="10">
        <v>42</v>
      </c>
      <c r="H210" s="10">
        <v>10</v>
      </c>
      <c r="I210" s="10">
        <v>15</v>
      </c>
      <c r="J210" s="10">
        <v>37</v>
      </c>
      <c r="K210" s="58">
        <f t="shared" si="12"/>
        <v>184</v>
      </c>
      <c r="L210" s="59">
        <f t="shared" si="13"/>
        <v>36.799999999999997</v>
      </c>
      <c r="M210" s="60">
        <f t="shared" si="14"/>
        <v>76</v>
      </c>
      <c r="N210" s="36">
        <f t="shared" si="15"/>
        <v>5776</v>
      </c>
      <c r="O210" s="34"/>
    </row>
    <row r="211" spans="1:16">
      <c r="A211" s="4">
        <v>206</v>
      </c>
      <c r="B211" s="71">
        <v>1202910801</v>
      </c>
      <c r="C211" s="29" t="s">
        <v>418</v>
      </c>
      <c r="D211" s="72"/>
      <c r="E211" s="21">
        <v>35</v>
      </c>
      <c r="F211" s="21">
        <v>31</v>
      </c>
      <c r="G211" s="21">
        <v>30</v>
      </c>
      <c r="H211" s="21">
        <v>15</v>
      </c>
      <c r="I211" s="21">
        <v>17</v>
      </c>
      <c r="J211" s="21">
        <v>30</v>
      </c>
      <c r="K211" s="58">
        <f t="shared" si="12"/>
        <v>158</v>
      </c>
      <c r="L211" s="59">
        <f t="shared" si="13"/>
        <v>31.6</v>
      </c>
      <c r="M211" s="60">
        <f t="shared" si="14"/>
        <v>102</v>
      </c>
      <c r="N211" s="36">
        <f t="shared" si="15"/>
        <v>10404</v>
      </c>
      <c r="O211" s="34"/>
    </row>
    <row r="212" spans="1:16" ht="20.399999999999999">
      <c r="A212" s="4">
        <v>84</v>
      </c>
      <c r="B212" s="70">
        <v>1102910085</v>
      </c>
      <c r="C212" s="23" t="s">
        <v>179</v>
      </c>
      <c r="D212" s="17" t="s">
        <v>180</v>
      </c>
      <c r="E212" s="7">
        <v>30</v>
      </c>
      <c r="F212" s="7">
        <v>32</v>
      </c>
      <c r="G212" s="7">
        <v>42</v>
      </c>
      <c r="H212" s="7">
        <v>15</v>
      </c>
      <c r="I212" s="7" t="s">
        <v>21</v>
      </c>
      <c r="J212" s="7">
        <v>34</v>
      </c>
      <c r="K212" s="58">
        <f t="shared" si="12"/>
        <v>153</v>
      </c>
      <c r="L212" s="59">
        <f t="shared" si="13"/>
        <v>30.6</v>
      </c>
      <c r="M212" s="60">
        <f t="shared" si="14"/>
        <v>107</v>
      </c>
      <c r="N212" s="36">
        <f t="shared" si="15"/>
        <v>11449</v>
      </c>
      <c r="O212" s="34"/>
    </row>
    <row r="213" spans="1:16" ht="20.399999999999999">
      <c r="A213" s="4">
        <v>122</v>
      </c>
      <c r="B213" s="70">
        <v>1102910124</v>
      </c>
      <c r="C213" s="23" t="s">
        <v>253</v>
      </c>
      <c r="D213" s="16" t="s">
        <v>254</v>
      </c>
      <c r="E213" s="12">
        <v>44</v>
      </c>
      <c r="F213" s="12" t="s">
        <v>21</v>
      </c>
      <c r="G213" s="12">
        <v>35</v>
      </c>
      <c r="H213" s="12">
        <v>15</v>
      </c>
      <c r="I213" s="12">
        <v>21</v>
      </c>
      <c r="J213" s="57">
        <v>38</v>
      </c>
      <c r="K213" s="65">
        <f t="shared" si="12"/>
        <v>153</v>
      </c>
      <c r="L213" s="59">
        <f t="shared" si="13"/>
        <v>30.6</v>
      </c>
      <c r="M213" s="60">
        <f t="shared" si="14"/>
        <v>107</v>
      </c>
      <c r="N213" s="36">
        <f t="shared" si="15"/>
        <v>11449</v>
      </c>
      <c r="O213" s="34"/>
    </row>
    <row r="214" spans="1:16">
      <c r="A214" s="4">
        <v>187</v>
      </c>
      <c r="B214" s="71">
        <v>1202910901</v>
      </c>
      <c r="C214" s="24" t="s">
        <v>382</v>
      </c>
      <c r="D214" s="17" t="s">
        <v>383</v>
      </c>
      <c r="E214" s="21"/>
      <c r="F214" s="21"/>
      <c r="G214" s="21"/>
      <c r="H214" s="21"/>
      <c r="I214" s="43"/>
      <c r="J214" s="46"/>
      <c r="K214" s="66">
        <f t="shared" si="12"/>
        <v>0</v>
      </c>
      <c r="L214" s="67">
        <f t="shared" si="13"/>
        <v>0</v>
      </c>
      <c r="M214" s="60">
        <f t="shared" si="14"/>
        <v>260</v>
      </c>
      <c r="N214" s="36">
        <f t="shared" si="15"/>
        <v>67600</v>
      </c>
      <c r="O214" s="34"/>
    </row>
    <row r="215" spans="1:16">
      <c r="L215" s="38">
        <f>AVERAGE(L9:L214)</f>
        <v>52.057281553397999</v>
      </c>
      <c r="N215" s="37">
        <f>AVERAGE(N9:N214)</f>
        <v>1882.6747572815534</v>
      </c>
    </row>
    <row r="216" spans="1:16" ht="15" thickBot="1"/>
    <row r="217" spans="1:16" ht="15" thickBot="1">
      <c r="J217" s="40" t="s">
        <v>419</v>
      </c>
      <c r="K217" s="41">
        <f>AVERAGE(K9:K214)</f>
        <v>260.28640776699029</v>
      </c>
      <c r="M217" s="40" t="s">
        <v>420</v>
      </c>
      <c r="N217" s="42">
        <f>SQRT(SUM(N9:N214)/210)</f>
        <v>42.974577202274901</v>
      </c>
    </row>
    <row r="219" spans="1:16">
      <c r="M219" t="s">
        <v>421</v>
      </c>
      <c r="N219">
        <f>3*N217</f>
        <v>128.9237316068247</v>
      </c>
    </row>
    <row r="221" spans="1:16">
      <c r="L221" s="49" t="s">
        <v>422</v>
      </c>
      <c r="M221" s="75" t="s">
        <v>442</v>
      </c>
      <c r="N221" s="49">
        <f>K217+1.8*N217</f>
        <v>337.6406467310851</v>
      </c>
      <c r="O221" t="s">
        <v>443</v>
      </c>
      <c r="P221" s="49">
        <f>K217+2.7*N217</f>
        <v>376.31776621313253</v>
      </c>
    </row>
    <row r="222" spans="1:16">
      <c r="L222" s="49" t="s">
        <v>424</v>
      </c>
      <c r="M222" s="75" t="s">
        <v>444</v>
      </c>
      <c r="N222" s="49">
        <f>K217+0.9*N217</f>
        <v>298.96352724903772</v>
      </c>
      <c r="O222" s="75" t="s">
        <v>442</v>
      </c>
      <c r="P222" s="49">
        <f>K217+1.8*N217</f>
        <v>337.6406467310851</v>
      </c>
    </row>
    <row r="223" spans="1:16">
      <c r="L223" s="49" t="s">
        <v>426</v>
      </c>
      <c r="M223" s="75" t="s">
        <v>445</v>
      </c>
      <c r="N223" s="50">
        <f>K217+0.1*N217</f>
        <v>264.58386548721779</v>
      </c>
      <c r="O223" s="75" t="s">
        <v>444</v>
      </c>
      <c r="P223" s="49">
        <f>K217+0.9*N217</f>
        <v>298.96352724903772</v>
      </c>
    </row>
    <row r="224" spans="1:16">
      <c r="L224" s="49" t="s">
        <v>428</v>
      </c>
      <c r="M224" s="75" t="s">
        <v>446</v>
      </c>
      <c r="N224" s="50">
        <f>K217-0.1*N217</f>
        <v>255.9889500467628</v>
      </c>
      <c r="O224" s="75" t="s">
        <v>445</v>
      </c>
      <c r="P224" s="49">
        <f>K217+0.1*N217</f>
        <v>264.58386548721779</v>
      </c>
    </row>
    <row r="225" spans="12:16">
      <c r="L225" s="49" t="s">
        <v>430</v>
      </c>
      <c r="M225" s="75" t="s">
        <v>446</v>
      </c>
      <c r="N225" s="50">
        <f>K217-0.1*N217</f>
        <v>255.9889500467628</v>
      </c>
      <c r="O225" s="75" t="s">
        <v>447</v>
      </c>
      <c r="P225" s="49">
        <f>K217-0.9*N217</f>
        <v>221.60928828494289</v>
      </c>
    </row>
    <row r="226" spans="12:16">
      <c r="L226" s="49" t="s">
        <v>432</v>
      </c>
      <c r="M226" s="75" t="s">
        <v>447</v>
      </c>
      <c r="N226" s="49">
        <f>K217-0.9*N217</f>
        <v>221.60928828494289</v>
      </c>
      <c r="O226" s="75" t="s">
        <v>448</v>
      </c>
      <c r="P226" s="49">
        <f>K217-1.8*N217</f>
        <v>182.93216880289549</v>
      </c>
    </row>
    <row r="227" spans="12:16">
      <c r="L227" s="49" t="s">
        <v>434</v>
      </c>
      <c r="M227" s="75" t="s">
        <v>449</v>
      </c>
      <c r="N227" s="49">
        <f>K217-1.8*N217</f>
        <v>182.93216880289549</v>
      </c>
      <c r="O227" s="75" t="s">
        <v>450</v>
      </c>
      <c r="P227" s="75">
        <f>K217-2.7*N217</f>
        <v>144.25504932084806</v>
      </c>
    </row>
  </sheetData>
  <mergeCells count="6">
    <mergeCell ref="M7:O7"/>
    <mergeCell ref="A7:A8"/>
    <mergeCell ref="B7:B8"/>
    <mergeCell ref="C7:C8"/>
    <mergeCell ref="D7:D8"/>
    <mergeCell ref="E7:L7"/>
  </mergeCells>
  <phoneticPr fontId="1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K27"/>
  <sheetViews>
    <sheetView tabSelected="1" workbookViewId="0">
      <selection activeCell="C23" sqref="C23"/>
    </sheetView>
  </sheetViews>
  <sheetFormatPr defaultRowHeight="14.4"/>
  <cols>
    <col min="1" max="1" width="12.88671875" customWidth="1"/>
    <col min="2" max="2" width="25.44140625" customWidth="1"/>
    <col min="3" max="3" width="53.5546875" customWidth="1"/>
    <col min="4" max="4" width="15.109375" customWidth="1"/>
  </cols>
  <sheetData>
    <row r="1" spans="1:4">
      <c r="A1" s="78" t="s">
        <v>441</v>
      </c>
      <c r="B1" s="78"/>
      <c r="C1" s="78"/>
      <c r="D1" s="79"/>
    </row>
    <row r="2" spans="1:4">
      <c r="A2" s="80" t="s">
        <v>437</v>
      </c>
      <c r="B2" s="80" t="s">
        <v>438</v>
      </c>
      <c r="C2" s="80" t="s">
        <v>439</v>
      </c>
      <c r="D2" s="81" t="s">
        <v>440</v>
      </c>
    </row>
    <row r="3" spans="1:4" ht="15" customHeight="1">
      <c r="A3" s="106" t="s">
        <v>422</v>
      </c>
      <c r="B3" s="111" t="s">
        <v>453</v>
      </c>
      <c r="C3" s="107" t="s">
        <v>462</v>
      </c>
      <c r="D3" s="115">
        <v>7</v>
      </c>
    </row>
    <row r="4" spans="1:4">
      <c r="A4" s="106"/>
      <c r="B4" s="112"/>
      <c r="C4" s="108"/>
      <c r="D4" s="116"/>
    </row>
    <row r="5" spans="1:4" ht="33" customHeight="1">
      <c r="A5" s="109" t="s">
        <v>424</v>
      </c>
      <c r="B5" s="110" t="s">
        <v>454</v>
      </c>
      <c r="C5" s="105" t="s">
        <v>463</v>
      </c>
      <c r="D5" s="113">
        <v>29</v>
      </c>
    </row>
    <row r="6" spans="1:4" ht="80.25" customHeight="1">
      <c r="A6" s="109"/>
      <c r="B6" s="110"/>
      <c r="C6" s="105"/>
      <c r="D6" s="113"/>
    </row>
    <row r="7" spans="1:4" ht="200.25" customHeight="1">
      <c r="A7" s="92" t="s">
        <v>426</v>
      </c>
      <c r="B7" s="77" t="s">
        <v>455</v>
      </c>
      <c r="C7" s="77" t="s">
        <v>464</v>
      </c>
      <c r="D7" s="76">
        <v>54</v>
      </c>
    </row>
    <row r="8" spans="1:4">
      <c r="A8" s="104" t="s">
        <v>428</v>
      </c>
      <c r="B8" s="105" t="s">
        <v>456</v>
      </c>
      <c r="C8" s="105" t="s">
        <v>465</v>
      </c>
      <c r="D8" s="113">
        <v>18</v>
      </c>
    </row>
    <row r="9" spans="1:4" ht="64.2" customHeight="1">
      <c r="A9" s="104"/>
      <c r="B9" s="105"/>
      <c r="C9" s="105"/>
      <c r="D9" s="113"/>
    </row>
    <row r="10" spans="1:4">
      <c r="A10" s="117" t="s">
        <v>430</v>
      </c>
      <c r="B10" s="110" t="s">
        <v>457</v>
      </c>
      <c r="C10" s="105" t="s">
        <v>466</v>
      </c>
      <c r="D10" s="113">
        <v>66</v>
      </c>
    </row>
    <row r="11" spans="1:4">
      <c r="A11" s="117"/>
      <c r="B11" s="110"/>
      <c r="C11" s="105"/>
      <c r="D11" s="113"/>
    </row>
    <row r="12" spans="1:4" ht="199.2" customHeight="1">
      <c r="A12" s="117"/>
      <c r="B12" s="110"/>
      <c r="C12" s="105"/>
      <c r="D12" s="113"/>
    </row>
    <row r="13" spans="1:4">
      <c r="A13" s="118" t="s">
        <v>432</v>
      </c>
      <c r="B13" s="110" t="s">
        <v>458</v>
      </c>
      <c r="C13" s="107" t="s">
        <v>467</v>
      </c>
      <c r="D13" s="113">
        <v>28</v>
      </c>
    </row>
    <row r="14" spans="1:4">
      <c r="A14" s="118"/>
      <c r="B14" s="110"/>
      <c r="C14" s="119"/>
      <c r="D14" s="113"/>
    </row>
    <row r="15" spans="1:4" ht="67.2" customHeight="1">
      <c r="A15" s="118"/>
      <c r="B15" s="110"/>
      <c r="C15" s="108"/>
      <c r="D15" s="113"/>
    </row>
    <row r="16" spans="1:4">
      <c r="A16" s="114" t="s">
        <v>434</v>
      </c>
      <c r="B16" s="110" t="s">
        <v>459</v>
      </c>
      <c r="C16" s="105" t="s">
        <v>451</v>
      </c>
      <c r="D16" s="113">
        <v>4</v>
      </c>
    </row>
    <row r="17" spans="1:11">
      <c r="A17" s="114"/>
      <c r="B17" s="110"/>
      <c r="C17" s="105"/>
      <c r="D17" s="113"/>
    </row>
    <row r="18" spans="1:11" ht="38.4" customHeight="1">
      <c r="A18" s="114"/>
      <c r="B18" s="110"/>
      <c r="C18" s="105"/>
      <c r="D18" s="113"/>
    </row>
    <row r="19" spans="1:11">
      <c r="C19" s="73" t="s">
        <v>452</v>
      </c>
      <c r="D19">
        <v>206</v>
      </c>
    </row>
    <row r="21" spans="1:11">
      <c r="E21" t="s">
        <v>422</v>
      </c>
      <c r="F21" t="s">
        <v>442</v>
      </c>
      <c r="G21" s="74">
        <v>337.6406467310851</v>
      </c>
      <c r="H21" s="31">
        <v>337.64064673108498</v>
      </c>
      <c r="I21" t="s">
        <v>443</v>
      </c>
      <c r="J21" s="74">
        <v>376.31776621313253</v>
      </c>
      <c r="K21" s="31">
        <v>376.31776621313253</v>
      </c>
    </row>
    <row r="22" spans="1:11">
      <c r="E22" t="s">
        <v>424</v>
      </c>
      <c r="F22" t="s">
        <v>444</v>
      </c>
      <c r="G22" s="74">
        <v>298.96352724903772</v>
      </c>
      <c r="H22" s="31">
        <v>298.96352724903772</v>
      </c>
      <c r="I22" t="s">
        <v>442</v>
      </c>
      <c r="J22" s="74">
        <v>337.6406467310851</v>
      </c>
      <c r="K22" s="31">
        <v>337.6406467310851</v>
      </c>
    </row>
    <row r="23" spans="1:11">
      <c r="E23" t="s">
        <v>426</v>
      </c>
      <c r="F23" t="s">
        <v>445</v>
      </c>
      <c r="G23" s="74">
        <v>264.58386548721779</v>
      </c>
      <c r="H23" s="31">
        <v>264.58386548721802</v>
      </c>
      <c r="I23" t="s">
        <v>444</v>
      </c>
      <c r="J23" s="74">
        <v>298.96352724903772</v>
      </c>
      <c r="K23" s="31">
        <v>298.96352724903772</v>
      </c>
    </row>
    <row r="24" spans="1:11">
      <c r="E24" t="s">
        <v>428</v>
      </c>
      <c r="F24" t="s">
        <v>446</v>
      </c>
      <c r="G24" s="74">
        <v>255.9889500467628</v>
      </c>
      <c r="H24" s="31">
        <v>255.9889500467628</v>
      </c>
      <c r="I24" t="s">
        <v>445</v>
      </c>
      <c r="J24" s="74">
        <v>264.58386548721779</v>
      </c>
      <c r="K24" s="31">
        <v>264.58386548721779</v>
      </c>
    </row>
    <row r="25" spans="1:11">
      <c r="E25" t="s">
        <v>430</v>
      </c>
      <c r="F25" t="s">
        <v>446</v>
      </c>
      <c r="G25" s="74">
        <v>255.9889500467628</v>
      </c>
      <c r="H25" s="31">
        <v>255.9889500467628</v>
      </c>
      <c r="I25" t="s">
        <v>447</v>
      </c>
      <c r="J25" s="74">
        <v>221.60928828494289</v>
      </c>
      <c r="K25" s="31">
        <v>221.60928828494289</v>
      </c>
    </row>
    <row r="26" spans="1:11">
      <c r="E26" t="s">
        <v>432</v>
      </c>
      <c r="F26" t="s">
        <v>447</v>
      </c>
      <c r="G26" s="74">
        <v>221.60928828494289</v>
      </c>
      <c r="H26" s="31">
        <v>221.60928828494289</v>
      </c>
      <c r="I26" t="s">
        <v>448</v>
      </c>
      <c r="J26" s="74">
        <v>182.93216880289549</v>
      </c>
      <c r="K26" s="31">
        <v>182.93216880289549</v>
      </c>
    </row>
    <row r="27" spans="1:11">
      <c r="E27" t="s">
        <v>434</v>
      </c>
      <c r="F27" t="s">
        <v>449</v>
      </c>
      <c r="G27" s="74">
        <v>182.93216880289549</v>
      </c>
      <c r="H27" s="31">
        <v>182.93216880289549</v>
      </c>
      <c r="I27" t="s">
        <v>450</v>
      </c>
      <c r="J27" s="74">
        <v>144.25504932084806</v>
      </c>
      <c r="K27" s="31">
        <v>144.25504932084806</v>
      </c>
    </row>
  </sheetData>
  <mergeCells count="24">
    <mergeCell ref="D3:D4"/>
    <mergeCell ref="D5:D6"/>
    <mergeCell ref="D16:D18"/>
    <mergeCell ref="A10:A12"/>
    <mergeCell ref="C10:C12"/>
    <mergeCell ref="A13:A15"/>
    <mergeCell ref="C13:C15"/>
    <mergeCell ref="D8:D9"/>
    <mergeCell ref="B10:B12"/>
    <mergeCell ref="B13:B15"/>
    <mergeCell ref="B16:B18"/>
    <mergeCell ref="D10:D12"/>
    <mergeCell ref="D13:D15"/>
    <mergeCell ref="A16:A18"/>
    <mergeCell ref="C16:C18"/>
    <mergeCell ref="A8:A9"/>
    <mergeCell ref="B8:B9"/>
    <mergeCell ref="C8:C9"/>
    <mergeCell ref="A3:A4"/>
    <mergeCell ref="C3:C4"/>
    <mergeCell ref="A5:A6"/>
    <mergeCell ref="C5:C6"/>
    <mergeCell ref="B5:B6"/>
    <mergeCell ref="B3:B4"/>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G69"/>
  <sheetViews>
    <sheetView topLeftCell="A16" workbookViewId="0">
      <selection activeCell="F3" sqref="F3:F30"/>
    </sheetView>
  </sheetViews>
  <sheetFormatPr defaultRowHeight="14.4"/>
  <cols>
    <col min="1" max="1" width="21.5546875" customWidth="1"/>
    <col min="2" max="2" width="24.109375" customWidth="1"/>
    <col min="3" max="3" width="26.109375" customWidth="1"/>
    <col min="4" max="4" width="22.109375" customWidth="1"/>
    <col min="5" max="5" width="21" customWidth="1"/>
    <col min="6" max="6" width="19.6640625" customWidth="1"/>
    <col min="7" max="7" width="19.109375" customWidth="1"/>
  </cols>
  <sheetData>
    <row r="1" spans="1:7" s="91" customFormat="1" ht="18">
      <c r="A1" s="84" t="s">
        <v>460</v>
      </c>
      <c r="B1" s="85" t="s">
        <v>424</v>
      </c>
      <c r="C1" s="86" t="s">
        <v>426</v>
      </c>
      <c r="D1" s="87" t="s">
        <v>428</v>
      </c>
      <c r="E1" s="88" t="s">
        <v>430</v>
      </c>
      <c r="F1" s="89" t="s">
        <v>461</v>
      </c>
      <c r="G1" s="90" t="s">
        <v>434</v>
      </c>
    </row>
    <row r="2" spans="1:7" ht="71.25" customHeight="1">
      <c r="A2" s="83" t="s">
        <v>453</v>
      </c>
      <c r="B2" s="82" t="s">
        <v>454</v>
      </c>
      <c r="C2" s="82" t="s">
        <v>455</v>
      </c>
      <c r="D2" s="82" t="s">
        <v>456</v>
      </c>
      <c r="E2" s="82" t="s">
        <v>457</v>
      </c>
      <c r="F2" s="82" t="s">
        <v>458</v>
      </c>
      <c r="G2" s="82" t="s">
        <v>459</v>
      </c>
    </row>
    <row r="3" spans="1:7">
      <c r="A3" s="68">
        <v>1102910053</v>
      </c>
      <c r="B3" s="68">
        <v>1102910012</v>
      </c>
      <c r="C3" s="68">
        <v>1102910046</v>
      </c>
      <c r="D3" s="70">
        <v>1102910072</v>
      </c>
      <c r="E3" s="70">
        <v>1102910110</v>
      </c>
      <c r="F3" s="68">
        <v>1102910001</v>
      </c>
      <c r="G3" s="71">
        <v>1202910801</v>
      </c>
    </row>
    <row r="4" spans="1:7">
      <c r="A4" s="68">
        <v>1102913067</v>
      </c>
      <c r="B4" s="68">
        <v>1102913078</v>
      </c>
      <c r="C4" s="68">
        <v>1102913028</v>
      </c>
      <c r="D4" s="71">
        <v>1102910154</v>
      </c>
      <c r="E4" s="71">
        <v>1102910157</v>
      </c>
      <c r="F4" s="68">
        <v>1102910008</v>
      </c>
      <c r="G4" s="70">
        <v>1102910085</v>
      </c>
    </row>
    <row r="5" spans="1:7">
      <c r="A5" s="70">
        <v>1102910074</v>
      </c>
      <c r="B5" s="71">
        <v>1102910175</v>
      </c>
      <c r="C5" s="70">
        <v>1102910089</v>
      </c>
      <c r="D5" s="71">
        <v>1102910185</v>
      </c>
      <c r="E5" s="70">
        <v>1202910911</v>
      </c>
      <c r="F5" s="68">
        <v>1102910029</v>
      </c>
      <c r="G5" s="70">
        <v>1102910124</v>
      </c>
    </row>
    <row r="6" spans="1:7">
      <c r="A6" s="70">
        <v>1102910075</v>
      </c>
      <c r="B6" s="70">
        <v>1102910092</v>
      </c>
      <c r="C6" s="71">
        <v>1102910158</v>
      </c>
      <c r="D6" s="71">
        <v>1102910145</v>
      </c>
      <c r="E6" s="71">
        <v>1102910159</v>
      </c>
      <c r="F6" s="68">
        <v>1102910062</v>
      </c>
      <c r="G6" s="71">
        <v>1202910901</v>
      </c>
    </row>
    <row r="7" spans="1:7">
      <c r="A7" s="68">
        <v>1102910036</v>
      </c>
      <c r="B7" s="71">
        <v>1202910916</v>
      </c>
      <c r="C7" s="71">
        <v>1202910909</v>
      </c>
      <c r="D7" s="68">
        <v>1102910045</v>
      </c>
      <c r="E7" s="71">
        <v>1202910921</v>
      </c>
      <c r="F7" s="70">
        <v>1102910079</v>
      </c>
      <c r="G7">
        <f>COUNT(G3:G6)</f>
        <v>4</v>
      </c>
    </row>
    <row r="8" spans="1:7">
      <c r="A8" s="68">
        <v>1102940087</v>
      </c>
      <c r="B8" s="68">
        <v>1102910030</v>
      </c>
      <c r="C8" s="70">
        <v>1102910084</v>
      </c>
      <c r="D8" s="70">
        <v>1102910096</v>
      </c>
      <c r="E8" s="68">
        <v>1102910044</v>
      </c>
      <c r="F8" s="68">
        <v>1102910032</v>
      </c>
    </row>
    <row r="9" spans="1:7">
      <c r="A9" s="68">
        <v>1102910047</v>
      </c>
      <c r="B9" s="68">
        <v>1102910055</v>
      </c>
      <c r="C9" s="68">
        <v>1102910028</v>
      </c>
      <c r="D9" s="70">
        <v>1102910107</v>
      </c>
      <c r="E9" s="70">
        <v>1102910094</v>
      </c>
      <c r="F9" s="68">
        <v>1102910061</v>
      </c>
    </row>
    <row r="10" spans="1:7">
      <c r="A10">
        <f>COUNT(A3:A9)</f>
        <v>7</v>
      </c>
      <c r="B10" s="70">
        <v>1102910130</v>
      </c>
      <c r="C10" s="70">
        <v>1102910071</v>
      </c>
      <c r="D10" s="70">
        <v>1102910111</v>
      </c>
      <c r="E10" s="70">
        <v>1202910913</v>
      </c>
      <c r="F10" s="71">
        <v>1102910151</v>
      </c>
    </row>
    <row r="11" spans="1:7">
      <c r="B11" s="68">
        <v>1102910054</v>
      </c>
      <c r="C11" s="70">
        <v>1102910086</v>
      </c>
      <c r="D11" s="71">
        <v>1102910153</v>
      </c>
      <c r="E11" s="71">
        <v>1102910156</v>
      </c>
      <c r="F11" s="71">
        <v>1202910912</v>
      </c>
    </row>
    <row r="12" spans="1:7">
      <c r="B12" s="70">
        <v>1102910093</v>
      </c>
      <c r="C12" s="71">
        <v>1102910164</v>
      </c>
      <c r="D12" s="70">
        <v>1102910128</v>
      </c>
      <c r="E12" s="71">
        <v>1202910923</v>
      </c>
      <c r="F12" s="70">
        <v>1102910088</v>
      </c>
    </row>
    <row r="13" spans="1:7">
      <c r="B13" s="70">
        <v>1102910126</v>
      </c>
      <c r="C13" s="71">
        <v>1202910920</v>
      </c>
      <c r="D13" s="71">
        <v>1102910163</v>
      </c>
      <c r="E13" s="68">
        <v>1102910026</v>
      </c>
      <c r="F13" s="70">
        <v>1102910117</v>
      </c>
    </row>
    <row r="14" spans="1:7">
      <c r="B14" s="68">
        <v>1102910068</v>
      </c>
      <c r="C14" s="71">
        <v>1102910141</v>
      </c>
      <c r="D14" s="70">
        <v>1102910123</v>
      </c>
      <c r="E14" s="71">
        <v>1102910171</v>
      </c>
      <c r="F14" s="70">
        <v>1102910118</v>
      </c>
    </row>
    <row r="15" spans="1:7">
      <c r="B15" s="70">
        <v>1102910112</v>
      </c>
      <c r="C15" s="71">
        <v>1102910166</v>
      </c>
      <c r="D15" s="71">
        <v>1102910168</v>
      </c>
      <c r="E15" s="68">
        <v>1102910025</v>
      </c>
      <c r="F15" s="68">
        <v>1102910033</v>
      </c>
    </row>
    <row r="16" spans="1:7">
      <c r="B16" s="71">
        <v>1102910144</v>
      </c>
      <c r="C16" s="68">
        <v>1102910016</v>
      </c>
      <c r="D16" s="68">
        <v>1102910050</v>
      </c>
      <c r="E16" s="68">
        <v>1102910048</v>
      </c>
      <c r="F16" s="71">
        <v>1202910902</v>
      </c>
    </row>
    <row r="17" spans="2:6">
      <c r="B17" s="71">
        <v>1102910165</v>
      </c>
      <c r="C17" s="68">
        <v>1102910049</v>
      </c>
      <c r="D17" s="70">
        <v>1202910906</v>
      </c>
      <c r="E17" s="68">
        <v>1102910004</v>
      </c>
      <c r="F17" s="70">
        <v>1102910104</v>
      </c>
    </row>
    <row r="18" spans="2:6">
      <c r="B18" s="70">
        <v>1102910082</v>
      </c>
      <c r="C18" s="68">
        <v>1102910007</v>
      </c>
      <c r="D18" s="71">
        <v>1102910142</v>
      </c>
      <c r="E18" s="68">
        <v>1102910005</v>
      </c>
      <c r="F18" s="70">
        <v>1102910134</v>
      </c>
    </row>
    <row r="19" spans="2:6">
      <c r="B19" s="70">
        <v>1102910122</v>
      </c>
      <c r="C19" s="68">
        <v>1102913105</v>
      </c>
      <c r="D19" s="70">
        <v>1102910099</v>
      </c>
      <c r="E19" s="68">
        <v>1102910060</v>
      </c>
      <c r="F19" s="71">
        <v>1102910138</v>
      </c>
    </row>
    <row r="20" spans="2:6">
      <c r="B20" s="68">
        <v>1102913005</v>
      </c>
      <c r="C20" s="70">
        <v>1102910125</v>
      </c>
      <c r="D20" s="71">
        <v>1102910147</v>
      </c>
      <c r="E20" s="70">
        <v>1102910129</v>
      </c>
      <c r="F20" s="71">
        <v>1102910146</v>
      </c>
    </row>
    <row r="21" spans="2:6">
      <c r="B21" s="70">
        <v>1102910076</v>
      </c>
      <c r="C21" s="71">
        <v>1102910161</v>
      </c>
      <c r="D21">
        <f>COUNT(D3:D20)</f>
        <v>18</v>
      </c>
      <c r="E21" s="68">
        <v>1102910015</v>
      </c>
      <c r="F21" s="68">
        <v>1102910035</v>
      </c>
    </row>
    <row r="22" spans="2:6">
      <c r="B22" s="70">
        <v>1102910081</v>
      </c>
      <c r="C22" s="68">
        <v>1102910024</v>
      </c>
      <c r="E22" s="68">
        <v>1102910019</v>
      </c>
      <c r="F22" s="71">
        <v>1202910924</v>
      </c>
    </row>
    <row r="23" spans="2:6">
      <c r="B23" s="71">
        <v>1102910181</v>
      </c>
      <c r="C23" s="71">
        <v>1102910140</v>
      </c>
      <c r="E23" s="71">
        <v>1102910170</v>
      </c>
      <c r="F23" s="71">
        <v>1202910903</v>
      </c>
    </row>
    <row r="24" spans="2:6">
      <c r="B24" s="68">
        <v>1102910052</v>
      </c>
      <c r="C24" s="71">
        <v>1202910904</v>
      </c>
      <c r="E24" s="71">
        <v>1102910183</v>
      </c>
      <c r="F24" s="71">
        <v>1102910176</v>
      </c>
    </row>
    <row r="25" spans="2:6">
      <c r="B25" s="70">
        <v>1102910078</v>
      </c>
      <c r="C25" s="68">
        <v>1102910022</v>
      </c>
      <c r="E25" s="68">
        <v>1102910067</v>
      </c>
      <c r="F25" s="68">
        <v>1102910041</v>
      </c>
    </row>
    <row r="26" spans="2:6">
      <c r="B26" s="70">
        <v>1102910100</v>
      </c>
      <c r="C26" s="68">
        <v>1102910057</v>
      </c>
      <c r="E26" s="70">
        <v>1102910108</v>
      </c>
      <c r="F26" s="70">
        <v>1102910098</v>
      </c>
    </row>
    <row r="27" spans="2:6">
      <c r="B27" s="71">
        <v>1202910910</v>
      </c>
      <c r="C27" s="70">
        <v>1102910109</v>
      </c>
      <c r="E27" s="70">
        <v>1102910121</v>
      </c>
      <c r="F27" s="71">
        <v>1102910179</v>
      </c>
    </row>
    <row r="28" spans="2:6">
      <c r="B28" s="68">
        <v>1102910058</v>
      </c>
      <c r="C28" s="70">
        <v>1102910115</v>
      </c>
      <c r="E28" s="68">
        <v>1102910003</v>
      </c>
      <c r="F28" s="70">
        <v>1102910101</v>
      </c>
    </row>
    <row r="29" spans="2:6">
      <c r="B29" s="70">
        <v>1102910070</v>
      </c>
      <c r="C29" s="70">
        <v>1102910133</v>
      </c>
      <c r="E29" s="68">
        <v>1102910063</v>
      </c>
      <c r="F29" s="68">
        <v>1102910069</v>
      </c>
    </row>
    <row r="30" spans="2:6">
      <c r="B30" s="70">
        <v>1102910090</v>
      </c>
      <c r="C30" s="71">
        <v>1102910139</v>
      </c>
      <c r="E30" s="70">
        <v>1102910132</v>
      </c>
      <c r="F30" s="71">
        <v>1202910914</v>
      </c>
    </row>
    <row r="31" spans="2:6">
      <c r="B31" s="71">
        <v>1102910169</v>
      </c>
      <c r="C31" s="71">
        <v>1102910177</v>
      </c>
      <c r="E31" s="68">
        <v>1102910014</v>
      </c>
      <c r="F31">
        <f>COUNT(F3:F30)</f>
        <v>28</v>
      </c>
    </row>
    <row r="32" spans="2:6">
      <c r="B32">
        <f>COUNT(B3:B31)</f>
        <v>29</v>
      </c>
      <c r="C32" s="68">
        <v>1102910013</v>
      </c>
      <c r="E32" s="70">
        <v>1102910135</v>
      </c>
    </row>
    <row r="33" spans="3:5">
      <c r="C33" s="68">
        <v>1102910066</v>
      </c>
      <c r="E33" s="71">
        <v>1102910162</v>
      </c>
    </row>
    <row r="34" spans="3:5">
      <c r="C34" s="68">
        <v>1102910037</v>
      </c>
      <c r="E34" s="68">
        <v>1102910038</v>
      </c>
    </row>
    <row r="35" spans="3:5">
      <c r="C35" s="71">
        <v>1102910160</v>
      </c>
      <c r="E35" s="68">
        <v>1102910040</v>
      </c>
    </row>
    <row r="36" spans="3:5">
      <c r="C36" s="70">
        <v>1102910097</v>
      </c>
      <c r="E36" s="70">
        <v>1102910113</v>
      </c>
    </row>
    <row r="37" spans="3:5">
      <c r="C37" s="71">
        <v>1202910917</v>
      </c>
      <c r="E37" s="71">
        <v>1102910149</v>
      </c>
    </row>
    <row r="38" spans="3:5">
      <c r="C38" s="70">
        <v>1102910073</v>
      </c>
      <c r="E38" s="68">
        <v>1102910020</v>
      </c>
    </row>
    <row r="39" spans="3:5">
      <c r="C39" s="68">
        <v>1102910064</v>
      </c>
      <c r="E39" s="71">
        <v>1102910172</v>
      </c>
    </row>
    <row r="40" spans="3:5">
      <c r="C40" s="70">
        <v>1102910131</v>
      </c>
      <c r="E40" s="71">
        <v>1102910174</v>
      </c>
    </row>
    <row r="41" spans="3:5">
      <c r="C41" s="71">
        <v>1102910167</v>
      </c>
      <c r="E41" s="71">
        <v>1102910136</v>
      </c>
    </row>
    <row r="42" spans="3:5">
      <c r="C42" s="71">
        <v>1102910186</v>
      </c>
      <c r="E42" s="70">
        <v>1102910106</v>
      </c>
    </row>
    <row r="43" spans="3:5">
      <c r="C43" s="68">
        <v>1102910043</v>
      </c>
      <c r="E43" s="71">
        <v>1102910180</v>
      </c>
    </row>
    <row r="44" spans="3:5">
      <c r="C44" s="68">
        <v>1102910023</v>
      </c>
      <c r="E44" s="70">
        <v>1102910091</v>
      </c>
    </row>
    <row r="45" spans="3:5">
      <c r="C45" s="68">
        <v>1102910027</v>
      </c>
      <c r="E45" s="71">
        <v>1102910152</v>
      </c>
    </row>
    <row r="46" spans="3:5">
      <c r="C46" s="71">
        <v>1102910137</v>
      </c>
      <c r="E46" s="68">
        <v>1102910006</v>
      </c>
    </row>
    <row r="47" spans="3:5">
      <c r="C47" s="68">
        <v>1102910034</v>
      </c>
      <c r="E47" s="68">
        <v>1102910010</v>
      </c>
    </row>
    <row r="48" spans="3:5">
      <c r="C48" s="71">
        <v>1202910915</v>
      </c>
      <c r="E48" s="68">
        <v>1102910059</v>
      </c>
    </row>
    <row r="49" spans="3:5">
      <c r="C49" s="71">
        <v>1202910922</v>
      </c>
      <c r="E49" s="71">
        <v>1102910143</v>
      </c>
    </row>
    <row r="50" spans="3:5">
      <c r="C50" s="68">
        <v>1102910018</v>
      </c>
      <c r="E50" s="71">
        <v>1102910173</v>
      </c>
    </row>
    <row r="51" spans="3:5">
      <c r="C51" s="70">
        <v>1102910095</v>
      </c>
      <c r="E51" s="70">
        <v>1202910908</v>
      </c>
    </row>
    <row r="52" spans="3:5">
      <c r="C52" s="71">
        <v>1202910905</v>
      </c>
      <c r="E52" s="70">
        <v>1202910925</v>
      </c>
    </row>
    <row r="53" spans="3:5">
      <c r="C53" s="70">
        <v>1102910080</v>
      </c>
      <c r="E53" s="71">
        <v>1102910148</v>
      </c>
    </row>
    <row r="54" spans="3:5">
      <c r="C54" s="68">
        <v>1102910065</v>
      </c>
      <c r="E54" s="71">
        <v>1102910150</v>
      </c>
    </row>
    <row r="55" spans="3:5">
      <c r="C55" s="70">
        <v>1102910102</v>
      </c>
      <c r="E55" s="68">
        <v>1102910042</v>
      </c>
    </row>
    <row r="56" spans="3:5">
      <c r="C56" s="70">
        <v>1102910114</v>
      </c>
      <c r="E56" s="70">
        <v>1102910119</v>
      </c>
    </row>
    <row r="57" spans="3:5">
      <c r="C57">
        <f>COUNT(C3:C56)</f>
        <v>54</v>
      </c>
      <c r="E57" s="71">
        <v>1202910918</v>
      </c>
    </row>
    <row r="58" spans="3:5">
      <c r="E58" s="71">
        <v>1202910919</v>
      </c>
    </row>
    <row r="59" spans="3:5">
      <c r="E59" s="68">
        <v>1102910002</v>
      </c>
    </row>
    <row r="60" spans="3:5">
      <c r="E60" s="70">
        <v>1102910103</v>
      </c>
    </row>
    <row r="61" spans="3:5">
      <c r="E61" s="70">
        <v>1102910105</v>
      </c>
    </row>
    <row r="62" spans="3:5">
      <c r="E62" s="70">
        <v>1102910116</v>
      </c>
    </row>
    <row r="63" spans="3:5">
      <c r="E63" s="68">
        <v>1102910011</v>
      </c>
    </row>
    <row r="64" spans="3:5">
      <c r="E64" s="71">
        <v>1102910155</v>
      </c>
    </row>
    <row r="65" spans="5:5">
      <c r="E65" s="70">
        <v>1102910127</v>
      </c>
    </row>
    <row r="66" spans="5:5">
      <c r="E66" s="68">
        <v>1102910056</v>
      </c>
    </row>
    <row r="67" spans="5:5">
      <c r="E67" s="68">
        <v>1102910039</v>
      </c>
    </row>
    <row r="68" spans="5:5">
      <c r="E68" s="70">
        <v>1102910087</v>
      </c>
    </row>
    <row r="69" spans="5:5">
      <c r="E69">
        <f>COUNT(E3:E68)</f>
        <v>66</v>
      </c>
    </row>
  </sheetData>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N1"/>
  <sheetViews>
    <sheetView topLeftCell="A3" workbookViewId="0">
      <selection activeCell="A23" sqref="A23:A24"/>
    </sheetView>
  </sheetViews>
  <sheetFormatPr defaultRowHeight="14.4"/>
  <cols>
    <col min="1" max="7" width="21.5546875" customWidth="1"/>
  </cols>
  <sheetData>
    <row r="1" spans="1:66" ht="14.4" customHeight="1">
      <c r="A1" s="68"/>
      <c r="B1" s="68"/>
      <c r="C1" s="68"/>
      <c r="D1" s="68"/>
      <c r="E1" s="70"/>
      <c r="F1" s="68"/>
      <c r="G1" s="68"/>
      <c r="H1" s="71"/>
      <c r="I1" s="71"/>
      <c r="J1" s="70"/>
      <c r="K1" s="70"/>
      <c r="L1" s="70"/>
      <c r="M1" s="68"/>
      <c r="N1" s="71"/>
      <c r="O1" s="70"/>
      <c r="P1" s="70"/>
      <c r="Q1" s="71"/>
      <c r="R1" s="71"/>
      <c r="S1" s="68"/>
      <c r="T1" s="71"/>
      <c r="U1" s="71"/>
      <c r="V1" s="71"/>
      <c r="W1" s="68"/>
      <c r="X1" s="70"/>
      <c r="Y1" s="71"/>
      <c r="Z1" s="70"/>
      <c r="AA1" s="68"/>
      <c r="AB1" s="71"/>
      <c r="AC1" s="68"/>
      <c r="AD1" s="70"/>
      <c r="AE1" s="71"/>
      <c r="AF1" s="68"/>
      <c r="AG1" s="68"/>
      <c r="AH1" s="70"/>
      <c r="AI1" s="71"/>
      <c r="AJ1" s="68"/>
      <c r="AK1" s="71"/>
      <c r="AL1" s="71"/>
      <c r="AM1" s="71"/>
      <c r="AN1" s="70"/>
      <c r="AO1" s="71"/>
      <c r="AP1" s="70"/>
      <c r="AQ1" s="71"/>
      <c r="AR1" s="68"/>
      <c r="AS1" s="68"/>
      <c r="AT1" s="68"/>
      <c r="AU1" s="71"/>
      <c r="AV1" s="71"/>
      <c r="AW1" s="70"/>
      <c r="AX1" s="70"/>
      <c r="AY1" s="71"/>
      <c r="AZ1" s="71"/>
      <c r="BA1" s="68"/>
      <c r="BB1" s="70"/>
      <c r="BC1" s="71"/>
      <c r="BD1" s="71"/>
      <c r="BE1" s="68"/>
      <c r="BF1" s="70"/>
      <c r="BG1" s="70"/>
      <c r="BH1" s="70"/>
      <c r="BI1" s="68"/>
      <c r="BJ1" s="71"/>
      <c r="BK1" s="70"/>
      <c r="BL1" s="68"/>
      <c r="BM1" s="68"/>
      <c r="BN1" s="70"/>
    </row>
  </sheetData>
  <phoneticPr fontId="1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 V Sem</vt:lpstr>
      <vt:lpstr>VIBGYOR Sorted</vt:lpstr>
      <vt:lpstr>Final VIBGYOR</vt:lpstr>
      <vt:lpstr>Sheet4</vt:lpstr>
      <vt:lpstr>Sheet5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santosh</cp:lastModifiedBy>
  <dcterms:created xsi:type="dcterms:W3CDTF">2014-03-25T04:50:58Z</dcterms:created>
  <dcterms:modified xsi:type="dcterms:W3CDTF">2014-03-25T07:40:31Z</dcterms:modified>
</cp:coreProperties>
</file>