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powergrid1989-my.sharepoint.com/personal/60003871_powergrid_in/Documents/CC/3_ML-AI Course/3_Study Material/Course_3-Machine Learning-1/Module-2_Logistic Regression/"/>
    </mc:Choice>
  </mc:AlternateContent>
  <xr:revisionPtr revIDLastSave="420" documentId="11_F25DC773A252ABDACC10484819DE67725ADE590C" xr6:coauthVersionLast="47" xr6:coauthVersionMax="47" xr10:uidLastSave="{B652B449-5B46-43FF-9C8D-BA3F99BBEAB6}"/>
  <bookViews>
    <workbookView xWindow="0" yWindow="465" windowWidth="24150" windowHeight="1501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" i="1" l="1"/>
  <c r="I19" i="1"/>
  <c r="I25" i="1"/>
  <c r="I9" i="2"/>
  <c r="G11" i="2"/>
  <c r="E22" i="2" s="1"/>
  <c r="G4" i="2"/>
  <c r="H4" i="2"/>
  <c r="I4" i="2"/>
  <c r="G5" i="2"/>
  <c r="D22" i="2" s="1"/>
  <c r="H5" i="2"/>
  <c r="D25" i="2" s="1"/>
  <c r="I5" i="2"/>
  <c r="G6" i="2"/>
  <c r="H6" i="2"/>
  <c r="E25" i="2" s="1"/>
  <c r="I6" i="2"/>
  <c r="G7" i="2"/>
  <c r="H7" i="2"/>
  <c r="E24" i="2" s="1"/>
  <c r="I7" i="2"/>
  <c r="G8" i="2"/>
  <c r="H8" i="2"/>
  <c r="I8" i="2"/>
  <c r="G9" i="2"/>
  <c r="H9" i="2"/>
  <c r="G10" i="2"/>
  <c r="H10" i="2"/>
  <c r="I10" i="2"/>
  <c r="H11" i="2"/>
  <c r="I11" i="2"/>
  <c r="G12" i="2"/>
  <c r="H12" i="2"/>
  <c r="I12" i="2"/>
  <c r="G13" i="2"/>
  <c r="H13" i="2"/>
  <c r="I13" i="2"/>
  <c r="F5" i="2"/>
  <c r="F6" i="2"/>
  <c r="F7" i="2"/>
  <c r="F8" i="2"/>
  <c r="F9" i="2"/>
  <c r="F10" i="2"/>
  <c r="F11" i="2"/>
  <c r="F12" i="2"/>
  <c r="F13" i="2"/>
  <c r="F4" i="2"/>
  <c r="E25" i="1"/>
  <c r="E22" i="1"/>
  <c r="E19" i="1"/>
  <c r="E16" i="1"/>
  <c r="E13" i="1"/>
  <c r="E21" i="2" l="1"/>
  <c r="D21" i="2"/>
  <c r="D24" i="2"/>
  <c r="D28" i="2"/>
  <c r="E27" i="2"/>
  <c r="E19" i="2"/>
  <c r="E18" i="2"/>
  <c r="I28" i="1"/>
  <c r="I34" i="1"/>
  <c r="I13" i="1"/>
  <c r="I16" i="1"/>
  <c r="I22" i="1"/>
  <c r="D27" i="2"/>
  <c r="D18" i="2"/>
  <c r="D19" i="2"/>
  <c r="E28" i="2"/>
</calcChain>
</file>

<file path=xl/sharedStrings.xml><?xml version="1.0" encoding="utf-8"?>
<sst xmlns="http://schemas.openxmlformats.org/spreadsheetml/2006/main" count="57" uniqueCount="42">
  <si>
    <t>Actual</t>
  </si>
  <si>
    <t>Predicted</t>
  </si>
  <si>
    <t>TN</t>
  </si>
  <si>
    <t>FN</t>
  </si>
  <si>
    <t>TP</t>
  </si>
  <si>
    <t>FP</t>
  </si>
  <si>
    <t>FPR</t>
  </si>
  <si>
    <t>Sensitivity</t>
  </si>
  <si>
    <t>False +ve Rate</t>
  </si>
  <si>
    <t>Positive Predictive Value</t>
  </si>
  <si>
    <t>Negative Predictive Value</t>
  </si>
  <si>
    <t>Specificity</t>
  </si>
  <si>
    <t>TP + FN</t>
  </si>
  <si>
    <t>Sensitivity =</t>
  </si>
  <si>
    <t>Specificity =</t>
  </si>
  <si>
    <t>False +ve Rate =</t>
  </si>
  <si>
    <t>Positive Predictive Value =</t>
  </si>
  <si>
    <t>Negative Predictive Value =</t>
  </si>
  <si>
    <t>TN + FP</t>
  </si>
  <si>
    <t>FP + TN</t>
  </si>
  <si>
    <t>TP + FP</t>
  </si>
  <si>
    <t>TN + FN</t>
  </si>
  <si>
    <t>PPV</t>
  </si>
  <si>
    <t>NPV</t>
  </si>
  <si>
    <t xml:space="preserve">Sensitivity </t>
  </si>
  <si>
    <t>Confusion Matrix</t>
  </si>
  <si>
    <t>1 - Specificity</t>
  </si>
  <si>
    <t>Precision</t>
  </si>
  <si>
    <t>True +ve Rate</t>
  </si>
  <si>
    <t>Recall =</t>
  </si>
  <si>
    <t>Precision =</t>
  </si>
  <si>
    <t>Accuracy</t>
  </si>
  <si>
    <t xml:space="preserve">Correct Prediction </t>
  </si>
  <si>
    <t>Total Labels</t>
  </si>
  <si>
    <t>Accuracy =</t>
  </si>
  <si>
    <t>TP + TN</t>
  </si>
  <si>
    <t>TP + TN + FP + FN</t>
  </si>
  <si>
    <t>Recall</t>
  </si>
  <si>
    <t>tient ID</t>
  </si>
  <si>
    <t>Heart Disease</t>
  </si>
  <si>
    <t>Predicted Probability for Heart Disease</t>
  </si>
  <si>
    <t>Predicted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</si>
</sst>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91E42"/>
      <name val="Segoe UI"/>
      <family val="2"/>
    </font>
    <font>
      <b/>
      <sz val="12"/>
      <color rgb="FF091E4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Sheet2!$H$18:$K$18</c:f>
              <c:numCache>
                <c:formatCode>General</c:formatCode>
                <c:ptCount val="4"/>
                <c:pt idx="0" formatCode="0.000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0-496F-AA6C-88FAA2AD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104736"/>
        <c:axId val="1742106816"/>
      </c:lineChart>
      <c:catAx>
        <c:axId val="174210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06816"/>
        <c:crosses val="autoZero"/>
        <c:auto val="1"/>
        <c:lblAlgn val="ctr"/>
        <c:lblOffset val="100"/>
        <c:tickLblSkip val="1"/>
        <c:noMultiLvlLbl val="0"/>
      </c:catAx>
      <c:valAx>
        <c:axId val="17421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738187</xdr:colOff>
      <xdr:row>29</xdr:row>
      <xdr:rowOff>9526</xdr:rowOff>
    </xdr:from>
    <xdr:to>
      <xdr:col>5</xdr:col>
      <xdr:colOff>723900</xdr:colOff>
      <xdr:row>42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94586-9B88-A6B7-FE9C-6A014832E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5"/>
  <sheetViews>
    <sheetView zoomScale="85" zoomScaleNormal="85" workbookViewId="0">
      <selection activeCell="I13" sqref="I13:I34"/>
    </sheetView>
  </sheetViews>
  <sheetFormatPr defaultRowHeight="15" x14ac:dyDescent="0.25"/>
  <cols>
    <col min="1" max="1" width="15.42578125" style="1" customWidth="1"/>
    <col min="2" max="2" width="3.85546875" style="1" customWidth="1"/>
    <col min="3" max="3" width="4.28515625" style="1" customWidth="1"/>
    <col min="4" max="4" width="18" style="1" customWidth="1"/>
    <col min="5" max="5" width="17.5703125" style="1" customWidth="1"/>
    <col min="6" max="6" width="21.5703125" style="1" customWidth="1"/>
    <col min="7" max="7" width="9.140625" style="1"/>
    <col min="8" max="8" width="12.140625" style="1" customWidth="1"/>
    <col min="9" max="9" width="11.42578125" style="1" customWidth="1"/>
    <col min="10" max="16384" width="9.140625" style="1"/>
  </cols>
  <sheetData>
    <row r="3" spans="1:9" ht="30.75" thickBot="1" x14ac:dyDescent="0.3">
      <c r="D3" s="11" t="s">
        <v>10</v>
      </c>
    </row>
    <row r="4" spans="1:9" x14ac:dyDescent="0.25">
      <c r="D4" s="36" t="s">
        <v>1</v>
      </c>
      <c r="E4" s="37"/>
    </row>
    <row r="5" spans="1:9" ht="15.75" thickBot="1" x14ac:dyDescent="0.3">
      <c r="D5" s="8">
        <v>0</v>
      </c>
      <c r="E5" s="9">
        <v>1</v>
      </c>
      <c r="H5" s="28" t="s">
        <v>25</v>
      </c>
      <c r="I5" s="28"/>
    </row>
    <row r="6" spans="1:9" ht="24.75" customHeight="1" x14ac:dyDescent="0.25">
      <c r="A6" s="10" t="s">
        <v>11</v>
      </c>
      <c r="B6" s="33" t="s">
        <v>0</v>
      </c>
      <c r="C6" s="6">
        <v>0</v>
      </c>
      <c r="D6" s="2" t="s">
        <v>2</v>
      </c>
      <c r="E6" s="3" t="s">
        <v>5</v>
      </c>
      <c r="F6" s="10" t="s">
        <v>8</v>
      </c>
      <c r="H6" s="14">
        <v>3</v>
      </c>
      <c r="I6" s="15">
        <v>2</v>
      </c>
    </row>
    <row r="7" spans="1:9" ht="27" customHeight="1" thickBot="1" x14ac:dyDescent="0.3">
      <c r="B7" s="34"/>
      <c r="C7" s="7">
        <v>1</v>
      </c>
      <c r="D7" s="4" t="s">
        <v>3</v>
      </c>
      <c r="E7" s="5" t="s">
        <v>4</v>
      </c>
      <c r="F7" s="10" t="s">
        <v>7</v>
      </c>
      <c r="H7" s="16">
        <v>2</v>
      </c>
      <c r="I7" s="17">
        <v>3</v>
      </c>
    </row>
    <row r="8" spans="1:9" ht="30" x14ac:dyDescent="0.25">
      <c r="E8" s="11" t="s">
        <v>9</v>
      </c>
    </row>
    <row r="12" spans="1:9" ht="15.75" thickBot="1" x14ac:dyDescent="0.3"/>
    <row r="13" spans="1:9" ht="15.75" thickBot="1" x14ac:dyDescent="0.3">
      <c r="D13" s="26" t="s">
        <v>13</v>
      </c>
      <c r="E13" s="12" t="str">
        <f>E7</f>
        <v>TP</v>
      </c>
      <c r="F13" s="29" t="s">
        <v>28</v>
      </c>
      <c r="H13" s="18" t="s">
        <v>24</v>
      </c>
      <c r="I13" s="19">
        <f>I7/(I7+H7)</f>
        <v>0.6</v>
      </c>
    </row>
    <row r="14" spans="1:9" ht="15.75" thickBot="1" x14ac:dyDescent="0.3">
      <c r="D14" s="27"/>
      <c r="E14" s="13" t="s">
        <v>12</v>
      </c>
      <c r="F14" s="35"/>
    </row>
    <row r="15" spans="1:9" ht="15.75" thickBot="1" x14ac:dyDescent="0.3"/>
    <row r="16" spans="1:9" ht="15.75" thickBot="1" x14ac:dyDescent="0.3">
      <c r="D16" s="26" t="s">
        <v>14</v>
      </c>
      <c r="E16" s="12" t="str">
        <f>D6</f>
        <v>TN</v>
      </c>
      <c r="H16" s="18" t="s">
        <v>11</v>
      </c>
      <c r="I16" s="19">
        <f>H6/(H6+I6)</f>
        <v>0.6</v>
      </c>
    </row>
    <row r="17" spans="4:11" ht="15.75" thickBot="1" x14ac:dyDescent="0.3">
      <c r="D17" s="27"/>
      <c r="E17" s="13" t="s">
        <v>18</v>
      </c>
    </row>
    <row r="18" spans="4:11" ht="15.75" thickBot="1" x14ac:dyDescent="0.3"/>
    <row r="19" spans="4:11" ht="15.75" thickBot="1" x14ac:dyDescent="0.3">
      <c r="D19" s="26" t="s">
        <v>15</v>
      </c>
      <c r="E19" s="12" t="str">
        <f>E6</f>
        <v>FP</v>
      </c>
      <c r="F19" s="29" t="s">
        <v>26</v>
      </c>
      <c r="H19" s="18" t="s">
        <v>6</v>
      </c>
      <c r="I19" s="19">
        <f>I6/(I6+H6)</f>
        <v>0.4</v>
      </c>
      <c r="K19" s="20"/>
    </row>
    <row r="20" spans="4:11" ht="15.75" thickBot="1" x14ac:dyDescent="0.3">
      <c r="D20" s="27"/>
      <c r="E20" s="13" t="s">
        <v>19</v>
      </c>
      <c r="F20" s="30"/>
    </row>
    <row r="21" spans="4:11" ht="15.75" thickBot="1" x14ac:dyDescent="0.3"/>
    <row r="22" spans="4:11" ht="15.75" thickBot="1" x14ac:dyDescent="0.3">
      <c r="D22" s="26" t="s">
        <v>16</v>
      </c>
      <c r="E22" s="12" t="str">
        <f>E7</f>
        <v>TP</v>
      </c>
      <c r="F22" s="31" t="s">
        <v>27</v>
      </c>
      <c r="H22" s="18" t="s">
        <v>22</v>
      </c>
      <c r="I22" s="19">
        <f>I7/(I7+I6)</f>
        <v>0.6</v>
      </c>
    </row>
    <row r="23" spans="4:11" ht="15.75" thickBot="1" x14ac:dyDescent="0.3">
      <c r="D23" s="27"/>
      <c r="E23" s="13" t="s">
        <v>20</v>
      </c>
      <c r="F23" s="32"/>
    </row>
    <row r="24" spans="4:11" ht="15.75" thickBot="1" x14ac:dyDescent="0.3"/>
    <row r="25" spans="4:11" ht="15.75" thickBot="1" x14ac:dyDescent="0.3">
      <c r="D25" s="26" t="s">
        <v>17</v>
      </c>
      <c r="E25" s="12" t="str">
        <f>D6</f>
        <v>TN</v>
      </c>
      <c r="H25" s="18" t="s">
        <v>23</v>
      </c>
      <c r="I25" s="19">
        <f>H6/(H6+H7)</f>
        <v>0.6</v>
      </c>
    </row>
    <row r="26" spans="4:11" ht="15.75" thickBot="1" x14ac:dyDescent="0.3">
      <c r="D26" s="27"/>
      <c r="E26" s="13" t="s">
        <v>21</v>
      </c>
    </row>
    <row r="27" spans="4:11" ht="15.75" thickBot="1" x14ac:dyDescent="0.3"/>
    <row r="28" spans="4:11" ht="15.75" thickBot="1" x14ac:dyDescent="0.3">
      <c r="D28" s="24" t="s">
        <v>30</v>
      </c>
      <c r="E28" s="12" t="s">
        <v>4</v>
      </c>
      <c r="H28" s="18" t="s">
        <v>27</v>
      </c>
      <c r="I28" s="23">
        <f>I7/(I7+I6)</f>
        <v>0.6</v>
      </c>
    </row>
    <row r="29" spans="4:11" ht="15.75" thickBot="1" x14ac:dyDescent="0.3">
      <c r="D29" s="25"/>
      <c r="E29" s="13" t="s">
        <v>20</v>
      </c>
    </row>
    <row r="30" spans="4:11" ht="15.75" thickBot="1" x14ac:dyDescent="0.3"/>
    <row r="31" spans="4:11" ht="15.75" thickBot="1" x14ac:dyDescent="0.3">
      <c r="D31" s="24" t="s">
        <v>29</v>
      </c>
      <c r="E31" s="12" t="s">
        <v>4</v>
      </c>
      <c r="F31" s="31" t="s">
        <v>7</v>
      </c>
      <c r="H31" s="18" t="s">
        <v>37</v>
      </c>
      <c r="I31" s="23">
        <f>I7/(I7+H7)</f>
        <v>0.6</v>
      </c>
    </row>
    <row r="32" spans="4:11" ht="15.75" thickBot="1" x14ac:dyDescent="0.3">
      <c r="D32" s="25"/>
      <c r="E32" s="13" t="s">
        <v>12</v>
      </c>
      <c r="F32" s="32"/>
    </row>
    <row r="33" spans="4:9" ht="15.75" thickBot="1" x14ac:dyDescent="0.3"/>
    <row r="34" spans="4:9" ht="15.75" thickBot="1" x14ac:dyDescent="0.3">
      <c r="D34" s="24" t="s">
        <v>34</v>
      </c>
      <c r="E34" s="12" t="s">
        <v>32</v>
      </c>
      <c r="F34" s="21" t="s">
        <v>35</v>
      </c>
      <c r="H34" s="18" t="s">
        <v>31</v>
      </c>
      <c r="I34" s="23">
        <f>(H6+I7)/(H6+I6+I7+H7)</f>
        <v>0.6</v>
      </c>
    </row>
    <row r="35" spans="4:9" ht="15.75" thickBot="1" x14ac:dyDescent="0.3">
      <c r="D35" s="25"/>
      <c r="E35" s="13" t="s">
        <v>33</v>
      </c>
      <c r="F35" s="22" t="s">
        <v>36</v>
      </c>
    </row>
  </sheetData>
  <mergeCells count="15">
    <mergeCell ref="B6:B7"/>
    <mergeCell ref="F13:F14"/>
    <mergeCell ref="D4:E4"/>
    <mergeCell ref="D13:D14"/>
    <mergeCell ref="D16:D17"/>
    <mergeCell ref="D31:D32"/>
    <mergeCell ref="D28:D29"/>
    <mergeCell ref="D34:D35"/>
    <mergeCell ref="D25:D26"/>
    <mergeCell ref="H5:I5"/>
    <mergeCell ref="F19:F20"/>
    <mergeCell ref="F22:F23"/>
    <mergeCell ref="D19:D20"/>
    <mergeCell ref="D22:D23"/>
    <mergeCell ref="F31:F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4E3-3FBC-4ECF-8666-B79FF5C7C69C}">
  <dimension ref="B3:K39"/>
  <sheetViews>
    <sheetView tabSelected="1" topLeftCell="B12" workbookViewId="0">
      <selection activeCell="I18" sqref="I18"/>
    </sheetView>
  </sheetViews>
  <sheetFormatPr defaultRowHeight="15" x14ac:dyDescent="0.25"/>
  <cols>
    <col min="2" max="2" width="16.5703125" customWidth="1"/>
    <col min="3" max="3" width="11.7109375" customWidth="1"/>
    <col min="4" max="4" width="18" customWidth="1"/>
    <col min="5" max="5" width="19.28515625" customWidth="1"/>
    <col min="6" max="6" width="12" customWidth="1"/>
    <col min="7" max="7" width="12.140625" customWidth="1"/>
  </cols>
  <sheetData>
    <row r="3" spans="2:9" s="1" customFormat="1" ht="51.75" x14ac:dyDescent="0.25">
      <c r="B3" s="40" t="s">
        <v>38</v>
      </c>
      <c r="C3" s="40" t="s">
        <v>39</v>
      </c>
      <c r="D3" s="40" t="s">
        <v>40</v>
      </c>
      <c r="E3" s="40" t="s">
        <v>41</v>
      </c>
      <c r="F3" s="41">
        <v>0.45</v>
      </c>
      <c r="G3" s="41">
        <v>0.5</v>
      </c>
      <c r="H3" s="41">
        <v>0.55000000000000004</v>
      </c>
      <c r="I3" s="41">
        <v>0.6</v>
      </c>
    </row>
    <row r="4" spans="2:9" ht="17.25" x14ac:dyDescent="0.25">
      <c r="B4" s="38">
        <v>1001</v>
      </c>
      <c r="C4" s="38">
        <v>0</v>
      </c>
      <c r="D4" s="38">
        <v>0.34</v>
      </c>
      <c r="E4" s="38">
        <v>0</v>
      </c>
      <c r="F4" s="39">
        <f>IF($D4&gt;F$3,1,0)</f>
        <v>0</v>
      </c>
      <c r="G4" s="39">
        <f>IF($D4&gt;G$3,1,0)</f>
        <v>0</v>
      </c>
      <c r="H4" s="39">
        <f t="shared" ref="H4:I4" si="0">IF($D4&gt;H$3,1,0)</f>
        <v>0</v>
      </c>
      <c r="I4" s="39">
        <f t="shared" si="0"/>
        <v>0</v>
      </c>
    </row>
    <row r="5" spans="2:9" ht="17.25" x14ac:dyDescent="0.25">
      <c r="B5" s="38">
        <v>1002</v>
      </c>
      <c r="C5" s="38">
        <v>1</v>
      </c>
      <c r="D5" s="38">
        <v>0.57999999999999996</v>
      </c>
      <c r="E5" s="38">
        <v>1</v>
      </c>
      <c r="F5" s="39">
        <f t="shared" ref="F5:I13" si="1">IF($D5&gt;F$3,1,0)</f>
        <v>1</v>
      </c>
      <c r="G5" s="39">
        <f t="shared" si="1"/>
        <v>1</v>
      </c>
      <c r="H5" s="39">
        <f t="shared" si="1"/>
        <v>1</v>
      </c>
      <c r="I5" s="39">
        <f t="shared" si="1"/>
        <v>0</v>
      </c>
    </row>
    <row r="6" spans="2:9" ht="17.25" x14ac:dyDescent="0.25">
      <c r="B6" s="38">
        <v>1003</v>
      </c>
      <c r="C6" s="38">
        <v>1</v>
      </c>
      <c r="D6" s="38">
        <v>0.79</v>
      </c>
      <c r="E6" s="38">
        <v>1</v>
      </c>
      <c r="F6" s="39">
        <f t="shared" si="1"/>
        <v>1</v>
      </c>
      <c r="G6" s="39">
        <f t="shared" si="1"/>
        <v>1</v>
      </c>
      <c r="H6" s="39">
        <f t="shared" si="1"/>
        <v>1</v>
      </c>
      <c r="I6" s="39">
        <f t="shared" si="1"/>
        <v>1</v>
      </c>
    </row>
    <row r="7" spans="2:9" ht="17.25" x14ac:dyDescent="0.25">
      <c r="B7" s="38">
        <v>1004</v>
      </c>
      <c r="C7" s="38">
        <v>0</v>
      </c>
      <c r="D7" s="38">
        <v>0.68</v>
      </c>
      <c r="E7" s="38">
        <v>1</v>
      </c>
      <c r="F7" s="39">
        <f t="shared" si="1"/>
        <v>1</v>
      </c>
      <c r="G7" s="39">
        <f t="shared" si="1"/>
        <v>1</v>
      </c>
      <c r="H7" s="39">
        <f t="shared" si="1"/>
        <v>1</v>
      </c>
      <c r="I7" s="39">
        <f t="shared" si="1"/>
        <v>1</v>
      </c>
    </row>
    <row r="8" spans="2:9" ht="17.25" x14ac:dyDescent="0.25">
      <c r="B8" s="38">
        <v>1005</v>
      </c>
      <c r="C8" s="38">
        <v>0</v>
      </c>
      <c r="D8" s="38">
        <v>0.21</v>
      </c>
      <c r="E8" s="38">
        <v>0</v>
      </c>
      <c r="F8" s="39">
        <f t="shared" si="1"/>
        <v>0</v>
      </c>
      <c r="G8" s="39">
        <f t="shared" si="1"/>
        <v>0</v>
      </c>
      <c r="H8" s="39">
        <f t="shared" si="1"/>
        <v>0</v>
      </c>
      <c r="I8" s="39">
        <f t="shared" si="1"/>
        <v>0</v>
      </c>
    </row>
    <row r="9" spans="2:9" ht="17.25" x14ac:dyDescent="0.25">
      <c r="B9" s="38">
        <v>1006</v>
      </c>
      <c r="C9" s="38">
        <v>0</v>
      </c>
      <c r="D9" s="38">
        <v>0.04</v>
      </c>
      <c r="E9" s="38">
        <v>0</v>
      </c>
      <c r="F9" s="39">
        <f t="shared" si="1"/>
        <v>0</v>
      </c>
      <c r="G9" s="39">
        <f t="shared" si="1"/>
        <v>0</v>
      </c>
      <c r="H9" s="39">
        <f t="shared" si="1"/>
        <v>0</v>
      </c>
      <c r="I9" s="39">
        <f>IF($D9&gt;I$3,1,0)</f>
        <v>0</v>
      </c>
    </row>
    <row r="10" spans="2:9" ht="17.25" x14ac:dyDescent="0.25">
      <c r="B10" s="38">
        <v>1007</v>
      </c>
      <c r="C10" s="38">
        <v>1</v>
      </c>
      <c r="D10" s="38">
        <v>0.48</v>
      </c>
      <c r="E10" s="38">
        <v>0</v>
      </c>
      <c r="F10" s="39">
        <f t="shared" si="1"/>
        <v>1</v>
      </c>
      <c r="G10" s="39">
        <f t="shared" si="1"/>
        <v>0</v>
      </c>
      <c r="H10" s="39">
        <f t="shared" si="1"/>
        <v>0</v>
      </c>
      <c r="I10" s="39">
        <f t="shared" si="1"/>
        <v>0</v>
      </c>
    </row>
    <row r="11" spans="2:9" ht="17.25" x14ac:dyDescent="0.25">
      <c r="B11" s="38">
        <v>1008</v>
      </c>
      <c r="C11" s="38">
        <v>1</v>
      </c>
      <c r="D11" s="38">
        <v>0.64</v>
      </c>
      <c r="E11" s="38">
        <v>1</v>
      </c>
      <c r="F11" s="39">
        <f t="shared" si="1"/>
        <v>1</v>
      </c>
      <c r="G11" s="39">
        <f>IF($D11&gt;G$3,1,0)</f>
        <v>1</v>
      </c>
      <c r="H11" s="39">
        <f t="shared" si="1"/>
        <v>1</v>
      </c>
      <c r="I11" s="39">
        <f t="shared" si="1"/>
        <v>1</v>
      </c>
    </row>
    <row r="12" spans="2:9" ht="17.25" x14ac:dyDescent="0.25">
      <c r="B12" s="38">
        <v>1009</v>
      </c>
      <c r="C12" s="38">
        <v>0</v>
      </c>
      <c r="D12" s="38">
        <v>0.61</v>
      </c>
      <c r="E12" s="38">
        <v>1</v>
      </c>
      <c r="F12" s="39">
        <f t="shared" si="1"/>
        <v>1</v>
      </c>
      <c r="G12" s="39">
        <f t="shared" si="1"/>
        <v>1</v>
      </c>
      <c r="H12" s="39">
        <f t="shared" si="1"/>
        <v>1</v>
      </c>
      <c r="I12" s="39">
        <f t="shared" si="1"/>
        <v>1</v>
      </c>
    </row>
    <row r="13" spans="2:9" ht="17.25" x14ac:dyDescent="0.25">
      <c r="B13" s="38">
        <v>1010</v>
      </c>
      <c r="C13" s="38">
        <v>1</v>
      </c>
      <c r="D13" s="38">
        <v>0.86</v>
      </c>
      <c r="E13" s="38">
        <v>1</v>
      </c>
      <c r="F13" s="39">
        <f t="shared" si="1"/>
        <v>1</v>
      </c>
      <c r="G13" s="39">
        <f t="shared" si="1"/>
        <v>1</v>
      </c>
      <c r="H13" s="39">
        <f t="shared" si="1"/>
        <v>1</v>
      </c>
      <c r="I13" s="39">
        <f t="shared" si="1"/>
        <v>1</v>
      </c>
    </row>
    <row r="17" spans="3:11" ht="15.75" thickBot="1" x14ac:dyDescent="0.3">
      <c r="H17">
        <v>0.45</v>
      </c>
      <c r="I17">
        <v>0.5</v>
      </c>
      <c r="J17">
        <v>0.55000000000000004</v>
      </c>
      <c r="K17">
        <v>0.6</v>
      </c>
    </row>
    <row r="18" spans="3:11" ht="15.75" thickBot="1" x14ac:dyDescent="0.3">
      <c r="C18" s="1">
        <v>0.45</v>
      </c>
      <c r="D18" s="39">
        <f>COUNTIFS($C$4:$C$13,0,$F$4:$F$13,0)</f>
        <v>3</v>
      </c>
      <c r="E18" s="39">
        <f>COUNTIFS($C$4:$C$13,0,$F$4:$F$13,1)</f>
        <v>2</v>
      </c>
      <c r="G18" s="18" t="s">
        <v>24</v>
      </c>
      <c r="H18" s="19">
        <v>1</v>
      </c>
      <c r="I18" s="43">
        <v>0.8</v>
      </c>
      <c r="J18">
        <v>0.8</v>
      </c>
      <c r="K18">
        <v>0.6</v>
      </c>
    </row>
    <row r="19" spans="3:11" x14ac:dyDescent="0.25">
      <c r="C19" s="1"/>
      <c r="D19" s="39">
        <f>COUNTIFS($C$4:$C$13,1,$F$4:$F$13,0)</f>
        <v>0</v>
      </c>
      <c r="E19" s="39">
        <f>COUNTIFS($C$4:$C$13,1,$F$4:$F$13,1)</f>
        <v>5</v>
      </c>
      <c r="G19" s="1"/>
      <c r="H19" s="1"/>
      <c r="I19" s="43"/>
    </row>
    <row r="20" spans="3:11" ht="15.75" thickBot="1" x14ac:dyDescent="0.3">
      <c r="C20" s="1"/>
      <c r="D20" s="42"/>
      <c r="E20" s="42"/>
      <c r="G20" s="1"/>
      <c r="H20" s="1"/>
      <c r="I20" s="43"/>
    </row>
    <row r="21" spans="3:11" ht="15.75" thickBot="1" x14ac:dyDescent="0.3">
      <c r="C21" s="1">
        <v>0.5</v>
      </c>
      <c r="D21" s="39">
        <f>COUNTIFS($C$4:$C$13,0,$G$4:$G$13,0)</f>
        <v>3</v>
      </c>
      <c r="E21" s="39">
        <f>COUNTIFS($C$4:$C$13,0,$G$4:$G$13,1)</f>
        <v>2</v>
      </c>
      <c r="G21" s="18" t="s">
        <v>11</v>
      </c>
      <c r="H21" s="19">
        <v>0.6</v>
      </c>
      <c r="I21" s="43">
        <v>0.6</v>
      </c>
      <c r="J21">
        <v>0.6</v>
      </c>
      <c r="K21">
        <v>0.6</v>
      </c>
    </row>
    <row r="22" spans="3:11" x14ac:dyDescent="0.25">
      <c r="C22" s="1"/>
      <c r="D22" s="39">
        <f>COUNTIFS($C$4:$C$13,1,$G$4:$G$13,0)</f>
        <v>1</v>
      </c>
      <c r="E22" s="39">
        <f>COUNTIFS($C$4:$C$13,1,$G$4:$G$13,1)</f>
        <v>4</v>
      </c>
      <c r="G22" s="1"/>
      <c r="H22" s="1"/>
      <c r="I22" s="43"/>
    </row>
    <row r="23" spans="3:11" ht="15.75" thickBot="1" x14ac:dyDescent="0.3">
      <c r="C23" s="1"/>
      <c r="D23" s="1"/>
      <c r="E23" s="1"/>
      <c r="G23" s="1"/>
      <c r="H23" s="1"/>
      <c r="I23" s="43"/>
    </row>
    <row r="24" spans="3:11" ht="15.75" thickBot="1" x14ac:dyDescent="0.3">
      <c r="C24" s="1">
        <v>0.55000000000000004</v>
      </c>
      <c r="D24" s="39">
        <f>COUNTIFS($C$4:$C$13,0,$H$4:$H$13,0)</f>
        <v>3</v>
      </c>
      <c r="E24" s="39">
        <f>COUNTIFS($C$4:$C$13,0,$H$4:$H$13,1)</f>
        <v>2</v>
      </c>
      <c r="G24" s="18" t="s">
        <v>6</v>
      </c>
      <c r="H24" s="19">
        <v>0.4</v>
      </c>
      <c r="I24" s="43">
        <v>0.4</v>
      </c>
      <c r="J24">
        <v>0.4</v>
      </c>
      <c r="K24">
        <v>0.4</v>
      </c>
    </row>
    <row r="25" spans="3:11" x14ac:dyDescent="0.25">
      <c r="C25" s="1"/>
      <c r="D25" s="39">
        <f>COUNTIFS($C$4:$C$13,1,$H$4:$H$13,0)</f>
        <v>1</v>
      </c>
      <c r="E25" s="39">
        <f>COUNTIFS($C$4:$C$13,1,$H$4:$H$13,1)</f>
        <v>4</v>
      </c>
      <c r="G25" s="1"/>
      <c r="H25" s="1"/>
      <c r="I25" s="43"/>
    </row>
    <row r="26" spans="3:11" ht="15.75" thickBot="1" x14ac:dyDescent="0.3">
      <c r="C26" s="1"/>
      <c r="D26" s="1"/>
      <c r="E26" s="1"/>
      <c r="G26" s="1"/>
      <c r="H26" s="1"/>
      <c r="I26" s="43"/>
    </row>
    <row r="27" spans="3:11" ht="15.75" thickBot="1" x14ac:dyDescent="0.3">
      <c r="C27" s="1">
        <v>0.6</v>
      </c>
      <c r="D27" s="39">
        <f>COUNTIFS($C$4:$C$13,0,$I$4:$I$13,0)</f>
        <v>3</v>
      </c>
      <c r="E27" s="39">
        <f>COUNTIFS($C$4:$C$13,0,$I$4:$I$13,1)</f>
        <v>2</v>
      </c>
      <c r="G27" s="18" t="s">
        <v>22</v>
      </c>
      <c r="H27" s="19">
        <v>0.7142857142857143</v>
      </c>
      <c r="I27" s="43">
        <v>0.66666666666666663</v>
      </c>
      <c r="J27">
        <v>0.66666666666666663</v>
      </c>
      <c r="K27">
        <v>0.6</v>
      </c>
    </row>
    <row r="28" spans="3:11" x14ac:dyDescent="0.25">
      <c r="C28" s="1"/>
      <c r="D28" s="39">
        <f>COUNTIFS($C$4:$C$13,1,$I$4:$I$13,0)</f>
        <v>2</v>
      </c>
      <c r="E28" s="39">
        <f>COUNTIFS($C$4:$C$13,1,$I$4:$I$13,1)</f>
        <v>3</v>
      </c>
      <c r="G28" s="1"/>
      <c r="H28" s="1"/>
      <c r="I28" s="43"/>
    </row>
    <row r="29" spans="3:11" ht="15.75" thickBot="1" x14ac:dyDescent="0.3">
      <c r="G29" s="1"/>
      <c r="H29" s="1"/>
      <c r="I29" s="43"/>
    </row>
    <row r="30" spans="3:11" ht="15.75" thickBot="1" x14ac:dyDescent="0.3">
      <c r="G30" s="18" t="s">
        <v>23</v>
      </c>
      <c r="H30" s="19">
        <v>1</v>
      </c>
      <c r="I30" s="43">
        <v>0.75</v>
      </c>
      <c r="J30">
        <v>0.75</v>
      </c>
      <c r="K30">
        <v>0.6</v>
      </c>
    </row>
    <row r="31" spans="3:11" x14ac:dyDescent="0.25">
      <c r="G31" s="1"/>
      <c r="H31" s="1"/>
      <c r="I31" s="43"/>
    </row>
    <row r="32" spans="3:11" ht="15.75" thickBot="1" x14ac:dyDescent="0.3">
      <c r="G32" s="1"/>
      <c r="H32" s="1"/>
      <c r="I32" s="43"/>
    </row>
    <row r="33" spans="7:11" ht="15.75" thickBot="1" x14ac:dyDescent="0.3">
      <c r="G33" s="18" t="s">
        <v>27</v>
      </c>
      <c r="H33" s="23">
        <v>0.7142857142857143</v>
      </c>
      <c r="I33" s="43">
        <v>0.66666666666666663</v>
      </c>
      <c r="J33">
        <v>0.66666666666666663</v>
      </c>
      <c r="K33">
        <v>0.6</v>
      </c>
    </row>
    <row r="34" spans="7:11" x14ac:dyDescent="0.25">
      <c r="G34" s="1"/>
      <c r="H34" s="1"/>
      <c r="I34" s="43"/>
    </row>
    <row r="35" spans="7:11" ht="15.75" thickBot="1" x14ac:dyDescent="0.3">
      <c r="G35" s="1"/>
      <c r="H35" s="1"/>
      <c r="I35" s="43"/>
    </row>
    <row r="36" spans="7:11" ht="15.75" thickBot="1" x14ac:dyDescent="0.3">
      <c r="G36" s="18" t="s">
        <v>37</v>
      </c>
      <c r="H36" s="23">
        <v>1</v>
      </c>
      <c r="I36" s="43">
        <v>0.8</v>
      </c>
      <c r="J36">
        <v>0.8</v>
      </c>
      <c r="K36">
        <v>0.6</v>
      </c>
    </row>
    <row r="37" spans="7:11" x14ac:dyDescent="0.25">
      <c r="G37" s="1"/>
      <c r="H37" s="1"/>
      <c r="I37" s="43"/>
    </row>
    <row r="38" spans="7:11" ht="15.75" thickBot="1" x14ac:dyDescent="0.3">
      <c r="G38" s="1"/>
      <c r="H38" s="1"/>
      <c r="I38" s="43"/>
    </row>
    <row r="39" spans="7:11" ht="15.75" thickBot="1" x14ac:dyDescent="0.3">
      <c r="G39" s="18" t="s">
        <v>31</v>
      </c>
      <c r="H39" s="23">
        <v>0.8</v>
      </c>
      <c r="I39" s="43">
        <v>0.7</v>
      </c>
      <c r="J39">
        <v>0.7</v>
      </c>
      <c r="K39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Vaish {अभिनव वैश्य}</dc:creator>
  <cp:lastModifiedBy>Abhinav Vaish {अभिनव वैश्य}</cp:lastModifiedBy>
  <dcterms:created xsi:type="dcterms:W3CDTF">2015-06-05T18:17:20Z</dcterms:created>
  <dcterms:modified xsi:type="dcterms:W3CDTF">2023-11-03T10:25:44Z</dcterms:modified>
</cp:coreProperties>
</file>