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F5C7A701-0688-4DE8-8487-D9A440F356C7}" xr6:coauthVersionLast="47" xr6:coauthVersionMax="47" xr10:uidLastSave="{00000000-0000-0000-0000-000000000000}"/>
  <bookViews>
    <workbookView xWindow="-108" yWindow="-108" windowWidth="23256" windowHeight="13176" activeTab="4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5" l="1"/>
  <c r="C59" i="5" s="1"/>
  <c r="I59" i="5" s="1"/>
  <c r="D59" i="5"/>
  <c r="E59" i="5"/>
  <c r="F59" i="5"/>
  <c r="G59" i="5"/>
  <c r="H59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D53" i="5"/>
  <c r="E53" i="5"/>
  <c r="F53" i="5"/>
  <c r="G53" i="5"/>
  <c r="H53" i="5"/>
  <c r="I44" i="5"/>
  <c r="I20" i="5"/>
  <c r="AO20" i="4"/>
  <c r="AO21" i="4"/>
  <c r="AO22" i="4"/>
  <c r="AO31" i="4" s="1"/>
  <c r="AO23" i="4"/>
  <c r="AO24" i="4"/>
  <c r="AO25" i="4"/>
  <c r="AO26" i="4"/>
  <c r="AO27" i="4"/>
  <c r="AO28" i="4"/>
  <c r="AO29" i="4"/>
  <c r="AO30" i="4"/>
  <c r="AO19" i="4"/>
  <c r="AR21" i="4"/>
  <c r="AN3" i="4"/>
  <c r="AM3" i="4"/>
  <c r="AL3" i="4"/>
  <c r="AK3" i="4"/>
  <c r="AJ3" i="4"/>
  <c r="AI3" i="4"/>
  <c r="G16" i="2"/>
  <c r="F22" i="2"/>
  <c r="F23" i="2"/>
  <c r="F24" i="2"/>
  <c r="F25" i="2"/>
  <c r="F26" i="2"/>
  <c r="F27" i="2"/>
  <c r="F21" i="2"/>
  <c r="C16" i="3"/>
  <c r="B22" i="2"/>
  <c r="D22" i="2"/>
  <c r="B23" i="2"/>
  <c r="D23" i="2"/>
  <c r="B24" i="2"/>
  <c r="D24" i="2"/>
  <c r="B25" i="2"/>
  <c r="D25" i="2"/>
  <c r="B26" i="2"/>
  <c r="D26" i="2"/>
  <c r="B27" i="2"/>
  <c r="D27" i="2"/>
  <c r="D21" i="2"/>
  <c r="B21" i="2"/>
  <c r="B16" i="2"/>
</calcChain>
</file>

<file path=xl/sharedStrings.xml><?xml version="1.0" encoding="utf-8"?>
<sst xmlns="http://schemas.openxmlformats.org/spreadsheetml/2006/main" count="1040" uniqueCount="260">
  <si>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</si>
  <si>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</si>
  <si>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</si>
  <si>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</si>
  <si>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</si>
  <si>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</si>
  <si>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</si>
  <si>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</si>
  <si>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</si>
  <si>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</si>
  <si>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</si>
  <si>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</si>
  <si>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</si>
  <si>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</si>
  <si>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</si>
  <si>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</si>
  <si>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</si>
  <si>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</si>
  <si>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</si>
  <si>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</si>
  <si>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</si>
  <si>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</si>
  <si>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</si>
  <si>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</si>
  <si>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</si>
  <si>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</si>
  <si>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</si>
  <si>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</si>
  <si>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</si>
  <si>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</si>
  <si>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</si>
  <si>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</si>
  <si>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</si>
  <si>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</si>
  <si>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</si>
  <si>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</si>
  <si>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</si>
  <si>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</si>
  <si>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</si>
  <si>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</si>
  <si>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</si>
  <si>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</si>
  <si>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</si>
  <si>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</si>
  <si>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</si>
  <si>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</si>
  <si>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</si>
  <si>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</si>
  <si>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</si>
  <si>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</si>
  <si>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</si>
  <si>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</si>
  <si>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</si>
  <si>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</si>
  <si>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</si>
  <si>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</si>
  <si>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</si>
  <si>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</si>
  <si>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</si>
  <si>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</si>
  <si>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</si>
  <si>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</si>
  <si>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</si>
  <si>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</si>
  <si>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</si>
  <si>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</si>
  <si>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</si>
  <si>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</si>
  <si>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</si>
  <si>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</si>
  <si>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</si>
  <si>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</si>
  <si>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</si>
  <si>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</si>
  <si>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</si>
  <si>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</si>
  <si>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</si>
  <si>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</si>
  <si>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</si>
  <si>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</si>
  <si>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</si>
  <si>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</si>
  <si>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</si>
  <si>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</si>
  <si>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</si>
  <si>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</si>
  <si>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</si>
  <si>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</si>
  <si>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</si>
  <si>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</si>
  <si>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</si>
  <si>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</si>
  <si>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</si>
  <si>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</si>
  <si>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</si>
  <si>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</si>
  <si>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</si>
  <si>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</si>
  <si>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</si>
  <si>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</si>
  <si>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</si>
  <si>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</si>
  <si>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</si>
  <si>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</si>
  <si>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</si>
  <si>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</si>
  <si>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</si>
  <si>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</si>
  <si>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</si>
  <si>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</si>
  <si>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</si>
  <si>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</si>
  <si>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</si>
  <si>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</si>
  <si>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</si>
  <si>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</si>
  <si>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</si>
  <si>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</si>
  <si>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</si>
  <si>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</si>
  <si>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</si>
  <si>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</si>
  <si>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</si>
  <si>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</si>
  <si>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</si>
  <si>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</si>
  <si>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</si>
  <si>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</si>
  <si>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</si>
  <si>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</si>
  <si>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</si>
  <si>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</si>
  <si>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</si>
  <si>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</si>
  <si>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</si>
  <si>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</si>
  <si>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</si>
  <si>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</si>
  <si>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</si>
  <si>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</si>
  <si>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</si>
  <si>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</si>
  <si>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</si>
  <si>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</si>
  <si>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</si>
  <si>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</si>
  <si>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</si>
  <si>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</si>
  <si>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</si>
  <si>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</si>
  <si>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</si>
  <si>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</si>
  <si>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</si>
  <si>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</si>
  <si>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</si>
  <si>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</si>
  <si>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</si>
  <si>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</si>
  <si>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</si>
  <si>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</si>
  <si>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</si>
  <si>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</si>
  <si>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</si>
  <si>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</si>
  <si>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</si>
  <si>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</si>
  <si>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</si>
  <si>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</si>
  <si>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</si>
  <si>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</si>
  <si>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</si>
  <si>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</si>
  <si>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</si>
  <si>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</si>
  <si>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</si>
  <si>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</si>
  <si>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</si>
  <si>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</si>
  <si>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</si>
  <si>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</si>
  <si>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</si>
  <si>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</si>
  <si>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</si>
  <si>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</si>
  <si>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</si>
  <si>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</si>
  <si>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</si>
  <si>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</si>
  <si>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</si>
  <si>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</si>
  <si>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</si>
  <si>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</si>
  <si>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</si>
  <si>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</si>
  <si>
    <t>Product Name</t>
  </si>
  <si>
    <t>Location</t>
  </si>
  <si>
    <t>Sell Price</t>
  </si>
  <si>
    <t>Rice</t>
  </si>
  <si>
    <t>Mumbai</t>
  </si>
  <si>
    <t>Apples</t>
  </si>
  <si>
    <t>B</t>
  </si>
  <si>
    <t>Delhi</t>
  </si>
  <si>
    <t>Milk</t>
  </si>
  <si>
    <t>C</t>
  </si>
  <si>
    <t>Bangalore</t>
  </si>
  <si>
    <t>Bread</t>
  </si>
  <si>
    <t>D</t>
  </si>
  <si>
    <t>Chennai</t>
  </si>
  <si>
    <t>Potatoes</t>
  </si>
  <si>
    <t>Hyderabad</t>
  </si>
  <si>
    <t>Chicken Meat</t>
  </si>
  <si>
    <t>Kolkata</t>
  </si>
  <si>
    <t>Eggs</t>
  </si>
  <si>
    <t>Pune</t>
  </si>
  <si>
    <t>Tomatoes</t>
  </si>
  <si>
    <t>Ahmedabad</t>
  </si>
  <si>
    <t>Pasta</t>
  </si>
  <si>
    <t>Jaipur</t>
  </si>
  <si>
    <t>Bananas</t>
  </si>
  <si>
    <t>Cereal</t>
  </si>
  <si>
    <t>Butter</t>
  </si>
  <si>
    <t>Onions</t>
  </si>
  <si>
    <t>Beef Meat</t>
  </si>
  <si>
    <t>Cheese</t>
  </si>
  <si>
    <t>Cucumbers</t>
  </si>
  <si>
    <t>Spaghetti</t>
  </si>
  <si>
    <t>Oranges</t>
  </si>
  <si>
    <t>Yogurt</t>
  </si>
  <si>
    <t>Carrots</t>
  </si>
  <si>
    <t>Pork Meat</t>
  </si>
  <si>
    <t>Sugar</t>
  </si>
  <si>
    <t>Grapes</t>
  </si>
  <si>
    <t>Bacon Meat</t>
  </si>
  <si>
    <t>Lettuce</t>
  </si>
  <si>
    <t>Salmon Fish</t>
  </si>
  <si>
    <t>Oatmeal</t>
  </si>
  <si>
    <t>Strawberries</t>
  </si>
  <si>
    <t>Date</t>
  </si>
  <si>
    <t>Category</t>
  </si>
  <si>
    <t xml:space="preserve">Total </t>
  </si>
  <si>
    <t>[=SUMPRODUCT(F3:F30,G3:G30)]</t>
  </si>
  <si>
    <t xml:space="preserve">Pune * Num * Num= 0 </t>
  </si>
  <si>
    <t>Use -- to Convert</t>
  </si>
  <si>
    <t>True = 1 False = 0</t>
  </si>
  <si>
    <t>[=SUMPRODUCT(F3:F30,G3:G30,(--(D3:D30="Pune")))]</t>
  </si>
  <si>
    <t>[=SUMPRODUCT(F3:F30,G3:G30,--((D3:D30="Pune")+(D3:D30="Delhi")))]</t>
  </si>
  <si>
    <t>Or =+</t>
  </si>
  <si>
    <t>And = *</t>
  </si>
  <si>
    <t>Q1 -Total Sales(Sell Price * Quantity)</t>
  </si>
  <si>
    <t>Q2- Total Sales For Pune Location</t>
  </si>
  <si>
    <t>Q3- Total Sales For Pune + Delhi Location</t>
  </si>
  <si>
    <t>Q4- Total sale only where category is "c" and Location is "Pune"</t>
  </si>
  <si>
    <t>[=SUMPRODUCT(F3:F30,G3:G30,--((C3:C30="C")*(D3:D30="Pune")))]</t>
  </si>
  <si>
    <t xml:space="preserve">Q5- Total sales in November Month </t>
  </si>
  <si>
    <t>[=SUMPRODUCT(F3:F30,G3:G30,--(MONTH(E3:E30="11")))]</t>
  </si>
  <si>
    <t xml:space="preserve">Pricing Table </t>
  </si>
  <si>
    <t xml:space="preserve">QTY Table </t>
  </si>
  <si>
    <t>Without SumProduct</t>
  </si>
  <si>
    <t xml:space="preserve">With SumProduct </t>
  </si>
  <si>
    <t xml:space="preserve">Prodct pricing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</si>
</sst>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3" fillId="17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7" borderId="12" xfId="0" applyFont="1" applyFill="1" applyBorder="1" applyAlignment="1">
      <alignment horizontal="center"/>
    </xf>
    <xf numFmtId="14" fontId="0" fillId="0" borderId="1" xfId="2" applyNumberFormat="1" applyFon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4A114422-24D7-4BB6-8F39-43325B4C39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10" sqref="M10"/>
    </sheetView>
  </sheetViews>
  <sheetFormatPr defaultRowHeight="14.4"/>
  <cols>
    <col min="2" max="2" width="6.5546875" bestFit="1" customWidth="1"/>
    <col min="3" max="3" width="11.21875" bestFit="1" customWidth="1"/>
    <col min="4" max="4" width="6.5546875" bestFit="1" customWidth="1"/>
    <col min="5" max="5" width="9.77734375" bestFit="1" customWidth="1"/>
    <col min="6" max="6" width="5.21875" bestFit="1" customWidth="1"/>
    <col min="7" max="7" width="5.109375" bestFit="1" customWidth="1"/>
    <col min="8" max="8" width="5.5546875" bestFit="1" customWidth="1"/>
    <col min="11" max="11" width="13.44140625" bestFit="1" customWidth="1"/>
    <col min="12" max="12" width="7.44140625" bestFit="1" customWidth="1"/>
    <col min="13" max="13" width="12.109375" bestFit="1" customWidth="1"/>
    <col min="15" max="15" width="9" bestFit="1" customWidth="1"/>
    <col min="16" max="16" width="12.77734375" bestFit="1" customWidth="1"/>
  </cols>
  <sheetData>
    <row r="2" spans="2:11" ht="15.6">
      <c r="B2" s="50" t="s">
        <v>103</v>
      </c>
      <c r="C2" s="51"/>
      <c r="D2" s="51"/>
      <c r="E2" s="51"/>
      <c r="F2" s="51"/>
      <c r="G2" s="51"/>
      <c r="H2" s="52"/>
    </row>
    <row r="4" spans="2:11">
      <c r="B4" s="5" t="s">
        <v>100</v>
      </c>
      <c r="C4" s="5" t="s">
        <v>99</v>
      </c>
      <c r="D4" s="5" t="s">
        <v>98</v>
      </c>
      <c r="E4" s="5" t="s">
        <v>97</v>
      </c>
      <c r="F4" s="5" t="s">
        <v>96</v>
      </c>
      <c r="G4" s="5" t="s">
        <v>95</v>
      </c>
      <c r="H4" s="5" t="s">
        <v>94</v>
      </c>
    </row>
    <row r="5" spans="2:11">
      <c r="B5" s="1">
        <v>1</v>
      </c>
      <c r="C5" s="1" t="s">
        <v>91</v>
      </c>
      <c r="D5" s="1" t="s">
        <v>9</v>
      </c>
      <c r="E5" s="1" t="s">
        <v>37</v>
      </c>
      <c r="F5" s="1">
        <v>15</v>
      </c>
      <c r="G5" s="1">
        <v>523</v>
      </c>
      <c r="H5" s="1">
        <v>321</v>
      </c>
      <c r="J5" s="3" t="s">
        <v>100</v>
      </c>
      <c r="K5" s="4" t="s">
        <v>110</v>
      </c>
    </row>
    <row r="6" spans="2:11">
      <c r="B6" s="1">
        <v>2</v>
      </c>
      <c r="C6" s="1" t="s">
        <v>91</v>
      </c>
      <c r="D6" s="1" t="s">
        <v>9</v>
      </c>
      <c r="E6" s="1" t="s">
        <v>93</v>
      </c>
      <c r="F6" s="1">
        <v>20</v>
      </c>
      <c r="G6" s="1">
        <v>792</v>
      </c>
      <c r="H6" s="1">
        <v>456</v>
      </c>
      <c r="J6" s="1">
        <v>1</v>
      </c>
      <c r="K6" s="2" t="s">
        <v>101</v>
      </c>
    </row>
    <row r="7" spans="2:11">
      <c r="B7" s="1">
        <v>3</v>
      </c>
      <c r="C7" s="1" t="s">
        <v>91</v>
      </c>
      <c r="D7" s="1" t="s">
        <v>9</v>
      </c>
      <c r="E7" s="1" t="s">
        <v>65</v>
      </c>
      <c r="F7" s="1">
        <v>18</v>
      </c>
      <c r="G7" s="1">
        <v>654</v>
      </c>
      <c r="H7" s="1">
        <v>398</v>
      </c>
      <c r="J7" s="1">
        <v>2</v>
      </c>
      <c r="K7" s="2" t="s">
        <v>102</v>
      </c>
    </row>
    <row r="8" spans="2:11">
      <c r="B8" s="1">
        <v>4</v>
      </c>
      <c r="C8" s="1" t="s">
        <v>91</v>
      </c>
      <c r="D8" s="1" t="s">
        <v>9</v>
      </c>
      <c r="E8" s="1" t="s">
        <v>92</v>
      </c>
      <c r="F8" s="1">
        <v>14</v>
      </c>
      <c r="G8" s="1">
        <v>345</v>
      </c>
      <c r="H8" s="1">
        <v>210</v>
      </c>
      <c r="J8" s="1">
        <v>3</v>
      </c>
      <c r="K8" s="2" t="s">
        <v>104</v>
      </c>
    </row>
    <row r="9" spans="2:11">
      <c r="B9" s="1">
        <v>5</v>
      </c>
      <c r="C9" s="1" t="s">
        <v>91</v>
      </c>
      <c r="D9" s="1" t="s">
        <v>9</v>
      </c>
      <c r="E9" s="1" t="s">
        <v>90</v>
      </c>
      <c r="F9" s="1">
        <v>16</v>
      </c>
      <c r="G9" s="1">
        <v>678</v>
      </c>
      <c r="H9" s="1">
        <v>412</v>
      </c>
      <c r="J9" s="1">
        <v>4</v>
      </c>
      <c r="K9" s="2" t="s">
        <v>105</v>
      </c>
    </row>
    <row r="10" spans="2:11">
      <c r="B10" s="1">
        <v>6</v>
      </c>
      <c r="C10" s="1" t="s">
        <v>20</v>
      </c>
      <c r="D10" s="1" t="s">
        <v>21</v>
      </c>
      <c r="E10" s="1" t="s">
        <v>89</v>
      </c>
      <c r="F10" s="1">
        <v>22</v>
      </c>
      <c r="G10" s="1">
        <v>123</v>
      </c>
      <c r="H10" s="1">
        <v>78</v>
      </c>
      <c r="J10" s="1">
        <v>5</v>
      </c>
      <c r="K10" s="2" t="s">
        <v>106</v>
      </c>
    </row>
    <row r="11" spans="2:11">
      <c r="B11" s="1">
        <v>7</v>
      </c>
      <c r="C11" s="1" t="s">
        <v>20</v>
      </c>
      <c r="D11" s="1" t="s">
        <v>21</v>
      </c>
      <c r="E11" s="1" t="s">
        <v>88</v>
      </c>
      <c r="F11" s="1">
        <v>19</v>
      </c>
      <c r="G11" s="1">
        <v>489</v>
      </c>
      <c r="H11" s="1">
        <v>286</v>
      </c>
      <c r="J11" s="1">
        <v>6</v>
      </c>
      <c r="K11" s="2" t="s">
        <v>107</v>
      </c>
    </row>
    <row r="12" spans="2:11">
      <c r="B12" s="1">
        <v>8</v>
      </c>
      <c r="C12" s="1" t="s">
        <v>20</v>
      </c>
      <c r="D12" s="1" t="s">
        <v>21</v>
      </c>
      <c r="E12" s="1" t="s">
        <v>87</v>
      </c>
      <c r="F12" s="1">
        <v>12</v>
      </c>
      <c r="G12" s="1">
        <v>354</v>
      </c>
      <c r="H12" s="1">
        <v>215</v>
      </c>
      <c r="J12" s="1">
        <v>7</v>
      </c>
      <c r="K12" s="2" t="s">
        <v>108</v>
      </c>
    </row>
    <row r="13" spans="2:11">
      <c r="B13" s="1">
        <v>9</v>
      </c>
      <c r="C13" s="1" t="s">
        <v>20</v>
      </c>
      <c r="D13" s="1" t="s">
        <v>21</v>
      </c>
      <c r="E13" s="1" t="s">
        <v>86</v>
      </c>
      <c r="F13" s="1">
        <v>9</v>
      </c>
      <c r="G13" s="1">
        <v>195</v>
      </c>
      <c r="H13" s="1">
        <v>114</v>
      </c>
      <c r="J13" s="1">
        <v>8</v>
      </c>
      <c r="K13" s="2" t="s">
        <v>109</v>
      </c>
    </row>
    <row r="14" spans="2:11">
      <c r="B14" s="1">
        <v>10</v>
      </c>
      <c r="C14" s="1" t="s">
        <v>18</v>
      </c>
      <c r="D14" s="1" t="s">
        <v>6</v>
      </c>
      <c r="E14" s="1" t="s">
        <v>85</v>
      </c>
      <c r="F14" s="1">
        <v>11</v>
      </c>
      <c r="G14" s="1">
        <v>274</v>
      </c>
      <c r="H14" s="1">
        <v>167</v>
      </c>
    </row>
    <row r="15" spans="2:11">
      <c r="B15" s="1">
        <v>11</v>
      </c>
      <c r="C15" s="1" t="s">
        <v>18</v>
      </c>
      <c r="D15" s="1" t="s">
        <v>6</v>
      </c>
      <c r="E15" s="1" t="s">
        <v>84</v>
      </c>
      <c r="F15" s="1">
        <v>26</v>
      </c>
      <c r="G15" s="1">
        <v>837</v>
      </c>
      <c r="H15" s="1">
        <v>512</v>
      </c>
    </row>
    <row r="16" spans="2:11">
      <c r="B16" s="1">
        <v>12</v>
      </c>
      <c r="C16" s="1" t="s">
        <v>18</v>
      </c>
      <c r="D16" s="1" t="s">
        <v>6</v>
      </c>
      <c r="E16" s="1" t="s">
        <v>83</v>
      </c>
      <c r="F16" s="1">
        <v>28</v>
      </c>
      <c r="G16" s="1">
        <v>911</v>
      </c>
      <c r="H16" s="1">
        <v>556</v>
      </c>
    </row>
    <row r="17" spans="2:8">
      <c r="B17" s="1">
        <v>13</v>
      </c>
      <c r="C17" s="1" t="s">
        <v>18</v>
      </c>
      <c r="D17" s="1" t="s">
        <v>6</v>
      </c>
      <c r="E17" s="1" t="s">
        <v>82</v>
      </c>
      <c r="F17" s="1">
        <v>21</v>
      </c>
      <c r="G17" s="1">
        <v>653</v>
      </c>
      <c r="H17" s="1">
        <v>398</v>
      </c>
    </row>
    <row r="18" spans="2:8">
      <c r="B18" s="1">
        <v>14</v>
      </c>
      <c r="C18" s="1" t="s">
        <v>16</v>
      </c>
      <c r="D18" s="1" t="s">
        <v>1</v>
      </c>
      <c r="E18" s="1" t="s">
        <v>81</v>
      </c>
      <c r="F18" s="1">
        <v>17</v>
      </c>
      <c r="G18" s="1">
        <v>789</v>
      </c>
      <c r="H18" s="1">
        <v>458</v>
      </c>
    </row>
    <row r="19" spans="2:8">
      <c r="B19" s="1">
        <v>15</v>
      </c>
      <c r="C19" s="1" t="s">
        <v>16</v>
      </c>
      <c r="D19" s="1" t="s">
        <v>1</v>
      </c>
      <c r="E19" s="1" t="s">
        <v>53</v>
      </c>
      <c r="F19" s="1">
        <v>8</v>
      </c>
      <c r="G19" s="1">
        <v>125</v>
      </c>
      <c r="H19" s="1">
        <v>76</v>
      </c>
    </row>
    <row r="20" spans="2:8">
      <c r="B20" s="1">
        <v>16</v>
      </c>
      <c r="C20" s="1" t="s">
        <v>16</v>
      </c>
      <c r="D20" s="1" t="s">
        <v>1</v>
      </c>
      <c r="E20" s="1" t="s">
        <v>80</v>
      </c>
      <c r="F20" s="1">
        <v>14</v>
      </c>
      <c r="G20" s="1">
        <v>367</v>
      </c>
      <c r="H20" s="1">
        <v>224</v>
      </c>
    </row>
    <row r="21" spans="2:8">
      <c r="B21" s="1">
        <v>17</v>
      </c>
      <c r="C21" s="1" t="s">
        <v>16</v>
      </c>
      <c r="D21" s="1" t="s">
        <v>1</v>
      </c>
      <c r="E21" s="1" t="s">
        <v>79</v>
      </c>
      <c r="F21" s="1">
        <v>23</v>
      </c>
      <c r="G21" s="1">
        <v>524</v>
      </c>
      <c r="H21" s="1">
        <v>319</v>
      </c>
    </row>
    <row r="22" spans="2:8">
      <c r="B22" s="1">
        <v>18</v>
      </c>
      <c r="C22" s="1" t="s">
        <v>10</v>
      </c>
      <c r="D22" s="1" t="s">
        <v>9</v>
      </c>
      <c r="E22" s="1" t="s">
        <v>78</v>
      </c>
      <c r="F22" s="1">
        <v>13</v>
      </c>
      <c r="G22" s="1">
        <v>213</v>
      </c>
      <c r="H22" s="1">
        <v>130</v>
      </c>
    </row>
    <row r="23" spans="2:8">
      <c r="B23" s="1">
        <v>19</v>
      </c>
      <c r="C23" s="1" t="s">
        <v>10</v>
      </c>
      <c r="D23" s="1" t="s">
        <v>9</v>
      </c>
      <c r="E23" s="1" t="s">
        <v>77</v>
      </c>
      <c r="F23" s="1">
        <v>15</v>
      </c>
      <c r="G23" s="1">
        <v>789</v>
      </c>
      <c r="H23" s="1">
        <v>458</v>
      </c>
    </row>
    <row r="24" spans="2:8">
      <c r="B24" s="1">
        <v>20</v>
      </c>
      <c r="C24" s="1" t="s">
        <v>10</v>
      </c>
      <c r="D24" s="1" t="s">
        <v>9</v>
      </c>
      <c r="E24" s="1" t="s">
        <v>76</v>
      </c>
      <c r="F24" s="1">
        <v>21</v>
      </c>
      <c r="G24" s="1">
        <v>312</v>
      </c>
      <c r="H24" s="1">
        <v>190</v>
      </c>
    </row>
    <row r="25" spans="2:8">
      <c r="B25" s="1">
        <v>21</v>
      </c>
      <c r="C25" s="1" t="s">
        <v>10</v>
      </c>
      <c r="D25" s="1" t="s">
        <v>21</v>
      </c>
      <c r="E25" s="1" t="s">
        <v>75</v>
      </c>
      <c r="F25" s="1">
        <v>19</v>
      </c>
      <c r="G25" s="1">
        <v>456</v>
      </c>
      <c r="H25" s="1">
        <v>279</v>
      </c>
    </row>
    <row r="26" spans="2:8">
      <c r="B26" s="1">
        <v>22</v>
      </c>
      <c r="C26" s="1" t="s">
        <v>12</v>
      </c>
      <c r="D26" s="1" t="s">
        <v>21</v>
      </c>
      <c r="E26" s="1" t="s">
        <v>74</v>
      </c>
      <c r="F26" s="1">
        <v>10</v>
      </c>
      <c r="G26" s="1">
        <v>224</v>
      </c>
      <c r="H26" s="1">
        <v>137</v>
      </c>
    </row>
    <row r="27" spans="2:8">
      <c r="B27" s="1">
        <v>23</v>
      </c>
      <c r="C27" s="1" t="s">
        <v>12</v>
      </c>
      <c r="D27" s="1" t="s">
        <v>1</v>
      </c>
      <c r="E27" s="1" t="s">
        <v>34</v>
      </c>
      <c r="F27" s="1">
        <v>11</v>
      </c>
      <c r="G27" s="1">
        <v>334</v>
      </c>
      <c r="H27" s="1">
        <v>204</v>
      </c>
    </row>
    <row r="28" spans="2:8">
      <c r="B28" s="1">
        <v>24</v>
      </c>
      <c r="C28" s="1" t="s">
        <v>12</v>
      </c>
      <c r="D28" s="1" t="s">
        <v>1</v>
      </c>
      <c r="E28" s="1" t="s">
        <v>58</v>
      </c>
      <c r="F28" s="1">
        <v>7</v>
      </c>
      <c r="G28" s="1">
        <v>135</v>
      </c>
      <c r="H28" s="1">
        <v>83</v>
      </c>
    </row>
    <row r="29" spans="2:8">
      <c r="B29" s="1">
        <v>25</v>
      </c>
      <c r="C29" s="1" t="s">
        <v>7</v>
      </c>
      <c r="D29" s="1" t="s">
        <v>6</v>
      </c>
      <c r="E29" s="1" t="s">
        <v>73</v>
      </c>
      <c r="F29" s="1">
        <v>15</v>
      </c>
      <c r="G29" s="1">
        <v>689</v>
      </c>
      <c r="H29" s="1">
        <v>421</v>
      </c>
    </row>
    <row r="30" spans="2:8">
      <c r="B30" s="1">
        <v>26</v>
      </c>
      <c r="C30" s="1" t="s">
        <v>7</v>
      </c>
      <c r="D30" s="1" t="s">
        <v>6</v>
      </c>
      <c r="E30" s="1" t="s">
        <v>30</v>
      </c>
      <c r="F30" s="1">
        <v>25</v>
      </c>
      <c r="G30" s="1">
        <v>432</v>
      </c>
      <c r="H30" s="1">
        <v>263</v>
      </c>
    </row>
    <row r="31" spans="2:8">
      <c r="B31" s="1">
        <v>27</v>
      </c>
      <c r="C31" s="1" t="s">
        <v>7</v>
      </c>
      <c r="D31" s="1" t="s">
        <v>6</v>
      </c>
      <c r="E31" s="1" t="s">
        <v>27</v>
      </c>
      <c r="F31" s="1">
        <v>11</v>
      </c>
      <c r="G31" s="1">
        <v>287</v>
      </c>
      <c r="H31" s="1">
        <v>175</v>
      </c>
    </row>
    <row r="32" spans="2:8">
      <c r="B32" s="1">
        <v>28</v>
      </c>
      <c r="C32" s="1" t="s">
        <v>4</v>
      </c>
      <c r="D32" s="1" t="s">
        <v>1</v>
      </c>
      <c r="E32" s="1" t="s">
        <v>72</v>
      </c>
      <c r="F32" s="1">
        <v>8</v>
      </c>
      <c r="G32" s="1">
        <v>176</v>
      </c>
      <c r="H32" s="1">
        <v>107</v>
      </c>
    </row>
    <row r="33" spans="2:8">
      <c r="B33" s="1">
        <v>29</v>
      </c>
      <c r="C33" s="1" t="s">
        <v>4</v>
      </c>
      <c r="D33" s="1" t="s">
        <v>6</v>
      </c>
      <c r="E33" s="1" t="s">
        <v>71</v>
      </c>
      <c r="F33" s="1">
        <v>13</v>
      </c>
      <c r="G33" s="1">
        <v>555</v>
      </c>
      <c r="H33" s="1">
        <v>339</v>
      </c>
    </row>
    <row r="34" spans="2:8">
      <c r="B34" s="1">
        <v>30</v>
      </c>
      <c r="C34" s="1" t="s">
        <v>4</v>
      </c>
      <c r="D34" s="1" t="s">
        <v>6</v>
      </c>
      <c r="E34" s="1" t="s">
        <v>70</v>
      </c>
      <c r="F34" s="1">
        <v>15</v>
      </c>
      <c r="G34" s="1">
        <v>432</v>
      </c>
      <c r="H34" s="1">
        <v>263</v>
      </c>
    </row>
    <row r="35" spans="2:8">
      <c r="B35" s="1">
        <v>31</v>
      </c>
      <c r="C35" s="1" t="s">
        <v>14</v>
      </c>
      <c r="D35" s="1" t="s">
        <v>9</v>
      </c>
      <c r="E35" s="1" t="s">
        <v>41</v>
      </c>
      <c r="F35" s="1">
        <v>20</v>
      </c>
      <c r="G35" s="1">
        <v>798</v>
      </c>
      <c r="H35" s="1">
        <v>487</v>
      </c>
    </row>
    <row r="36" spans="2:8">
      <c r="B36" s="1">
        <v>32</v>
      </c>
      <c r="C36" s="1" t="s">
        <v>14</v>
      </c>
      <c r="D36" s="1" t="s">
        <v>9</v>
      </c>
      <c r="E36" s="1" t="s">
        <v>33</v>
      </c>
      <c r="F36" s="1">
        <v>15</v>
      </c>
      <c r="G36" s="1">
        <v>265</v>
      </c>
      <c r="H36" s="1">
        <v>162</v>
      </c>
    </row>
    <row r="37" spans="2:8">
      <c r="B37" s="1">
        <v>33</v>
      </c>
      <c r="C37" s="1" t="s">
        <v>14</v>
      </c>
      <c r="D37" s="1" t="s">
        <v>9</v>
      </c>
      <c r="E37" s="1" t="s">
        <v>25</v>
      </c>
      <c r="F37" s="1">
        <v>28</v>
      </c>
      <c r="G37" s="1">
        <v>976</v>
      </c>
      <c r="H37" s="1">
        <v>594</v>
      </c>
    </row>
    <row r="38" spans="2:8">
      <c r="B38" s="1">
        <v>34</v>
      </c>
      <c r="C38" s="1" t="s">
        <v>14</v>
      </c>
      <c r="D38" s="1" t="s">
        <v>9</v>
      </c>
      <c r="E38" s="1" t="s">
        <v>15</v>
      </c>
      <c r="F38" s="1">
        <v>10</v>
      </c>
      <c r="G38" s="1">
        <v>211</v>
      </c>
      <c r="H38" s="1">
        <v>129</v>
      </c>
    </row>
    <row r="39" spans="2:8">
      <c r="B39" s="1">
        <v>35</v>
      </c>
      <c r="C39" s="1" t="s">
        <v>2</v>
      </c>
      <c r="D39" s="1" t="s">
        <v>1</v>
      </c>
      <c r="E39" s="1" t="s">
        <v>45</v>
      </c>
      <c r="F39" s="1">
        <v>12</v>
      </c>
      <c r="G39" s="1">
        <v>256</v>
      </c>
      <c r="H39" s="1">
        <v>156</v>
      </c>
    </row>
    <row r="40" spans="2:8">
      <c r="B40" s="1">
        <v>36</v>
      </c>
      <c r="C40" s="1" t="s">
        <v>2</v>
      </c>
      <c r="D40" s="1" t="s">
        <v>6</v>
      </c>
      <c r="E40" s="1" t="s">
        <v>24</v>
      </c>
      <c r="F40" s="1">
        <v>22</v>
      </c>
      <c r="G40" s="1">
        <v>879</v>
      </c>
      <c r="H40" s="1">
        <v>535</v>
      </c>
    </row>
    <row r="41" spans="2:8">
      <c r="B41" s="1">
        <v>37</v>
      </c>
      <c r="C41" s="1" t="s">
        <v>2</v>
      </c>
      <c r="D41" s="1" t="s">
        <v>1</v>
      </c>
      <c r="E41" s="1" t="s">
        <v>69</v>
      </c>
      <c r="F41" s="1">
        <v>19</v>
      </c>
      <c r="G41" s="1">
        <v>765</v>
      </c>
      <c r="H41" s="1">
        <v>468</v>
      </c>
    </row>
    <row r="42" spans="2:8">
      <c r="B42" s="1">
        <v>38</v>
      </c>
      <c r="C42" s="1" t="s">
        <v>2</v>
      </c>
      <c r="D42" s="1" t="s">
        <v>6</v>
      </c>
      <c r="E42" s="1" t="s">
        <v>32</v>
      </c>
      <c r="F42" s="1">
        <v>17</v>
      </c>
      <c r="G42" s="1">
        <v>599</v>
      </c>
      <c r="H42" s="1">
        <v>365</v>
      </c>
    </row>
    <row r="43" spans="2:8">
      <c r="B43" s="1">
        <v>39</v>
      </c>
      <c r="C43" s="1" t="s">
        <v>22</v>
      </c>
      <c r="D43" s="1" t="s">
        <v>21</v>
      </c>
      <c r="E43" s="1" t="s">
        <v>31</v>
      </c>
      <c r="F43" s="1">
        <v>18</v>
      </c>
      <c r="G43" s="1">
        <v>456</v>
      </c>
      <c r="H43" s="1">
        <v>279</v>
      </c>
    </row>
    <row r="44" spans="2:8">
      <c r="B44" s="1">
        <v>40</v>
      </c>
      <c r="C44" s="1" t="s">
        <v>22</v>
      </c>
      <c r="D44" s="1" t="s">
        <v>1</v>
      </c>
      <c r="E44" s="1" t="s">
        <v>46</v>
      </c>
      <c r="F44" s="1">
        <v>9</v>
      </c>
      <c r="G44" s="1">
        <v>123</v>
      </c>
      <c r="H44" s="1">
        <v>75</v>
      </c>
    </row>
    <row r="45" spans="2:8">
      <c r="B45" s="1">
        <v>41</v>
      </c>
      <c r="C45" s="1" t="s">
        <v>22</v>
      </c>
      <c r="D45" s="1" t="s">
        <v>21</v>
      </c>
      <c r="E45" s="1" t="s">
        <v>68</v>
      </c>
      <c r="F45" s="1">
        <v>12</v>
      </c>
      <c r="G45" s="1">
        <v>213</v>
      </c>
      <c r="H45" s="1">
        <v>130</v>
      </c>
    </row>
    <row r="46" spans="2:8">
      <c r="B46" s="1">
        <v>42</v>
      </c>
      <c r="C46" s="1" t="s">
        <v>22</v>
      </c>
      <c r="D46" s="1" t="s">
        <v>1</v>
      </c>
      <c r="E46" s="1" t="s">
        <v>67</v>
      </c>
      <c r="F46" s="1">
        <v>12</v>
      </c>
      <c r="G46" s="1">
        <v>322</v>
      </c>
      <c r="H46" s="1">
        <v>197</v>
      </c>
    </row>
    <row r="47" spans="2:8">
      <c r="B47" s="1">
        <v>43</v>
      </c>
      <c r="C47" s="1" t="s">
        <v>22</v>
      </c>
      <c r="D47" s="1" t="s">
        <v>21</v>
      </c>
      <c r="E47" s="1" t="s">
        <v>31</v>
      </c>
      <c r="F47" s="1">
        <v>18</v>
      </c>
      <c r="G47" s="1">
        <v>499</v>
      </c>
      <c r="H47" s="1">
        <v>305</v>
      </c>
    </row>
    <row r="48" spans="2:8">
      <c r="B48" s="1">
        <v>44</v>
      </c>
      <c r="C48" s="1" t="s">
        <v>22</v>
      </c>
      <c r="D48" s="1" t="s">
        <v>1</v>
      </c>
      <c r="E48" s="1" t="s">
        <v>46</v>
      </c>
      <c r="F48" s="1">
        <v>9</v>
      </c>
      <c r="G48" s="1">
        <v>192</v>
      </c>
      <c r="H48" s="1">
        <v>117</v>
      </c>
    </row>
    <row r="49" spans="2:8">
      <c r="B49" s="1">
        <v>45</v>
      </c>
      <c r="C49" s="1" t="s">
        <v>22</v>
      </c>
      <c r="D49" s="1" t="s">
        <v>21</v>
      </c>
      <c r="E49" s="1" t="s">
        <v>68</v>
      </c>
      <c r="F49" s="1">
        <v>12</v>
      </c>
      <c r="G49" s="1">
        <v>678</v>
      </c>
      <c r="H49" s="1">
        <v>413</v>
      </c>
    </row>
    <row r="50" spans="2:8">
      <c r="B50" s="1">
        <v>46</v>
      </c>
      <c r="C50" s="1" t="s">
        <v>22</v>
      </c>
      <c r="D50" s="1" t="s">
        <v>1</v>
      </c>
      <c r="E50" s="1" t="s">
        <v>67</v>
      </c>
      <c r="F50" s="1">
        <v>12</v>
      </c>
      <c r="G50" s="1">
        <v>321</v>
      </c>
      <c r="H50" s="1">
        <v>196</v>
      </c>
    </row>
    <row r="51" spans="2:8">
      <c r="B51" s="1">
        <v>47</v>
      </c>
      <c r="C51" s="1" t="s">
        <v>20</v>
      </c>
      <c r="D51" s="1" t="s">
        <v>6</v>
      </c>
      <c r="E51" s="1" t="s">
        <v>66</v>
      </c>
      <c r="F51" s="1">
        <v>15</v>
      </c>
      <c r="G51" s="1">
        <v>765</v>
      </c>
      <c r="H51" s="1">
        <v>466</v>
      </c>
    </row>
    <row r="52" spans="2:8">
      <c r="B52" s="1">
        <v>48</v>
      </c>
      <c r="C52" s="1" t="s">
        <v>20</v>
      </c>
      <c r="D52" s="1" t="s">
        <v>9</v>
      </c>
      <c r="E52" s="1" t="s">
        <v>19</v>
      </c>
      <c r="F52" s="1">
        <v>14</v>
      </c>
      <c r="G52" s="1">
        <v>541</v>
      </c>
      <c r="H52" s="1">
        <v>331</v>
      </c>
    </row>
    <row r="53" spans="2:8">
      <c r="B53" s="1">
        <v>49</v>
      </c>
      <c r="C53" s="1" t="s">
        <v>20</v>
      </c>
      <c r="D53" s="1" t="s">
        <v>1</v>
      </c>
      <c r="E53" s="1" t="s">
        <v>29</v>
      </c>
      <c r="F53" s="1">
        <v>9</v>
      </c>
      <c r="G53" s="1">
        <v>187</v>
      </c>
      <c r="H53" s="1">
        <v>114</v>
      </c>
    </row>
    <row r="54" spans="2:8">
      <c r="B54" s="1">
        <v>50</v>
      </c>
      <c r="C54" s="1" t="s">
        <v>20</v>
      </c>
      <c r="D54" s="1" t="s">
        <v>6</v>
      </c>
      <c r="E54" s="1" t="s">
        <v>23</v>
      </c>
      <c r="F54" s="1">
        <v>15</v>
      </c>
      <c r="G54" s="1">
        <v>786</v>
      </c>
      <c r="H54" s="1">
        <v>479</v>
      </c>
    </row>
    <row r="55" spans="2:8">
      <c r="B55" s="1">
        <v>51</v>
      </c>
      <c r="C55" s="1" t="s">
        <v>18</v>
      </c>
      <c r="D55" s="1" t="s">
        <v>9</v>
      </c>
      <c r="E55" s="1" t="s">
        <v>19</v>
      </c>
      <c r="F55" s="1">
        <v>14</v>
      </c>
      <c r="G55" s="1">
        <v>655</v>
      </c>
      <c r="H55" s="1">
        <v>399</v>
      </c>
    </row>
    <row r="56" spans="2:8">
      <c r="B56" s="1">
        <v>52</v>
      </c>
      <c r="C56" s="1" t="s">
        <v>18</v>
      </c>
      <c r="D56" s="1" t="s">
        <v>1</v>
      </c>
      <c r="E56" s="1" t="s">
        <v>65</v>
      </c>
      <c r="F56" s="1">
        <v>20</v>
      </c>
      <c r="G56" s="1">
        <v>989</v>
      </c>
      <c r="H56" s="1">
        <v>603</v>
      </c>
    </row>
    <row r="57" spans="2:8">
      <c r="B57" s="1">
        <v>53</v>
      </c>
      <c r="C57" s="1" t="s">
        <v>18</v>
      </c>
      <c r="D57" s="1" t="s">
        <v>6</v>
      </c>
      <c r="E57" s="1" t="s">
        <v>0</v>
      </c>
      <c r="F57" s="1">
        <v>16</v>
      </c>
      <c r="G57" s="1">
        <v>722</v>
      </c>
      <c r="H57" s="1">
        <v>441</v>
      </c>
    </row>
    <row r="58" spans="2:8">
      <c r="B58" s="1">
        <v>54</v>
      </c>
      <c r="C58" s="1" t="s">
        <v>18</v>
      </c>
      <c r="D58" s="1" t="s">
        <v>21</v>
      </c>
      <c r="E58" s="1" t="s">
        <v>42</v>
      </c>
      <c r="F58" s="1">
        <v>17</v>
      </c>
      <c r="G58" s="1">
        <v>864</v>
      </c>
      <c r="H58" s="1">
        <v>527</v>
      </c>
    </row>
    <row r="59" spans="2:8">
      <c r="B59" s="1">
        <v>55</v>
      </c>
      <c r="C59" s="1" t="s">
        <v>16</v>
      </c>
      <c r="D59" s="1" t="s">
        <v>6</v>
      </c>
      <c r="E59" s="1" t="s">
        <v>35</v>
      </c>
      <c r="F59" s="1">
        <v>20</v>
      </c>
      <c r="G59" s="1">
        <v>999</v>
      </c>
      <c r="H59" s="1">
        <v>610</v>
      </c>
    </row>
    <row r="60" spans="2:8">
      <c r="B60" s="1">
        <v>56</v>
      </c>
      <c r="C60" s="1" t="s">
        <v>16</v>
      </c>
      <c r="D60" s="1" t="s">
        <v>1</v>
      </c>
      <c r="E60" s="1" t="s">
        <v>27</v>
      </c>
      <c r="F60" s="1">
        <v>15</v>
      </c>
      <c r="G60" s="1">
        <v>762</v>
      </c>
      <c r="H60" s="1">
        <v>465</v>
      </c>
    </row>
    <row r="61" spans="2:8">
      <c r="B61" s="1">
        <v>57</v>
      </c>
      <c r="C61" s="1" t="s">
        <v>16</v>
      </c>
      <c r="D61" s="1" t="s">
        <v>9</v>
      </c>
      <c r="E61" s="1" t="s">
        <v>64</v>
      </c>
      <c r="F61" s="1">
        <v>9</v>
      </c>
      <c r="G61" s="1">
        <v>127</v>
      </c>
      <c r="H61" s="1">
        <v>78</v>
      </c>
    </row>
    <row r="62" spans="2:8">
      <c r="B62" s="1">
        <v>58</v>
      </c>
      <c r="C62" s="1" t="s">
        <v>16</v>
      </c>
      <c r="D62" s="1" t="s">
        <v>6</v>
      </c>
      <c r="E62" s="1" t="s">
        <v>33</v>
      </c>
      <c r="F62" s="1">
        <v>8</v>
      </c>
      <c r="G62" s="1">
        <v>164</v>
      </c>
      <c r="H62" s="1">
        <v>100</v>
      </c>
    </row>
    <row r="63" spans="2:8">
      <c r="B63" s="1">
        <v>59</v>
      </c>
      <c r="C63" s="1" t="s">
        <v>10</v>
      </c>
      <c r="D63" s="1" t="s">
        <v>1</v>
      </c>
      <c r="E63" s="1" t="s">
        <v>26</v>
      </c>
      <c r="F63" s="1">
        <v>14</v>
      </c>
      <c r="G63" s="1">
        <v>646</v>
      </c>
      <c r="H63" s="1">
        <v>394</v>
      </c>
    </row>
    <row r="64" spans="2:8">
      <c r="B64" s="1">
        <v>60</v>
      </c>
      <c r="C64" s="1" t="s">
        <v>10</v>
      </c>
      <c r="D64" s="1" t="s">
        <v>21</v>
      </c>
      <c r="E64" s="1" t="s">
        <v>28</v>
      </c>
      <c r="F64" s="1">
        <v>11</v>
      </c>
      <c r="G64" s="1">
        <v>294</v>
      </c>
      <c r="H64" s="1">
        <v>179</v>
      </c>
    </row>
    <row r="65" spans="2:8">
      <c r="B65" s="1">
        <v>61</v>
      </c>
      <c r="C65" s="1" t="s">
        <v>10</v>
      </c>
      <c r="D65" s="1" t="s">
        <v>6</v>
      </c>
      <c r="E65" s="1" t="s">
        <v>24</v>
      </c>
      <c r="F65" s="1">
        <v>10</v>
      </c>
      <c r="G65" s="1">
        <v>223</v>
      </c>
      <c r="H65" s="1">
        <v>136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12</v>
      </c>
      <c r="D67" s="1" t="s">
        <v>21</v>
      </c>
      <c r="E67" s="1" t="s">
        <v>63</v>
      </c>
      <c r="F67" s="1">
        <v>16</v>
      </c>
      <c r="G67" s="1">
        <v>777</v>
      </c>
      <c r="H67" s="1">
        <v>475</v>
      </c>
    </row>
    <row r="68" spans="2:8">
      <c r="B68" s="1">
        <v>64</v>
      </c>
      <c r="C68" s="1" t="s">
        <v>12</v>
      </c>
      <c r="D68" s="1" t="s">
        <v>1</v>
      </c>
      <c r="E68" s="1" t="s">
        <v>62</v>
      </c>
      <c r="F68" s="1">
        <v>9</v>
      </c>
      <c r="G68" s="1">
        <v>144</v>
      </c>
      <c r="H68" s="1">
        <v>88</v>
      </c>
    </row>
    <row r="69" spans="2:8">
      <c r="B69" s="1">
        <v>65</v>
      </c>
      <c r="C69" s="1" t="s">
        <v>12</v>
      </c>
      <c r="D69" s="1" t="s">
        <v>9</v>
      </c>
      <c r="E69" s="1" t="s">
        <v>0</v>
      </c>
      <c r="F69" s="1">
        <v>18</v>
      </c>
      <c r="G69" s="1">
        <v>699</v>
      </c>
      <c r="H69" s="1">
        <v>426</v>
      </c>
    </row>
    <row r="70" spans="2:8">
      <c r="B70" s="1">
        <v>66</v>
      </c>
      <c r="C70" s="1" t="s">
        <v>12</v>
      </c>
      <c r="D70" s="1" t="s">
        <v>1</v>
      </c>
      <c r="E70" s="1" t="s">
        <v>3</v>
      </c>
      <c r="F70" s="1">
        <v>14</v>
      </c>
      <c r="G70" s="1">
        <v>665</v>
      </c>
      <c r="H70" s="1">
        <v>406</v>
      </c>
    </row>
    <row r="71" spans="2:8">
      <c r="B71" s="1">
        <v>67</v>
      </c>
      <c r="C71" s="1" t="s">
        <v>7</v>
      </c>
      <c r="D71" s="1" t="s">
        <v>6</v>
      </c>
      <c r="E71" s="1" t="s">
        <v>5</v>
      </c>
      <c r="F71" s="1">
        <v>10</v>
      </c>
      <c r="G71" s="1">
        <v>233</v>
      </c>
      <c r="H71" s="1">
        <v>142</v>
      </c>
    </row>
    <row r="72" spans="2:8">
      <c r="B72" s="1">
        <v>68</v>
      </c>
      <c r="C72" s="1" t="s">
        <v>7</v>
      </c>
      <c r="D72" s="1" t="s">
        <v>21</v>
      </c>
      <c r="E72" s="1" t="s">
        <v>61</v>
      </c>
      <c r="F72" s="1">
        <v>11</v>
      </c>
      <c r="G72" s="1">
        <v>356</v>
      </c>
      <c r="H72" s="1">
        <v>217</v>
      </c>
    </row>
    <row r="73" spans="2:8">
      <c r="B73" s="1">
        <v>69</v>
      </c>
      <c r="C73" s="1" t="s">
        <v>7</v>
      </c>
      <c r="D73" s="1" t="s">
        <v>9</v>
      </c>
      <c r="E73" s="1" t="s">
        <v>11</v>
      </c>
      <c r="F73" s="1">
        <v>16</v>
      </c>
      <c r="G73" s="1">
        <v>715</v>
      </c>
      <c r="H73" s="1">
        <v>436</v>
      </c>
    </row>
    <row r="74" spans="2:8">
      <c r="B74" s="1">
        <v>70</v>
      </c>
      <c r="C74" s="1" t="s">
        <v>7</v>
      </c>
      <c r="D74" s="1" t="s">
        <v>1</v>
      </c>
      <c r="E74" s="1" t="s">
        <v>8</v>
      </c>
      <c r="F74" s="1">
        <v>18</v>
      </c>
      <c r="G74" s="1">
        <v>777</v>
      </c>
      <c r="H74" s="1">
        <v>475</v>
      </c>
    </row>
    <row r="75" spans="2:8">
      <c r="B75" s="1">
        <v>71</v>
      </c>
      <c r="C75" s="1" t="s">
        <v>14</v>
      </c>
      <c r="D75" s="1" t="s">
        <v>9</v>
      </c>
      <c r="E75" s="1" t="s">
        <v>13</v>
      </c>
      <c r="F75" s="1">
        <v>20</v>
      </c>
      <c r="G75" s="1">
        <v>988</v>
      </c>
      <c r="H75" s="1">
        <v>602</v>
      </c>
    </row>
    <row r="76" spans="2:8">
      <c r="B76" s="1">
        <v>72</v>
      </c>
      <c r="C76" s="1" t="s">
        <v>14</v>
      </c>
      <c r="D76" s="1" t="s">
        <v>6</v>
      </c>
      <c r="E76" s="1" t="s">
        <v>60</v>
      </c>
      <c r="F76" s="1">
        <v>16</v>
      </c>
      <c r="G76" s="1">
        <v>712</v>
      </c>
      <c r="H76" s="1">
        <v>434</v>
      </c>
    </row>
    <row r="77" spans="2:8">
      <c r="B77" s="1">
        <v>73</v>
      </c>
      <c r="C77" s="1" t="s">
        <v>14</v>
      </c>
      <c r="D77" s="1" t="s">
        <v>1</v>
      </c>
      <c r="E77" s="1" t="s">
        <v>59</v>
      </c>
      <c r="F77" s="1">
        <v>15</v>
      </c>
      <c r="G77" s="1">
        <v>798</v>
      </c>
      <c r="H77" s="1">
        <v>487</v>
      </c>
    </row>
    <row r="78" spans="2:8">
      <c r="B78" s="1">
        <v>74</v>
      </c>
      <c r="C78" s="1" t="s">
        <v>14</v>
      </c>
      <c r="D78" s="1" t="s">
        <v>21</v>
      </c>
      <c r="E78" s="1" t="s">
        <v>58</v>
      </c>
      <c r="F78" s="1">
        <v>10</v>
      </c>
      <c r="G78" s="1">
        <v>199</v>
      </c>
      <c r="H78" s="1">
        <v>121</v>
      </c>
    </row>
    <row r="79" spans="2:8">
      <c r="B79" s="1">
        <v>75</v>
      </c>
      <c r="C79" s="1" t="s">
        <v>4</v>
      </c>
      <c r="D79" s="1" t="s">
        <v>6</v>
      </c>
      <c r="E79" s="1" t="s">
        <v>57</v>
      </c>
      <c r="F79" s="1">
        <v>12</v>
      </c>
      <c r="G79" s="1">
        <v>478</v>
      </c>
      <c r="H79" s="1">
        <v>292</v>
      </c>
    </row>
    <row r="80" spans="2:8">
      <c r="B80" s="1">
        <v>76</v>
      </c>
      <c r="C80" s="1" t="s">
        <v>4</v>
      </c>
      <c r="D80" s="1" t="s">
        <v>9</v>
      </c>
      <c r="E80" s="1" t="s">
        <v>48</v>
      </c>
      <c r="F80" s="1">
        <v>9</v>
      </c>
      <c r="G80" s="1">
        <v>186</v>
      </c>
      <c r="H80" s="1">
        <v>113</v>
      </c>
    </row>
    <row r="81" spans="2:8">
      <c r="B81" s="1">
        <v>77</v>
      </c>
      <c r="C81" s="1" t="s">
        <v>4</v>
      </c>
      <c r="D81" s="1" t="s">
        <v>1</v>
      </c>
      <c r="E81" s="1" t="s">
        <v>56</v>
      </c>
      <c r="F81" s="1">
        <v>15</v>
      </c>
      <c r="G81" s="1">
        <v>761</v>
      </c>
      <c r="H81" s="1">
        <v>464</v>
      </c>
    </row>
    <row r="82" spans="2:8">
      <c r="B82" s="1">
        <v>78</v>
      </c>
      <c r="C82" s="1" t="s">
        <v>4</v>
      </c>
      <c r="D82" s="1" t="s">
        <v>21</v>
      </c>
      <c r="E82" s="1" t="s">
        <v>19</v>
      </c>
      <c r="F82" s="1">
        <v>10</v>
      </c>
      <c r="G82" s="1">
        <v>288</v>
      </c>
      <c r="H82" s="1">
        <v>176</v>
      </c>
    </row>
    <row r="83" spans="2:8">
      <c r="B83" s="1">
        <v>79</v>
      </c>
      <c r="C83" s="1" t="s">
        <v>2</v>
      </c>
      <c r="D83" s="1" t="s">
        <v>1</v>
      </c>
      <c r="E83" s="1" t="s">
        <v>55</v>
      </c>
      <c r="F83" s="1">
        <v>18</v>
      </c>
      <c r="G83" s="1">
        <v>699</v>
      </c>
      <c r="H83" s="1">
        <v>426</v>
      </c>
    </row>
    <row r="84" spans="2:8">
      <c r="B84" s="1">
        <v>80</v>
      </c>
      <c r="C84" s="1" t="s">
        <v>2</v>
      </c>
      <c r="D84" s="1" t="s">
        <v>6</v>
      </c>
      <c r="E84" s="1" t="s">
        <v>54</v>
      </c>
      <c r="F84" s="1">
        <v>16</v>
      </c>
      <c r="G84" s="1">
        <v>777</v>
      </c>
      <c r="H84" s="1">
        <v>475</v>
      </c>
    </row>
    <row r="85" spans="2:8">
      <c r="B85" s="1">
        <v>81</v>
      </c>
      <c r="C85" s="1" t="s">
        <v>2</v>
      </c>
      <c r="D85" s="1" t="s">
        <v>9</v>
      </c>
      <c r="E85" s="1" t="s">
        <v>53</v>
      </c>
      <c r="F85" s="1">
        <v>11</v>
      </c>
      <c r="G85" s="1">
        <v>355</v>
      </c>
      <c r="H85" s="1">
        <v>217</v>
      </c>
    </row>
    <row r="86" spans="2:8">
      <c r="B86" s="1">
        <v>82</v>
      </c>
      <c r="C86" s="1" t="s">
        <v>2</v>
      </c>
      <c r="D86" s="1" t="s">
        <v>1</v>
      </c>
      <c r="E86" s="1" t="s">
        <v>52</v>
      </c>
      <c r="F86" s="1">
        <v>10</v>
      </c>
      <c r="G86" s="1">
        <v>233</v>
      </c>
      <c r="H86" s="1">
        <v>142</v>
      </c>
    </row>
    <row r="87" spans="2:8">
      <c r="B87" s="1">
        <v>83</v>
      </c>
      <c r="C87" s="1" t="s">
        <v>2</v>
      </c>
      <c r="D87" s="1" t="s">
        <v>6</v>
      </c>
      <c r="E87" s="1" t="s">
        <v>51</v>
      </c>
      <c r="F87" s="1">
        <v>16</v>
      </c>
      <c r="G87" s="1">
        <v>723</v>
      </c>
      <c r="H87" s="1">
        <v>441</v>
      </c>
    </row>
    <row r="88" spans="2:8">
      <c r="B88" s="1">
        <v>84</v>
      </c>
      <c r="C88" s="1" t="s">
        <v>22</v>
      </c>
      <c r="D88" s="1" t="s">
        <v>1</v>
      </c>
      <c r="E88" s="1" t="s">
        <v>50</v>
      </c>
      <c r="F88" s="1">
        <v>19</v>
      </c>
      <c r="G88" s="1">
        <v>467</v>
      </c>
      <c r="H88" s="1">
        <v>285</v>
      </c>
    </row>
    <row r="89" spans="2:8">
      <c r="B89" s="1">
        <v>85</v>
      </c>
      <c r="C89" s="1" t="s">
        <v>20</v>
      </c>
      <c r="D89" s="1" t="s">
        <v>21</v>
      </c>
      <c r="E89" s="1" t="s">
        <v>49</v>
      </c>
      <c r="F89" s="1">
        <v>11</v>
      </c>
      <c r="G89" s="1">
        <v>366</v>
      </c>
      <c r="H89" s="1">
        <v>223</v>
      </c>
    </row>
    <row r="90" spans="2:8">
      <c r="B90" s="1">
        <v>86</v>
      </c>
      <c r="C90" s="1" t="s">
        <v>18</v>
      </c>
      <c r="D90" s="1" t="s">
        <v>9</v>
      </c>
      <c r="E90" s="1" t="s">
        <v>48</v>
      </c>
      <c r="F90" s="1">
        <v>10</v>
      </c>
      <c r="G90" s="1">
        <v>267</v>
      </c>
      <c r="H90" s="1">
        <v>163</v>
      </c>
    </row>
    <row r="91" spans="2:8">
      <c r="B91" s="1">
        <v>87</v>
      </c>
      <c r="C91" s="1" t="s">
        <v>16</v>
      </c>
      <c r="D91" s="1" t="s">
        <v>6</v>
      </c>
      <c r="E91" s="1" t="s">
        <v>47</v>
      </c>
      <c r="F91" s="1">
        <v>15</v>
      </c>
      <c r="G91" s="1">
        <v>789</v>
      </c>
      <c r="H91" s="1">
        <v>480</v>
      </c>
    </row>
    <row r="92" spans="2:8">
      <c r="B92" s="1">
        <v>88</v>
      </c>
      <c r="C92" s="1" t="s">
        <v>14</v>
      </c>
      <c r="D92" s="1" t="s">
        <v>1</v>
      </c>
      <c r="E92" s="1" t="s">
        <v>46</v>
      </c>
      <c r="F92" s="1">
        <v>14</v>
      </c>
      <c r="G92" s="1">
        <v>655</v>
      </c>
      <c r="H92" s="1">
        <v>399</v>
      </c>
    </row>
    <row r="93" spans="2:8">
      <c r="B93" s="1">
        <v>89</v>
      </c>
      <c r="C93" s="1" t="s">
        <v>12</v>
      </c>
      <c r="D93" s="1" t="s">
        <v>6</v>
      </c>
      <c r="E93" s="1" t="s">
        <v>45</v>
      </c>
      <c r="F93" s="1">
        <v>10</v>
      </c>
      <c r="G93" s="1">
        <v>223</v>
      </c>
      <c r="H93" s="1">
        <v>136</v>
      </c>
    </row>
    <row r="94" spans="2:8">
      <c r="B94" s="1">
        <v>90</v>
      </c>
      <c r="C94" s="1" t="s">
        <v>10</v>
      </c>
      <c r="D94" s="1" t="s">
        <v>21</v>
      </c>
      <c r="E94" s="1" t="s">
        <v>44</v>
      </c>
      <c r="F94" s="1">
        <v>9</v>
      </c>
      <c r="G94" s="1">
        <v>192</v>
      </c>
      <c r="H94" s="1">
        <v>117</v>
      </c>
    </row>
    <row r="95" spans="2:8">
      <c r="B95" s="1">
        <v>91</v>
      </c>
      <c r="C95" s="1" t="s">
        <v>7</v>
      </c>
      <c r="D95" s="1" t="s">
        <v>9</v>
      </c>
      <c r="E95" s="1" t="s">
        <v>43</v>
      </c>
      <c r="F95" s="1">
        <v>12</v>
      </c>
      <c r="G95" s="1">
        <v>326</v>
      </c>
      <c r="H95" s="1">
        <v>199</v>
      </c>
    </row>
    <row r="96" spans="2:8">
      <c r="B96" s="1">
        <v>92</v>
      </c>
      <c r="C96" s="1" t="s">
        <v>4</v>
      </c>
      <c r="D96" s="1" t="s">
        <v>1</v>
      </c>
      <c r="E96" s="1" t="s">
        <v>42</v>
      </c>
      <c r="F96" s="1">
        <v>18</v>
      </c>
      <c r="G96" s="1">
        <v>499</v>
      </c>
      <c r="H96" s="1">
        <v>305</v>
      </c>
    </row>
    <row r="97" spans="2:8">
      <c r="B97" s="1">
        <v>93</v>
      </c>
      <c r="C97" s="1" t="s">
        <v>2</v>
      </c>
      <c r="D97" s="1" t="s">
        <v>6</v>
      </c>
      <c r="E97" s="1" t="s">
        <v>41</v>
      </c>
      <c r="F97" s="1">
        <v>21</v>
      </c>
      <c r="G97" s="1">
        <v>633</v>
      </c>
      <c r="H97" s="1">
        <v>385</v>
      </c>
    </row>
    <row r="98" spans="2:8">
      <c r="B98" s="1">
        <v>94</v>
      </c>
      <c r="C98" s="1" t="s">
        <v>22</v>
      </c>
      <c r="D98" s="1" t="s">
        <v>1</v>
      </c>
      <c r="E98" s="1" t="s">
        <v>40</v>
      </c>
      <c r="F98" s="1">
        <v>13</v>
      </c>
      <c r="G98" s="1">
        <v>432</v>
      </c>
      <c r="H98" s="1">
        <v>263</v>
      </c>
    </row>
    <row r="99" spans="2:8">
      <c r="B99" s="1">
        <v>95</v>
      </c>
      <c r="C99" s="1" t="s">
        <v>20</v>
      </c>
      <c r="D99" s="1" t="s">
        <v>6</v>
      </c>
      <c r="E99" s="1" t="s">
        <v>39</v>
      </c>
      <c r="F99" s="1">
        <v>14</v>
      </c>
      <c r="G99" s="1">
        <v>655</v>
      </c>
      <c r="H99" s="1">
        <v>399</v>
      </c>
    </row>
    <row r="100" spans="2:8">
      <c r="B100" s="1">
        <v>96</v>
      </c>
      <c r="C100" s="1" t="s">
        <v>18</v>
      </c>
      <c r="D100" s="1" t="s">
        <v>9</v>
      </c>
      <c r="E100" s="1" t="s">
        <v>38</v>
      </c>
      <c r="F100" s="1">
        <v>15</v>
      </c>
      <c r="G100" s="1">
        <v>785</v>
      </c>
      <c r="H100" s="1">
        <v>480</v>
      </c>
    </row>
    <row r="101" spans="2:8">
      <c r="B101" s="1">
        <v>97</v>
      </c>
      <c r="C101" s="1" t="s">
        <v>16</v>
      </c>
      <c r="D101" s="1" t="s">
        <v>1</v>
      </c>
      <c r="E101" s="1" t="s">
        <v>37</v>
      </c>
      <c r="F101" s="1">
        <v>9</v>
      </c>
      <c r="G101" s="1">
        <v>147</v>
      </c>
      <c r="H101" s="1">
        <v>90</v>
      </c>
    </row>
    <row r="102" spans="2:8">
      <c r="B102" s="1">
        <v>98</v>
      </c>
      <c r="C102" s="1" t="s">
        <v>14</v>
      </c>
      <c r="D102" s="1" t="s">
        <v>9</v>
      </c>
      <c r="E102" s="1" t="s">
        <v>36</v>
      </c>
      <c r="F102" s="1">
        <v>17</v>
      </c>
      <c r="G102" s="1">
        <v>864</v>
      </c>
      <c r="H102" s="1">
        <v>527</v>
      </c>
    </row>
    <row r="103" spans="2:8">
      <c r="B103" s="1">
        <v>99</v>
      </c>
      <c r="C103" s="1" t="s">
        <v>12</v>
      </c>
      <c r="D103" s="1" t="s">
        <v>1</v>
      </c>
      <c r="E103" s="1" t="s">
        <v>35</v>
      </c>
      <c r="F103" s="1">
        <v>20</v>
      </c>
      <c r="G103" s="1">
        <v>999</v>
      </c>
      <c r="H103" s="1">
        <v>610</v>
      </c>
    </row>
    <row r="104" spans="2:8">
      <c r="B104" s="1">
        <v>100</v>
      </c>
      <c r="C104" s="1" t="s">
        <v>10</v>
      </c>
      <c r="D104" s="1" t="s">
        <v>21</v>
      </c>
      <c r="E104" s="1" t="s">
        <v>34</v>
      </c>
      <c r="F104" s="1">
        <v>16</v>
      </c>
      <c r="G104" s="1">
        <v>722</v>
      </c>
      <c r="H104" s="1">
        <v>441</v>
      </c>
    </row>
    <row r="105" spans="2:8">
      <c r="B105" s="1">
        <v>101</v>
      </c>
      <c r="C105" s="1" t="s">
        <v>7</v>
      </c>
      <c r="D105" s="1" t="s">
        <v>9</v>
      </c>
      <c r="E105" s="1" t="s">
        <v>33</v>
      </c>
      <c r="F105" s="1">
        <v>8</v>
      </c>
      <c r="G105" s="1">
        <v>125</v>
      </c>
      <c r="H105" s="1">
        <v>76</v>
      </c>
    </row>
    <row r="106" spans="2:8">
      <c r="B106" s="1">
        <v>102</v>
      </c>
      <c r="C106" s="1" t="s">
        <v>4</v>
      </c>
      <c r="D106" s="1" t="s">
        <v>1</v>
      </c>
      <c r="E106" s="1" t="s">
        <v>19</v>
      </c>
      <c r="F106" s="1">
        <v>16</v>
      </c>
      <c r="G106" s="1">
        <v>777</v>
      </c>
      <c r="H106" s="1">
        <v>475</v>
      </c>
    </row>
    <row r="107" spans="2:8">
      <c r="B107" s="1">
        <v>103</v>
      </c>
      <c r="C107" s="1" t="s">
        <v>2</v>
      </c>
      <c r="D107" s="1" t="s">
        <v>6</v>
      </c>
      <c r="E107" s="1" t="s">
        <v>32</v>
      </c>
      <c r="F107" s="1">
        <v>12</v>
      </c>
      <c r="G107" s="1">
        <v>342</v>
      </c>
      <c r="H107" s="1">
        <v>209</v>
      </c>
    </row>
    <row r="108" spans="2:8">
      <c r="B108" s="1">
        <v>104</v>
      </c>
      <c r="C108" s="1" t="s">
        <v>22</v>
      </c>
      <c r="D108" s="1" t="s">
        <v>21</v>
      </c>
      <c r="E108" s="1" t="s">
        <v>31</v>
      </c>
      <c r="F108" s="1">
        <v>13</v>
      </c>
      <c r="G108" s="1">
        <v>453</v>
      </c>
      <c r="H108" s="1">
        <v>276</v>
      </c>
    </row>
    <row r="109" spans="2:8">
      <c r="B109" s="1">
        <v>105</v>
      </c>
      <c r="C109" s="1" t="s">
        <v>20</v>
      </c>
      <c r="D109" s="1" t="s">
        <v>6</v>
      </c>
      <c r="E109" s="1" t="s">
        <v>30</v>
      </c>
      <c r="F109" s="1">
        <v>10</v>
      </c>
      <c r="G109" s="1">
        <v>238</v>
      </c>
      <c r="H109" s="1">
        <v>145</v>
      </c>
    </row>
    <row r="110" spans="2:8">
      <c r="B110" s="1">
        <v>106</v>
      </c>
      <c r="C110" s="1" t="s">
        <v>18</v>
      </c>
      <c r="D110" s="1" t="s">
        <v>9</v>
      </c>
      <c r="E110" s="1" t="s">
        <v>29</v>
      </c>
      <c r="F110" s="1">
        <v>19</v>
      </c>
      <c r="G110" s="1">
        <v>468</v>
      </c>
      <c r="H110" s="1">
        <v>286</v>
      </c>
    </row>
    <row r="111" spans="2:8">
      <c r="B111" s="1">
        <v>107</v>
      </c>
      <c r="C111" s="1" t="s">
        <v>16</v>
      </c>
      <c r="D111" s="1" t="s">
        <v>1</v>
      </c>
      <c r="E111" s="1" t="s">
        <v>28</v>
      </c>
      <c r="F111" s="1">
        <v>11</v>
      </c>
      <c r="G111" s="1">
        <v>356</v>
      </c>
      <c r="H111" s="1">
        <v>217</v>
      </c>
    </row>
    <row r="112" spans="2:8">
      <c r="B112" s="1">
        <v>108</v>
      </c>
      <c r="C112" s="1" t="s">
        <v>14</v>
      </c>
      <c r="D112" s="1" t="s">
        <v>9</v>
      </c>
      <c r="E112" s="1" t="s">
        <v>27</v>
      </c>
      <c r="F112" s="1">
        <v>17</v>
      </c>
      <c r="G112" s="1">
        <v>799</v>
      </c>
      <c r="H112" s="1">
        <v>488</v>
      </c>
    </row>
    <row r="113" spans="2:8">
      <c r="B113" s="1">
        <v>109</v>
      </c>
      <c r="C113" s="1" t="s">
        <v>12</v>
      </c>
      <c r="D113" s="1" t="s">
        <v>1</v>
      </c>
      <c r="E113" s="1" t="s">
        <v>26</v>
      </c>
      <c r="F113" s="1">
        <v>15</v>
      </c>
      <c r="G113" s="1">
        <v>789</v>
      </c>
      <c r="H113" s="1">
        <v>480</v>
      </c>
    </row>
    <row r="114" spans="2:8">
      <c r="B114" s="1">
        <v>110</v>
      </c>
      <c r="C114" s="1" t="s">
        <v>10</v>
      </c>
      <c r="D114" s="1" t="s">
        <v>9</v>
      </c>
      <c r="E114" s="1" t="s">
        <v>25</v>
      </c>
      <c r="F114" s="1">
        <v>8</v>
      </c>
      <c r="G114" s="1">
        <v>156</v>
      </c>
      <c r="H114" s="1">
        <v>95</v>
      </c>
    </row>
    <row r="115" spans="2:8">
      <c r="B115" s="1">
        <v>111</v>
      </c>
      <c r="C115" s="1" t="s">
        <v>7</v>
      </c>
      <c r="D115" s="1" t="s">
        <v>6</v>
      </c>
      <c r="E115" s="1" t="s">
        <v>0</v>
      </c>
      <c r="F115" s="1">
        <v>14</v>
      </c>
      <c r="G115" s="1">
        <v>655</v>
      </c>
      <c r="H115" s="1">
        <v>399</v>
      </c>
    </row>
    <row r="116" spans="2:8">
      <c r="B116" s="1">
        <v>112</v>
      </c>
      <c r="C116" s="1" t="s">
        <v>4</v>
      </c>
      <c r="D116" s="1" t="s">
        <v>6</v>
      </c>
      <c r="E116" s="1" t="s">
        <v>24</v>
      </c>
      <c r="F116" s="1">
        <v>10</v>
      </c>
      <c r="G116" s="1">
        <v>239</v>
      </c>
      <c r="H116" s="1">
        <v>146</v>
      </c>
    </row>
    <row r="117" spans="2:8">
      <c r="B117" s="1">
        <v>113</v>
      </c>
      <c r="C117" s="1" t="s">
        <v>2</v>
      </c>
      <c r="D117" s="1" t="s">
        <v>1</v>
      </c>
      <c r="E117" s="1" t="s">
        <v>23</v>
      </c>
      <c r="F117" s="1">
        <v>16</v>
      </c>
      <c r="G117" s="1">
        <v>745</v>
      </c>
      <c r="H117" s="1">
        <v>454</v>
      </c>
    </row>
    <row r="118" spans="2:8">
      <c r="B118" s="1">
        <v>114</v>
      </c>
      <c r="C118" s="1" t="s">
        <v>22</v>
      </c>
      <c r="D118" s="1" t="s">
        <v>21</v>
      </c>
      <c r="E118" s="1" t="s">
        <v>19</v>
      </c>
      <c r="F118" s="1">
        <v>19</v>
      </c>
      <c r="G118" s="1">
        <v>489</v>
      </c>
      <c r="H118" s="1">
        <v>298</v>
      </c>
    </row>
    <row r="119" spans="2:8">
      <c r="B119" s="1">
        <v>115</v>
      </c>
      <c r="C119" s="1" t="s">
        <v>20</v>
      </c>
      <c r="D119" s="1" t="s">
        <v>6</v>
      </c>
      <c r="E119" s="1" t="s">
        <v>19</v>
      </c>
      <c r="F119" s="1">
        <v>9</v>
      </c>
      <c r="G119" s="1">
        <v>194</v>
      </c>
      <c r="H119" s="1">
        <v>118</v>
      </c>
    </row>
    <row r="120" spans="2:8">
      <c r="B120" s="1">
        <v>116</v>
      </c>
      <c r="C120" s="1" t="s">
        <v>18</v>
      </c>
      <c r="D120" s="1" t="s">
        <v>9</v>
      </c>
      <c r="E120" s="1" t="s">
        <v>17</v>
      </c>
      <c r="F120" s="1">
        <v>15</v>
      </c>
      <c r="G120" s="1">
        <v>786</v>
      </c>
      <c r="H120" s="1">
        <v>479</v>
      </c>
    </row>
    <row r="121" spans="2:8">
      <c r="B121" s="1">
        <v>117</v>
      </c>
      <c r="C121" s="1" t="s">
        <v>16</v>
      </c>
      <c r="D121" s="1" t="s">
        <v>1</v>
      </c>
      <c r="E121" s="1" t="s">
        <v>15</v>
      </c>
      <c r="F121" s="1">
        <v>10</v>
      </c>
      <c r="G121" s="1">
        <v>219</v>
      </c>
      <c r="H121" s="1">
        <v>133</v>
      </c>
    </row>
    <row r="122" spans="2:8">
      <c r="B122" s="1">
        <v>118</v>
      </c>
      <c r="C122" s="1" t="s">
        <v>14</v>
      </c>
      <c r="D122" s="1" t="s">
        <v>9</v>
      </c>
      <c r="E122" s="1" t="s">
        <v>13</v>
      </c>
      <c r="F122" s="1">
        <v>17</v>
      </c>
      <c r="G122" s="1">
        <v>765</v>
      </c>
      <c r="H122" s="1">
        <v>466</v>
      </c>
    </row>
    <row r="123" spans="2:8">
      <c r="B123" s="1">
        <v>119</v>
      </c>
      <c r="C123" s="1" t="s">
        <v>12</v>
      </c>
      <c r="D123" s="1" t="s">
        <v>1</v>
      </c>
      <c r="E123" s="1" t="s">
        <v>11</v>
      </c>
      <c r="F123" s="1">
        <v>12</v>
      </c>
      <c r="G123" s="1">
        <v>333</v>
      </c>
      <c r="H123" s="1">
        <v>203</v>
      </c>
    </row>
    <row r="124" spans="2:8">
      <c r="B124" s="1">
        <v>120</v>
      </c>
      <c r="C124" s="1" t="s">
        <v>10</v>
      </c>
      <c r="D124" s="1" t="s">
        <v>9</v>
      </c>
      <c r="E124" s="1" t="s">
        <v>8</v>
      </c>
      <c r="F124" s="1">
        <v>15</v>
      </c>
      <c r="G124" s="1">
        <v>789</v>
      </c>
      <c r="H124" s="1">
        <v>480</v>
      </c>
    </row>
    <row r="125" spans="2:8">
      <c r="B125" s="1">
        <v>121</v>
      </c>
      <c r="C125" s="1" t="s">
        <v>7</v>
      </c>
      <c r="D125" s="1" t="s">
        <v>6</v>
      </c>
      <c r="E125" s="1" t="s">
        <v>5</v>
      </c>
      <c r="F125" s="1">
        <v>9</v>
      </c>
      <c r="G125" s="1">
        <v>127</v>
      </c>
      <c r="H125" s="1">
        <v>77</v>
      </c>
    </row>
    <row r="126" spans="2:8">
      <c r="B126" s="1">
        <v>122</v>
      </c>
      <c r="C126" s="1" t="s">
        <v>4</v>
      </c>
      <c r="D126" s="1" t="s">
        <v>1</v>
      </c>
      <c r="E126" s="1" t="s">
        <v>3</v>
      </c>
      <c r="F126" s="1">
        <v>14</v>
      </c>
      <c r="G126" s="1">
        <v>655</v>
      </c>
      <c r="H126" s="1">
        <v>399</v>
      </c>
    </row>
    <row r="127" spans="2:8">
      <c r="B127" s="1">
        <v>123</v>
      </c>
      <c r="C127" s="1" t="s">
        <v>2</v>
      </c>
      <c r="D127" s="1" t="s">
        <v>1</v>
      </c>
      <c r="E127" s="1" t="s">
        <v>0</v>
      </c>
      <c r="F127" s="1">
        <v>10</v>
      </c>
      <c r="G127" s="1">
        <v>225</v>
      </c>
      <c r="H127" s="1">
        <v>137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workbookViewId="0">
      <selection activeCell="H8" sqref="H8"/>
    </sheetView>
  </sheetViews>
  <sheetFormatPr defaultRowHeight="14.4"/>
  <cols>
    <col min="1" max="1" width="6" bestFit="1" customWidth="1"/>
    <col min="2" max="2" width="15.33203125" bestFit="1" customWidth="1"/>
    <col min="3" max="3" width="14.109375" bestFit="1" customWidth="1"/>
    <col min="4" max="4" width="8" bestFit="1" customWidth="1"/>
    <col min="5" max="5" width="11" bestFit="1" customWidth="1"/>
    <col min="6" max="6" width="14.88671875" bestFit="1" customWidth="1"/>
    <col min="7" max="7" width="12.88671875" bestFit="1" customWidth="1"/>
  </cols>
  <sheetData>
    <row r="2" spans="1:7">
      <c r="B2" s="53" t="s">
        <v>134</v>
      </c>
      <c r="C2" s="54"/>
      <c r="D2" s="55"/>
      <c r="E2" s="6"/>
      <c r="F2" s="6"/>
    </row>
    <row r="3" spans="1:7">
      <c r="B3" s="6"/>
      <c r="C3" s="6"/>
      <c r="D3" s="6"/>
      <c r="E3" s="6"/>
      <c r="F3" s="6"/>
    </row>
    <row r="4" spans="1:7">
      <c r="A4" s="1" t="s">
        <v>137</v>
      </c>
      <c r="B4" s="7" t="s">
        <v>111</v>
      </c>
      <c r="C4" s="7" t="s">
        <v>112</v>
      </c>
      <c r="D4" s="7" t="s">
        <v>113</v>
      </c>
      <c r="E4" s="7" t="s">
        <v>114</v>
      </c>
      <c r="F4" s="6"/>
    </row>
    <row r="5" spans="1:7">
      <c r="A5" s="2"/>
      <c r="B5" s="1" t="s">
        <v>115</v>
      </c>
      <c r="C5" s="1" t="s">
        <v>116</v>
      </c>
      <c r="D5" s="1">
        <v>25</v>
      </c>
      <c r="E5" s="1">
        <v>8000</v>
      </c>
      <c r="F5" s="6"/>
    </row>
    <row r="6" spans="1:7">
      <c r="A6" s="2"/>
      <c r="B6" s="1" t="s">
        <v>117</v>
      </c>
      <c r="C6" s="1" t="s">
        <v>118</v>
      </c>
      <c r="D6" s="1">
        <v>20</v>
      </c>
      <c r="E6" s="1">
        <v>30000</v>
      </c>
      <c r="F6" s="6"/>
    </row>
    <row r="7" spans="1:7">
      <c r="A7" s="2"/>
      <c r="B7" s="1" t="s">
        <v>119</v>
      </c>
      <c r="C7" s="1" t="s">
        <v>120</v>
      </c>
      <c r="D7" s="1">
        <v>35</v>
      </c>
      <c r="E7" s="1">
        <v>2000</v>
      </c>
      <c r="F7" s="6"/>
    </row>
    <row r="8" spans="1:7">
      <c r="A8" s="2"/>
      <c r="B8" s="1" t="s">
        <v>121</v>
      </c>
      <c r="C8" s="1" t="s">
        <v>122</v>
      </c>
      <c r="D8" s="1">
        <v>20</v>
      </c>
      <c r="E8" s="1">
        <v>800</v>
      </c>
      <c r="F8" s="6"/>
    </row>
    <row r="9" spans="1:7">
      <c r="A9" s="2"/>
      <c r="B9" s="1" t="s">
        <v>123</v>
      </c>
      <c r="C9" s="1" t="s">
        <v>124</v>
      </c>
      <c r="D9" s="1">
        <v>30</v>
      </c>
      <c r="E9" s="1">
        <v>1500</v>
      </c>
      <c r="F9" s="6"/>
    </row>
    <row r="10" spans="1:7">
      <c r="A10" s="2"/>
      <c r="B10" s="1" t="s">
        <v>125</v>
      </c>
      <c r="C10" s="1" t="s">
        <v>126</v>
      </c>
      <c r="D10" s="1">
        <v>40</v>
      </c>
      <c r="E10" s="1">
        <v>35000</v>
      </c>
      <c r="F10" s="6"/>
    </row>
    <row r="11" spans="1:7">
      <c r="A11" s="2"/>
      <c r="B11" s="1" t="s">
        <v>127</v>
      </c>
      <c r="C11" s="1" t="s">
        <v>128</v>
      </c>
      <c r="D11" s="1">
        <v>1</v>
      </c>
      <c r="E11" s="1">
        <v>500</v>
      </c>
      <c r="F11" s="6"/>
    </row>
    <row r="12" spans="1:7">
      <c r="A12" s="2"/>
      <c r="B12" s="1" t="s">
        <v>129</v>
      </c>
      <c r="C12" s="1" t="s">
        <v>130</v>
      </c>
      <c r="D12" s="1">
        <v>5</v>
      </c>
      <c r="E12" s="1">
        <v>2500</v>
      </c>
      <c r="F12" s="6"/>
    </row>
    <row r="13" spans="1:7">
      <c r="B13" s="6"/>
      <c r="C13" s="6"/>
      <c r="D13" s="6"/>
      <c r="E13" s="6"/>
      <c r="F13" s="6"/>
    </row>
    <row r="14" spans="1:7">
      <c r="B14" s="8" t="s">
        <v>131</v>
      </c>
      <c r="C14" s="6"/>
      <c r="D14" s="6"/>
      <c r="E14" s="8" t="s">
        <v>131</v>
      </c>
      <c r="F14" s="6" t="s">
        <v>139</v>
      </c>
    </row>
    <row r="15" spans="1:7">
      <c r="B15" s="7" t="s">
        <v>135</v>
      </c>
      <c r="C15" s="7" t="s">
        <v>136</v>
      </c>
      <c r="D15" s="6"/>
      <c r="E15" s="7" t="s">
        <v>140</v>
      </c>
      <c r="F15" s="7" t="s">
        <v>141</v>
      </c>
      <c r="G15" s="7" t="s">
        <v>136</v>
      </c>
    </row>
    <row r="16" spans="1:7">
      <c r="B16" s="1" t="str">
        <f>INDEX(B5:B12,C16)</f>
        <v>Camera</v>
      </c>
      <c r="C16" s="1">
        <v>2</v>
      </c>
      <c r="D16" s="6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6"/>
      <c r="E17" s="1"/>
      <c r="F17" s="1"/>
      <c r="G17" s="1"/>
    </row>
    <row r="18" spans="2:7">
      <c r="B18" s="6"/>
      <c r="C18" s="6"/>
      <c r="D18" s="6"/>
      <c r="E18" s="6"/>
      <c r="F18" s="6"/>
    </row>
    <row r="19" spans="2:7">
      <c r="B19" s="9" t="s">
        <v>132</v>
      </c>
      <c r="C19" s="6"/>
      <c r="D19" s="6"/>
      <c r="E19" s="6"/>
      <c r="F19" s="6"/>
    </row>
    <row r="20" spans="2:7">
      <c r="B20" s="7" t="s">
        <v>111</v>
      </c>
      <c r="C20" s="7" t="s">
        <v>136</v>
      </c>
      <c r="D20" s="7" t="s">
        <v>114</v>
      </c>
      <c r="E20" s="7" t="s">
        <v>113</v>
      </c>
      <c r="F20" s="7" t="s">
        <v>133</v>
      </c>
    </row>
    <row r="21" spans="2:7">
      <c r="B21" s="1" t="str">
        <f>INDEX($B$5:$B$12,C21)</f>
        <v>Camera</v>
      </c>
      <c r="C21" s="1">
        <v>2</v>
      </c>
      <c r="D21" s="10">
        <f>INDEX($E$5:$E$12,C21)</f>
        <v>30000</v>
      </c>
      <c r="E21" s="1">
        <v>2</v>
      </c>
      <c r="F21" s="12">
        <f>D21*E21</f>
        <v>60000</v>
      </c>
    </row>
    <row r="22" spans="2:7">
      <c r="B22" s="1" t="str">
        <f t="shared" ref="B22:B27" si="0">INDEX($B$5:$B$12,C22)</f>
        <v>Mobile</v>
      </c>
      <c r="C22" s="1">
        <v>1</v>
      </c>
      <c r="D22" s="10">
        <f t="shared" ref="D22:D27" si="1">INDEX($E$5:$E$12,C22)</f>
        <v>8000</v>
      </c>
      <c r="E22" s="1">
        <v>2</v>
      </c>
      <c r="F22" s="12">
        <f t="shared" ref="F22:F27" si="2">D22*E22</f>
        <v>16000</v>
      </c>
    </row>
    <row r="23" spans="2:7">
      <c r="B23" s="1" t="str">
        <f t="shared" si="0"/>
        <v>Mobile</v>
      </c>
      <c r="C23" s="1">
        <v>1</v>
      </c>
      <c r="D23" s="10">
        <f t="shared" si="1"/>
        <v>8000</v>
      </c>
      <c r="E23" s="1">
        <v>2</v>
      </c>
      <c r="F23" s="12">
        <f t="shared" si="2"/>
        <v>16000</v>
      </c>
    </row>
    <row r="24" spans="2:7">
      <c r="B24" s="1" t="str">
        <f t="shared" si="0"/>
        <v>Mobile</v>
      </c>
      <c r="C24" s="1">
        <v>1</v>
      </c>
      <c r="D24" s="10">
        <f t="shared" si="1"/>
        <v>8000</v>
      </c>
      <c r="E24" s="1">
        <v>2</v>
      </c>
      <c r="F24" s="12">
        <f t="shared" si="2"/>
        <v>16000</v>
      </c>
    </row>
    <row r="25" spans="2:7">
      <c r="B25" s="1" t="str">
        <f t="shared" si="0"/>
        <v>Mobile</v>
      </c>
      <c r="C25" s="1">
        <v>1</v>
      </c>
      <c r="D25" s="10">
        <f t="shared" si="1"/>
        <v>8000</v>
      </c>
      <c r="E25" s="1">
        <v>2</v>
      </c>
      <c r="F25" s="12">
        <f t="shared" si="2"/>
        <v>16000</v>
      </c>
    </row>
    <row r="26" spans="2:7">
      <c r="B26" s="1" t="str">
        <f t="shared" si="0"/>
        <v>Mobile</v>
      </c>
      <c r="C26" s="1">
        <v>1</v>
      </c>
      <c r="D26" s="10">
        <f t="shared" si="1"/>
        <v>8000</v>
      </c>
      <c r="E26" s="1">
        <v>2</v>
      </c>
      <c r="F26" s="12">
        <f t="shared" si="2"/>
        <v>16000</v>
      </c>
    </row>
    <row r="27" spans="2:7">
      <c r="B27" s="1" t="str">
        <f t="shared" si="0"/>
        <v>Mobile</v>
      </c>
      <c r="C27" s="1">
        <v>1</v>
      </c>
      <c r="D27" s="10">
        <f t="shared" si="1"/>
        <v>8000</v>
      </c>
      <c r="E27" s="1">
        <v>2</v>
      </c>
      <c r="F27" s="12">
        <f t="shared" si="2"/>
        <v>16000</v>
      </c>
    </row>
    <row r="28" spans="2:7">
      <c r="C28" s="11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E26" sqref="E26"/>
    </sheetView>
  </sheetViews>
  <sheetFormatPr defaultRowHeight="14.4"/>
  <cols>
    <col min="2" max="2" width="11.6640625" bestFit="1" customWidth="1"/>
    <col min="3" max="3" width="14.109375" bestFit="1" customWidth="1"/>
    <col min="4" max="4" width="8" bestFit="1" customWidth="1"/>
    <col min="5" max="5" width="6" bestFit="1" customWidth="1"/>
    <col min="7" max="7" width="11.6640625" bestFit="1" customWidth="1"/>
    <col min="8" max="8" width="14.109375" bestFit="1" customWidth="1"/>
    <col min="9" max="9" width="8" bestFit="1" customWidth="1"/>
    <col min="10" max="10" width="6" bestFit="1" customWidth="1"/>
  </cols>
  <sheetData>
    <row r="2" spans="2:10">
      <c r="B2" s="53" t="s">
        <v>138</v>
      </c>
      <c r="C2" s="54"/>
      <c r="D2" s="55"/>
      <c r="E2" s="6"/>
      <c r="G2" s="53" t="s">
        <v>142</v>
      </c>
      <c r="H2" s="54"/>
      <c r="I2" s="55"/>
    </row>
    <row r="3" spans="2:10">
      <c r="B3" s="6"/>
      <c r="C3" s="6"/>
      <c r="D3" s="6"/>
      <c r="E3" s="6"/>
    </row>
    <row r="4" spans="2:10">
      <c r="B4" s="7" t="s">
        <v>111</v>
      </c>
      <c r="C4" s="7" t="s">
        <v>112</v>
      </c>
      <c r="D4" s="7" t="s">
        <v>113</v>
      </c>
      <c r="E4" s="7" t="s">
        <v>114</v>
      </c>
      <c r="G4" s="7" t="s">
        <v>111</v>
      </c>
      <c r="H4" s="7" t="s">
        <v>112</v>
      </c>
      <c r="I4" s="7" t="s">
        <v>113</v>
      </c>
      <c r="J4" s="7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6"/>
      <c r="C13" s="6"/>
      <c r="D13" s="6"/>
      <c r="E13" s="6"/>
    </row>
    <row r="14" spans="2:10">
      <c r="B14" s="8" t="s">
        <v>131</v>
      </c>
      <c r="C14" s="6"/>
      <c r="D14" s="6"/>
      <c r="E14" s="6"/>
      <c r="G14" s="8" t="s">
        <v>131</v>
      </c>
      <c r="H14" s="6"/>
    </row>
    <row r="15" spans="2:10">
      <c r="B15" s="7" t="s">
        <v>135</v>
      </c>
      <c r="C15" s="7" t="s">
        <v>136</v>
      </c>
      <c r="D15" s="6"/>
      <c r="E15" s="6"/>
      <c r="G15" s="7" t="s">
        <v>111</v>
      </c>
      <c r="H15" s="7" t="s">
        <v>114</v>
      </c>
    </row>
    <row r="16" spans="2:10">
      <c r="B16" s="1" t="s">
        <v>117</v>
      </c>
      <c r="C16" s="1">
        <f>MATCH(B16,B5:B12,0)</f>
        <v>2</v>
      </c>
      <c r="D16" s="6"/>
      <c r="E16" s="6"/>
      <c r="G16" s="1"/>
      <c r="H16" s="1"/>
    </row>
    <row r="17" spans="2:8">
      <c r="B17" s="1"/>
      <c r="C17" s="1"/>
      <c r="D17" s="6"/>
      <c r="E17" s="6"/>
      <c r="G17" s="1"/>
      <c r="H17" s="1"/>
    </row>
    <row r="18" spans="2:8">
      <c r="E18" s="6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workbookViewId="0">
      <selection activeCell="E17" sqref="E17:R17"/>
    </sheetView>
  </sheetViews>
  <sheetFormatPr defaultRowHeight="13.8"/>
  <cols>
    <col min="1" max="1" width="8.88671875" style="28"/>
    <col min="2" max="2" width="6.109375" style="28" bestFit="1" customWidth="1"/>
    <col min="3" max="3" width="18" style="28" bestFit="1" customWidth="1"/>
    <col min="4" max="4" width="27.6640625" style="28" customWidth="1"/>
    <col min="5" max="5" width="7.6640625" style="28" bestFit="1" customWidth="1"/>
    <col min="6" max="34" width="6.33203125" style="28" bestFit="1" customWidth="1"/>
    <col min="35" max="35" width="9.33203125" style="28" bestFit="1" customWidth="1"/>
    <col min="36" max="36" width="8.5546875" style="28" bestFit="1" customWidth="1"/>
    <col min="37" max="37" width="7.109375" style="28" bestFit="1" customWidth="1"/>
    <col min="38" max="38" width="20.44140625" style="28" bestFit="1" customWidth="1"/>
    <col min="39" max="39" width="7.6640625" style="28" bestFit="1" customWidth="1"/>
    <col min="40" max="40" width="25.21875" style="28" customWidth="1"/>
    <col min="41" max="41" width="11.44140625" style="28" bestFit="1" customWidth="1"/>
    <col min="42" max="16384" width="8.88671875" style="28"/>
  </cols>
  <sheetData>
    <row r="1" spans="2:40">
      <c r="AL1" s="56" t="s">
        <v>188</v>
      </c>
      <c r="AM1" s="56"/>
      <c r="AN1" s="56"/>
    </row>
    <row r="2" spans="2:40">
      <c r="B2" s="18" t="s">
        <v>100</v>
      </c>
      <c r="C2" s="18" t="s">
        <v>143</v>
      </c>
      <c r="D2" s="18" t="s">
        <v>144</v>
      </c>
      <c r="E2" s="19">
        <v>45170</v>
      </c>
      <c r="F2" s="19">
        <v>45171</v>
      </c>
      <c r="G2" s="19">
        <v>45172</v>
      </c>
      <c r="H2" s="19">
        <v>45173</v>
      </c>
      <c r="I2" s="19">
        <v>45174</v>
      </c>
      <c r="J2" s="19">
        <v>45175</v>
      </c>
      <c r="K2" s="19">
        <v>45176</v>
      </c>
      <c r="L2" s="19">
        <v>45177</v>
      </c>
      <c r="M2" s="19">
        <v>45178</v>
      </c>
      <c r="N2" s="19">
        <v>45179</v>
      </c>
      <c r="O2" s="19">
        <v>45180</v>
      </c>
      <c r="P2" s="19">
        <v>45181</v>
      </c>
      <c r="Q2" s="19">
        <v>45182</v>
      </c>
      <c r="R2" s="19">
        <v>45183</v>
      </c>
      <c r="S2" s="19">
        <v>45184</v>
      </c>
      <c r="T2" s="19">
        <v>45185</v>
      </c>
      <c r="U2" s="19">
        <v>45186</v>
      </c>
      <c r="V2" s="19">
        <v>45187</v>
      </c>
      <c r="W2" s="19">
        <v>45188</v>
      </c>
      <c r="X2" s="19">
        <v>45189</v>
      </c>
      <c r="Y2" s="19">
        <v>45190</v>
      </c>
      <c r="Z2" s="19">
        <v>45191</v>
      </c>
      <c r="AA2" s="19">
        <v>45192</v>
      </c>
      <c r="AB2" s="19">
        <v>45193</v>
      </c>
      <c r="AC2" s="19">
        <v>45194</v>
      </c>
      <c r="AD2" s="19">
        <v>45195</v>
      </c>
      <c r="AE2" s="19">
        <v>45196</v>
      </c>
      <c r="AF2" s="19">
        <v>45197</v>
      </c>
      <c r="AG2" s="19">
        <v>45198</v>
      </c>
      <c r="AH2" s="19">
        <v>45199</v>
      </c>
      <c r="AI2" s="20" t="s">
        <v>145</v>
      </c>
      <c r="AJ2" s="20" t="s">
        <v>146</v>
      </c>
      <c r="AK2" s="20" t="s">
        <v>147</v>
      </c>
      <c r="AL2" s="20" t="s">
        <v>148</v>
      </c>
      <c r="AM2" s="20" t="s">
        <v>149</v>
      </c>
      <c r="AN2" s="20" t="s">
        <v>150</v>
      </c>
    </row>
    <row r="3" spans="2:40">
      <c r="B3" s="22">
        <v>1</v>
      </c>
      <c r="C3" s="22" t="s">
        <v>164</v>
      </c>
      <c r="D3" s="22" t="s">
        <v>165</v>
      </c>
      <c r="E3" s="21" t="s">
        <v>151</v>
      </c>
      <c r="F3" s="21" t="s">
        <v>151</v>
      </c>
      <c r="G3" s="23" t="s">
        <v>152</v>
      </c>
      <c r="H3" s="21" t="s">
        <v>151</v>
      </c>
      <c r="I3" s="21" t="s">
        <v>151</v>
      </c>
      <c r="J3" s="21" t="s">
        <v>151</v>
      </c>
      <c r="K3" s="23" t="s">
        <v>152</v>
      </c>
      <c r="L3" s="21" t="s">
        <v>151</v>
      </c>
      <c r="M3" s="21" t="s">
        <v>151</v>
      </c>
      <c r="N3" s="23" t="s">
        <v>152</v>
      </c>
      <c r="O3" s="21" t="s">
        <v>151</v>
      </c>
      <c r="P3" s="21" t="s">
        <v>151</v>
      </c>
      <c r="Q3" s="21" t="s">
        <v>151</v>
      </c>
      <c r="R3" s="21" t="s">
        <v>151</v>
      </c>
      <c r="S3" s="21" t="s">
        <v>151</v>
      </c>
      <c r="T3" s="21" t="s">
        <v>151</v>
      </c>
      <c r="U3" s="23" t="s">
        <v>152</v>
      </c>
      <c r="V3" s="24" t="s">
        <v>153</v>
      </c>
      <c r="W3" s="24" t="s">
        <v>153</v>
      </c>
      <c r="X3" s="21" t="s">
        <v>151</v>
      </c>
      <c r="Y3" s="21" t="s">
        <v>151</v>
      </c>
      <c r="Z3" s="21" t="s">
        <v>151</v>
      </c>
      <c r="AA3" s="21" t="s">
        <v>151</v>
      </c>
      <c r="AB3" s="23" t="s">
        <v>152</v>
      </c>
      <c r="AC3" s="21" t="s">
        <v>151</v>
      </c>
      <c r="AD3" s="21" t="s">
        <v>151</v>
      </c>
      <c r="AE3" s="21" t="s">
        <v>151</v>
      </c>
      <c r="AF3" s="21" t="s">
        <v>151</v>
      </c>
      <c r="AG3" s="21" t="s">
        <v>151</v>
      </c>
      <c r="AH3" s="21" t="s">
        <v>151</v>
      </c>
      <c r="AI3" s="21">
        <f>COUNTIF(E3:AH3,"HDM")</f>
        <v>0</v>
      </c>
      <c r="AJ3" s="21">
        <f>COUNTIF(E3:AH3,"HDE")</f>
        <v>2</v>
      </c>
      <c r="AK3" s="29">
        <f>COUNTIF(E3:AH3,"P")</f>
        <v>23</v>
      </c>
      <c r="AL3" s="24">
        <f>SUM(AI3/2,AJ3/2,AK3)</f>
        <v>24</v>
      </c>
      <c r="AM3" s="21">
        <f>COUNTIF(E3:AH3,"H")</f>
        <v>5</v>
      </c>
      <c r="AN3" s="25">
        <f>SUM(AL3,AM3)</f>
        <v>29</v>
      </c>
    </row>
    <row r="4" spans="2:40">
      <c r="B4" s="22">
        <v>2</v>
      </c>
      <c r="C4" s="22" t="s">
        <v>166</v>
      </c>
      <c r="D4" s="22" t="s">
        <v>167</v>
      </c>
      <c r="E4" s="21" t="s">
        <v>151</v>
      </c>
      <c r="F4" s="21" t="s">
        <v>151</v>
      </c>
      <c r="G4" s="23" t="s">
        <v>152</v>
      </c>
      <c r="H4" s="21" t="s">
        <v>151</v>
      </c>
      <c r="I4" s="21" t="s">
        <v>151</v>
      </c>
      <c r="J4" s="21" t="s">
        <v>151</v>
      </c>
      <c r="K4" s="23" t="s">
        <v>152</v>
      </c>
      <c r="L4" s="21" t="s">
        <v>151</v>
      </c>
      <c r="M4" s="21" t="s">
        <v>151</v>
      </c>
      <c r="N4" s="23" t="s">
        <v>152</v>
      </c>
      <c r="O4" s="21" t="s">
        <v>151</v>
      </c>
      <c r="P4" s="21" t="s">
        <v>151</v>
      </c>
      <c r="Q4" s="21" t="s">
        <v>151</v>
      </c>
      <c r="R4" s="21" t="s">
        <v>151</v>
      </c>
      <c r="S4" s="21" t="s">
        <v>151</v>
      </c>
      <c r="T4" s="21" t="s">
        <v>151</v>
      </c>
      <c r="U4" s="23" t="s">
        <v>152</v>
      </c>
      <c r="V4" s="21" t="s">
        <v>151</v>
      </c>
      <c r="W4" s="24" t="s">
        <v>153</v>
      </c>
      <c r="X4" s="21" t="s">
        <v>151</v>
      </c>
      <c r="Y4" s="21" t="s">
        <v>151</v>
      </c>
      <c r="Z4" s="21" t="s">
        <v>151</v>
      </c>
      <c r="AA4" s="21" t="s">
        <v>151</v>
      </c>
      <c r="AB4" s="23" t="s">
        <v>152</v>
      </c>
      <c r="AC4" s="21" t="s">
        <v>151</v>
      </c>
      <c r="AD4" s="21" t="s">
        <v>151</v>
      </c>
      <c r="AE4" s="21" t="s">
        <v>151</v>
      </c>
      <c r="AF4" s="21" t="s">
        <v>151</v>
      </c>
      <c r="AG4" s="21" t="s">
        <v>151</v>
      </c>
      <c r="AH4" s="21" t="s">
        <v>151</v>
      </c>
      <c r="AI4" s="21"/>
      <c r="AJ4" s="21"/>
      <c r="AK4" s="29"/>
      <c r="AL4" s="24"/>
      <c r="AM4" s="21"/>
      <c r="AN4" s="25"/>
    </row>
    <row r="5" spans="2:40">
      <c r="B5" s="22">
        <v>3</v>
      </c>
      <c r="C5" s="22" t="s">
        <v>168</v>
      </c>
      <c r="D5" s="22" t="s">
        <v>169</v>
      </c>
      <c r="E5" s="21" t="s">
        <v>151</v>
      </c>
      <c r="F5" s="21" t="s">
        <v>151</v>
      </c>
      <c r="G5" s="23" t="s">
        <v>152</v>
      </c>
      <c r="H5" s="21" t="s">
        <v>151</v>
      </c>
      <c r="I5" s="21" t="s">
        <v>151</v>
      </c>
      <c r="J5" s="21" t="s">
        <v>151</v>
      </c>
      <c r="K5" s="23" t="s">
        <v>152</v>
      </c>
      <c r="L5" s="21" t="s">
        <v>151</v>
      </c>
      <c r="M5" s="21" t="s">
        <v>151</v>
      </c>
      <c r="N5" s="23" t="s">
        <v>152</v>
      </c>
      <c r="O5" s="21" t="s">
        <v>151</v>
      </c>
      <c r="P5" s="21" t="s">
        <v>151</v>
      </c>
      <c r="Q5" s="21" t="s">
        <v>151</v>
      </c>
      <c r="R5" s="21" t="s">
        <v>151</v>
      </c>
      <c r="S5" s="21" t="s">
        <v>151</v>
      </c>
      <c r="T5" s="24" t="s">
        <v>153</v>
      </c>
      <c r="U5" s="23" t="s">
        <v>152</v>
      </c>
      <c r="V5" s="24" t="s">
        <v>153</v>
      </c>
      <c r="W5" s="24" t="s">
        <v>153</v>
      </c>
      <c r="X5" s="26" t="s">
        <v>154</v>
      </c>
      <c r="Y5" s="21" t="s">
        <v>151</v>
      </c>
      <c r="Z5" s="21" t="s">
        <v>151</v>
      </c>
      <c r="AA5" s="21" t="s">
        <v>151</v>
      </c>
      <c r="AB5" s="23" t="s">
        <v>152</v>
      </c>
      <c r="AC5" s="21" t="s">
        <v>151</v>
      </c>
      <c r="AD5" s="21" t="s">
        <v>151</v>
      </c>
      <c r="AE5" s="21" t="s">
        <v>151</v>
      </c>
      <c r="AF5" s="21" t="s">
        <v>151</v>
      </c>
      <c r="AG5" s="21" t="s">
        <v>151</v>
      </c>
      <c r="AH5" s="21" t="s">
        <v>151</v>
      </c>
      <c r="AI5" s="21"/>
      <c r="AJ5" s="21"/>
      <c r="AK5" s="29"/>
      <c r="AL5" s="24"/>
      <c r="AM5" s="21"/>
      <c r="AN5" s="25"/>
    </row>
    <row r="6" spans="2:40">
      <c r="B6" s="22">
        <v>4</v>
      </c>
      <c r="C6" s="22" t="s">
        <v>170</v>
      </c>
      <c r="D6" s="22" t="s">
        <v>171</v>
      </c>
      <c r="E6" s="21" t="s">
        <v>151</v>
      </c>
      <c r="F6" s="21" t="s">
        <v>151</v>
      </c>
      <c r="G6" s="23" t="s">
        <v>152</v>
      </c>
      <c r="H6" s="21" t="s">
        <v>151</v>
      </c>
      <c r="I6" s="21" t="s">
        <v>151</v>
      </c>
      <c r="J6" s="21" t="s">
        <v>151</v>
      </c>
      <c r="K6" s="23" t="s">
        <v>152</v>
      </c>
      <c r="L6" s="21" t="s">
        <v>151</v>
      </c>
      <c r="M6" s="21" t="s">
        <v>151</v>
      </c>
      <c r="N6" s="23" t="s">
        <v>152</v>
      </c>
      <c r="O6" s="21" t="s">
        <v>151</v>
      </c>
      <c r="P6" s="21" t="s">
        <v>151</v>
      </c>
      <c r="Q6" s="21" t="s">
        <v>151</v>
      </c>
      <c r="R6" s="26" t="s">
        <v>154</v>
      </c>
      <c r="S6" s="26" t="s">
        <v>154</v>
      </c>
      <c r="T6" s="26" t="s">
        <v>154</v>
      </c>
      <c r="U6" s="23" t="s">
        <v>152</v>
      </c>
      <c r="V6" s="21" t="s">
        <v>151</v>
      </c>
      <c r="W6" s="24" t="s">
        <v>153</v>
      </c>
      <c r="X6" s="26" t="s">
        <v>154</v>
      </c>
      <c r="Y6" s="21" t="s">
        <v>151</v>
      </c>
      <c r="Z6" s="21" t="s">
        <v>151</v>
      </c>
      <c r="AA6" s="26" t="s">
        <v>154</v>
      </c>
      <c r="AB6" s="23" t="s">
        <v>152</v>
      </c>
      <c r="AC6" s="26" t="s">
        <v>154</v>
      </c>
      <c r="AD6" s="26" t="s">
        <v>154</v>
      </c>
      <c r="AE6" s="21" t="s">
        <v>151</v>
      </c>
      <c r="AF6" s="21" t="s">
        <v>151</v>
      </c>
      <c r="AG6" s="24" t="s">
        <v>153</v>
      </c>
      <c r="AH6" s="24" t="s">
        <v>153</v>
      </c>
      <c r="AI6" s="21"/>
      <c r="AJ6" s="21"/>
      <c r="AK6" s="29"/>
      <c r="AL6" s="24"/>
      <c r="AM6" s="21"/>
      <c r="AN6" s="25"/>
    </row>
    <row r="7" spans="2:40">
      <c r="B7" s="22">
        <v>5</v>
      </c>
      <c r="C7" s="22" t="s">
        <v>172</v>
      </c>
      <c r="D7" s="22" t="s">
        <v>173</v>
      </c>
      <c r="E7" s="21" t="s">
        <v>151</v>
      </c>
      <c r="F7" s="21" t="s">
        <v>151</v>
      </c>
      <c r="G7" s="23" t="s">
        <v>152</v>
      </c>
      <c r="H7" s="21" t="s">
        <v>151</v>
      </c>
      <c r="I7" s="21" t="s">
        <v>151</v>
      </c>
      <c r="J7" s="21" t="s">
        <v>151</v>
      </c>
      <c r="K7" s="23" t="s">
        <v>152</v>
      </c>
      <c r="L7" s="21" t="s">
        <v>151</v>
      </c>
      <c r="M7" s="21" t="s">
        <v>151</v>
      </c>
      <c r="N7" s="23" t="s">
        <v>152</v>
      </c>
      <c r="O7" s="21" t="s">
        <v>151</v>
      </c>
      <c r="P7" s="21" t="s">
        <v>151</v>
      </c>
      <c r="Q7" s="21" t="s">
        <v>151</v>
      </c>
      <c r="R7" s="21" t="s">
        <v>151</v>
      </c>
      <c r="S7" s="21" t="s">
        <v>151</v>
      </c>
      <c r="T7" s="21" t="s">
        <v>151</v>
      </c>
      <c r="U7" s="23" t="s">
        <v>152</v>
      </c>
      <c r="V7" s="21" t="s">
        <v>151</v>
      </c>
      <c r="W7" s="21" t="s">
        <v>151</v>
      </c>
      <c r="X7" s="21" t="s">
        <v>151</v>
      </c>
      <c r="Y7" s="21" t="s">
        <v>151</v>
      </c>
      <c r="Z7" s="21" t="s">
        <v>151</v>
      </c>
      <c r="AA7" s="21" t="s">
        <v>151</v>
      </c>
      <c r="AB7" s="23" t="s">
        <v>152</v>
      </c>
      <c r="AC7" s="21" t="s">
        <v>151</v>
      </c>
      <c r="AD7" s="21" t="s">
        <v>151</v>
      </c>
      <c r="AE7" s="21" t="s">
        <v>151</v>
      </c>
      <c r="AF7" s="21" t="s">
        <v>151</v>
      </c>
      <c r="AG7" s="21" t="s">
        <v>151</v>
      </c>
      <c r="AH7" s="21" t="s">
        <v>151</v>
      </c>
      <c r="AI7" s="21"/>
      <c r="AJ7" s="21"/>
      <c r="AK7" s="29"/>
      <c r="AL7" s="24"/>
      <c r="AM7" s="21"/>
      <c r="AN7" s="25"/>
    </row>
    <row r="8" spans="2:40">
      <c r="B8" s="22">
        <v>6</v>
      </c>
      <c r="C8" s="22" t="s">
        <v>174</v>
      </c>
      <c r="D8" s="22" t="s">
        <v>175</v>
      </c>
      <c r="E8" s="21" t="s">
        <v>151</v>
      </c>
      <c r="F8" s="21" t="s">
        <v>151</v>
      </c>
      <c r="G8" s="23" t="s">
        <v>152</v>
      </c>
      <c r="H8" s="21" t="s">
        <v>151</v>
      </c>
      <c r="I8" s="21" t="s">
        <v>151</v>
      </c>
      <c r="J8" s="21" t="s">
        <v>151</v>
      </c>
      <c r="K8" s="23" t="s">
        <v>152</v>
      </c>
      <c r="L8" s="21" t="s">
        <v>151</v>
      </c>
      <c r="M8" s="21" t="s">
        <v>151</v>
      </c>
      <c r="N8" s="23" t="s">
        <v>152</v>
      </c>
      <c r="O8" s="21" t="s">
        <v>151</v>
      </c>
      <c r="P8" s="21" t="s">
        <v>151</v>
      </c>
      <c r="Q8" s="21" t="s">
        <v>151</v>
      </c>
      <c r="R8" s="21" t="s">
        <v>151</v>
      </c>
      <c r="S8" s="21" t="s">
        <v>151</v>
      </c>
      <c r="T8" s="21" t="s">
        <v>151</v>
      </c>
      <c r="U8" s="23" t="s">
        <v>152</v>
      </c>
      <c r="V8" s="24" t="s">
        <v>153</v>
      </c>
      <c r="W8" s="21" t="s">
        <v>151</v>
      </c>
      <c r="X8" s="21" t="s">
        <v>151</v>
      </c>
      <c r="Y8" s="21" t="s">
        <v>151</v>
      </c>
      <c r="Z8" s="21" t="s">
        <v>151</v>
      </c>
      <c r="AA8" s="21" t="s">
        <v>151</v>
      </c>
      <c r="AB8" s="23" t="s">
        <v>152</v>
      </c>
      <c r="AC8" s="21" t="s">
        <v>151</v>
      </c>
      <c r="AD8" s="21" t="s">
        <v>151</v>
      </c>
      <c r="AE8" s="21" t="s">
        <v>151</v>
      </c>
      <c r="AF8" s="21" t="s">
        <v>151</v>
      </c>
      <c r="AG8" s="21" t="s">
        <v>151</v>
      </c>
      <c r="AH8" s="21" t="s">
        <v>151</v>
      </c>
      <c r="AI8" s="21"/>
      <c r="AJ8" s="21"/>
      <c r="AK8" s="29"/>
      <c r="AL8" s="24"/>
      <c r="AM8" s="21"/>
      <c r="AN8" s="25"/>
    </row>
    <row r="9" spans="2:40">
      <c r="B9" s="22">
        <v>7</v>
      </c>
      <c r="C9" s="22" t="s">
        <v>176</v>
      </c>
      <c r="D9" s="22" t="s">
        <v>177</v>
      </c>
      <c r="E9" s="21" t="s">
        <v>151</v>
      </c>
      <c r="F9" s="21" t="s">
        <v>151</v>
      </c>
      <c r="G9" s="23" t="s">
        <v>152</v>
      </c>
      <c r="H9" s="21" t="s">
        <v>151</v>
      </c>
      <c r="I9" s="21" t="s">
        <v>151</v>
      </c>
      <c r="J9" s="21" t="s">
        <v>151</v>
      </c>
      <c r="K9" s="23" t="s">
        <v>152</v>
      </c>
      <c r="L9" s="21" t="s">
        <v>151</v>
      </c>
      <c r="M9" s="21" t="s">
        <v>151</v>
      </c>
      <c r="N9" s="23" t="s">
        <v>152</v>
      </c>
      <c r="O9" s="21" t="s">
        <v>151</v>
      </c>
      <c r="P9" s="21" t="s">
        <v>151</v>
      </c>
      <c r="Q9" s="21" t="s">
        <v>151</v>
      </c>
      <c r="R9" s="26" t="s">
        <v>154</v>
      </c>
      <c r="S9" s="21" t="s">
        <v>151</v>
      </c>
      <c r="T9" s="21" t="s">
        <v>151</v>
      </c>
      <c r="U9" s="23" t="s">
        <v>152</v>
      </c>
      <c r="V9" s="21" t="s">
        <v>151</v>
      </c>
      <c r="W9" s="21" t="s">
        <v>151</v>
      </c>
      <c r="X9" s="21" t="s">
        <v>151</v>
      </c>
      <c r="Y9" s="21" t="s">
        <v>151</v>
      </c>
      <c r="Z9" s="21" t="s">
        <v>151</v>
      </c>
      <c r="AA9" s="21" t="s">
        <v>151</v>
      </c>
      <c r="AB9" s="23" t="s">
        <v>152</v>
      </c>
      <c r="AC9" s="21" t="s">
        <v>151</v>
      </c>
      <c r="AD9" s="21" t="s">
        <v>151</v>
      </c>
      <c r="AE9" s="21" t="s">
        <v>151</v>
      </c>
      <c r="AF9" s="21" t="s">
        <v>151</v>
      </c>
      <c r="AG9" s="21" t="s">
        <v>151</v>
      </c>
      <c r="AH9" s="21" t="s">
        <v>151</v>
      </c>
      <c r="AI9" s="21"/>
      <c r="AJ9" s="21"/>
      <c r="AK9" s="29"/>
      <c r="AL9" s="24"/>
      <c r="AM9" s="21"/>
      <c r="AN9" s="25"/>
    </row>
    <row r="10" spans="2:40">
      <c r="B10" s="22">
        <v>8</v>
      </c>
      <c r="C10" s="22" t="s">
        <v>178</v>
      </c>
      <c r="D10" s="22" t="s">
        <v>179</v>
      </c>
      <c r="E10" s="21" t="s">
        <v>151</v>
      </c>
      <c r="F10" s="21" t="s">
        <v>151</v>
      </c>
      <c r="G10" s="23" t="s">
        <v>152</v>
      </c>
      <c r="H10" s="21" t="s">
        <v>151</v>
      </c>
      <c r="I10" s="21" t="s">
        <v>151</v>
      </c>
      <c r="J10" s="21" t="s">
        <v>151</v>
      </c>
      <c r="K10" s="23" t="s">
        <v>152</v>
      </c>
      <c r="L10" s="21" t="s">
        <v>151</v>
      </c>
      <c r="M10" s="21" t="s">
        <v>151</v>
      </c>
      <c r="N10" s="23" t="s">
        <v>152</v>
      </c>
      <c r="O10" s="21" t="s">
        <v>151</v>
      </c>
      <c r="P10" s="21" t="s">
        <v>151</v>
      </c>
      <c r="Q10" s="21" t="s">
        <v>151</v>
      </c>
      <c r="R10" s="21" t="s">
        <v>151</v>
      </c>
      <c r="S10" s="21" t="s">
        <v>151</v>
      </c>
      <c r="T10" s="21" t="s">
        <v>151</v>
      </c>
      <c r="U10" s="23" t="s">
        <v>152</v>
      </c>
      <c r="V10" s="21" t="s">
        <v>151</v>
      </c>
      <c r="W10" s="21" t="s">
        <v>151</v>
      </c>
      <c r="X10" s="21" t="s">
        <v>151</v>
      </c>
      <c r="Y10" s="21" t="s">
        <v>151</v>
      </c>
      <c r="Z10" s="21" t="s">
        <v>151</v>
      </c>
      <c r="AA10" s="21" t="s">
        <v>151</v>
      </c>
      <c r="AB10" s="23" t="s">
        <v>152</v>
      </c>
      <c r="AC10" s="21" t="s">
        <v>151</v>
      </c>
      <c r="AD10" s="21" t="s">
        <v>151</v>
      </c>
      <c r="AE10" s="21" t="s">
        <v>151</v>
      </c>
      <c r="AF10" s="21" t="s">
        <v>151</v>
      </c>
      <c r="AG10" s="21" t="s">
        <v>151</v>
      </c>
      <c r="AH10" s="21" t="s">
        <v>151</v>
      </c>
      <c r="AI10" s="21"/>
      <c r="AJ10" s="21"/>
      <c r="AK10" s="29"/>
      <c r="AL10" s="24"/>
      <c r="AM10" s="21"/>
      <c r="AN10" s="25"/>
    </row>
    <row r="11" spans="2:40">
      <c r="B11" s="22">
        <v>9</v>
      </c>
      <c r="C11" s="22" t="s">
        <v>180</v>
      </c>
      <c r="D11" s="22" t="s">
        <v>181</v>
      </c>
      <c r="E11" s="21" t="s">
        <v>151</v>
      </c>
      <c r="F11" s="21" t="s">
        <v>151</v>
      </c>
      <c r="G11" s="23" t="s">
        <v>152</v>
      </c>
      <c r="H11" s="21" t="s">
        <v>151</v>
      </c>
      <c r="I11" s="21" t="s">
        <v>151</v>
      </c>
      <c r="J11" s="21" t="s">
        <v>151</v>
      </c>
      <c r="K11" s="23" t="s">
        <v>152</v>
      </c>
      <c r="L11" s="21" t="s">
        <v>151</v>
      </c>
      <c r="M11" s="21" t="s">
        <v>151</v>
      </c>
      <c r="N11" s="23" t="s">
        <v>152</v>
      </c>
      <c r="O11" s="21" t="s">
        <v>151</v>
      </c>
      <c r="P11" s="21" t="s">
        <v>151</v>
      </c>
      <c r="Q11" s="21" t="s">
        <v>151</v>
      </c>
      <c r="R11" s="21" t="s">
        <v>151</v>
      </c>
      <c r="S11" s="21" t="s">
        <v>151</v>
      </c>
      <c r="T11" s="21" t="s">
        <v>151</v>
      </c>
      <c r="U11" s="23" t="s">
        <v>152</v>
      </c>
      <c r="V11" s="21" t="s">
        <v>151</v>
      </c>
      <c r="W11" s="21" t="s">
        <v>151</v>
      </c>
      <c r="X11" s="21" t="s">
        <v>151</v>
      </c>
      <c r="Y11" s="21" t="s">
        <v>151</v>
      </c>
      <c r="Z11" s="21" t="s">
        <v>151</v>
      </c>
      <c r="AA11" s="21" t="s">
        <v>151</v>
      </c>
      <c r="AB11" s="23" t="s">
        <v>152</v>
      </c>
      <c r="AC11" s="21" t="s">
        <v>151</v>
      </c>
      <c r="AD11" s="21" t="s">
        <v>151</v>
      </c>
      <c r="AE11" s="21" t="s">
        <v>151</v>
      </c>
      <c r="AF11" s="21" t="s">
        <v>151</v>
      </c>
      <c r="AG11" s="21" t="s">
        <v>151</v>
      </c>
      <c r="AH11" s="21" t="s">
        <v>151</v>
      </c>
      <c r="AI11" s="21"/>
      <c r="AJ11" s="21"/>
      <c r="AK11" s="29"/>
      <c r="AL11" s="24"/>
      <c r="AM11" s="21"/>
      <c r="AN11" s="25"/>
    </row>
    <row r="12" spans="2:40">
      <c r="B12" s="22">
        <v>10</v>
      </c>
      <c r="C12" s="22" t="s">
        <v>182</v>
      </c>
      <c r="D12" s="22" t="s">
        <v>183</v>
      </c>
      <c r="E12" s="21" t="s">
        <v>151</v>
      </c>
      <c r="F12" s="21" t="s">
        <v>151</v>
      </c>
      <c r="G12" s="23" t="s">
        <v>152</v>
      </c>
      <c r="H12" s="21" t="s">
        <v>151</v>
      </c>
      <c r="I12" s="21" t="s">
        <v>151</v>
      </c>
      <c r="J12" s="21" t="s">
        <v>151</v>
      </c>
      <c r="K12" s="23" t="s">
        <v>152</v>
      </c>
      <c r="L12" s="21" t="s">
        <v>151</v>
      </c>
      <c r="M12" s="21" t="s">
        <v>151</v>
      </c>
      <c r="N12" s="23" t="s">
        <v>152</v>
      </c>
      <c r="O12" s="21" t="s">
        <v>151</v>
      </c>
      <c r="P12" s="21" t="s">
        <v>151</v>
      </c>
      <c r="Q12" s="21" t="s">
        <v>151</v>
      </c>
      <c r="R12" s="21" t="s">
        <v>151</v>
      </c>
      <c r="S12" s="21" t="s">
        <v>151</v>
      </c>
      <c r="T12" s="21" t="s">
        <v>151</v>
      </c>
      <c r="U12" s="23" t="s">
        <v>152</v>
      </c>
      <c r="V12" s="21" t="s">
        <v>151</v>
      </c>
      <c r="W12" s="21" t="s">
        <v>151</v>
      </c>
      <c r="X12" s="24" t="s">
        <v>153</v>
      </c>
      <c r="Y12" s="21" t="s">
        <v>151</v>
      </c>
      <c r="Z12" s="21" t="s">
        <v>151</v>
      </c>
      <c r="AA12" s="21" t="s">
        <v>151</v>
      </c>
      <c r="AB12" s="23" t="s">
        <v>152</v>
      </c>
      <c r="AC12" s="21" t="s">
        <v>151</v>
      </c>
      <c r="AD12" s="21" t="s">
        <v>151</v>
      </c>
      <c r="AE12" s="21" t="s">
        <v>151</v>
      </c>
      <c r="AF12" s="21" t="s">
        <v>151</v>
      </c>
      <c r="AG12" s="21" t="s">
        <v>151</v>
      </c>
      <c r="AH12" s="21" t="s">
        <v>151</v>
      </c>
      <c r="AI12" s="21"/>
      <c r="AJ12" s="21"/>
      <c r="AK12" s="29"/>
      <c r="AL12" s="24"/>
      <c r="AM12" s="21"/>
      <c r="AN12" s="25"/>
    </row>
    <row r="13" spans="2:40">
      <c r="B13" s="22">
        <v>11</v>
      </c>
      <c r="C13" s="22" t="s">
        <v>184</v>
      </c>
      <c r="D13" s="22" t="s">
        <v>185</v>
      </c>
      <c r="E13" s="21" t="s">
        <v>151</v>
      </c>
      <c r="F13" s="21" t="s">
        <v>151</v>
      </c>
      <c r="G13" s="23" t="s">
        <v>152</v>
      </c>
      <c r="H13" s="21" t="s">
        <v>151</v>
      </c>
      <c r="I13" s="21" t="s">
        <v>151</v>
      </c>
      <c r="J13" s="21" t="s">
        <v>151</v>
      </c>
      <c r="K13" s="23" t="s">
        <v>152</v>
      </c>
      <c r="L13" s="21" t="s">
        <v>151</v>
      </c>
      <c r="M13" s="21" t="s">
        <v>151</v>
      </c>
      <c r="N13" s="23" t="s">
        <v>152</v>
      </c>
      <c r="O13" s="21" t="s">
        <v>151</v>
      </c>
      <c r="P13" s="21" t="s">
        <v>151</v>
      </c>
      <c r="Q13" s="21" t="s">
        <v>151</v>
      </c>
      <c r="R13" s="21" t="s">
        <v>151</v>
      </c>
      <c r="S13" s="21" t="s">
        <v>151</v>
      </c>
      <c r="T13" s="21" t="s">
        <v>151</v>
      </c>
      <c r="U13" s="23" t="s">
        <v>152</v>
      </c>
      <c r="V13" s="21" t="s">
        <v>151</v>
      </c>
      <c r="W13" s="21" t="s">
        <v>151</v>
      </c>
      <c r="X13" s="24" t="s">
        <v>153</v>
      </c>
      <c r="Y13" s="21" t="s">
        <v>151</v>
      </c>
      <c r="Z13" s="21" t="s">
        <v>151</v>
      </c>
      <c r="AA13" s="21" t="s">
        <v>151</v>
      </c>
      <c r="AB13" s="23" t="s">
        <v>152</v>
      </c>
      <c r="AC13" s="21" t="s">
        <v>151</v>
      </c>
      <c r="AD13" s="21" t="s">
        <v>151</v>
      </c>
      <c r="AE13" s="21" t="s">
        <v>151</v>
      </c>
      <c r="AF13" s="21" t="s">
        <v>151</v>
      </c>
      <c r="AG13" s="21" t="s">
        <v>151</v>
      </c>
      <c r="AH13" s="21" t="s">
        <v>151</v>
      </c>
      <c r="AI13" s="21"/>
      <c r="AJ13" s="21"/>
      <c r="AK13" s="29"/>
      <c r="AL13" s="24"/>
      <c r="AM13" s="21"/>
      <c r="AN13" s="25"/>
    </row>
    <row r="14" spans="2:40">
      <c r="B14" s="22">
        <v>12</v>
      </c>
      <c r="C14" s="22" t="s">
        <v>186</v>
      </c>
      <c r="D14" s="22" t="s">
        <v>187</v>
      </c>
      <c r="E14" s="21" t="s">
        <v>151</v>
      </c>
      <c r="F14" s="21" t="s">
        <v>151</v>
      </c>
      <c r="G14" s="23" t="s">
        <v>152</v>
      </c>
      <c r="H14" s="21" t="s">
        <v>151</v>
      </c>
      <c r="I14" s="21" t="s">
        <v>151</v>
      </c>
      <c r="J14" s="21" t="s">
        <v>151</v>
      </c>
      <c r="K14" s="23" t="s">
        <v>152</v>
      </c>
      <c r="L14" s="21" t="s">
        <v>151</v>
      </c>
      <c r="M14" s="21" t="s">
        <v>151</v>
      </c>
      <c r="N14" s="23" t="s">
        <v>152</v>
      </c>
      <c r="O14" s="21" t="s">
        <v>151</v>
      </c>
      <c r="P14" s="21" t="s">
        <v>151</v>
      </c>
      <c r="Q14" s="21" t="s">
        <v>151</v>
      </c>
      <c r="R14" s="21" t="s">
        <v>151</v>
      </c>
      <c r="S14" s="21" t="s">
        <v>151</v>
      </c>
      <c r="T14" s="21" t="s">
        <v>151</v>
      </c>
      <c r="U14" s="23" t="s">
        <v>152</v>
      </c>
      <c r="V14" s="26" t="s">
        <v>154</v>
      </c>
      <c r="W14" s="24" t="s">
        <v>153</v>
      </c>
      <c r="X14" s="21" t="s">
        <v>151</v>
      </c>
      <c r="Y14" s="26" t="s">
        <v>154</v>
      </c>
      <c r="Z14" s="21" t="s">
        <v>151</v>
      </c>
      <c r="AA14" s="21" t="s">
        <v>151</v>
      </c>
      <c r="AB14" s="23" t="s">
        <v>152</v>
      </c>
      <c r="AC14" s="21" t="s">
        <v>151</v>
      </c>
      <c r="AD14" s="21" t="s">
        <v>151</v>
      </c>
      <c r="AE14" s="21" t="s">
        <v>151</v>
      </c>
      <c r="AF14" s="21" t="s">
        <v>151</v>
      </c>
      <c r="AG14" s="24" t="s">
        <v>153</v>
      </c>
      <c r="AH14" s="24" t="s">
        <v>153</v>
      </c>
      <c r="AI14" s="21"/>
      <c r="AJ14" s="21"/>
      <c r="AK14" s="29"/>
      <c r="AL14" s="24"/>
      <c r="AM14" s="21"/>
      <c r="AN14" s="25"/>
    </row>
    <row r="15" spans="2:40">
      <c r="B15" s="21"/>
      <c r="C15" s="18"/>
      <c r="D15" s="18" t="s">
        <v>155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5"/>
      <c r="AJ15" s="35"/>
      <c r="AK15" s="35"/>
      <c r="AL15" s="23" t="s">
        <v>156</v>
      </c>
      <c r="AM15" s="21"/>
      <c r="AN15" s="21"/>
    </row>
    <row r="17" spans="2:44" ht="14.4" thickBot="1">
      <c r="B17" s="27" t="s">
        <v>157</v>
      </c>
      <c r="C17" s="27" t="s">
        <v>151</v>
      </c>
      <c r="D17" s="27" t="s">
        <v>158</v>
      </c>
      <c r="E17" s="57" t="s">
        <v>193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2:44" ht="25.2" thickBot="1">
      <c r="B18" s="27"/>
      <c r="C18" s="27" t="s">
        <v>154</v>
      </c>
      <c r="D18" s="26" t="s">
        <v>159</v>
      </c>
      <c r="AI18" s="33" t="s">
        <v>145</v>
      </c>
      <c r="AJ18" s="13" t="s">
        <v>146</v>
      </c>
      <c r="AK18" s="13" t="s">
        <v>147</v>
      </c>
      <c r="AL18" s="13" t="s">
        <v>148</v>
      </c>
      <c r="AM18" s="13" t="s">
        <v>149</v>
      </c>
      <c r="AN18" s="13" t="s">
        <v>150</v>
      </c>
      <c r="AO18" s="21" t="s">
        <v>189</v>
      </c>
    </row>
    <row r="19" spans="2:44" ht="14.4" thickBot="1">
      <c r="B19" s="27"/>
      <c r="C19" s="27" t="s">
        <v>160</v>
      </c>
      <c r="D19" s="24" t="s">
        <v>161</v>
      </c>
      <c r="AI19" s="34">
        <v>0</v>
      </c>
      <c r="AJ19" s="14">
        <v>2</v>
      </c>
      <c r="AK19" s="14">
        <v>23</v>
      </c>
      <c r="AL19" s="15">
        <v>24</v>
      </c>
      <c r="AM19" s="16">
        <v>5</v>
      </c>
      <c r="AN19" s="17">
        <v>29</v>
      </c>
      <c r="AO19" s="38">
        <f t="shared" ref="AO19:AO30" si="0">666.6667*AN3</f>
        <v>19333.334299999999</v>
      </c>
      <c r="AQ19" s="36">
        <v>20000</v>
      </c>
      <c r="AR19" s="37" t="s">
        <v>191</v>
      </c>
    </row>
    <row r="20" spans="2:44" ht="14.4" thickBot="1">
      <c r="B20" s="27"/>
      <c r="C20" s="27" t="s">
        <v>153</v>
      </c>
      <c r="D20" s="30" t="s">
        <v>162</v>
      </c>
      <c r="AI20" s="34">
        <v>0</v>
      </c>
      <c r="AJ20" s="14">
        <v>1</v>
      </c>
      <c r="AK20" s="14">
        <v>24</v>
      </c>
      <c r="AL20" s="15">
        <v>24.5</v>
      </c>
      <c r="AM20" s="16">
        <v>5</v>
      </c>
      <c r="AN20" s="17">
        <v>29.5</v>
      </c>
      <c r="AO20" s="38">
        <f t="shared" si="0"/>
        <v>0</v>
      </c>
      <c r="AQ20" s="36"/>
      <c r="AR20" s="37" t="s">
        <v>192</v>
      </c>
    </row>
    <row r="21" spans="2:44" ht="14.4" thickBot="1">
      <c r="B21" s="27"/>
      <c r="C21" s="27" t="s">
        <v>152</v>
      </c>
      <c r="D21" s="31" t="s">
        <v>163</v>
      </c>
      <c r="AI21" s="34">
        <v>0</v>
      </c>
      <c r="AJ21" s="14">
        <v>3</v>
      </c>
      <c r="AK21" s="14">
        <v>21</v>
      </c>
      <c r="AL21" s="15">
        <v>22.5</v>
      </c>
      <c r="AM21" s="16">
        <v>5</v>
      </c>
      <c r="AN21" s="17">
        <v>27.5</v>
      </c>
      <c r="AO21" s="38">
        <f t="shared" si="0"/>
        <v>0</v>
      </c>
      <c r="AQ21" s="36" t="s">
        <v>190</v>
      </c>
      <c r="AR21" s="37">
        <f>20000/30</f>
        <v>666.66666666666663</v>
      </c>
    </row>
    <row r="22" spans="2:44" ht="14.4" thickBot="1">
      <c r="B22" s="32"/>
      <c r="C22" s="32"/>
      <c r="D22" s="32"/>
      <c r="AI22" s="34">
        <v>0</v>
      </c>
      <c r="AJ22" s="14">
        <v>3</v>
      </c>
      <c r="AK22" s="14">
        <v>15</v>
      </c>
      <c r="AL22" s="15">
        <v>16.5</v>
      </c>
      <c r="AM22" s="16">
        <v>5</v>
      </c>
      <c r="AN22" s="17">
        <v>21.5</v>
      </c>
      <c r="AO22" s="38">
        <f t="shared" si="0"/>
        <v>0</v>
      </c>
    </row>
    <row r="23" spans="2:44" ht="14.4" thickBot="1">
      <c r="AI23" s="34">
        <v>0</v>
      </c>
      <c r="AJ23" s="14">
        <v>0</v>
      </c>
      <c r="AK23" s="14">
        <v>25</v>
      </c>
      <c r="AL23" s="15">
        <v>25</v>
      </c>
      <c r="AM23" s="16">
        <v>5</v>
      </c>
      <c r="AN23" s="17">
        <v>30</v>
      </c>
      <c r="AO23" s="38">
        <f t="shared" si="0"/>
        <v>0</v>
      </c>
    </row>
    <row r="24" spans="2:44" ht="14.4" thickBot="1">
      <c r="AI24" s="34">
        <v>0</v>
      </c>
      <c r="AJ24" s="14">
        <v>1</v>
      </c>
      <c r="AK24" s="14">
        <v>24</v>
      </c>
      <c r="AL24" s="15">
        <v>24.5</v>
      </c>
      <c r="AM24" s="16">
        <v>5</v>
      </c>
      <c r="AN24" s="17">
        <v>29.5</v>
      </c>
      <c r="AO24" s="38">
        <f t="shared" si="0"/>
        <v>0</v>
      </c>
    </row>
    <row r="25" spans="2:44" ht="14.4" thickBot="1">
      <c r="AI25" s="34">
        <v>0</v>
      </c>
      <c r="AJ25" s="14">
        <v>0</v>
      </c>
      <c r="AK25" s="14">
        <v>24</v>
      </c>
      <c r="AL25" s="15">
        <v>24</v>
      </c>
      <c r="AM25" s="16">
        <v>5</v>
      </c>
      <c r="AN25" s="17">
        <v>29</v>
      </c>
      <c r="AO25" s="38">
        <f t="shared" si="0"/>
        <v>0</v>
      </c>
    </row>
    <row r="26" spans="2:44" ht="14.4" thickBot="1">
      <c r="AI26" s="34">
        <v>0</v>
      </c>
      <c r="AJ26" s="14">
        <v>0</v>
      </c>
      <c r="AK26" s="14">
        <v>25</v>
      </c>
      <c r="AL26" s="15">
        <v>25</v>
      </c>
      <c r="AM26" s="16">
        <v>5</v>
      </c>
      <c r="AN26" s="17">
        <v>30</v>
      </c>
      <c r="AO26" s="38">
        <f t="shared" si="0"/>
        <v>0</v>
      </c>
    </row>
    <row r="27" spans="2:44" ht="14.4" thickBot="1">
      <c r="AI27" s="34">
        <v>0</v>
      </c>
      <c r="AJ27" s="14">
        <v>0</v>
      </c>
      <c r="AK27" s="14">
        <v>25</v>
      </c>
      <c r="AL27" s="15">
        <v>25</v>
      </c>
      <c r="AM27" s="16">
        <v>5</v>
      </c>
      <c r="AN27" s="17">
        <v>30</v>
      </c>
      <c r="AO27" s="38">
        <f t="shared" si="0"/>
        <v>0</v>
      </c>
    </row>
    <row r="28" spans="2:44" ht="14.4" thickBot="1">
      <c r="AI28" s="34">
        <v>0</v>
      </c>
      <c r="AJ28" s="14">
        <v>1</v>
      </c>
      <c r="AK28" s="14">
        <v>24</v>
      </c>
      <c r="AL28" s="15">
        <v>24.5</v>
      </c>
      <c r="AM28" s="16">
        <v>5</v>
      </c>
      <c r="AN28" s="17">
        <v>29.5</v>
      </c>
      <c r="AO28" s="38">
        <f t="shared" si="0"/>
        <v>0</v>
      </c>
    </row>
    <row r="29" spans="2:44" ht="14.4" thickBot="1">
      <c r="AI29" s="34">
        <v>0</v>
      </c>
      <c r="AJ29" s="14">
        <v>1</v>
      </c>
      <c r="AK29" s="14">
        <v>24</v>
      </c>
      <c r="AL29" s="15">
        <v>24.5</v>
      </c>
      <c r="AM29" s="16">
        <v>5</v>
      </c>
      <c r="AN29" s="17">
        <v>29.5</v>
      </c>
      <c r="AO29" s="38">
        <f t="shared" si="0"/>
        <v>0</v>
      </c>
    </row>
    <row r="30" spans="2:44" ht="14.4" thickBot="1">
      <c r="AI30" s="34">
        <v>0</v>
      </c>
      <c r="AJ30" s="14">
        <v>3</v>
      </c>
      <c r="AK30" s="14">
        <v>20</v>
      </c>
      <c r="AL30" s="15">
        <v>21.5</v>
      </c>
      <c r="AM30" s="16">
        <v>5</v>
      </c>
      <c r="AN30" s="17">
        <v>26.5</v>
      </c>
      <c r="AO30" s="38">
        <f t="shared" si="0"/>
        <v>0</v>
      </c>
    </row>
    <row r="31" spans="2:44">
      <c r="AO31" s="39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B2:L59"/>
  <sheetViews>
    <sheetView tabSelected="1" workbookViewId="0">
      <selection activeCell="I23" sqref="I23"/>
    </sheetView>
  </sheetViews>
  <sheetFormatPr defaultRowHeight="14.4"/>
  <cols>
    <col min="1" max="1" width="8.88671875" style="6"/>
    <col min="2" max="2" width="17.6640625" style="6" bestFit="1" customWidth="1"/>
    <col min="3" max="3" width="8.5546875" style="6" bestFit="1" customWidth="1"/>
    <col min="4" max="4" width="10.6640625" style="6" bestFit="1" customWidth="1"/>
    <col min="5" max="5" width="10.33203125" style="45" bestFit="1" customWidth="1"/>
    <col min="6" max="6" width="8.44140625" style="6" bestFit="1" customWidth="1"/>
    <col min="7" max="7" width="9.77734375" style="6" bestFit="1" customWidth="1"/>
    <col min="8" max="8" width="7.109375" style="6" bestFit="1" customWidth="1"/>
    <col min="9" max="9" width="60.88671875" style="6" bestFit="1" customWidth="1"/>
    <col min="10" max="10" width="9" style="6" bestFit="1" customWidth="1"/>
    <col min="11" max="11" width="2.44140625" style="6" customWidth="1"/>
    <col min="12" max="12" width="19.6640625" style="6" bestFit="1" customWidth="1"/>
    <col min="13" max="16384" width="8.88671875" style="6"/>
  </cols>
  <sheetData>
    <row r="2" spans="2:12">
      <c r="B2" s="41" t="s">
        <v>194</v>
      </c>
      <c r="C2" s="40" t="s">
        <v>238</v>
      </c>
      <c r="D2" s="40" t="s">
        <v>195</v>
      </c>
      <c r="E2" s="43" t="s">
        <v>237</v>
      </c>
      <c r="F2" s="40" t="s">
        <v>196</v>
      </c>
      <c r="G2" s="40" t="s">
        <v>113</v>
      </c>
      <c r="H2" s="46" t="s">
        <v>239</v>
      </c>
    </row>
    <row r="3" spans="2:12">
      <c r="B3" s="1" t="s">
        <v>197</v>
      </c>
      <c r="C3" s="1" t="s">
        <v>154</v>
      </c>
      <c r="D3" s="1" t="s">
        <v>198</v>
      </c>
      <c r="E3" s="47">
        <v>44868</v>
      </c>
      <c r="F3" s="42">
        <v>79.989999999999995</v>
      </c>
      <c r="G3" s="1">
        <v>25</v>
      </c>
      <c r="I3" s="3" t="s">
        <v>248</v>
      </c>
    </row>
    <row r="4" spans="2:12">
      <c r="B4" s="1" t="s">
        <v>199</v>
      </c>
      <c r="C4" s="1" t="s">
        <v>200</v>
      </c>
      <c r="D4" s="1" t="s">
        <v>201</v>
      </c>
      <c r="E4" s="44">
        <v>44901</v>
      </c>
      <c r="F4" s="42">
        <v>123.49</v>
      </c>
      <c r="G4" s="1">
        <v>50</v>
      </c>
      <c r="I4" s="1"/>
      <c r="J4" s="1">
        <v>74359.55</v>
      </c>
    </row>
    <row r="5" spans="2:12">
      <c r="B5" s="1" t="s">
        <v>202</v>
      </c>
      <c r="C5" s="1" t="s">
        <v>203</v>
      </c>
      <c r="D5" s="1" t="s">
        <v>204</v>
      </c>
      <c r="E5" s="44">
        <v>44903</v>
      </c>
      <c r="F5" s="42">
        <v>99.99</v>
      </c>
      <c r="G5" s="1">
        <v>20</v>
      </c>
      <c r="I5" s="6" t="s">
        <v>240</v>
      </c>
    </row>
    <row r="6" spans="2:12">
      <c r="B6" s="1" t="s">
        <v>205</v>
      </c>
      <c r="C6" s="1" t="s">
        <v>206</v>
      </c>
      <c r="D6" s="1" t="s">
        <v>207</v>
      </c>
      <c r="E6" s="44">
        <v>44906</v>
      </c>
      <c r="F6" s="42">
        <v>89.49</v>
      </c>
      <c r="G6" s="1">
        <v>30</v>
      </c>
    </row>
    <row r="7" spans="2:12">
      <c r="B7" s="1" t="s">
        <v>208</v>
      </c>
      <c r="C7" s="1" t="s">
        <v>154</v>
      </c>
      <c r="D7" s="1" t="s">
        <v>209</v>
      </c>
      <c r="E7" s="44">
        <v>44910</v>
      </c>
      <c r="F7" s="42">
        <v>50.99</v>
      </c>
      <c r="G7" s="1">
        <v>40</v>
      </c>
      <c r="I7" s="3" t="s">
        <v>249</v>
      </c>
    </row>
    <row r="8" spans="2:12">
      <c r="B8" s="1" t="s">
        <v>210</v>
      </c>
      <c r="C8" s="1" t="s">
        <v>200</v>
      </c>
      <c r="D8" s="1" t="s">
        <v>211</v>
      </c>
      <c r="E8" s="44">
        <v>44944</v>
      </c>
      <c r="F8" s="42">
        <v>160.99</v>
      </c>
      <c r="G8" s="1">
        <v>15</v>
      </c>
      <c r="I8" s="1"/>
      <c r="J8" s="1">
        <v>13095.299999999997</v>
      </c>
      <c r="L8" s="6" t="s">
        <v>241</v>
      </c>
    </row>
    <row r="9" spans="2:12">
      <c r="B9" s="1" t="s">
        <v>212</v>
      </c>
      <c r="C9" s="1" t="s">
        <v>203</v>
      </c>
      <c r="D9" s="1" t="s">
        <v>213</v>
      </c>
      <c r="E9" s="44">
        <v>44978</v>
      </c>
      <c r="F9" s="42">
        <v>73.989999999999995</v>
      </c>
      <c r="G9" s="1">
        <v>60</v>
      </c>
      <c r="I9" s="6" t="s">
        <v>244</v>
      </c>
      <c r="L9" s="48" t="s">
        <v>242</v>
      </c>
    </row>
    <row r="10" spans="2:12">
      <c r="B10" s="1" t="s">
        <v>214</v>
      </c>
      <c r="C10" s="1" t="s">
        <v>206</v>
      </c>
      <c r="D10" s="1" t="s">
        <v>215</v>
      </c>
      <c r="E10" s="44">
        <v>45010</v>
      </c>
      <c r="F10" s="42">
        <v>98.29</v>
      </c>
      <c r="G10" s="1">
        <v>35</v>
      </c>
      <c r="L10" s="48" t="s">
        <v>243</v>
      </c>
    </row>
    <row r="11" spans="2:12">
      <c r="B11" s="1" t="s">
        <v>216</v>
      </c>
      <c r="C11" s="1" t="s">
        <v>154</v>
      </c>
      <c r="D11" s="1" t="s">
        <v>217</v>
      </c>
      <c r="E11" s="44">
        <v>45044</v>
      </c>
      <c r="F11" s="42">
        <v>66.790000000000006</v>
      </c>
      <c r="G11" s="1">
        <v>20</v>
      </c>
      <c r="I11" s="3" t="s">
        <v>250</v>
      </c>
    </row>
    <row r="12" spans="2:12">
      <c r="B12" s="1" t="s">
        <v>218</v>
      </c>
      <c r="C12" s="1" t="s">
        <v>200</v>
      </c>
      <c r="D12" s="1" t="s">
        <v>201</v>
      </c>
      <c r="E12" s="44">
        <v>45048</v>
      </c>
      <c r="F12" s="42">
        <v>57.79</v>
      </c>
      <c r="G12" s="1">
        <v>70</v>
      </c>
      <c r="I12" s="1"/>
      <c r="J12" s="1">
        <v>30383.65</v>
      </c>
    </row>
    <row r="13" spans="2:12">
      <c r="B13" s="1" t="s">
        <v>219</v>
      </c>
      <c r="C13" s="1" t="s">
        <v>203</v>
      </c>
      <c r="D13" s="1" t="s">
        <v>207</v>
      </c>
      <c r="E13" s="44">
        <v>45082</v>
      </c>
      <c r="F13" s="42">
        <v>120.49</v>
      </c>
      <c r="G13" s="1">
        <v>10</v>
      </c>
      <c r="I13" s="6" t="s">
        <v>245</v>
      </c>
      <c r="L13" s="49" t="s">
        <v>246</v>
      </c>
    </row>
    <row r="14" spans="2:12">
      <c r="B14" s="1" t="s">
        <v>220</v>
      </c>
      <c r="C14" s="1" t="s">
        <v>206</v>
      </c>
      <c r="D14" s="1" t="s">
        <v>198</v>
      </c>
      <c r="E14" s="44">
        <v>45114</v>
      </c>
      <c r="F14" s="42">
        <v>95.79</v>
      </c>
      <c r="G14" s="1">
        <v>25</v>
      </c>
      <c r="L14" s="49" t="s">
        <v>247</v>
      </c>
    </row>
    <row r="15" spans="2:12">
      <c r="B15" s="1" t="s">
        <v>221</v>
      </c>
      <c r="C15" s="1" t="s">
        <v>154</v>
      </c>
      <c r="D15" s="1" t="s">
        <v>213</v>
      </c>
      <c r="E15" s="44">
        <v>45147</v>
      </c>
      <c r="F15" s="42">
        <v>53.69</v>
      </c>
      <c r="G15" s="1">
        <v>45</v>
      </c>
      <c r="I15" s="3" t="s">
        <v>251</v>
      </c>
    </row>
    <row r="16" spans="2:12">
      <c r="B16" s="1" t="s">
        <v>222</v>
      </c>
      <c r="C16" s="1" t="s">
        <v>200</v>
      </c>
      <c r="D16" s="1" t="s">
        <v>211</v>
      </c>
      <c r="E16" s="44">
        <v>45181</v>
      </c>
      <c r="F16" s="42">
        <v>176.99</v>
      </c>
      <c r="G16" s="1">
        <v>12</v>
      </c>
      <c r="I16" s="1"/>
      <c r="J16" s="1">
        <v>10679.25</v>
      </c>
    </row>
    <row r="17" spans="2:10">
      <c r="B17" s="1" t="s">
        <v>223</v>
      </c>
      <c r="C17" s="1" t="s">
        <v>203</v>
      </c>
      <c r="D17" s="1" t="s">
        <v>207</v>
      </c>
      <c r="E17" s="44">
        <v>45213</v>
      </c>
      <c r="F17" s="42">
        <v>144.99</v>
      </c>
      <c r="G17" s="1">
        <v>18</v>
      </c>
      <c r="I17" s="6" t="s">
        <v>252</v>
      </c>
    </row>
    <row r="18" spans="2:10">
      <c r="B18" s="1" t="s">
        <v>224</v>
      </c>
      <c r="C18" s="1" t="s">
        <v>206</v>
      </c>
      <c r="D18" s="1" t="s">
        <v>215</v>
      </c>
      <c r="E18" s="44">
        <v>45247</v>
      </c>
      <c r="F18" s="42">
        <v>59.89</v>
      </c>
      <c r="G18" s="1">
        <v>40</v>
      </c>
    </row>
    <row r="19" spans="2:10">
      <c r="B19" s="1" t="s">
        <v>225</v>
      </c>
      <c r="C19" s="1" t="s">
        <v>154</v>
      </c>
      <c r="D19" s="1" t="s">
        <v>209</v>
      </c>
      <c r="E19" s="44">
        <v>45280</v>
      </c>
      <c r="F19" s="42">
        <v>88.99</v>
      </c>
      <c r="G19" s="1">
        <v>25</v>
      </c>
      <c r="I19" s="3" t="s">
        <v>253</v>
      </c>
    </row>
    <row r="20" spans="2:10">
      <c r="B20" s="1" t="s">
        <v>226</v>
      </c>
      <c r="C20" s="1" t="s">
        <v>200</v>
      </c>
      <c r="D20" s="1" t="s">
        <v>201</v>
      </c>
      <c r="E20" s="44">
        <v>44856</v>
      </c>
      <c r="F20" s="42">
        <v>79.290000000000006</v>
      </c>
      <c r="G20" s="1">
        <v>55</v>
      </c>
      <c r="I20" s="1">
        <f>SUMPRODUCT(F3:F30,G3:G30,--(MONTH(E3:E30="11")))</f>
        <v>74359.55</v>
      </c>
      <c r="J20" s="1">
        <v>74359.55</v>
      </c>
    </row>
    <row r="21" spans="2:10">
      <c r="B21" s="1" t="s">
        <v>227</v>
      </c>
      <c r="C21" s="1" t="s">
        <v>203</v>
      </c>
      <c r="D21" s="1" t="s">
        <v>213</v>
      </c>
      <c r="E21" s="44">
        <v>44891</v>
      </c>
      <c r="F21" s="42">
        <v>94.49</v>
      </c>
      <c r="G21" s="1">
        <v>30</v>
      </c>
      <c r="I21" s="6" t="s">
        <v>254</v>
      </c>
    </row>
    <row r="22" spans="2:10">
      <c r="B22" s="1" t="s">
        <v>228</v>
      </c>
      <c r="C22" s="1" t="s">
        <v>206</v>
      </c>
      <c r="D22" s="1" t="s">
        <v>204</v>
      </c>
      <c r="E22" s="44">
        <v>44955</v>
      </c>
      <c r="F22" s="42">
        <v>68.790000000000006</v>
      </c>
      <c r="G22" s="1">
        <v>50</v>
      </c>
    </row>
    <row r="23" spans="2:10">
      <c r="B23" s="1" t="s">
        <v>229</v>
      </c>
      <c r="C23" s="1" t="s">
        <v>154</v>
      </c>
      <c r="D23" s="1" t="s">
        <v>198</v>
      </c>
      <c r="E23" s="44">
        <v>44989</v>
      </c>
      <c r="F23" s="42">
        <v>195.49</v>
      </c>
      <c r="G23" s="1">
        <v>10</v>
      </c>
    </row>
    <row r="24" spans="2:10">
      <c r="B24" s="1" t="s">
        <v>230</v>
      </c>
      <c r="C24" s="1" t="s">
        <v>200</v>
      </c>
      <c r="D24" s="1" t="s">
        <v>201</v>
      </c>
      <c r="E24" s="44">
        <v>45026</v>
      </c>
      <c r="F24" s="42">
        <v>67.69</v>
      </c>
      <c r="G24" s="1">
        <v>40</v>
      </c>
    </row>
    <row r="25" spans="2:10">
      <c r="B25" s="1" t="s">
        <v>231</v>
      </c>
      <c r="C25" s="1" t="s">
        <v>203</v>
      </c>
      <c r="D25" s="1" t="s">
        <v>207</v>
      </c>
      <c r="E25" s="44">
        <v>45059</v>
      </c>
      <c r="F25" s="42">
        <v>122.99</v>
      </c>
      <c r="G25" s="1">
        <v>20</v>
      </c>
    </row>
    <row r="26" spans="2:10">
      <c r="B26" s="1" t="s">
        <v>232</v>
      </c>
      <c r="C26" s="1" t="s">
        <v>206</v>
      </c>
      <c r="D26" s="1" t="s">
        <v>211</v>
      </c>
      <c r="E26" s="44">
        <v>45093</v>
      </c>
      <c r="F26" s="42">
        <v>149.79</v>
      </c>
      <c r="G26" s="1">
        <v>15</v>
      </c>
    </row>
    <row r="27" spans="2:10">
      <c r="B27" s="1" t="s">
        <v>233</v>
      </c>
      <c r="C27" s="1" t="s">
        <v>154</v>
      </c>
      <c r="D27" s="1" t="s">
        <v>207</v>
      </c>
      <c r="E27" s="44">
        <v>45127</v>
      </c>
      <c r="F27" s="42">
        <v>71.290000000000006</v>
      </c>
      <c r="G27" s="1">
        <v>30</v>
      </c>
    </row>
    <row r="28" spans="2:10">
      <c r="B28" s="1" t="s">
        <v>234</v>
      </c>
      <c r="C28" s="1" t="s">
        <v>200</v>
      </c>
      <c r="D28" s="1" t="s">
        <v>211</v>
      </c>
      <c r="E28" s="44">
        <v>45161</v>
      </c>
      <c r="F28" s="42">
        <v>188.99</v>
      </c>
      <c r="G28" s="1">
        <v>8</v>
      </c>
    </row>
    <row r="29" spans="2:10">
      <c r="B29" s="1" t="s">
        <v>235</v>
      </c>
      <c r="C29" s="1" t="s">
        <v>203</v>
      </c>
      <c r="D29" s="1" t="s">
        <v>213</v>
      </c>
      <c r="E29" s="44">
        <v>45196</v>
      </c>
      <c r="F29" s="42">
        <v>97.29</v>
      </c>
      <c r="G29" s="1">
        <v>35</v>
      </c>
    </row>
    <row r="30" spans="2:10">
      <c r="B30" s="1" t="s">
        <v>236</v>
      </c>
      <c r="C30" s="1" t="s">
        <v>206</v>
      </c>
      <c r="D30" s="1" t="s">
        <v>207</v>
      </c>
      <c r="E30" s="44">
        <v>45260</v>
      </c>
      <c r="F30" s="42">
        <v>112.99</v>
      </c>
      <c r="G30" s="1">
        <v>12</v>
      </c>
    </row>
    <row r="33" spans="2:9">
      <c r="B33" s="3" t="s">
        <v>255</v>
      </c>
    </row>
    <row r="34" spans="2:9">
      <c r="B34" s="41" t="s">
        <v>194</v>
      </c>
      <c r="C34" s="40" t="s">
        <v>198</v>
      </c>
      <c r="D34" s="40" t="s">
        <v>201</v>
      </c>
      <c r="E34" s="43" t="s">
        <v>204</v>
      </c>
      <c r="F34" s="40" t="s">
        <v>207</v>
      </c>
      <c r="G34" s="40" t="s">
        <v>209</v>
      </c>
      <c r="H34" s="40" t="s">
        <v>213</v>
      </c>
    </row>
    <row r="35" spans="2:9">
      <c r="B35" s="1" t="s">
        <v>197</v>
      </c>
      <c r="C35" s="1">
        <v>89</v>
      </c>
      <c r="D35" s="1">
        <v>56</v>
      </c>
      <c r="E35" s="1">
        <v>89</v>
      </c>
      <c r="F35" s="1">
        <v>59</v>
      </c>
      <c r="G35" s="1">
        <v>77</v>
      </c>
      <c r="H35" s="1">
        <v>86</v>
      </c>
    </row>
    <row r="36" spans="2:9">
      <c r="B36" s="1" t="s">
        <v>199</v>
      </c>
      <c r="C36" s="1">
        <v>85</v>
      </c>
      <c r="D36" s="1">
        <v>88</v>
      </c>
      <c r="E36" s="1">
        <v>73</v>
      </c>
      <c r="F36" s="1">
        <v>78</v>
      </c>
      <c r="G36" s="1">
        <v>84</v>
      </c>
      <c r="H36" s="1">
        <v>97</v>
      </c>
    </row>
    <row r="37" spans="2:9">
      <c r="B37" s="1" t="s">
        <v>202</v>
      </c>
      <c r="C37" s="1">
        <v>72</v>
      </c>
      <c r="D37" s="1">
        <v>78</v>
      </c>
      <c r="E37" s="1">
        <v>87</v>
      </c>
      <c r="F37" s="1">
        <v>76</v>
      </c>
      <c r="G37" s="1">
        <v>80</v>
      </c>
      <c r="H37" s="1">
        <v>77</v>
      </c>
    </row>
    <row r="38" spans="2:9">
      <c r="B38" s="1" t="s">
        <v>205</v>
      </c>
      <c r="C38" s="1">
        <v>100</v>
      </c>
      <c r="D38" s="1">
        <v>76</v>
      </c>
      <c r="E38" s="1">
        <v>65</v>
      </c>
      <c r="F38" s="1">
        <v>99</v>
      </c>
      <c r="G38" s="1">
        <v>86</v>
      </c>
      <c r="H38" s="1">
        <v>99</v>
      </c>
    </row>
    <row r="39" spans="2:9">
      <c r="B39" s="1" t="s">
        <v>208</v>
      </c>
      <c r="C39" s="1">
        <v>77</v>
      </c>
      <c r="D39" s="1">
        <v>52</v>
      </c>
      <c r="E39" s="1">
        <v>72</v>
      </c>
      <c r="F39" s="1">
        <v>83</v>
      </c>
      <c r="G39" s="1">
        <v>50</v>
      </c>
      <c r="H39" s="1">
        <v>70</v>
      </c>
    </row>
    <row r="40" spans="2:9">
      <c r="B40" s="1" t="s">
        <v>210</v>
      </c>
      <c r="C40" s="1">
        <v>88</v>
      </c>
      <c r="D40" s="1">
        <v>60</v>
      </c>
      <c r="E40" s="1">
        <v>98</v>
      </c>
      <c r="F40" s="1">
        <v>63</v>
      </c>
      <c r="G40" s="1">
        <v>87</v>
      </c>
      <c r="H40" s="1">
        <v>64</v>
      </c>
    </row>
    <row r="42" spans="2:9">
      <c r="B42" s="3" t="s">
        <v>256</v>
      </c>
    </row>
    <row r="43" spans="2:9">
      <c r="B43" s="41" t="s">
        <v>194</v>
      </c>
      <c r="C43" s="40" t="s">
        <v>198</v>
      </c>
      <c r="D43" s="40" t="s">
        <v>201</v>
      </c>
      <c r="E43" s="43" t="s">
        <v>204</v>
      </c>
      <c r="F43" s="40" t="s">
        <v>207</v>
      </c>
      <c r="G43" s="40" t="s">
        <v>209</v>
      </c>
      <c r="H43" s="40" t="s">
        <v>213</v>
      </c>
      <c r="I43" s="6" t="s">
        <v>258</v>
      </c>
    </row>
    <row r="44" spans="2:9">
      <c r="B44" s="1" t="s">
        <v>197</v>
      </c>
      <c r="C44" s="1">
        <v>12</v>
      </c>
      <c r="D44" s="1">
        <v>36</v>
      </c>
      <c r="E44" s="1">
        <v>42</v>
      </c>
      <c r="F44" s="1">
        <v>38</v>
      </c>
      <c r="G44" s="1">
        <v>31</v>
      </c>
      <c r="H44" s="1">
        <v>45</v>
      </c>
      <c r="I44" s="6">
        <f>SUMPRODUCT(C35:H40,C44:H49)</f>
        <v>86092</v>
      </c>
    </row>
    <row r="45" spans="2:9">
      <c r="B45" s="1" t="s">
        <v>199</v>
      </c>
      <c r="C45" s="1">
        <v>46</v>
      </c>
      <c r="D45" s="1">
        <v>42</v>
      </c>
      <c r="E45" s="1">
        <v>17</v>
      </c>
      <c r="F45" s="1">
        <v>20</v>
      </c>
      <c r="G45" s="1">
        <v>37</v>
      </c>
      <c r="H45" s="1">
        <v>24</v>
      </c>
    </row>
    <row r="46" spans="2:9">
      <c r="B46" s="1" t="s">
        <v>202</v>
      </c>
      <c r="C46" s="1">
        <v>28</v>
      </c>
      <c r="D46" s="1">
        <v>41</v>
      </c>
      <c r="E46" s="1">
        <v>34</v>
      </c>
      <c r="F46" s="1">
        <v>36</v>
      </c>
      <c r="G46" s="1">
        <v>35</v>
      </c>
      <c r="H46" s="1">
        <v>34</v>
      </c>
    </row>
    <row r="47" spans="2:9">
      <c r="B47" s="1" t="s">
        <v>205</v>
      </c>
      <c r="C47" s="1">
        <v>12</v>
      </c>
      <c r="D47" s="1">
        <v>40</v>
      </c>
      <c r="E47" s="1">
        <v>41</v>
      </c>
      <c r="F47" s="1">
        <v>43</v>
      </c>
      <c r="G47" s="1">
        <v>25</v>
      </c>
      <c r="H47" s="1">
        <v>19</v>
      </c>
    </row>
    <row r="48" spans="2:9">
      <c r="B48" s="1" t="s">
        <v>208</v>
      </c>
      <c r="C48" s="1">
        <v>31</v>
      </c>
      <c r="D48" s="1">
        <v>11</v>
      </c>
      <c r="E48" s="1">
        <v>16</v>
      </c>
      <c r="F48" s="1">
        <v>10</v>
      </c>
      <c r="G48" s="1">
        <v>18</v>
      </c>
      <c r="H48" s="1">
        <v>39</v>
      </c>
    </row>
    <row r="49" spans="2:9">
      <c r="B49" s="1" t="s">
        <v>210</v>
      </c>
      <c r="C49" s="1">
        <v>26</v>
      </c>
      <c r="D49" s="1">
        <v>26</v>
      </c>
      <c r="E49" s="1">
        <v>31</v>
      </c>
      <c r="F49" s="1">
        <v>18</v>
      </c>
      <c r="G49" s="1">
        <v>46</v>
      </c>
      <c r="H49" s="1">
        <v>44</v>
      </c>
    </row>
    <row r="51" spans="2:9">
      <c r="B51" s="3" t="s">
        <v>259</v>
      </c>
    </row>
    <row r="52" spans="2:9">
      <c r="B52" s="41" t="s">
        <v>194</v>
      </c>
      <c r="C52" s="40" t="s">
        <v>198</v>
      </c>
      <c r="D52" s="40" t="s">
        <v>201</v>
      </c>
      <c r="E52" s="43" t="s">
        <v>204</v>
      </c>
      <c r="F52" s="40" t="s">
        <v>207</v>
      </c>
      <c r="G52" s="40" t="s">
        <v>209</v>
      </c>
      <c r="H52" s="40" t="s">
        <v>213</v>
      </c>
      <c r="I52" s="6" t="s">
        <v>257</v>
      </c>
    </row>
    <row r="53" spans="2:9">
      <c r="B53" s="1" t="s">
        <v>197</v>
      </c>
      <c r="C53" s="1">
        <f t="shared" ref="C53:H54" si="0">C35*C44</f>
        <v>1068</v>
      </c>
      <c r="D53" s="1">
        <f t="shared" ref="D53:H53" si="1">D35*D44</f>
        <v>2016</v>
      </c>
      <c r="E53" s="1">
        <f t="shared" si="1"/>
        <v>3738</v>
      </c>
      <c r="F53" s="1">
        <f t="shared" si="1"/>
        <v>2242</v>
      </c>
      <c r="G53" s="1">
        <f t="shared" si="1"/>
        <v>2387</v>
      </c>
      <c r="H53" s="1">
        <f t="shared" si="1"/>
        <v>3870</v>
      </c>
    </row>
    <row r="54" spans="2:9">
      <c r="B54" s="1" t="s">
        <v>199</v>
      </c>
      <c r="C54" s="1">
        <f t="shared" si="0"/>
        <v>3910</v>
      </c>
      <c r="D54" s="1">
        <f t="shared" si="0"/>
        <v>3696</v>
      </c>
      <c r="E54" s="1">
        <f t="shared" si="0"/>
        <v>1241</v>
      </c>
      <c r="F54" s="1">
        <f t="shared" si="0"/>
        <v>1560</v>
      </c>
      <c r="G54" s="1">
        <f t="shared" si="0"/>
        <v>3108</v>
      </c>
      <c r="H54" s="1">
        <f t="shared" si="0"/>
        <v>2328</v>
      </c>
    </row>
    <row r="55" spans="2:9">
      <c r="B55" s="1" t="s">
        <v>202</v>
      </c>
      <c r="C55" s="1">
        <f t="shared" ref="C55:H55" si="2">C37*C46</f>
        <v>2016</v>
      </c>
      <c r="D55" s="1">
        <f t="shared" si="2"/>
        <v>3198</v>
      </c>
      <c r="E55" s="1">
        <f t="shared" si="2"/>
        <v>2958</v>
      </c>
      <c r="F55" s="1">
        <f t="shared" si="2"/>
        <v>2736</v>
      </c>
      <c r="G55" s="1">
        <f t="shared" si="2"/>
        <v>2800</v>
      </c>
      <c r="H55" s="1">
        <f t="shared" si="2"/>
        <v>2618</v>
      </c>
    </row>
    <row r="56" spans="2:9">
      <c r="B56" s="1" t="s">
        <v>205</v>
      </c>
      <c r="C56" s="1">
        <f t="shared" ref="C56:H56" si="3">C38*C47</f>
        <v>1200</v>
      </c>
      <c r="D56" s="1">
        <f t="shared" si="3"/>
        <v>3040</v>
      </c>
      <c r="E56" s="1">
        <f t="shared" si="3"/>
        <v>2665</v>
      </c>
      <c r="F56" s="1">
        <f t="shared" si="3"/>
        <v>4257</v>
      </c>
      <c r="G56" s="1">
        <f t="shared" si="3"/>
        <v>2150</v>
      </c>
      <c r="H56" s="1">
        <f t="shared" si="3"/>
        <v>1881</v>
      </c>
    </row>
    <row r="57" spans="2:9">
      <c r="B57" s="1" t="s">
        <v>208</v>
      </c>
      <c r="C57" s="1">
        <f t="shared" ref="C57:H57" si="4">C39*C48</f>
        <v>2387</v>
      </c>
      <c r="D57" s="1">
        <f t="shared" si="4"/>
        <v>572</v>
      </c>
      <c r="E57" s="1">
        <f t="shared" si="4"/>
        <v>1152</v>
      </c>
      <c r="F57" s="1">
        <f t="shared" si="4"/>
        <v>830</v>
      </c>
      <c r="G57" s="1">
        <f t="shared" si="4"/>
        <v>900</v>
      </c>
      <c r="H57" s="1">
        <f t="shared" si="4"/>
        <v>2730</v>
      </c>
    </row>
    <row r="58" spans="2:9">
      <c r="B58" s="1" t="s">
        <v>210</v>
      </c>
      <c r="C58" s="1">
        <f t="shared" ref="C58:H58" si="5">C40*C49</f>
        <v>2288</v>
      </c>
      <c r="D58" s="1">
        <f t="shared" si="5"/>
        <v>1560</v>
      </c>
      <c r="E58" s="1">
        <f t="shared" si="5"/>
        <v>3038</v>
      </c>
      <c r="F58" s="1">
        <f t="shared" si="5"/>
        <v>1134</v>
      </c>
      <c r="G58" s="1">
        <f t="shared" si="5"/>
        <v>4002</v>
      </c>
      <c r="H58" s="1">
        <f t="shared" si="5"/>
        <v>2816</v>
      </c>
    </row>
    <row r="59" spans="2:9">
      <c r="C59" s="6">
        <f>SUM(C53:C58)</f>
        <v>12869</v>
      </c>
      <c r="D59" s="6">
        <f t="shared" ref="D59:H59" si="6">SUM(D53:D58)</f>
        <v>14082</v>
      </c>
      <c r="E59" s="6">
        <f t="shared" si="6"/>
        <v>14792</v>
      </c>
      <c r="F59" s="6">
        <f t="shared" si="6"/>
        <v>12759</v>
      </c>
      <c r="G59" s="6">
        <f t="shared" si="6"/>
        <v>15347</v>
      </c>
      <c r="H59" s="6">
        <f t="shared" si="6"/>
        <v>16243</v>
      </c>
      <c r="I59" s="6">
        <f>SUM(C59:H59)</f>
        <v>86092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2023-10-19T12:11:29Z</dcterms:modified>
</cp:coreProperties>
</file>