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202300"/>
  <mc:AlternateContent xmlns:mc="http://schemas.openxmlformats.org/markup-compatibility/2006">
    <mc:Choice Requires="x15">
      <x15ac:absPath xmlns:x15ac="http://schemas.microsoft.com/office/spreadsheetml/2010/11/ac" url="C:\Users\abhosale\Documents\PCI Assessments\"/>
    </mc:Choice>
  </mc:AlternateContent>
  <xr:revisionPtr revIDLastSave="0" documentId="8_{87C70933-3AA2-4279-AD79-31785416DA32}" xr6:coauthVersionLast="47" xr6:coauthVersionMax="47" xr10:uidLastSave="{00000000-0000-0000-0000-000000000000}"/>
  <bookViews>
    <workbookView xWindow="-120" yWindow="-120" windowWidth="20730" windowHeight="11160" activeTab="6" xr2:uid="{EB786B8E-7319-4653-82FF-632FC68D0FB8}"/>
  </bookViews>
  <sheets>
    <sheet name="A3.1" sheetId="1" r:id="rId1"/>
    <sheet name="A3.2" sheetId="3" r:id="rId2"/>
    <sheet name="A3.3" sheetId="4" r:id="rId3"/>
    <sheet name="A3.4" sheetId="5" r:id="rId4"/>
    <sheet name="A3.5" sheetId="6" r:id="rId5"/>
    <sheet name="M1" sheetId="7" r:id="rId6"/>
    <sheet name="M2" sheetId="8" r:id="rId7"/>
    <sheet name="Sheet1" sheetId="9" r:id="rId8"/>
  </sheets>
  <definedNames>
    <definedName name="_xlnm._FilterDatabase" localSheetId="5" hidden="1">'M1'!$A$7:$Y$55</definedName>
    <definedName name="_xlnm._FilterDatabase" localSheetId="6" hidden="1">'M2'!$A$7:$Y$236</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46" i="8" l="1"/>
  <c r="L247" i="8"/>
  <c r="L248" i="8"/>
  <c r="L249" i="8"/>
  <c r="L250" i="8" s="1"/>
  <c r="L251" i="8" s="1"/>
  <c r="J248" i="8"/>
  <c r="J249" i="8"/>
  <c r="J250" i="8"/>
  <c r="J251" i="8"/>
  <c r="J247" i="8"/>
  <c r="L238" i="8"/>
  <c r="L239" i="8" s="1"/>
  <c r="L240" i="8" s="1"/>
  <c r="L241" i="8" s="1"/>
  <c r="L242" i="8" s="1"/>
  <c r="L243" i="8" s="1"/>
  <c r="L244" i="8" s="1"/>
  <c r="L245" i="8" s="1"/>
  <c r="J238" i="8"/>
  <c r="J239" i="8" s="1"/>
  <c r="J240" i="8" s="1"/>
  <c r="J241" i="8" s="1"/>
  <c r="J242" i="8" s="1"/>
  <c r="J243" i="8" s="1"/>
  <c r="J244" i="8" s="1"/>
  <c r="J245" i="8" s="1"/>
  <c r="J237" i="8"/>
  <c r="L237" i="8"/>
  <c r="L236" i="8"/>
  <c r="J224" i="8" l="1"/>
  <c r="J225" i="8" s="1"/>
  <c r="J226" i="8" s="1"/>
  <c r="J227" i="8" s="1"/>
  <c r="J228" i="8" s="1"/>
  <c r="J229" i="8" s="1"/>
  <c r="J231" i="8" s="1"/>
  <c r="J232" i="8" s="1"/>
  <c r="J233" i="8" s="1"/>
  <c r="J234" i="8" s="1"/>
  <c r="J235" i="8" s="1"/>
  <c r="J216" i="8"/>
  <c r="J217" i="8" s="1"/>
  <c r="J218" i="8" s="1"/>
  <c r="J219" i="8" s="1"/>
  <c r="J220" i="8" s="1"/>
  <c r="J221" i="8" s="1"/>
  <c r="J222" i="8" s="1"/>
  <c r="J208" i="8"/>
  <c r="J209" i="8" s="1"/>
  <c r="J210" i="8" s="1"/>
  <c r="J211" i="8" s="1"/>
  <c r="J212" i="8" s="1"/>
  <c r="J213" i="8" s="1"/>
  <c r="J214" i="8" s="1"/>
  <c r="J204" i="8"/>
  <c r="J205" i="8" s="1"/>
  <c r="J206" i="8" s="1"/>
  <c r="J197" i="8"/>
  <c r="J198" i="8" s="1"/>
  <c r="J199" i="8" s="1"/>
  <c r="J200" i="8" s="1"/>
  <c r="J201" i="8" s="1"/>
  <c r="J202" i="8" s="1"/>
  <c r="J191" i="8"/>
  <c r="J192" i="8" s="1"/>
  <c r="J193" i="8" s="1"/>
  <c r="J194" i="8" s="1"/>
  <c r="J195" i="8" s="1"/>
  <c r="J187" i="8"/>
  <c r="J188" i="8" s="1"/>
  <c r="J189" i="8" s="1"/>
  <c r="J174" i="8"/>
  <c r="J175" i="8" s="1"/>
  <c r="J176" i="8" s="1"/>
  <c r="J177" i="8" s="1"/>
  <c r="J178" i="8" s="1"/>
  <c r="J179" i="8" s="1"/>
  <c r="J180" i="8" s="1"/>
  <c r="J181" i="8" s="1"/>
  <c r="J182" i="8" s="1"/>
  <c r="J183" i="8" s="1"/>
  <c r="J184" i="8" s="1"/>
  <c r="J185" i="8" s="1"/>
  <c r="J165" i="8"/>
  <c r="J166" i="8" s="1"/>
  <c r="J167" i="8" s="1"/>
  <c r="J168" i="8" s="1"/>
  <c r="J169" i="8" s="1"/>
  <c r="J170" i="8" s="1"/>
  <c r="J171" i="8" s="1"/>
  <c r="J172" i="8" s="1"/>
  <c r="J158" i="8"/>
  <c r="J159" i="8" s="1"/>
  <c r="J160" i="8" s="1"/>
  <c r="J161" i="8" s="1"/>
  <c r="J162" i="8" s="1"/>
  <c r="J163" i="8" s="1"/>
  <c r="J148" i="8"/>
  <c r="J149" i="8" s="1"/>
  <c r="J150" i="8" s="1"/>
  <c r="J151" i="8" s="1"/>
  <c r="J152" i="8" s="1"/>
  <c r="J153" i="8" s="1"/>
  <c r="J154" i="8" s="1"/>
  <c r="J155" i="8" s="1"/>
  <c r="J156" i="8" s="1"/>
  <c r="J141" i="8"/>
  <c r="J142" i="8" s="1"/>
  <c r="J143" i="8" s="1"/>
  <c r="J144" i="8" s="1"/>
  <c r="J145" i="8" s="1"/>
  <c r="J146" i="8" s="1"/>
  <c r="J126" i="8"/>
  <c r="J127" i="8" s="1"/>
  <c r="J128" i="8" s="1"/>
  <c r="J129" i="8" s="1"/>
  <c r="J130" i="8" s="1"/>
  <c r="J131" i="8" s="1"/>
  <c r="J132" i="8" s="1"/>
  <c r="J133" i="8" s="1"/>
  <c r="J134" i="8" s="1"/>
  <c r="J135" i="8" s="1"/>
  <c r="J136" i="8" s="1"/>
  <c r="J137" i="8" s="1"/>
  <c r="J138" i="8" s="1"/>
  <c r="J117" i="8"/>
  <c r="J118" i="8" s="1"/>
  <c r="J119" i="8" s="1"/>
  <c r="J120" i="8" s="1"/>
  <c r="J121" i="8" s="1"/>
  <c r="J122" i="8" s="1"/>
  <c r="J123" i="8" s="1"/>
  <c r="J124" i="8" s="1"/>
  <c r="J107" i="8"/>
  <c r="J108" i="8" s="1"/>
  <c r="J109" i="8" s="1"/>
  <c r="J110" i="8" s="1"/>
  <c r="J111" i="8" s="1"/>
  <c r="J112" i="8" s="1"/>
  <c r="J113" i="8" s="1"/>
  <c r="J114" i="8" s="1"/>
  <c r="J115" i="8" s="1"/>
  <c r="J101" i="8"/>
  <c r="J102" i="8" s="1"/>
  <c r="J104" i="8" s="1"/>
  <c r="J105" i="8" s="1"/>
  <c r="J96" i="8"/>
  <c r="J97" i="8" s="1"/>
  <c r="J98" i="8" s="1"/>
  <c r="J99" i="8" s="1"/>
  <c r="J103" i="8" l="1"/>
  <c r="J92" i="8"/>
  <c r="J93" i="8" s="1"/>
  <c r="J94" i="8" s="1"/>
  <c r="L33" i="6"/>
  <c r="L34" i="6" s="1"/>
  <c r="J33" i="6"/>
  <c r="J34" i="6" s="1"/>
  <c r="L32" i="6"/>
  <c r="J32" i="6"/>
  <c r="J88" i="8"/>
  <c r="J89" i="8" s="1"/>
  <c r="J90" i="8" s="1"/>
  <c r="J84" i="8"/>
  <c r="J85" i="8" s="1"/>
  <c r="J86" i="8" s="1"/>
  <c r="J80" i="8"/>
  <c r="J81" i="8" s="1"/>
  <c r="J82" i="8" s="1"/>
  <c r="J76" i="8"/>
  <c r="J77" i="8" s="1"/>
  <c r="J78" i="8" s="1"/>
  <c r="J72" i="8"/>
  <c r="J73" i="8" s="1"/>
  <c r="J74" i="8" s="1"/>
  <c r="J68" i="8"/>
  <c r="J69" i="8" s="1"/>
  <c r="J70" i="8" s="1"/>
  <c r="J63" i="8"/>
  <c r="J64" i="8" s="1"/>
  <c r="J65" i="8" s="1"/>
  <c r="J66" i="8" s="1"/>
  <c r="J60" i="8"/>
  <c r="J61" i="8" s="1"/>
  <c r="L60" i="8"/>
  <c r="L61" i="8" s="1"/>
  <c r="L62" i="8" s="1"/>
  <c r="L63" i="8" s="1"/>
  <c r="L64" i="8" s="1"/>
  <c r="L65" i="8" s="1"/>
  <c r="L66" i="8" s="1"/>
  <c r="L67" i="8" s="1"/>
  <c r="L68" i="8" s="1"/>
  <c r="L69" i="8" s="1"/>
  <c r="L70" i="8" s="1"/>
  <c r="L71" i="8" s="1"/>
  <c r="L72" i="8" s="1"/>
  <c r="L73" i="8" s="1"/>
  <c r="L74" i="8" s="1"/>
  <c r="L75" i="8" s="1"/>
  <c r="L76" i="8" s="1"/>
  <c r="L77" i="8" s="1"/>
  <c r="L78" i="8" s="1"/>
  <c r="L79" i="8" s="1"/>
  <c r="L80" i="8" s="1"/>
  <c r="L81" i="8" s="1"/>
  <c r="L82" i="8" s="1"/>
  <c r="L83" i="8" s="1"/>
  <c r="L84" i="8" s="1"/>
  <c r="L85" i="8" s="1"/>
  <c r="L86" i="8" s="1"/>
  <c r="L87" i="8" s="1"/>
  <c r="L88" i="8" s="1"/>
  <c r="L89" i="8" s="1"/>
  <c r="J55" i="8"/>
  <c r="J56" i="8" s="1"/>
  <c r="J57" i="8" s="1"/>
  <c r="J50" i="8"/>
  <c r="J51" i="8" s="1"/>
  <c r="J52" i="8" s="1"/>
  <c r="J53" i="8" s="1"/>
  <c r="J46" i="8"/>
  <c r="J47" i="8" s="1"/>
  <c r="J48" i="8" s="1"/>
  <c r="J42" i="8"/>
  <c r="J43" i="8" s="1"/>
  <c r="J44" i="8" s="1"/>
  <c r="J38" i="8"/>
  <c r="J39" i="8" s="1"/>
  <c r="J40" i="8" s="1"/>
  <c r="J22" i="8"/>
  <c r="J23" i="8" s="1"/>
  <c r="J24" i="8" s="1"/>
  <c r="J26" i="8" s="1"/>
  <c r="J27" i="8" s="1"/>
  <c r="J28" i="8" s="1"/>
  <c r="J30" i="8" s="1"/>
  <c r="J31" i="8" s="1"/>
  <c r="J32" i="8" s="1"/>
  <c r="J33" i="8" s="1"/>
  <c r="J34" i="8" s="1"/>
  <c r="J35" i="8" s="1"/>
  <c r="J36" i="8" s="1"/>
  <c r="L9" i="8"/>
  <c r="L10" i="8" s="1"/>
  <c r="J9" i="8"/>
  <c r="J10" i="8" s="1"/>
  <c r="G6" i="8"/>
  <c r="F6" i="8"/>
  <c r="Y4" i="8"/>
  <c r="X4" i="8"/>
  <c r="W4" i="8"/>
  <c r="V4" i="8"/>
  <c r="U4" i="8"/>
  <c r="T4" i="8"/>
  <c r="Y3" i="8"/>
  <c r="X3" i="8"/>
  <c r="W3" i="8"/>
  <c r="V3" i="8"/>
  <c r="U3" i="8"/>
  <c r="T3" i="8"/>
  <c r="P3" i="8"/>
  <c r="O3" i="8"/>
  <c r="Y2" i="8"/>
  <c r="X2" i="8"/>
  <c r="W2" i="8"/>
  <c r="V2" i="8"/>
  <c r="U2" i="8"/>
  <c r="T2" i="8"/>
  <c r="P2" i="8"/>
  <c r="O2" i="8"/>
  <c r="J85" i="7"/>
  <c r="J86" i="7" s="1"/>
  <c r="J87" i="7" s="1"/>
  <c r="L90" i="8" l="1"/>
  <c r="L91" i="8" s="1"/>
  <c r="L92" i="8" s="1"/>
  <c r="L93" i="8" s="1"/>
  <c r="L94" i="8" s="1"/>
  <c r="L95" i="8"/>
  <c r="L96" i="8" s="1"/>
  <c r="L97" i="8" s="1"/>
  <c r="L98" i="8" s="1"/>
  <c r="L99" i="8" s="1"/>
  <c r="L100" i="8" s="1"/>
  <c r="L101" i="8" s="1"/>
  <c r="L102" i="8" s="1"/>
  <c r="J11" i="8"/>
  <c r="L11" i="8"/>
  <c r="T5" i="8"/>
  <c r="Y5" i="8"/>
  <c r="L104" i="8" l="1"/>
  <c r="L105" i="8" s="1"/>
  <c r="L106" i="8" s="1"/>
  <c r="L107" i="8" s="1"/>
  <c r="L108" i="8" s="1"/>
  <c r="L109" i="8" s="1"/>
  <c r="L110" i="8" s="1"/>
  <c r="L111" i="8" s="1"/>
  <c r="L112" i="8" s="1"/>
  <c r="L113" i="8" s="1"/>
  <c r="L114" i="8" s="1"/>
  <c r="L115" i="8" s="1"/>
  <c r="L116" i="8" s="1"/>
  <c r="L117" i="8" s="1"/>
  <c r="L118" i="8" s="1"/>
  <c r="L119" i="8" s="1"/>
  <c r="L120" i="8" s="1"/>
  <c r="L121" i="8" s="1"/>
  <c r="L122" i="8" s="1"/>
  <c r="L123" i="8" s="1"/>
  <c r="L124" i="8" s="1"/>
  <c r="L125" i="8" s="1"/>
  <c r="L126" i="8" s="1"/>
  <c r="L127" i="8" s="1"/>
  <c r="L128" i="8" s="1"/>
  <c r="L129" i="8" s="1"/>
  <c r="L130" i="8" s="1"/>
  <c r="L131" i="8" s="1"/>
  <c r="L132" i="8" s="1"/>
  <c r="L133" i="8" s="1"/>
  <c r="L134" i="8" s="1"/>
  <c r="L135" i="8" s="1"/>
  <c r="L136" i="8" s="1"/>
  <c r="L137" i="8" s="1"/>
  <c r="L138" i="8" s="1"/>
  <c r="L139" i="8" s="1"/>
  <c r="L140" i="8" s="1"/>
  <c r="L141" i="8" s="1"/>
  <c r="L142" i="8" s="1"/>
  <c r="L143" i="8" s="1"/>
  <c r="L144" i="8" s="1"/>
  <c r="L145" i="8" s="1"/>
  <c r="L146" i="8" s="1"/>
  <c r="L147" i="8" s="1"/>
  <c r="L148" i="8" s="1"/>
  <c r="L149" i="8" s="1"/>
  <c r="L150" i="8" s="1"/>
  <c r="L151" i="8" s="1"/>
  <c r="L152" i="8" s="1"/>
  <c r="L153" i="8" s="1"/>
  <c r="L154" i="8" s="1"/>
  <c r="L155" i="8" s="1"/>
  <c r="L156" i="8" s="1"/>
  <c r="L157" i="8" s="1"/>
  <c r="L158" i="8" s="1"/>
  <c r="L159" i="8" s="1"/>
  <c r="L160" i="8" s="1"/>
  <c r="L161" i="8" s="1"/>
  <c r="L162" i="8" s="1"/>
  <c r="L163" i="8" s="1"/>
  <c r="L164" i="8" s="1"/>
  <c r="L165" i="8" s="1"/>
  <c r="L166" i="8" s="1"/>
  <c r="L167" i="8" s="1"/>
  <c r="L168" i="8" s="1"/>
  <c r="L169" i="8" s="1"/>
  <c r="L170" i="8" s="1"/>
  <c r="L171" i="8" s="1"/>
  <c r="L172" i="8" s="1"/>
  <c r="L173" i="8" s="1"/>
  <c r="L174" i="8" s="1"/>
  <c r="L175" i="8" s="1"/>
  <c r="L176" i="8" s="1"/>
  <c r="L177" i="8" s="1"/>
  <c r="L178" i="8" s="1"/>
  <c r="L179" i="8" s="1"/>
  <c r="L180" i="8" s="1"/>
  <c r="L181" i="8" s="1"/>
  <c r="L182" i="8" s="1"/>
  <c r="L183" i="8" s="1"/>
  <c r="L184" i="8" s="1"/>
  <c r="L185" i="8" s="1"/>
  <c r="L186" i="8" s="1"/>
  <c r="L187" i="8" s="1"/>
  <c r="L188" i="8" s="1"/>
  <c r="L189" i="8" s="1"/>
  <c r="L190" i="8" s="1"/>
  <c r="L191" i="8" s="1"/>
  <c r="L192" i="8" s="1"/>
  <c r="L193" i="8" s="1"/>
  <c r="L194" i="8" s="1"/>
  <c r="L195" i="8" s="1"/>
  <c r="L196" i="8" s="1"/>
  <c r="L197" i="8" s="1"/>
  <c r="L198" i="8" s="1"/>
  <c r="L199" i="8" s="1"/>
  <c r="L200" i="8" s="1"/>
  <c r="L201" i="8" s="1"/>
  <c r="L202" i="8" s="1"/>
  <c r="L203" i="8" s="1"/>
  <c r="L204" i="8" s="1"/>
  <c r="L205" i="8" s="1"/>
  <c r="L206" i="8" s="1"/>
  <c r="L207" i="8" s="1"/>
  <c r="L208" i="8" s="1"/>
  <c r="L209" i="8" s="1"/>
  <c r="L210" i="8" s="1"/>
  <c r="L211" i="8" s="1"/>
  <c r="L212" i="8" s="1"/>
  <c r="L213" i="8" s="1"/>
  <c r="L214" i="8" s="1"/>
  <c r="L215" i="8" s="1"/>
  <c r="L216" i="8" s="1"/>
  <c r="L217" i="8" s="1"/>
  <c r="L218" i="8" s="1"/>
  <c r="L219" i="8" s="1"/>
  <c r="L220" i="8" s="1"/>
  <c r="L221" i="8" s="1"/>
  <c r="L222" i="8" s="1"/>
  <c r="L223" i="8" s="1"/>
  <c r="L224" i="8" s="1"/>
  <c r="L225" i="8" s="1"/>
  <c r="L226" i="8" s="1"/>
  <c r="L227" i="8" s="1"/>
  <c r="L228" i="8" s="1"/>
  <c r="L229" i="8" s="1"/>
  <c r="L230" i="8" s="1"/>
  <c r="L231" i="8" s="1"/>
  <c r="L232" i="8" s="1"/>
  <c r="L233" i="8" s="1"/>
  <c r="L234" i="8" s="1"/>
  <c r="L235" i="8" s="1"/>
  <c r="L103" i="8"/>
  <c r="L14" i="8"/>
  <c r="L12" i="8"/>
  <c r="J12" i="8"/>
  <c r="J13" i="8" s="1"/>
  <c r="L17" i="8" l="1"/>
  <c r="L13" i="8"/>
  <c r="L15" i="8"/>
  <c r="L16" i="8" s="1"/>
  <c r="L18" i="8"/>
  <c r="L19" i="8" s="1"/>
  <c r="J14" i="8"/>
  <c r="J17" i="8"/>
  <c r="L20" i="8" l="1"/>
  <c r="L21" i="8" s="1"/>
  <c r="L22" i="8" s="1"/>
  <c r="L23" i="8" s="1"/>
  <c r="L24" i="8" s="1"/>
  <c r="L25" i="8" s="1"/>
  <c r="L26" i="8" s="1"/>
  <c r="L27" i="8" s="1"/>
  <c r="L28" i="8" s="1"/>
  <c r="L29" i="8" s="1"/>
  <c r="L30" i="8" s="1"/>
  <c r="L31" i="8" s="1"/>
  <c r="L32" i="8" s="1"/>
  <c r="L33" i="8" s="1"/>
  <c r="L34" i="8" s="1"/>
  <c r="L35" i="8" s="1"/>
  <c r="L36" i="8" s="1"/>
  <c r="L37" i="8" s="1"/>
  <c r="L38" i="8" s="1"/>
  <c r="L39" i="8" s="1"/>
  <c r="L40" i="8" s="1"/>
  <c r="L41" i="8" s="1"/>
  <c r="L42" i="8" s="1"/>
  <c r="L43" i="8" s="1"/>
  <c r="L44" i="8" s="1"/>
  <c r="L45" i="8" s="1"/>
  <c r="L46" i="8" s="1"/>
  <c r="L47" i="8" s="1"/>
  <c r="L48" i="8" s="1"/>
  <c r="L49" i="8" s="1"/>
  <c r="L50" i="8" s="1"/>
  <c r="L51" i="8" s="1"/>
  <c r="L52" i="8" s="1"/>
  <c r="L53" i="8" s="1"/>
  <c r="L54" i="8" s="1"/>
  <c r="L55" i="8" s="1"/>
  <c r="L56" i="8" s="1"/>
  <c r="L57" i="8" s="1"/>
  <c r="J15" i="8"/>
  <c r="J16" i="8" s="1"/>
  <c r="J18" i="8"/>
  <c r="J19" i="8" s="1"/>
  <c r="J20" i="8" s="1"/>
  <c r="G6" i="7"/>
  <c r="F6" i="7"/>
  <c r="Y4" i="7"/>
  <c r="X4" i="7"/>
  <c r="W4" i="7"/>
  <c r="V4" i="7"/>
  <c r="U4" i="7"/>
  <c r="T4" i="7"/>
  <c r="Y3" i="7"/>
  <c r="X3" i="7"/>
  <c r="W3" i="7"/>
  <c r="V3" i="7"/>
  <c r="U3" i="7"/>
  <c r="T3" i="7"/>
  <c r="P3" i="7"/>
  <c r="O3" i="7"/>
  <c r="Y2" i="7"/>
  <c r="X2" i="7"/>
  <c r="W2" i="7"/>
  <c r="V2" i="7"/>
  <c r="U2" i="7"/>
  <c r="T2" i="7"/>
  <c r="P2" i="7"/>
  <c r="O2" i="7"/>
  <c r="L84" i="7" l="1"/>
  <c r="L85" i="7" s="1"/>
  <c r="L86" i="7" s="1"/>
  <c r="L87" i="7" s="1"/>
  <c r="T5" i="7"/>
  <c r="Y5" i="7"/>
  <c r="L28" i="6"/>
  <c r="J28" i="6"/>
  <c r="J9" i="6"/>
  <c r="J10" i="6" s="1"/>
  <c r="J11" i="6" s="1"/>
  <c r="J12" i="6" s="1"/>
  <c r="J13" i="6" s="1"/>
  <c r="J14" i="6" s="1"/>
  <c r="J15" i="6" s="1"/>
  <c r="J16" i="6" s="1"/>
  <c r="J17" i="6" s="1"/>
  <c r="J18" i="6" s="1"/>
  <c r="J19" i="6" s="1"/>
  <c r="J20" i="6" s="1"/>
  <c r="J21" i="6" s="1"/>
  <c r="J22" i="6" s="1"/>
  <c r="J23" i="6" s="1"/>
  <c r="J24" i="6" s="1"/>
  <c r="J25" i="6" s="1"/>
  <c r="J26" i="6" s="1"/>
  <c r="J27" i="6" s="1"/>
  <c r="L9" i="6"/>
  <c r="L10" i="6" s="1"/>
  <c r="L11" i="6" s="1"/>
  <c r="L12" i="6" s="1"/>
  <c r="L13" i="6" s="1"/>
  <c r="L14" i="6" s="1"/>
  <c r="L15" i="6" s="1"/>
  <c r="L16" i="6" s="1"/>
  <c r="L17" i="6" s="1"/>
  <c r="L18" i="6" s="1"/>
  <c r="L19" i="6" s="1"/>
  <c r="L20" i="6" s="1"/>
  <c r="L21" i="6" s="1"/>
  <c r="L22" i="6" s="1"/>
  <c r="L23" i="6" s="1"/>
  <c r="L24" i="6" s="1"/>
  <c r="L25" i="6" s="1"/>
  <c r="L26" i="6" s="1"/>
  <c r="L27" i="6" s="1"/>
  <c r="G6" i="6"/>
  <c r="F6" i="6"/>
  <c r="Y4" i="6"/>
  <c r="X4" i="6"/>
  <c r="W4" i="6"/>
  <c r="V4" i="6"/>
  <c r="U4" i="6"/>
  <c r="T4" i="6"/>
  <c r="Y3" i="6"/>
  <c r="X3" i="6"/>
  <c r="W3" i="6"/>
  <c r="V3" i="6"/>
  <c r="U3" i="6"/>
  <c r="T3" i="6"/>
  <c r="P3" i="6"/>
  <c r="O3" i="6"/>
  <c r="Y2" i="6"/>
  <c r="X2" i="6"/>
  <c r="W2" i="6"/>
  <c r="V2" i="6"/>
  <c r="U2" i="6"/>
  <c r="T2" i="6"/>
  <c r="P2" i="6"/>
  <c r="O2" i="6"/>
  <c r="L9" i="5"/>
  <c r="L10" i="5" s="1"/>
  <c r="L11" i="5" s="1"/>
  <c r="L14" i="4"/>
  <c r="J14" i="4"/>
  <c r="J9" i="5"/>
  <c r="J10" i="5" s="1"/>
  <c r="J11" i="5" s="1"/>
  <c r="G6" i="5"/>
  <c r="F6" i="5"/>
  <c r="Y4" i="5"/>
  <c r="X4" i="5"/>
  <c r="W4" i="5"/>
  <c r="V4" i="5"/>
  <c r="U4" i="5"/>
  <c r="T4" i="5"/>
  <c r="Y3" i="5"/>
  <c r="X3" i="5"/>
  <c r="W3" i="5"/>
  <c r="V3" i="5"/>
  <c r="U3" i="5"/>
  <c r="T3" i="5"/>
  <c r="P3" i="5"/>
  <c r="O3" i="5"/>
  <c r="Y2" i="5"/>
  <c r="X2" i="5"/>
  <c r="W2" i="5"/>
  <c r="V2" i="5"/>
  <c r="U2" i="5"/>
  <c r="T2" i="5"/>
  <c r="P2" i="5"/>
  <c r="O2" i="5"/>
  <c r="L9" i="4"/>
  <c r="L10" i="4" s="1"/>
  <c r="L11" i="4" s="1"/>
  <c r="J9" i="4"/>
  <c r="J10" i="4" s="1"/>
  <c r="J11" i="4" s="1"/>
  <c r="J12" i="4" s="1"/>
  <c r="G6" i="4"/>
  <c r="F6" i="4"/>
  <c r="Y4" i="4"/>
  <c r="X4" i="4"/>
  <c r="W4" i="4"/>
  <c r="V4" i="4"/>
  <c r="U4" i="4"/>
  <c r="T4" i="4"/>
  <c r="Y3" i="4"/>
  <c r="X3" i="4"/>
  <c r="W3" i="4"/>
  <c r="V3" i="4"/>
  <c r="U3" i="4"/>
  <c r="T3" i="4"/>
  <c r="P3" i="4"/>
  <c r="O3" i="4"/>
  <c r="Y2" i="4"/>
  <c r="X2" i="4"/>
  <c r="W2" i="4"/>
  <c r="V2" i="4"/>
  <c r="U2" i="4"/>
  <c r="T2" i="4"/>
  <c r="P2" i="4"/>
  <c r="O2" i="4"/>
  <c r="G6" i="3"/>
  <c r="F6" i="3"/>
  <c r="Y4" i="3"/>
  <c r="X4" i="3"/>
  <c r="W4" i="3"/>
  <c r="V4" i="3"/>
  <c r="U4" i="3"/>
  <c r="T4" i="3"/>
  <c r="Y3" i="3"/>
  <c r="X3" i="3"/>
  <c r="W3" i="3"/>
  <c r="V3" i="3"/>
  <c r="U3" i="3"/>
  <c r="T3" i="3"/>
  <c r="P3" i="3"/>
  <c r="O3" i="3"/>
  <c r="Y2" i="3"/>
  <c r="X2" i="3"/>
  <c r="W2" i="3"/>
  <c r="V2" i="3"/>
  <c r="U2" i="3"/>
  <c r="T2" i="3"/>
  <c r="P2" i="3"/>
  <c r="O2" i="3"/>
  <c r="L17" i="1"/>
  <c r="L19" i="1" s="1"/>
  <c r="J9" i="1"/>
  <c r="J10" i="1" s="1"/>
  <c r="J11" i="1" s="1"/>
  <c r="J12" i="1" s="1"/>
  <c r="J13" i="1" s="1"/>
  <c r="J14" i="1" s="1"/>
  <c r="J15" i="1" s="1"/>
  <c r="J17" i="1" s="1"/>
  <c r="T5" i="6" l="1"/>
  <c r="Y5" i="6"/>
  <c r="T5" i="5"/>
  <c r="Y5" i="5"/>
  <c r="T5" i="4"/>
  <c r="L12" i="4"/>
  <c r="L13" i="4" s="1"/>
  <c r="L15" i="4" s="1"/>
  <c r="J15" i="4"/>
  <c r="Y5" i="4"/>
  <c r="T5" i="3"/>
  <c r="Y5" i="3"/>
  <c r="L23" i="1"/>
  <c r="L24" i="1" s="1"/>
  <c r="L25" i="1" s="1"/>
  <c r="L26" i="1" s="1"/>
  <c r="L27" i="1" s="1"/>
  <c r="L28" i="1" s="1"/>
  <c r="J19" i="1"/>
  <c r="J21" i="1" s="1"/>
  <c r="J22" i="1" s="1"/>
  <c r="J23" i="1" s="1"/>
  <c r="J24" i="1" s="1"/>
  <c r="J26" i="1" s="1"/>
  <c r="J27" i="1" s="1"/>
  <c r="J28" i="1" s="1"/>
  <c r="G6" i="1"/>
  <c r="F6" i="1"/>
  <c r="Y4" i="1"/>
  <c r="X4" i="1"/>
  <c r="W4" i="1"/>
  <c r="V4" i="1"/>
  <c r="U4" i="1"/>
  <c r="T4" i="1"/>
  <c r="Y3" i="1"/>
  <c r="X3" i="1"/>
  <c r="W3" i="1"/>
  <c r="V3" i="1"/>
  <c r="U3" i="1"/>
  <c r="T3" i="1"/>
  <c r="P3" i="1"/>
  <c r="O3" i="1"/>
  <c r="Y2" i="1"/>
  <c r="X2" i="1"/>
  <c r="W2" i="1"/>
  <c r="V2" i="1"/>
  <c r="U2" i="1"/>
  <c r="T2" i="1"/>
  <c r="P2" i="1"/>
  <c r="O2" i="1"/>
  <c r="T5" i="1" l="1"/>
  <c r="Y5" i="1"/>
</calcChain>
</file>

<file path=xl/sharedStrings.xml><?xml version="1.0" encoding="utf-8"?>
<sst xmlns="http://schemas.openxmlformats.org/spreadsheetml/2006/main" count="3107" uniqueCount="618">
  <si>
    <t>ACT</t>
  </si>
  <si>
    <t>PLAN</t>
  </si>
  <si>
    <t>Total</t>
  </si>
  <si>
    <t>Critical</t>
  </si>
  <si>
    <t>High</t>
  </si>
  <si>
    <t>Moderate</t>
  </si>
  <si>
    <t>Low</t>
  </si>
  <si>
    <t>Negligible</t>
  </si>
  <si>
    <t>Cycle #:</t>
  </si>
  <si>
    <t>Risk</t>
  </si>
  <si>
    <t>Prepared by:</t>
  </si>
  <si>
    <t>Updated:</t>
  </si>
  <si>
    <t>Assumption</t>
  </si>
  <si>
    <t>CHECK</t>
  </si>
  <si>
    <t>DO</t>
  </si>
  <si>
    <t>Issue</t>
  </si>
  <si>
    <t>PDCA phase</t>
  </si>
  <si>
    <t>Owner</t>
  </si>
  <si>
    <t>Due date</t>
  </si>
  <si>
    <t>Completion %</t>
  </si>
  <si>
    <t>Status</t>
  </si>
  <si>
    <t>Closed</t>
  </si>
  <si>
    <t>Open</t>
  </si>
  <si>
    <t>Designated Entities Supplemental Validation (DESV)</t>
  </si>
  <si>
    <t>Req#</t>
  </si>
  <si>
    <t>Sub- Req#</t>
  </si>
  <si>
    <t>A PCI DSS compliance program is implemented.</t>
  </si>
  <si>
    <t>Atul Bhosale</t>
  </si>
  <si>
    <t>Req Id:</t>
  </si>
  <si>
    <t>Description :</t>
  </si>
  <si>
    <t>Defining a charter for a PCI DSS compliance program.</t>
  </si>
  <si>
    <t>Activity Id</t>
  </si>
  <si>
    <t>Audit Test Id</t>
  </si>
  <si>
    <t>Comments</t>
  </si>
  <si>
    <t>DocId</t>
  </si>
  <si>
    <t>Obtain PCI Charter Approval from Executive Committee</t>
  </si>
  <si>
    <t>Drafting a charter for a PCI DSS compliance program.</t>
  </si>
  <si>
    <t>Followup for PCI Charter Changes</t>
  </si>
  <si>
    <t>Activity time In Days</t>
  </si>
  <si>
    <t xml:space="preserve">Drafting PCI DSS Annual Executive Summary </t>
  </si>
  <si>
    <t>Submitting PCIDSS Annual Executive Summary</t>
  </si>
  <si>
    <t>Obtain PCI DSS Annual Executive Summary  Sign off</t>
  </si>
  <si>
    <t>Check for Updates in PCI DSS Annual Executive Summary</t>
  </si>
  <si>
    <t>Molly Brown</t>
  </si>
  <si>
    <t>Bobby Ali</t>
  </si>
  <si>
    <t>Warren Chang</t>
  </si>
  <si>
    <t>A3.1.1.a</t>
  </si>
  <si>
    <t>A3.1.1.c</t>
  </si>
  <si>
    <t>A3.1.1.b</t>
  </si>
  <si>
    <t>Definition of PCI DSS compliance activities including BAU</t>
  </si>
  <si>
    <t>A3.1.2.a</t>
  </si>
  <si>
    <t xml:space="preserve">Update PDCA Register with PCI Compliance Defined activities </t>
  </si>
  <si>
    <t>Assign Activities to PCI Security Team Members on MS Planner</t>
  </si>
  <si>
    <t>Monitor PCIDSS Activity Completion Times as per Frequency</t>
  </si>
  <si>
    <t>Frequency</t>
  </si>
  <si>
    <t>M</t>
  </si>
  <si>
    <t>Q</t>
  </si>
  <si>
    <t>Annual</t>
  </si>
  <si>
    <t>Quarterly</t>
  </si>
  <si>
    <t>Daily</t>
  </si>
  <si>
    <t>Map PDCA with PCIDSS Priortized Approach file</t>
  </si>
  <si>
    <t>A3.1.2</t>
  </si>
  <si>
    <t>Design Annual PCI DSS assessment process</t>
  </si>
  <si>
    <t>Determine Annual Merchant Level</t>
  </si>
  <si>
    <t>BIA Report for potential PCI DSS impacts on Strategic business decisions</t>
  </si>
  <si>
    <t>Mergers and acquisitions, new technology
purchases, or new payment-acceptance
channels</t>
  </si>
  <si>
    <t>A3.1.3</t>
  </si>
  <si>
    <t>A3.1.3.a</t>
  </si>
  <si>
    <t>PCI Security Team Assignments Residual Risk report</t>
  </si>
  <si>
    <t>A3.1.3.b</t>
  </si>
  <si>
    <t>Activity Header</t>
  </si>
  <si>
    <t>A3.1.4</t>
  </si>
  <si>
    <t>Security Awareness Program Checklist</t>
  </si>
  <si>
    <t>Determine Roles for Assembled Security Awareness Team</t>
  </si>
  <si>
    <t>Mapping of PCI DSS Requirements to Different Roles, Materials, and Metrics</t>
  </si>
  <si>
    <t>Security Awareness Program Record</t>
  </si>
  <si>
    <t>Appendix A https://listings.pcisecuritystandards.org/documents/PCI_DSS_V1.0_Best_Practices_for_Implementing_Security_Awareness_Program.pdf</t>
  </si>
  <si>
    <t>Appendix B https://listings.pcisecuritystandards.org/documents/PCI_DSS_V1.0_Best_Practices_for_Implementing_Security_Awareness_Program.pdf</t>
  </si>
  <si>
    <t>A3.1.4.a</t>
  </si>
  <si>
    <t>A3.1.4.b</t>
  </si>
  <si>
    <t>A3.1.1</t>
  </si>
  <si>
    <t xml:space="preserve"> PCI DSS scope is documented and validated.</t>
  </si>
  <si>
    <t>A3.1</t>
  </si>
  <si>
    <t>A3.2</t>
  </si>
  <si>
    <t>Asset Grouping in CDE, Security Impacting  &amp; Out-of scope Systems</t>
  </si>
  <si>
    <t>Guidance-PCI-DSS-Scoping-and-Segmentation_v1.0</t>
  </si>
  <si>
    <t>Approval on the SOP For maintenance of NFD &amp; DFD documentation</t>
  </si>
  <si>
    <t>Draft SOP For maintenance of NFD &amp; DFD documentation</t>
  </si>
  <si>
    <t>Data Discovery and Classification Tool Report</t>
  </si>
  <si>
    <t>A3.2.1</t>
  </si>
  <si>
    <t>Consolidated Quarterly PCIDSS Scoping Review Report</t>
  </si>
  <si>
    <t>A3.2.2</t>
  </si>
  <si>
    <t>PCI DSS impact assessment for all changes to systems or networks</t>
  </si>
  <si>
    <t>A3.2.1.a</t>
  </si>
  <si>
    <t>A3.2.1.b</t>
  </si>
  <si>
    <t>A3.2.2.1</t>
  </si>
  <si>
    <t>A3.2.3</t>
  </si>
  <si>
    <t>PCI DSS impact assessment for all changes to organizational structure</t>
  </si>
  <si>
    <t>Reassignments of personnel with responsibility for security control.</t>
  </si>
  <si>
    <t>A3.2.4</t>
  </si>
  <si>
    <t>Penetration testing Report covering all segmentation controls</t>
  </si>
  <si>
    <t>A3.2.5</t>
  </si>
  <si>
    <t>A3.2.5.b</t>
  </si>
  <si>
    <t>A3.2.5.2</t>
  </si>
  <si>
    <t>A3.2.5.2.a</t>
  </si>
  <si>
    <t>Remediation Detailed Report Upon detection of cleartext PAN  outside the CDE</t>
  </si>
  <si>
    <t>A3.2.5.2.b</t>
  </si>
  <si>
    <t>A3.2.6</t>
  </si>
  <si>
    <t>A3.2.6.a</t>
  </si>
  <si>
    <t>Documentation on DLP Mechanisms, Detecting &amp; Generating audit logs and alerts</t>
  </si>
  <si>
    <t xml:space="preserve">Documentation on Response SOPs For prompt investigation of alerts </t>
  </si>
  <si>
    <t>Documentation on Response SOPs For Remediating DLP data leaks or process gaps</t>
  </si>
  <si>
    <t>A3.2.6.1.b</t>
  </si>
  <si>
    <t>A3.2.6.1.a</t>
  </si>
  <si>
    <t>A3.2.6.1</t>
  </si>
  <si>
    <t>PCI DSS is incorporated into business-as-usual (BAU) activities.</t>
  </si>
  <si>
    <t>A3.3</t>
  </si>
  <si>
    <t>A3.3.1</t>
  </si>
  <si>
    <t>Draft Policy &amp; Procedures to promptly detect, alert, and address Critical Security Systems Failure</t>
  </si>
  <si>
    <t>A3.3.1.a</t>
  </si>
  <si>
    <t>Draft Response SOPs to Restoring security functions</t>
  </si>
  <si>
    <t>A3.3.1.2</t>
  </si>
  <si>
    <t>A3.3.1.2a</t>
  </si>
  <si>
    <t>Generate audit trail Report for All Critical Security Systems Failures</t>
  </si>
  <si>
    <t>A3.3.1.2.b</t>
  </si>
  <si>
    <t>Policy &amp; Procedures to promptly detect, alert, and address Critical Security Systems Failure Signoff</t>
  </si>
  <si>
    <t>Generate Remediation Detail Report for All Critical Security Systems Failures</t>
  </si>
  <si>
    <t>PCI DSS Reference: Requirements 2, 6, 12</t>
  </si>
  <si>
    <t>A3.3.2</t>
  </si>
  <si>
    <t>Hardware and software technology Complaince Review Report for PCIDSS Req 2, 6, 12</t>
  </si>
  <si>
    <t>A3.3.2.c</t>
  </si>
  <si>
    <t>Draft Policy &amp; Procedures for Hardware and software technology Complaince (Req 2, 6, 12)Reviews</t>
  </si>
  <si>
    <t>A3.3.3</t>
  </si>
  <si>
    <t>A3.3.3.a</t>
  </si>
  <si>
    <t>Logical access to the cardholder data environment is controlled and managed.</t>
  </si>
  <si>
    <t>A3.4</t>
  </si>
  <si>
    <t>Quarterly Evidence - Based Report for PCIDSS Req A3.2.2, A3.2.6, and A3.3.1</t>
  </si>
  <si>
    <t>A3.3.3.b</t>
  </si>
  <si>
    <t>A3.4.1</t>
  </si>
  <si>
    <t>Half-Yearly</t>
  </si>
  <si>
    <t>User accounts and access privileges Review Report for inscope system components</t>
  </si>
  <si>
    <t>Draft User Account and Access Management Policy</t>
  </si>
  <si>
    <t>Aggregate State-in-Time User Permissions in CDE, Connected-to  &amp; Out-of scope Systems</t>
  </si>
  <si>
    <t>Aggregate Users Account UNC Path, Means Granted &amp; Permissions Report</t>
  </si>
  <si>
    <t>Suspicious events are identified and responded to.</t>
  </si>
  <si>
    <t>A3.5</t>
  </si>
  <si>
    <t>A3.5.1</t>
  </si>
  <si>
    <t>Draft SOPs on Network Visibility strategy that includes signature based detection For CDE</t>
  </si>
  <si>
    <t>Draft SOPs on Network Visibility strategy that includes Full packet capture, For CDE</t>
  </si>
  <si>
    <t>Draft SOPs on Network Visibility strategy that includes File extraction &amp; Analysis For CDE</t>
  </si>
  <si>
    <t>Draft SOPs on Network Visibility strategy that includes Rich protocol metadata For CDE</t>
  </si>
  <si>
    <t>Draft SOPs on Host Visibility strategy that includes Deployment of Data Collection Agents For CDE</t>
  </si>
  <si>
    <t>Draft SOPs on Host Visibility strategy that includes Live Queries on Collected Data For CDE</t>
  </si>
  <si>
    <t>Draft SOPs on Host Visibility strategy that enables centralized management of Data Collection Agents</t>
  </si>
  <si>
    <t>Draft SOPs on Enterprise Visibility strategy that includes Intrusion detection honeypots</t>
  </si>
  <si>
    <t>Draft SOPs on Suppression, threshold, customization and override of Detection Rule sets</t>
  </si>
  <si>
    <t>Draft SOPs on Review and management of alerts generated by Detection Rules</t>
  </si>
  <si>
    <t>Draft SOPs to Extract summarized information on Incident observables</t>
  </si>
  <si>
    <t>Draft SOPs on Incident responses that integrates with Alerts &amp; investigations of events</t>
  </si>
  <si>
    <t>A3.5.1a</t>
  </si>
  <si>
    <t>Review and manage alerts as per SOPs on the Alerts Interface</t>
  </si>
  <si>
    <t>Incorporate Users, Roles &amp; Grant Access to the Security Monitoring &amp; Log Management Platform</t>
  </si>
  <si>
    <t>Install Agents as per SOPs to collect send host logs within CDE</t>
  </si>
  <si>
    <t>Manage all detection rules  as per SOPs within the CDE</t>
  </si>
  <si>
    <t>A3.5.1b</t>
  </si>
  <si>
    <t>Deployment plan of Security Monitoring &amp; Log Management Platform</t>
  </si>
  <si>
    <t>Customize all detection rules\as per SOPs within the CDE</t>
  </si>
  <si>
    <t>Action Case Ids as per incident response SOPs and Update Audit Trail Report</t>
  </si>
  <si>
    <t>Run Analyzers against case observables, to extract summarized information</t>
  </si>
  <si>
    <t>Analyze PCAPs from network events within CDE</t>
  </si>
  <si>
    <t>MILESTONE 1</t>
  </si>
  <si>
    <t>1.2.3</t>
  </si>
  <si>
    <t>An accurate network diagram(s) is maintained that shows all connections between the CDE and other 
networks, including any wireless networks</t>
  </si>
  <si>
    <t>1.2.3.a</t>
  </si>
  <si>
    <t>1.2.3.b</t>
  </si>
  <si>
    <t>Update the Versioning &amp; Changes to Network Diagrams</t>
  </si>
  <si>
    <t xml:space="preserve">Approve the NFDs &amp; their Versioning, Legends, Keys &amp; Boundaries </t>
  </si>
  <si>
    <t>Verify All inScope, Connected to &amp; Out of Scope Devices included in the NFDs</t>
  </si>
  <si>
    <t>Update the Versioning &amp; Changes to Data Flow Diagrams</t>
  </si>
  <si>
    <t xml:space="preserve">Approve the DFDs &amp; their Versioning, Legends, Keys &amp; Boundaries </t>
  </si>
  <si>
    <t>Identify all payment channels (BPMNs)- includes Ingress, share, use, storage, Archive, Destroy</t>
  </si>
  <si>
    <t>Draft Data Flow diagram(s) For All Payment Channels &amp; Process flows include Authorization, Capture, Settlement, Chargebacks, &amp; Refunds</t>
  </si>
  <si>
    <t>Draft  Data Retention and Disposal SOPs for MOTO Payment Channels</t>
  </si>
  <si>
    <t>Draft  Data Retention and Disposal SOPs for Ecommerce Payment Channels</t>
  </si>
  <si>
    <t>Draft  Data Retention and Disposal SOPs for Retail Payment Channels</t>
  </si>
  <si>
    <t>Sudip Mandal</t>
  </si>
  <si>
    <t>Draft &amp; Submit SOP Audit Report of Data Retention &amp; Disposal SOPs for All Payment Channels for Approval</t>
  </si>
  <si>
    <t>Approve SOP Audit Report of Data Retention &amp; Disposal SOPs for All Payment Channels</t>
  </si>
  <si>
    <t>Draft &amp; Update The Company Wide Data Retention and Disposal Policy</t>
  </si>
  <si>
    <t>Approve Media Sanitization Standard Operating Procedure (SOP) Audit Report</t>
  </si>
  <si>
    <t>Draft &amp; Submit Media Sanitization Standard Operating Procedure (SOP) Audit Report for Approval</t>
  </si>
  <si>
    <t>Approve Media Sanitization Standard Operating Procedure (SOP)</t>
  </si>
  <si>
    <t>Draft Media Sanitization Standard Operating Procedure (SOP) based on (NIST SP 800-88 Guidelines)</t>
  </si>
  <si>
    <t>1.2.4</t>
  </si>
  <si>
    <t>1.2.4.a</t>
  </si>
  <si>
    <t>Report on Locations, Network Segment Labelling, Out of Scope Labelling, legend or key information on NFDs</t>
  </si>
  <si>
    <t>1.2.4.b</t>
  </si>
  <si>
    <t>Report on Data Sources Receipts &amp; Transmissions for In-Scope/Connected-To/Out of Scope Assets in DFDs</t>
  </si>
  <si>
    <t>1.2.5</t>
  </si>
  <si>
    <t>Draft Network diagram(s) For CDE, All trusted networks, and all Untrusted Networks</t>
  </si>
  <si>
    <t>1.2.5.a</t>
  </si>
  <si>
    <t>3.2.1</t>
  </si>
  <si>
    <t>3.2.1a</t>
  </si>
  <si>
    <t>3.2.1b</t>
  </si>
  <si>
    <t>3.2.1c</t>
  </si>
  <si>
    <t>Approve The Company Wide Data Retention and Disposal Policy &amp; SOPs for All Payment Channels</t>
  </si>
  <si>
    <t>3.3.1</t>
  </si>
  <si>
    <t>3.3.1.1</t>
  </si>
  <si>
    <t>Draft Documentation for Payment Gateway Integration Configuration and Setup for Authorization process</t>
  </si>
  <si>
    <t>Approve Documentation for Payment Gateway Integration Configuration and Setup for Authorization process</t>
  </si>
  <si>
    <t>3.3.1.a</t>
  </si>
  <si>
    <t>3.3.1.b</t>
  </si>
  <si>
    <t>Transaction Log Review Report for Authorization process to verify Card CVV Code is not Retained</t>
  </si>
  <si>
    <t>3.3.1.2</t>
  </si>
  <si>
    <t>Approve Log Review Reports for Authorization process</t>
  </si>
  <si>
    <t>Transaction Log Review Report for Authorization process to verify Cardholder name, PAN, Exp date, Service code is secured or Redacted</t>
  </si>
  <si>
    <t>Transaction Log Review Report for Authorization process to verify Card PINs and PIN blocks is not Retained</t>
  </si>
  <si>
    <t>3.3.1.3</t>
  </si>
  <si>
    <t>3.3.2</t>
  </si>
  <si>
    <t>Draft Encryption Assessment Report for Sensitive Authentication Data prior to Authorization</t>
  </si>
  <si>
    <t>Compile findings in the Encryption Assessment Report</t>
  </si>
  <si>
    <t>Submit the Executive Summary on Encryption Assessment Report</t>
  </si>
  <si>
    <t>Approve the Executive Summary on Encryption Assessment Report</t>
  </si>
  <si>
    <t>Retail Leaders</t>
  </si>
  <si>
    <t>Draft Media Destruction Policy For Hard-copy materials with Cardholder data in CDE</t>
  </si>
  <si>
    <t>Approval on Media Destruction Policy  &amp; SOPs For Hard-copy materials with Cardholder data in CDE</t>
  </si>
  <si>
    <t>9.4.6.c</t>
  </si>
  <si>
    <t>9.4.6.b</t>
  </si>
  <si>
    <t>9.4.6.a</t>
  </si>
  <si>
    <t>9.4.6</t>
  </si>
  <si>
    <t>SOP Assessment Report for Media Sanitization/destruction For Hard-copy materials with Cardholder data in CDE</t>
  </si>
  <si>
    <t>Draft Media Destruction Policy For Electronic media with cardholder data in CDE</t>
  </si>
  <si>
    <t>Draft SOPs on Media Destruction For Hard-copy materials with Cardholder data in CDE</t>
  </si>
  <si>
    <t>Draft SOPs on Media Destruction for Electronic media with cardholder data in CDE</t>
  </si>
  <si>
    <t>Approval on Media Destruction Policy  &amp; SOPs on Electronic media with cardholder data in CDE</t>
  </si>
  <si>
    <t>SOP Assessment Report for Media Sanitization/destruction for Electronic media with cardholder data in CDE</t>
  </si>
  <si>
    <t>IT Leaders</t>
  </si>
  <si>
    <t>9.4.7</t>
  </si>
  <si>
    <t>9.4.7a</t>
  </si>
  <si>
    <t>9.4.7b</t>
  </si>
  <si>
    <t>Information Supplement • Guidance for PCI DSS Scoping and Network Segmentation •</t>
  </si>
  <si>
    <t>Verify All inScope, Connected to &amp; Out of Scope Devices included in the DFDs</t>
  </si>
  <si>
    <t>Documention on Data Discovery and Classification Tool's Methodology</t>
  </si>
  <si>
    <t>Draft Response SOPs Upon detection of cleartext PAN outside the CDE</t>
  </si>
  <si>
    <t>12.5.2</t>
  </si>
  <si>
    <t>Network zones Summary Report for Impact on PCIDSS Scope</t>
  </si>
  <si>
    <t>12.5.2.a</t>
  </si>
  <si>
    <t>Evaluate the security controls (e.g., firewalls, access control lists) implemented between zones</t>
  </si>
  <si>
    <t>CDE Segmentation Test Report including justification for environments being out of scope</t>
  </si>
  <si>
    <t>12.5.2.b</t>
  </si>
  <si>
    <t>Consolidated Annual PCIDSS Scoping Review Report</t>
  </si>
  <si>
    <t>MILESTONE 2</t>
  </si>
  <si>
    <t>Compile List of Configuration Standards Benchmarks for All Inscope Assets</t>
  </si>
  <si>
    <t xml:space="preserve">Approve Conformance of NSC rulesets for All Configuration standards defined in </t>
  </si>
  <si>
    <t>1.2.1</t>
  </si>
  <si>
    <t>1.2.1.a</t>
  </si>
  <si>
    <t>Submit the CSA Report on Conformance of NSC rulesets for All Configuration standards defined in PCI-Doc-id-13.2</t>
  </si>
  <si>
    <t>1.2.1.b</t>
  </si>
  <si>
    <t>Compile the list of all allowed services, protocols, and ports For All Inscope &amp; Connected-to Assets</t>
  </si>
  <si>
    <t>Obtain &amp; Maintain the business justifications and approvals for all allowed services, protocols, and ports</t>
  </si>
  <si>
    <t>1.2.6</t>
  </si>
  <si>
    <t xml:space="preserve">Run an Nmap scan to determine open ports within the Inscope environment and which services are running. </t>
  </si>
  <si>
    <t>1.2.6.b</t>
  </si>
  <si>
    <t xml:space="preserve">Compile the list of security features Defined to mitigate risk associated with insecure services, protocols, and ports in use </t>
  </si>
  <si>
    <t xml:space="preserve">Test Configuration settings for NSCs to verify that the defined security features for insecure services, protocols, and ports in use </t>
  </si>
  <si>
    <t>1.2.5.b</t>
  </si>
  <si>
    <t>Test Configuration settings for NSCs to verify that only approved services, protocols, and ports are in use</t>
  </si>
  <si>
    <t>1.2.6.a</t>
  </si>
  <si>
    <t xml:space="preserve">Draft SOPs for reviewing configurations of NSCs </t>
  </si>
  <si>
    <t>Review changes or updates to Configuration settings for NSCs</t>
  </si>
  <si>
    <t>1.2.7</t>
  </si>
  <si>
    <t>1.2.7.b/c</t>
  </si>
  <si>
    <t>Review Security &amp; Consistency checks of Configuration files of NSCs with active network configurations</t>
  </si>
  <si>
    <t>1.2.8</t>
  </si>
  <si>
    <t>Execute Self Controls Security Assessment for All Inscope Assets</t>
  </si>
  <si>
    <t>Define Restricting Inbound traffic to the CDE in Configuration Standards for NSCs</t>
  </si>
  <si>
    <t>1.3.1</t>
  </si>
  <si>
    <t>1.3.1.a</t>
  </si>
  <si>
    <t>1.3.2</t>
  </si>
  <si>
    <t>1.3.1.b</t>
  </si>
  <si>
    <t>Incorporate checks in the Firewall Audit checklist to Deny inbound traffic in CDE</t>
  </si>
  <si>
    <t>Collect System state against  Firewall Audit Checklist to verify Deny inbound traffic in CDE</t>
  </si>
  <si>
    <t>Implement NSC rules that denies inbound traffic that is not specifically needed in CDE</t>
  </si>
  <si>
    <t>Define Restricting Outbound traffic to the CDE in Configuration Standards for NSCs</t>
  </si>
  <si>
    <t>Implement NSC rules that denies Outbound traffic that is not specifically needed in CDE</t>
  </si>
  <si>
    <t>Incorporate checks in the NSC Audit checklist to Deny Outbound traffic in CDE</t>
  </si>
  <si>
    <t>Collect System state against  NSC Audit Checklist to verify Deny Outbound traffic in CDE</t>
  </si>
  <si>
    <t>Implement NSC rules that denies Wireless traffic that is not specifically needed in CDE</t>
  </si>
  <si>
    <t>Incorporate checks in the NSC Audit checklist to Deny Wireless traffic in CDE</t>
  </si>
  <si>
    <t>Collect System state against  NSC Audit Checklist to verify Denied Wireless traffic in CDE</t>
  </si>
  <si>
    <t>1.3.3</t>
  </si>
  <si>
    <t>Define Restricting Wireless traffic to the CDE in Configuration Standards for NSCs</t>
  </si>
  <si>
    <t>Include NSCs in Network Diagrams between trusted &amp; untrusted networks</t>
  </si>
  <si>
    <t>Define NSCs between trusted &amp; untrusted networks in Configuration Standards</t>
  </si>
  <si>
    <t xml:space="preserve">Evaluate Security posture of CDE with DMZ assessments </t>
  </si>
  <si>
    <t>Collect System state against  NSC Audit Checklist to verify NSCs implementation between trusted &amp; untrusted networks</t>
  </si>
  <si>
    <t>1.4.1</t>
  </si>
  <si>
    <t>1.4.1.a</t>
  </si>
  <si>
    <t>1.4.1.b</t>
  </si>
  <si>
    <t>Define publicly accessible services, protocols, and ports for Inbound traffic in NSC Configuration Settings</t>
  </si>
  <si>
    <t>1.4.2</t>
  </si>
  <si>
    <t>1.4.2.a</t>
  </si>
  <si>
    <t xml:space="preserve">Evaluate Security posture of trusted enviroments with State Table assessments </t>
  </si>
  <si>
    <t>Collect System state against  NSC Audit Checklist to verify Only Authorized Inbound Traffic within trusted network</t>
  </si>
  <si>
    <t>1.4.3</t>
  </si>
  <si>
    <t>Define Antispoofing Control measures within trusted network in NSC Configuration Settings</t>
  </si>
  <si>
    <t>Maintain On Demand State Table for communications initiated by system components in a trusted network.</t>
  </si>
  <si>
    <t>Implement Antispoofing Control measures within trusted network in NSC Configuration Settings</t>
  </si>
  <si>
    <t>Collect System state against  NSC Audit Checklist to detect and block forged source IP addresses within trusted network</t>
  </si>
  <si>
    <t>1.4.4</t>
  </si>
  <si>
    <t>Define system components storing cardholder data in DFDs &amp; NFDs</t>
  </si>
  <si>
    <t>Draft SOPs to implement Antispoofing Control measures within trusted network in NSC Configuration Settings</t>
  </si>
  <si>
    <t>Draft SOPs for Control measures for restricting accessibility to System components that store cardholder data from untrusted network</t>
  </si>
  <si>
    <t>Implement Control measures for restricting accessibility to System components that store cardholder data from untrusted network</t>
  </si>
  <si>
    <t>1.4.4.b</t>
  </si>
  <si>
    <t>1.4.4.a</t>
  </si>
  <si>
    <t>Collect System state against NSC Audit Checklist validating restriction on access to System components that store CHD from untrusted network</t>
  </si>
  <si>
    <t>Define Methods to obscure IP addressing in NSC Configuration Settings</t>
  </si>
  <si>
    <t>Draft SOPs on Methods to obscure IP addressing (RFC 1918 or (RFC 4941) when initiating outgoing sessions to the internet</t>
  </si>
  <si>
    <t>Implement Control measures for Methods to obscure IP addressing (RFC 1918 or (RFC 4941) when initiating outgoing sessions to the internet</t>
  </si>
  <si>
    <t>Collect System state against NSC Audit Checklist to validate Methods to obscure IP addressing when initiating outgoing sessions to the internet</t>
  </si>
  <si>
    <t xml:space="preserve">Collect System state against NSC Audit Checklist to restrict disclosure of internal IP addresses and routing information </t>
  </si>
  <si>
    <t>1.4.5</t>
  </si>
  <si>
    <t>1.4.5.a</t>
  </si>
  <si>
    <t>Draft endpoint security policy for computing devices, including company Devices or BYODs, that connect to both untrusted networks &amp; the CDE</t>
  </si>
  <si>
    <t>Draft SOPs for host-based &amp; network-based security control Measures for Devices that connect to both untrusted networks &amp; the CDE</t>
  </si>
  <si>
    <t>Evaluate Network Topology Diagrams for TPSPs' Connections with access to CDEs</t>
  </si>
  <si>
    <t>Implement host-based &amp; network-based security control Measures for Devices that connect to both untrusted networks &amp; the CDE</t>
  </si>
  <si>
    <t xml:space="preserve">Collect System state against NSC Audit Checklist validating host-based &amp; network-based security controls Devices connected to CDE </t>
  </si>
  <si>
    <t>1.5.1</t>
  </si>
  <si>
    <t>1.5.1.a</t>
  </si>
  <si>
    <t>1.5.1.b</t>
  </si>
  <si>
    <t>2.2.1</t>
  </si>
  <si>
    <t>2.2.1.a</t>
  </si>
  <si>
    <t>Implement Configuration standards for new systems before or immediately after connected to a production environment.</t>
  </si>
  <si>
    <t>Collect System state against NSC Audit Checklist validating Configuration standards are implemented on all Inscope &amp; Connected-to systems</t>
  </si>
  <si>
    <t>Draft SOPs for including New &amp; Known Vulnerabilities within Configuration Standards for All Inscope Assets</t>
  </si>
  <si>
    <t>Draft SOPs for use of Multi-Factor Authentication (MFA) for all users &amp; Administrators</t>
  </si>
  <si>
    <t>Log Review Report to Monitor MFA usage and track any failed authentication attempts</t>
  </si>
  <si>
    <t>Develop IRP for responding to MFA-related security incidents</t>
  </si>
  <si>
    <t>Implement the process &amp; Reporting for managing MFA devices, including registration, re-registration, and de-registration</t>
  </si>
  <si>
    <t>Provide user support for MFA-related issues &amp; Incident reports for Security Incidents</t>
  </si>
  <si>
    <t>8.3.1</t>
  </si>
  <si>
    <t>8.3.1.a</t>
  </si>
  <si>
    <t>8.3.1.b</t>
  </si>
  <si>
    <t>Draft password complexity standard SOPs for all users &amp; Administrators</t>
  </si>
  <si>
    <t>Draft Password Security policy all users &amp; Administrators</t>
  </si>
  <si>
    <t>8.3.6</t>
  </si>
  <si>
    <t>Check and review password complexity requirements in AD/LDAP</t>
  </si>
  <si>
    <t>Implement password complexity requirements in AD/LDAP</t>
  </si>
  <si>
    <t>2.2.2</t>
  </si>
  <si>
    <t>2.2.2.a</t>
  </si>
  <si>
    <t>BAU</t>
  </si>
  <si>
    <t>Implement system administrator logging on using vendor default accounts to verify accounts are implemented</t>
  </si>
  <si>
    <t>Update &amp; Approve system configuration standards on using vendor default accounts to verify accounts are implemented or removed</t>
  </si>
  <si>
    <t>Draft system configuration standards to include managing vendor default accounts</t>
  </si>
  <si>
    <t>Review system administrator logging &amp; Vendor Documentation on using vendor default accounts to verify accounts are implemented</t>
  </si>
  <si>
    <t>2.2.2.b</t>
  </si>
  <si>
    <t>Security services, application and system accounts, point-of-sale (POS) terminals, payment applications, and Simple Network Management Protocol (SNMP) defaults.</t>
  </si>
  <si>
    <t>IT Responder</t>
  </si>
  <si>
    <t>Implementing one primary function per server to prevent functions that require different security levels from co-existing on the same server</t>
  </si>
  <si>
    <t>Draft Configurations in line with industry hardenening standards to Implement one primary function per server that require different security levels</t>
  </si>
  <si>
    <t>Examine, &amp; confirm system settings to verify Security tiers, Server Roles &amp; Features on Inscope Systems to avoid Cross-Overs</t>
  </si>
  <si>
    <t>Report of Implemented Primary Functions, Security configurations for all On Prem/Virtual Server instances, containers to prevent Cross-Overs</t>
  </si>
  <si>
    <t>2.2.3</t>
  </si>
  <si>
    <t>2.2.3.a</t>
  </si>
  <si>
    <t>2.2.3.b</t>
  </si>
  <si>
    <t>2.2.2.c</t>
  </si>
  <si>
    <t>2.2.4</t>
  </si>
  <si>
    <t>12.5</t>
  </si>
  <si>
    <t>1.2</t>
  </si>
  <si>
    <t>3.2</t>
  </si>
  <si>
    <t>3.3</t>
  </si>
  <si>
    <t>9.4</t>
  </si>
  <si>
    <t>2.2</t>
  </si>
  <si>
    <t>Draft Configurations Standards for Necessary services, protocols, daemons, and functions that can be enabled for Inscope Systems</t>
  </si>
  <si>
    <t>Implement Only Necessary services, protocols, daemons, and functions that can be enabled for Inscope Systems</t>
  </si>
  <si>
    <t>Identify &amp; Disable Unnecessary services, protocols, daemons, and functions that should not be enabled for Inscope Systems</t>
  </si>
  <si>
    <t>Examine, &amp; confirm system settings to verify Only Necessary services, protocols, daemons, and functions are enabled alongwith their Approvals</t>
  </si>
  <si>
    <t>Overseer</t>
  </si>
  <si>
    <t>2.2.4.a</t>
  </si>
  <si>
    <t>2.2.4.b</t>
  </si>
  <si>
    <t>2.2.5</t>
  </si>
  <si>
    <t>Draft SOPs to scan for insecure services and protocols &amp; Obtaining relevant Business justifications for their implementation</t>
  </si>
  <si>
    <t>Assess the risks associated with using insecure services, protocols, or ports, including potential vulnerabilities and misuse scenarios</t>
  </si>
  <si>
    <t>Document the security features implemented and the justification for using the insecure protocol.</t>
  </si>
  <si>
    <t>2.2.5.a</t>
  </si>
  <si>
    <t>2.2.5.b</t>
  </si>
  <si>
    <t xml:space="preserve">Implement insecure protocols with justified business needs, and alternatives be explored </t>
  </si>
  <si>
    <t>Draft configuration standards for applicable security parameters for Inscope Systems as per vendor documentation and industry Standards</t>
  </si>
  <si>
    <t>On Demand Trainings &amp; Guidelines on Common security parameter settings for Inscope system components</t>
  </si>
  <si>
    <t>Compile List of Common security parameter settings for Inscope system components</t>
  </si>
  <si>
    <t>Examine Accuracy &amp; performance review of Common security parameter settings for Inscope system components</t>
  </si>
  <si>
    <t>2.2.6</t>
  </si>
  <si>
    <t>2.2.6.a</t>
  </si>
  <si>
    <t>2.2.6.b</t>
  </si>
  <si>
    <t>2.2.6.c</t>
  </si>
  <si>
    <t>2.2.7</t>
  </si>
  <si>
    <t>2.2.7.a</t>
  </si>
  <si>
    <t>Draft Configuration Standards &amp; SOPs for  non-console Administrative access via browserbased interfaces and APIs</t>
  </si>
  <si>
    <t>Examine settings for system components and authentication services to verify Non Console Administrative Access</t>
  </si>
  <si>
    <t xml:space="preserve">Maintain administrator logs For non-Console Administrative Access To All-Inscope system components </t>
  </si>
  <si>
    <t xml:space="preserve">Examine &amp; Review administrator logs For non-Console Administrative Access To All-Inscope system components </t>
  </si>
  <si>
    <t>Maintain list of All Encrypted or UnEncryted Non console Accesses to All Inscope System Components</t>
  </si>
  <si>
    <t>2.2.7.b</t>
  </si>
  <si>
    <t>2.2.7.c</t>
  </si>
  <si>
    <t>2.2.7.d</t>
  </si>
  <si>
    <t>2.3.1</t>
  </si>
  <si>
    <t>SOP Audit Report for system administrator logging into wireless devices to confirm compliance</t>
  </si>
  <si>
    <t>2.3.1.a</t>
  </si>
  <si>
    <t>Draft Wireless Access Policy for managing Wireless Access Configuration Settings including Change &amp; Secure SNMP or wireless vendor defaults</t>
  </si>
  <si>
    <t>Approve &amp; Update SOPs for managing Wireless Access Configuration Settings</t>
  </si>
  <si>
    <t>Compile Vendor documentation &amp; implement SOPs for managing Wireless Settings including configuring SNMP or  vendor defaults &amp; APNs</t>
  </si>
  <si>
    <t>2.3.1.b</t>
  </si>
  <si>
    <t>2.3.1.c</t>
  </si>
  <si>
    <t>2.3.2</t>
  </si>
  <si>
    <t>Compile Vendor documentation &amp; implement SOPs for managing Wireless Encryption keys  for InScope systems connected to CDE</t>
  </si>
  <si>
    <t>Draft SOPs for managing Wireless Access Configuration Settings including configuring SNMP or wireless vendor defaults, JML process &amp; APNs</t>
  </si>
  <si>
    <t>Develop and maintain detailed policies and procedures  to ensure the secure transmission of PAN over open, public networks</t>
  </si>
  <si>
    <t>4.2.1</t>
  </si>
  <si>
    <t>Configure systems to use strong cryptography and secure protocols for transmitting PAN over open, public network</t>
  </si>
  <si>
    <t>Regularly update and patch cryptographic software to maintain its strength and security.</t>
  </si>
  <si>
    <t>Implement SOPs to regularly check against Certificate Revocation Lists (CRLs) or using Online Certificate Status Protocol (OCSP).</t>
  </si>
  <si>
    <t>Ensure that the protocols in use support only secure versions or configurations &amp; Diable fallbacks</t>
  </si>
  <si>
    <t>Verify that the encryption strength based on checklist in accordance to NIST SP 800-52 and SP 800-57</t>
  </si>
  <si>
    <t>Approve &amp; Update SOPs for policies and procedures  to ensure the secure transmission of PAN over open, public networks</t>
  </si>
  <si>
    <t>4.2.1.a</t>
  </si>
  <si>
    <t>4.2.1.b</t>
  </si>
  <si>
    <t>4.2.1.c</t>
  </si>
  <si>
    <t>Use network and data flow diagrams to identify all points where PAN is transmitted or received over open, public networks.</t>
  </si>
  <si>
    <t>Train relevant personnel on policies and procedures on secure transmission of Primary Account Number (PAN) over open, public networks</t>
  </si>
  <si>
    <t>Regularly review and update the implementation based on new threats, vulnerabilities, and industry best practices.</t>
  </si>
  <si>
    <t>4.2.1.d</t>
  </si>
  <si>
    <t>4.2.1.1</t>
  </si>
  <si>
    <t>For each key and certificate, record relevant information such as the algorithm, protocol, key strength, custodians, expiry dates, and the issuing CA</t>
  </si>
  <si>
    <t xml:space="preserve">Regularly update the inventory to reflect changes, such as new keys or certificates added, expired ones removed, or updates due to vulnerabilities </t>
  </si>
  <si>
    <t>Implement a system to track and alert for approaching expiry dates of keys and certificates to ensure timely renewal or replacement.</t>
  </si>
  <si>
    <t>Assign specific individuals or teams the responsibility for maintaining the inventory and ensuring its accuracy and completeness.</t>
  </si>
  <si>
    <t>Develop a comprehensive inventory that includes all keys and certificates used to protect PAN during transmission</t>
  </si>
  <si>
    <t>Conduct regular training for staff involved in managing keys and certificates to ensure they are aware of policies, procedures, and best practices</t>
  </si>
  <si>
    <t>Develop an IRP for instances when vulnerabilities are discovered in encryption software, certificates, or algorithms, including remediation</t>
  </si>
  <si>
    <t>Maintain &amp; Approve the evidence of the inventory, such as screenshots, reports, or export files from key management systems, to demonstrate compliance</t>
  </si>
  <si>
    <t>4.2.1.1a</t>
  </si>
  <si>
    <t>Develop SOPs to compile a comprehensive inventory that includes all keys and certificates used to protect PAN during transmission</t>
  </si>
  <si>
    <t>4.2.1.1b</t>
  </si>
  <si>
    <t>Determine which wireless networks are involved in transmitting Primary Account Number (PAN) or are connected to the CDE</t>
  </si>
  <si>
    <t>Choose industry-recommended cryptographic protocols, like WPA3 or the latest TLS version for securing wireless communications</t>
  </si>
  <si>
    <t>Assess Current Cryptographic Standard used on networks determined in PCI-Tk-id-48.0 to identify any weaknesses or non-compliance issue</t>
  </si>
  <si>
    <t>Ensure that robust authentication methods (e.g., Extensible Authentication Protocol (EAP) with secure credentials) are in place for the wireless network.</t>
  </si>
  <si>
    <t>Apply strong encryption to the transmission of data across the wireless network, ensuring that PAN and other sensitive data are encrypted.</t>
  </si>
  <si>
    <t>Keep network devices updated to the latest firmware versions that support strong cryptographic standards</t>
  </si>
  <si>
    <t>Configure network devices to prevent fallback to weaker encryption standards or protocols that do not provide strong cryptography.</t>
  </si>
  <si>
    <t>Consult and follow the specific documentation provided by network device vendors regarding cryptographic protocols and configurations</t>
  </si>
  <si>
    <t>Document the configurations and cryptographic standards implemented, including protocols and authentication mechanisms.</t>
  </si>
  <si>
    <t>Regularly examine system configurations to verify compliance with the strong cryptography requirement.</t>
  </si>
  <si>
    <t>Implement continuous monitoring to detect unauthorized access attempts or anomalies in wireless network traffic.</t>
  </si>
  <si>
    <t>Conduct training sessions for IT staff and users regarding the importance of strong cryptography in securing wireless networks</t>
  </si>
  <si>
    <t>4.2.1.2</t>
  </si>
  <si>
    <t xml:space="preserve"> Regularly review and update the wireless network security measures in line with evolving industry best practices and standards.</t>
  </si>
  <si>
    <t>4.2.2</t>
  </si>
  <si>
    <t>Create and maintain comprehensive policies and procedures addressing the secure transmission of PAN using end-user messaging technologies.</t>
  </si>
  <si>
    <t>Gather documentation, configuration files, and audit logs as evidence for compliance wireless networks are involved in transmitting PANs</t>
  </si>
  <si>
    <t>E-mail, instant messaging, SMS, and chat</t>
  </si>
  <si>
    <t xml:space="preserve"> Train employees &amp; Regularly conduct awareness campaigns on the risks associated with sending PAN over end-user messaging technologies</t>
  </si>
  <si>
    <t xml:space="preserve"> Regularly examine and update system configurations to ensure alignment with latest security standards for encrypting data in transit</t>
  </si>
  <si>
    <t>Ensure that all third-party vendors providing messaging technologies are compliant with PCI DSS standards and use strong cryptography</t>
  </si>
  <si>
    <t>Develop and implement an incident response plan for scenarios where cardholder data is received unsolicited via insecure channels</t>
  </si>
  <si>
    <t>Implement continuous monitoring mechanisms to detect and prevent unauthorized transmission of PAN.</t>
  </si>
  <si>
    <t>Maintain an evidence set demonstrating adherence to documented policies, procedures, and system configurations in PCI-Tk-id-50.0</t>
  </si>
  <si>
    <t>Implement Upgrades &amp; robust patch management process to address vulnerabilities that could compromise the encryption of PAN during transmission</t>
  </si>
  <si>
    <t>4.2.2.a</t>
  </si>
  <si>
    <t>4.2.2.b</t>
  </si>
  <si>
    <t>Develop clear policies and procedures that outline how to identify and evaluate system components not at risk for malware</t>
  </si>
  <si>
    <t>5.2.3</t>
  </si>
  <si>
    <t>5.2.3.a</t>
  </si>
  <si>
    <t>Create and maintain a documented list of all system components deemed not at risk for malware, along with the rationale for each decision.</t>
  </si>
  <si>
    <t>Establish a process for the identification and evaluation of evolving malware threats, specifically targeting system components identified as not at risk.</t>
  </si>
  <si>
    <t>Periodically review the list of system components to confirm their status regarding malware risk  aligned with the UA's risk management cycle.</t>
  </si>
  <si>
    <t>Regularly monitor industry vulnerability alerts, security notices, and anti-malware forums to stay informed about evolving malware threats.</t>
  </si>
  <si>
    <t>For each evaluation cycle, document the findings and the decision about whether each system component continues to not require anti-malware protection.</t>
  </si>
  <si>
    <t>Ensure relevant personnel are trained on the policies and procedures for evaluating malware risks.</t>
  </si>
  <si>
    <t>Keep records &amp; of all evaluations, decisions, and rationale for audit and compliance purposes.</t>
  </si>
  <si>
    <t>Regularly update policies, procedures, and lists based on the latest evaluations and industry trends.</t>
  </si>
  <si>
    <t>Develop Response plan to implement malware protection quickly and efficiently.</t>
  </si>
  <si>
    <t>5.2.3.c</t>
  </si>
  <si>
    <t>5.2.3.b</t>
  </si>
  <si>
    <t>Establish a clear, documented process that outlines how targeted risk analyses will be conducted.</t>
  </si>
  <si>
    <t>GRC Responder</t>
  </si>
  <si>
    <t>12.3.1</t>
  </si>
  <si>
    <t>An accurate network diagram(s) is maintained that shows all connections between the CDE and other 
networks, including any wireless networks.
(Update Frequency of Requirement assessment Tasks as per results recorded in PCI-Tk-id-70.0)</t>
  </si>
  <si>
    <t xml:space="preserve">TRA Process Includes the identification of assets, threats, likelihood and impact factors, and the justification for the chosen frequency </t>
  </si>
  <si>
    <t>Clearly identify and list all the assets being protected under each PCI DSS requirement.</t>
  </si>
  <si>
    <t xml:space="preserve"> Assets could include system components, data storage areas, and network segments, particularly those involved in the cardholder data environment (CDE)</t>
  </si>
  <si>
    <t>For each asset, identify the potential threats ranging from external threats like hacking and malware to internal threats like user error or unauthorized access</t>
  </si>
  <si>
    <t>Assess factors contributing to the likelihood and/or impact of each identified threat</t>
  </si>
  <si>
    <t>This include factors like exposure to untrusted networks, system complexity, staff turnover, criticality of system components, or volume and sensitivity of data.</t>
  </si>
  <si>
    <t>Annual Review of Risk Analyses to ensure analyses stay current with any organizational changes, evolving threats, trends, and technologies.</t>
  </si>
  <si>
    <t>5.2.1</t>
  </si>
  <si>
    <t>Conduct an enterprise-wide risk assessment (such as ISO 27005 or NIST SP 800-30) can help in understanding overarching risks and update the TRA</t>
  </si>
  <si>
    <t>Based on the risk analysis, determine and justify how frequently each requirement should be performed.</t>
  </si>
  <si>
    <t>5.2.1.a</t>
  </si>
  <si>
    <t xml:space="preserve"> Install and configure anti-malware software on all identified system components</t>
  </si>
  <si>
    <t>Create an inventory of all system components within the organization's network for deploying Anti-Malware Solutions</t>
  </si>
  <si>
    <t>Periodic Evaluations of Exemptions for System components identified in PCI-Tk-id-60.1</t>
  </si>
  <si>
    <t>For any system components exempted from the anti-malware requirement, document the rationale and evidence supporting this decision.</t>
  </si>
  <si>
    <t>Regularly update all systems and applications to protect against known vulnerabilities including keep the anti-malware software up-to-date.</t>
  </si>
  <si>
    <t>Implement solutions that can detect anomalous behavior indicative of zero-day exploits, where malware exploits previously unknown vulnerabilities.</t>
  </si>
  <si>
    <t>Collect evidence such as inventories, anti-malware deployment records, configuration settings, update logs, and documentation of periodic evaluations.</t>
  </si>
  <si>
    <t>Develop and maintain an incident response plan that includes procedures for responding to malware detections.</t>
  </si>
  <si>
    <t>Educate staff about the risks of malware, safe computing practices, and how to recognize potential malware activities.</t>
  </si>
  <si>
    <t>Choose anti-malware solutions that are comprehensive and capable of detecting a wide range of malware types</t>
  </si>
  <si>
    <t>Regularly examine the vendor documentation and configurations to ensure that the anti-malware solutions are up-to-date and configured</t>
  </si>
  <si>
    <t>Keep the anti-malware software and its malware definitions up to date</t>
  </si>
  <si>
    <t>Implement a layered defense strategy that includes network-based controls, host-based controls and endpoint security solutions.</t>
  </si>
  <si>
    <t xml:space="preserve">Employ advanced detection techniques such as sandboxing, privilege escalation controls, and machine learning algorithms to detect and respond </t>
  </si>
  <si>
    <t>Focus on preventing malware from entering the network through methods like email filtering, web filtering, and network segmentation.</t>
  </si>
  <si>
    <t>Implement strategies to contain and remove malware that does penetrate the network.</t>
  </si>
  <si>
    <t>Maintain a comprehensive set of evidence that demonstrates the effectiveness of the anti-malware solutions</t>
  </si>
  <si>
    <t>This includes logs, reports from the anti-malware solutions, and records of updates and patches applied.</t>
  </si>
  <si>
    <t>Educate staff on recognizing potential malware threats and the importance of adhering to security policies.</t>
  </si>
  <si>
    <t>Continuously monitor the network and systems for signs of malware infection.</t>
  </si>
  <si>
    <t>Conduct regular reviews and audits of the anti-malware strategies and tools to ensure they remain effective against current threats.</t>
  </si>
  <si>
    <t>5.2.2</t>
  </si>
  <si>
    <t>Conduct Targeted Risk Analysis (TRA) based on PCI-Tk-id-70.0, to identify system components not at risk for malware.</t>
  </si>
  <si>
    <t>5.2.3.1</t>
  </si>
  <si>
    <t>Based on the TRA, define the frequency for periodic evaluations of the identified components.</t>
  </si>
  <si>
    <t>Maintain a comprehensive set of evidence for Documented results of the periodic evaluations</t>
  </si>
  <si>
    <t>Reevaluate the risk analysis &amp; Periodic Evaluation process based on evolving malware threats</t>
  </si>
  <si>
    <t>5.3.1</t>
  </si>
  <si>
    <t>Collect evidence sets such as configuration settings, logs showing successful update installations, and records of update schedules.</t>
  </si>
  <si>
    <t>Regularly examine system components and logs to ensure that the anti-malware solutions and definitions are current and have been deployed promptly.</t>
  </si>
  <si>
    <t>Implement monitoring mechanisms to alert the IT team if an update fails or if a system component is not using the latest malware definitions.</t>
  </si>
  <si>
    <t>Establish a centralized system for managing updates, automatically downloading updates, that can be tested before deployment of anti-malware solution</t>
  </si>
  <si>
    <t>Ensure that Auto-update process covers all necessary security updates, signatures, threat analysis engines, and other malware protections.</t>
  </si>
  <si>
    <t>Maintain documentation of the anti-malware solution's configuration settings, related to automatic updates validated in the master installation.</t>
  </si>
  <si>
    <t>5.3.1.a</t>
  </si>
  <si>
    <t>5.3.1.b</t>
  </si>
  <si>
    <t>Weekly</t>
  </si>
  <si>
    <t>Maintain documentation that includes regarding anti-malware solution configuration settings, logs, scan results, and evidence of real-time protection.</t>
  </si>
  <si>
    <t>Schedule scans at regular intervals (e.g., daily, weekly) and should cover all system components within the Cardholder Data Environment (CDE).</t>
  </si>
  <si>
    <t>Configure the anti-malware solution to ensure enabling real-time protection features.</t>
  </si>
  <si>
    <t>Integrate the anti-malware solution with firewalls, IDS, SIEMs and other security systems. for comprehensive protection.</t>
  </si>
  <si>
    <t>5.3.2</t>
  </si>
  <si>
    <t>Ensure the anti-malware solution covers all critical areas, including mail servers, browsers, and instant messaging software often entry points for malware.</t>
  </si>
  <si>
    <t>Implement procedures for reviewing and interpreting scan results &amp; logs to ensure timely responses to any identified threats.</t>
  </si>
  <si>
    <t>Regularly review and update the anti-malware solution to adapt to evolving threats by updating definitions, reconfiguring scan intervals, &amp; adjusting scope.</t>
  </si>
  <si>
    <t>5.3.2.a</t>
  </si>
  <si>
    <t>5.3.2.b</t>
  </si>
  <si>
    <t>Perform a TRA to evaluate risks associated with malware in the entity's environment.</t>
  </si>
  <si>
    <t>Based on the TRA, determine an appropriate frequency for conducting malware scans.</t>
  </si>
  <si>
    <t>Conduct malware scans at the defined frequency &amp; Keep records of all scans, including dates, scope, tools used, and findings</t>
  </si>
  <si>
    <t>Prepare a comprehensive evidence set that includes TRA documentation, malware scan reports, and relevant policies.</t>
  </si>
  <si>
    <t>5.3.2.1</t>
  </si>
  <si>
    <t>5.3.2.1.a</t>
  </si>
  <si>
    <t>5.3.2.1.b</t>
  </si>
  <si>
    <t>5.3.3</t>
  </si>
  <si>
    <t>Create policies that govern the use of removable media. Include guidelines on what types of media are allowed and under what circumstances</t>
  </si>
  <si>
    <t>Implement technical controls that enforce these policies, such as disabling USB ports or allowing only approved devices</t>
  </si>
  <si>
    <t xml:space="preserve"> Apply hardening techniques to operating systems and applications to minimize vulnerabilities that could be exploited via malware on removable media.</t>
  </si>
  <si>
    <t>Ensure that the anti-malware solutions log all activities related to removable media, including scan results and any detected actions.</t>
  </si>
  <si>
    <t>Implement a process for regular review of these logs to identify and respond to potential threats</t>
  </si>
  <si>
    <t>Conduct periodic tests to ensure the anti-malware solutions are effectively scanning and detecting threats on removable media.</t>
  </si>
  <si>
    <t xml:space="preserve">Prepare an evidence including configurations, logs, and scan results regarding removable media, and training materials. </t>
  </si>
  <si>
    <t>Conduct regular training sessions to educate employees about the risks associated with removable media and the organization’s policies</t>
  </si>
  <si>
    <t>5.3.3.a</t>
  </si>
  <si>
    <t>5.3.3.b</t>
  </si>
  <si>
    <t>5.3.3.c</t>
  </si>
  <si>
    <t>Ensure that the anti-malware solutions deployed within the organization’s network have logging capabilities enabled</t>
  </si>
  <si>
    <t>Verify that all systems that are part of the cardholder data environment (CDE) and connected systems are covered by anti-malware with enabled logging.</t>
  </si>
  <si>
    <t>Develop and maintain policies and procedures that document the processes for log generation, retention, and analysis</t>
  </si>
  <si>
    <t>Regularly test the effectiveness of the anti-malware solutions and log management processes through internal audits</t>
  </si>
  <si>
    <t>Implement procedures for regularly reviewing the anti-malware logs to identify and respond to potential security incidents.</t>
  </si>
  <si>
    <t>Store securely Anti-malware logs, with integrity controls to prevent tampering or deletion.for at least 1 year, with a minimum of  Quarterly logs immediately available</t>
  </si>
  <si>
    <t>Collect and maintain evidence for compliance verification, such as screenshots, configuration files, and logs</t>
  </si>
  <si>
    <t>5.3.4</t>
  </si>
  <si>
    <t>Incorporate log data into the organization’s incident response plan to aid in the investigation and response to malware incidents.</t>
  </si>
  <si>
    <t>Establish a clear process for managing and authorizing requests to disable or alter anti-malware mechanisms</t>
  </si>
  <si>
    <t>This process should include:
A form or system for submitting requests.
Criteria for evaluating and approving requests.
Identification of management personnel authorized to approve such requests.
A defined time frame for which the alteration or disablement is authorized.</t>
  </si>
  <si>
    <t>5.3.5</t>
  </si>
  <si>
    <t>5.3.5.a</t>
  </si>
  <si>
    <t>5.3.5.b</t>
  </si>
  <si>
    <t>Configure anti-malware solutions to Set permissions and privileges at a system level to ensure only authorized personnel can make changes.</t>
  </si>
  <si>
    <t>Use centralized anti-malware management tools that allow control over anti-malware policies across all systems, preventing local alterations by users.</t>
  </si>
  <si>
    <t>Develop and maintain an incident response plan to address scenarios where anti-malware mechanisms are found to be disabled without authorization</t>
  </si>
  <si>
    <t>Maintain logs of all approved requests, including details of requestor, the reason, the specific period of authorization, and the actual time of alteration</t>
  </si>
  <si>
    <t>Regularly review the use and effectiveness of anti-malware mechanisms and the process for managing exceptions</t>
  </si>
  <si>
    <t>Document implemented processes and mechanisms for Deployment of Anti-Phishing Controls</t>
  </si>
  <si>
    <t>Install Server-Side Anti-Malware and Link Scrubbers to analyze and sanitize URLs in emails, preventing personnel from accessing malicious sites.</t>
  </si>
  <si>
    <t>Implement solutions such as Domain-based Message Authentication, Reporting &amp; Conformance (DMARC), Sender Policy Framework (SPF), &amp; Domain Keys Identified Mail (DKIM).</t>
  </si>
  <si>
    <t>5.4.1</t>
  </si>
  <si>
    <t>Conduct Regular Training and Awareness Programs for personnel to recognize and report phishing emails &amp; enhance the  effectiveness of the anti-phishing strategy.</t>
  </si>
  <si>
    <t>Regularly review and update the anti-phishing controls to ensure they are effective against evolving phishing techniques.</t>
  </si>
  <si>
    <t>Engage with External Resources for Information and Best Practices on defending against phishing attacks.</t>
  </si>
  <si>
    <t>Consult resources such as the National Cyber Security Centre and the US Cybersecurity &amp; Infrastructure Security Agency for additional information and best practices on defending against phishing attacks</t>
  </si>
  <si>
    <t>6.4.3</t>
  </si>
  <si>
    <t>Establish policies and procedures for managing payment page scripts, how scripts are authorized, how integrity is assured, and how the inventory is maintained.</t>
  </si>
  <si>
    <t>Implement process to confirm that each script is authorized, Manual or Automated reviews to ensure only necessary &amp; secure scripts are used.</t>
  </si>
  <si>
    <t>6.4.3.a</t>
  </si>
  <si>
    <t>Use mechanisms like Sub-resource Integrity (SRI) which allows the browser to verify that a script hasn't been altered</t>
  </si>
  <si>
    <t>Implement Content Security Policy (CSP) to restrict script sources and prevent data exfiltration.</t>
  </si>
  <si>
    <t>Utilize monitoring tools to detect unauthorized changes to scripts or the introduction of new, unauthorized scripts.</t>
  </si>
  <si>
    <t>Develop and maintain an up-to-date inventory of all scripts, that should include details about each script’s purpose and justification for its necessity.</t>
  </si>
  <si>
    <t>Conduct regular SOP audits to verify that scripts are being managed according to the defined policies and procedures.</t>
  </si>
  <si>
    <t>Use CSP to control the sources from which scripts can be loaded and to restrict where data can be sent, thus enhancing the security of payment pages</t>
  </si>
  <si>
    <t>Using inline frames for payment pages, restrict where the payment page can be loaded from to prevent unauthorized content substitution.</t>
  </si>
  <si>
    <t>Keep detailed records of the authorization, integrity checks, and inventory updates for each script.</t>
  </si>
  <si>
    <t>6.4.3.b</t>
  </si>
  <si>
    <t>8.2.1</t>
  </si>
  <si>
    <t>Develop and enforce a policy that mandates the assignment of a unique ID to each user, that mandates sharing of user IDs is strictly prohibited.</t>
  </si>
  <si>
    <t>Assign a unique ID to each new user, &amp; Ensure that this ID is distinct and not recycled from previous users.</t>
  </si>
  <si>
    <t>Implement an access control system that requires unique user IDs for authentication, &amp; handle the addition, modification, and deletion of user accounts efficiently.</t>
  </si>
  <si>
    <t>Conduct regular audits of user IDs and access logs to ensure  that audit logs record activities with the specific unique ID of the user who performed each action.</t>
  </si>
  <si>
    <t>Include Point-of-Sale Exemption stating that user accounts within point-of-sale terminals access only one card number at a time for a single transaction.</t>
  </si>
  <si>
    <t>Include IRP procedures to address any violations in reference to shared IDs or unauthorized access.</t>
  </si>
  <si>
    <t>8.2.1.a</t>
  </si>
  <si>
    <t>8.2.1.b</t>
  </si>
  <si>
    <t>8.2.2</t>
  </si>
  <si>
    <t>Create a policy that explicitly states that group, shared, or generic accounts are to be used only in Well-defined exceptional circumstances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</si>
</sst>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PCI-Tk-id-&quot;#.0"/>
    <numFmt numFmtId="165" formatCode="&quot;PCI-Doc-id-&quot;#.0"/>
  </numFmts>
  <fonts count="19" x14ac:knownFonts="1">
    <font>
      <sz val="11"/>
      <color theme="1"/>
      <name val="Aptos Narrow"/>
      <family val="2"/>
      <scheme val="minor"/>
    </font>
    <font>
      <sz val="11"/>
      <color theme="0"/>
      <name val="Aptos Narrow"/>
      <family val="2"/>
      <scheme val="minor"/>
    </font>
    <font>
      <sz val="9"/>
      <color theme="0" tint="-0.34998626667073579"/>
      <name val="Aptos Narrow"/>
      <family val="2"/>
      <scheme val="minor"/>
    </font>
    <font>
      <b/>
      <sz val="24"/>
      <name val="Aptos Narrow"/>
      <family val="2"/>
      <scheme val="minor"/>
    </font>
    <font>
      <sz val="9"/>
      <name val="Aptos Narrow"/>
      <family val="2"/>
      <scheme val="minor"/>
    </font>
    <font>
      <b/>
      <sz val="13"/>
      <color theme="0"/>
      <name val="Aptos Narrow"/>
      <family val="2"/>
      <scheme val="minor"/>
    </font>
    <font>
      <b/>
      <sz val="9"/>
      <name val="Aptos Narrow"/>
      <family val="2"/>
      <scheme val="minor"/>
    </font>
    <font>
      <sz val="9"/>
      <color theme="0" tint="-0.249977111117893"/>
      <name val="Aptos Narrow"/>
      <family val="2"/>
      <scheme val="minor"/>
    </font>
    <font>
      <sz val="11"/>
      <name val="Aptos Narrow"/>
      <family val="2"/>
      <scheme val="minor"/>
    </font>
    <font>
      <b/>
      <sz val="9"/>
      <color theme="0" tint="-0.249977111117893"/>
      <name val="Aptos Narrow"/>
      <family val="2"/>
      <scheme val="minor"/>
    </font>
    <font>
      <sz val="8"/>
      <color theme="0" tint="-0.499984740745262"/>
      <name val="Aptos Narrow"/>
      <family val="2"/>
      <scheme val="minor"/>
    </font>
    <font>
      <sz val="11"/>
      <color theme="0" tint="-0.34998626667073579"/>
      <name val="Aptos Narrow"/>
      <family val="2"/>
      <scheme val="minor"/>
    </font>
    <font>
      <sz val="8"/>
      <name val="Aptos Narrow"/>
      <family val="2"/>
      <scheme val="minor"/>
    </font>
    <font>
      <sz val="11"/>
      <color theme="0" tint="-0.499984740745262"/>
      <name val="Aptos Narrow"/>
      <family val="2"/>
      <scheme val="minor"/>
    </font>
    <font>
      <sz val="8"/>
      <color rgb="FFDDDDDD"/>
      <name val="Aptos Narrow"/>
      <family val="2"/>
      <scheme val="minor"/>
    </font>
    <font>
      <sz val="10"/>
      <name val="Arial"/>
      <family val="2"/>
    </font>
    <font>
      <b/>
      <u/>
      <sz val="8"/>
      <color theme="4"/>
      <name val="Aptos Narrow"/>
      <family val="2"/>
      <scheme val="minor"/>
    </font>
    <font>
      <sz val="9"/>
      <color theme="2" tint="-9.9978637043366805E-2"/>
      <name val="Aptos Narrow"/>
      <family val="2"/>
      <scheme val="minor"/>
    </font>
    <font>
      <b/>
      <sz val="9"/>
      <color theme="2" tint="-9.9978637043366805E-2"/>
      <name val="Aptos Narrow"/>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9900"/>
        <bgColor indexed="64"/>
      </patternFill>
    </fill>
    <fill>
      <patternFill patternType="solid">
        <fgColor rgb="FF00B0F0"/>
        <bgColor indexed="64"/>
      </patternFill>
    </fill>
    <fill>
      <patternFill patternType="solid">
        <fgColor theme="0"/>
        <bgColor indexed="64"/>
      </patternFill>
    </fill>
    <fill>
      <patternFill patternType="solid">
        <fgColor theme="0" tint="-0.34998626667073579"/>
        <bgColor indexed="64"/>
      </patternFill>
    </fill>
    <fill>
      <patternFill patternType="solid">
        <fgColor rgb="FF0070C0"/>
        <bgColor indexed="64"/>
      </patternFill>
    </fill>
  </fills>
  <borders count="1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ck">
        <color indexed="64"/>
      </bottom>
      <diagonal/>
    </border>
    <border>
      <left/>
      <right style="thick">
        <color indexed="64"/>
      </right>
      <top/>
      <bottom/>
      <diagonal/>
    </border>
    <border>
      <left/>
      <right/>
      <top style="thick">
        <color indexed="64"/>
      </top>
      <bottom style="thin">
        <color theme="0" tint="-0.249977111117893"/>
      </bottom>
      <diagonal/>
    </border>
    <border>
      <left/>
      <right style="thick">
        <color indexed="64"/>
      </right>
      <top style="thick">
        <color indexed="64"/>
      </top>
      <bottom style="thin">
        <color theme="0" tint="-0.249977111117893"/>
      </bottom>
      <diagonal/>
    </border>
    <border>
      <left style="thick">
        <color indexed="64"/>
      </left>
      <right style="thick">
        <color theme="0" tint="-0.249977111117893"/>
      </right>
      <top/>
      <bottom style="thin">
        <color theme="0" tint="-0.249977111117893"/>
      </bottom>
      <diagonal/>
    </border>
    <border>
      <left style="thick">
        <color theme="0" tint="-0.249977111117893"/>
      </left>
      <right style="thick">
        <color theme="0" tint="-0.249977111117893"/>
      </right>
      <top/>
      <bottom style="thin">
        <color theme="0" tint="-0.249977111117893"/>
      </bottom>
      <diagonal/>
    </border>
    <border>
      <left style="thick">
        <color theme="0" tint="-0.249977111117893"/>
      </left>
      <right style="thick">
        <color theme="0" tint="-0.249977111117893"/>
      </right>
      <top style="thin">
        <color theme="0" tint="-0.249977111117893"/>
      </top>
      <bottom style="thin">
        <color theme="0" tint="-0.249977111117893"/>
      </bottom>
      <diagonal/>
    </border>
    <border>
      <left style="thick">
        <color theme="0" tint="-0.249977111117893"/>
      </left>
      <right/>
      <top style="thin">
        <color theme="0" tint="-0.249977111117893"/>
      </top>
      <bottom style="thin">
        <color theme="0" tint="-0.249977111117893"/>
      </bottom>
      <diagonal/>
    </border>
    <border>
      <left/>
      <right style="thick">
        <color indexed="64"/>
      </right>
      <top style="thin">
        <color theme="0" tint="-0.249977111117893"/>
      </top>
      <bottom style="thin">
        <color theme="0" tint="-0.249977111117893"/>
      </bottom>
      <diagonal/>
    </border>
    <border>
      <left style="thick">
        <color indexed="64"/>
      </left>
      <right/>
      <top/>
      <bottom/>
      <diagonal/>
    </border>
    <border>
      <left/>
      <right/>
      <top style="thin">
        <color theme="0" tint="-0.249977111117893"/>
      </top>
      <bottom style="thick">
        <color indexed="64"/>
      </bottom>
      <diagonal/>
    </border>
    <border>
      <left/>
      <right style="thick">
        <color indexed="64"/>
      </right>
      <top style="thin">
        <color theme="0" tint="-0.249977111117893"/>
      </top>
      <bottom style="thick">
        <color indexed="64"/>
      </bottom>
      <diagonal/>
    </border>
    <border>
      <left/>
      <right/>
      <top/>
      <bottom style="thin">
        <color theme="0" tint="-0.249977111117893"/>
      </bottom>
      <diagonal/>
    </border>
    <border>
      <left style="thin">
        <color indexed="64"/>
      </left>
      <right style="thin">
        <color indexed="64"/>
      </right>
      <top style="thin">
        <color indexed="64"/>
      </top>
      <bottom style="thin">
        <color indexed="64"/>
      </bottom>
      <diagonal/>
    </border>
    <border>
      <left style="thick">
        <color theme="0" tint="-0.249977111117893"/>
      </left>
      <right style="thick">
        <color theme="0" tint="-0.249977111117893"/>
      </right>
      <top/>
      <bottom/>
      <diagonal/>
    </border>
  </borders>
  <cellStyleXfs count="2">
    <xf numFmtId="0" fontId="0" fillId="0" borderId="0"/>
    <xf numFmtId="0" fontId="15" fillId="0" borderId="0" applyProtection="0"/>
  </cellStyleXfs>
  <cellXfs count="83">
    <xf numFmtId="0" fontId="0" fillId="0" borderId="0" xfId="0"/>
    <xf numFmtId="0" fontId="2" fillId="2" borderId="0" xfId="0" applyFont="1" applyFill="1"/>
    <xf numFmtId="0" fontId="4" fillId="2" borderId="0" xfId="0" applyFont="1" applyFill="1"/>
    <xf numFmtId="0" fontId="5" fillId="3" borderId="0" xfId="0" applyFont="1" applyFill="1" applyAlignment="1">
      <alignment horizontal="center"/>
    </xf>
    <xf numFmtId="0" fontId="5" fillId="4" borderId="0" xfId="0" applyFont="1" applyFill="1" applyAlignment="1">
      <alignment horizontal="center"/>
    </xf>
    <xf numFmtId="0" fontId="6" fillId="2" borderId="0" xfId="0" applyFont="1" applyFill="1" applyAlignment="1">
      <alignment horizontal="center"/>
    </xf>
    <xf numFmtId="0" fontId="7" fillId="2" borderId="0" xfId="0" applyFont="1" applyFill="1" applyAlignment="1">
      <alignment horizontal="center"/>
    </xf>
    <xf numFmtId="0" fontId="4" fillId="2" borderId="0" xfId="0" applyFont="1" applyFill="1" applyAlignment="1">
      <alignment vertical="center"/>
    </xf>
    <xf numFmtId="0" fontId="8" fillId="2" borderId="0" xfId="0" applyFont="1" applyFill="1" applyAlignment="1">
      <alignment horizontal="right" vertical="center"/>
    </xf>
    <xf numFmtId="0" fontId="8" fillId="5" borderId="1" xfId="0" applyFont="1" applyFill="1" applyBorder="1" applyAlignment="1" applyProtection="1">
      <alignment horizontal="left" vertical="center"/>
      <protection locked="0"/>
    </xf>
    <xf numFmtId="0" fontId="4" fillId="2" borderId="0" xfId="0" applyFont="1" applyFill="1" applyAlignment="1">
      <alignment horizontal="right" vertical="center"/>
    </xf>
    <xf numFmtId="9" fontId="1" fillId="3" borderId="0" xfId="0" applyNumberFormat="1" applyFont="1" applyFill="1" applyAlignment="1">
      <alignment horizontal="right" vertical="center"/>
    </xf>
    <xf numFmtId="9" fontId="1" fillId="4" borderId="0" xfId="0" applyNumberFormat="1" applyFont="1" applyFill="1" applyAlignment="1">
      <alignment horizontal="left" vertical="center"/>
    </xf>
    <xf numFmtId="0" fontId="7" fillId="2" borderId="1" xfId="0" applyFont="1" applyFill="1" applyBorder="1" applyAlignment="1">
      <alignment horizontal="right" vertical="center"/>
    </xf>
    <xf numFmtId="0" fontId="9" fillId="2" borderId="1" xfId="0" applyFont="1" applyFill="1" applyBorder="1" applyAlignment="1">
      <alignment horizontal="center" vertical="center"/>
    </xf>
    <xf numFmtId="0" fontId="7" fillId="2" borderId="1" xfId="0" applyFont="1" applyFill="1" applyBorder="1" applyAlignment="1">
      <alignment horizontal="center" vertical="center"/>
    </xf>
    <xf numFmtId="9" fontId="1" fillId="6" borderId="0" xfId="0" applyNumberFormat="1" applyFont="1" applyFill="1" applyAlignment="1">
      <alignment horizontal="right" vertical="center"/>
    </xf>
    <xf numFmtId="9" fontId="1" fillId="7" borderId="0" xfId="0" applyNumberFormat="1" applyFont="1" applyFill="1" applyAlignment="1">
      <alignment horizontal="left" vertical="center"/>
    </xf>
    <xf numFmtId="0" fontId="10" fillId="2" borderId="0" xfId="0" applyFont="1" applyFill="1" applyAlignment="1">
      <alignment horizontal="right"/>
    </xf>
    <xf numFmtId="0" fontId="11" fillId="2" borderId="0" xfId="0" applyFont="1" applyFill="1" applyAlignment="1">
      <alignment horizontal="left" vertical="center"/>
    </xf>
    <xf numFmtId="0" fontId="12" fillId="2" borderId="0" xfId="0" applyFont="1" applyFill="1" applyAlignment="1">
      <alignment horizontal="left"/>
    </xf>
    <xf numFmtId="0" fontId="5" fillId="6" borderId="0" xfId="0" applyFont="1" applyFill="1" applyAlignment="1">
      <alignment horizontal="center" vertical="top"/>
    </xf>
    <xf numFmtId="0" fontId="5" fillId="7" borderId="0" xfId="0" applyFont="1" applyFill="1" applyAlignment="1">
      <alignment horizontal="center" vertical="top"/>
    </xf>
    <xf numFmtId="0" fontId="4" fillId="2" borderId="0" xfId="0" applyFont="1" applyFill="1" applyAlignment="1">
      <alignment horizontal="right"/>
    </xf>
    <xf numFmtId="0" fontId="10" fillId="2" borderId="2" xfId="0" applyFont="1" applyFill="1" applyBorder="1" applyAlignment="1">
      <alignment horizontal="center"/>
    </xf>
    <xf numFmtId="0" fontId="10" fillId="2" borderId="0" xfId="0" applyFont="1" applyFill="1" applyAlignment="1">
      <alignment horizontal="left"/>
    </xf>
    <xf numFmtId="0" fontId="10" fillId="2" borderId="0" xfId="0" applyFont="1" applyFill="1" applyAlignment="1">
      <alignment horizontal="center"/>
    </xf>
    <xf numFmtId="0" fontId="13" fillId="6" borderId="0" xfId="0" applyFont="1" applyFill="1" applyAlignment="1">
      <alignment horizontal="center"/>
    </xf>
    <xf numFmtId="0" fontId="13" fillId="7" borderId="0" xfId="0" applyFont="1" applyFill="1" applyAlignment="1">
      <alignment horizontal="center"/>
    </xf>
    <xf numFmtId="0" fontId="4" fillId="2" borderId="3" xfId="0" applyFont="1" applyFill="1" applyBorder="1"/>
    <xf numFmtId="0" fontId="4" fillId="2" borderId="4" xfId="0" applyFont="1" applyFill="1" applyBorder="1"/>
    <xf numFmtId="1" fontId="8" fillId="2" borderId="4" xfId="0" applyNumberFormat="1" applyFont="1" applyFill="1" applyBorder="1" applyAlignment="1">
      <alignment horizontal="center"/>
    </xf>
    <xf numFmtId="9" fontId="8" fillId="2" borderId="4" xfId="0" applyNumberFormat="1" applyFont="1" applyFill="1" applyBorder="1" applyAlignment="1">
      <alignment horizontal="center"/>
    </xf>
    <xf numFmtId="0" fontId="4" fillId="2" borderId="5" xfId="0" applyFont="1" applyFill="1" applyBorder="1"/>
    <xf numFmtId="0" fontId="6" fillId="2" borderId="3" xfId="0" applyFont="1" applyFill="1" applyBorder="1" applyAlignment="1">
      <alignment horizontal="center"/>
    </xf>
    <xf numFmtId="0" fontId="8" fillId="2" borderId="6" xfId="0" applyFont="1" applyFill="1" applyBorder="1" applyAlignment="1">
      <alignment horizontal="center" vertical="center" wrapText="1"/>
    </xf>
    <xf numFmtId="0" fontId="8" fillId="2" borderId="7" xfId="0" applyFont="1" applyFill="1" applyBorder="1" applyAlignment="1">
      <alignment horizontal="left" vertical="center" wrapText="1"/>
    </xf>
    <xf numFmtId="0" fontId="8" fillId="2" borderId="8" xfId="0" applyFont="1" applyFill="1" applyBorder="1" applyAlignment="1">
      <alignment horizontal="center" vertical="center" wrapText="1"/>
    </xf>
    <xf numFmtId="0" fontId="12" fillId="2" borderId="11" xfId="0" applyFont="1" applyFill="1" applyBorder="1" applyAlignment="1">
      <alignment horizontal="left"/>
    </xf>
    <xf numFmtId="0" fontId="2" fillId="2" borderId="3" xfId="0" applyFont="1" applyFill="1" applyBorder="1" applyAlignment="1">
      <alignment horizontal="right" vertical="center"/>
    </xf>
    <xf numFmtId="0" fontId="8" fillId="5" borderId="8" xfId="0" applyFont="1" applyFill="1" applyBorder="1" applyAlignment="1" applyProtection="1">
      <alignment horizontal="center" vertical="center" wrapText="1"/>
      <protection locked="0"/>
    </xf>
    <xf numFmtId="0" fontId="8" fillId="5" borderId="8" xfId="0" applyFont="1" applyFill="1" applyBorder="1" applyAlignment="1" applyProtection="1">
      <alignment horizontal="left" vertical="center"/>
      <protection locked="0"/>
    </xf>
    <xf numFmtId="0" fontId="8" fillId="5" borderId="8" xfId="0" applyFont="1" applyFill="1" applyBorder="1" applyAlignment="1" applyProtection="1">
      <alignment horizontal="center" vertical="center"/>
      <protection locked="0"/>
    </xf>
    <xf numFmtId="9" fontId="8" fillId="5" borderId="8" xfId="0" applyNumberFormat="1" applyFont="1" applyFill="1" applyBorder="1" applyAlignment="1" applyProtection="1">
      <alignment horizontal="center" vertical="center" wrapText="1"/>
      <protection locked="0"/>
    </xf>
    <xf numFmtId="9" fontId="14" fillId="2" borderId="0" xfId="0" applyNumberFormat="1" applyFont="1" applyFill="1" applyAlignment="1">
      <alignment horizontal="left"/>
    </xf>
    <xf numFmtId="0" fontId="4" fillId="2" borderId="12" xfId="0" applyFont="1" applyFill="1" applyBorder="1"/>
    <xf numFmtId="0" fontId="4" fillId="2" borderId="13" xfId="0" applyFont="1" applyFill="1" applyBorder="1"/>
    <xf numFmtId="14" fontId="8" fillId="5" borderId="1" xfId="0" applyNumberFormat="1" applyFont="1" applyFill="1" applyBorder="1" applyAlignment="1" applyProtection="1">
      <alignment horizontal="left" vertical="center"/>
      <protection locked="0"/>
    </xf>
    <xf numFmtId="0" fontId="8" fillId="5" borderId="8" xfId="0" applyFont="1" applyFill="1" applyBorder="1" applyAlignment="1" applyProtection="1">
      <alignment horizontal="left" vertical="center" wrapText="1"/>
      <protection locked="0"/>
    </xf>
    <xf numFmtId="14" fontId="8" fillId="5" borderId="8" xfId="0" applyNumberFormat="1" applyFont="1" applyFill="1" applyBorder="1" applyAlignment="1" applyProtection="1">
      <alignment horizontal="center" vertical="center" wrapText="1"/>
      <protection locked="0"/>
    </xf>
    <xf numFmtId="164" fontId="16" fillId="0" borderId="15" xfId="0" applyNumberFormat="1" applyFont="1" applyBorder="1" applyAlignment="1">
      <alignment horizontal="left" vertical="center" wrapText="1"/>
    </xf>
    <xf numFmtId="165" fontId="16" fillId="0" borderId="15" xfId="0" applyNumberFormat="1" applyFont="1" applyBorder="1" applyAlignment="1">
      <alignment horizontal="left" vertical="center" wrapText="1"/>
    </xf>
    <xf numFmtId="0" fontId="8" fillId="5" borderId="9" xfId="0" applyFont="1" applyFill="1" applyBorder="1" applyAlignment="1" applyProtection="1">
      <alignment horizontal="left" vertical="center" wrapText="1"/>
      <protection locked="0"/>
    </xf>
    <xf numFmtId="0" fontId="8" fillId="5" borderId="10" xfId="0" applyFont="1" applyFill="1" applyBorder="1" applyAlignment="1" applyProtection="1">
      <alignment horizontal="left" vertical="center" wrapText="1"/>
      <protection locked="0"/>
    </xf>
    <xf numFmtId="0" fontId="17" fillId="2" borderId="0" xfId="0" applyFont="1" applyFill="1"/>
    <xf numFmtId="0" fontId="18" fillId="2" borderId="0" xfId="0" applyFont="1" applyFill="1" applyAlignment="1">
      <alignment horizontal="center"/>
    </xf>
    <xf numFmtId="0" fontId="4" fillId="5" borderId="9" xfId="0" applyFont="1" applyFill="1" applyBorder="1" applyAlignment="1" applyProtection="1">
      <alignment horizontal="left" vertical="center"/>
      <protection locked="0"/>
    </xf>
    <xf numFmtId="0" fontId="4" fillId="5" borderId="10" xfId="0" applyFont="1" applyFill="1" applyBorder="1" applyAlignment="1" applyProtection="1">
      <alignment horizontal="left" vertical="center"/>
      <protection locked="0"/>
    </xf>
    <xf numFmtId="0" fontId="8" fillId="5" borderId="0" xfId="0" applyFont="1" applyFill="1" applyAlignment="1" applyProtection="1">
      <alignment horizontal="left" vertical="center"/>
      <protection locked="0"/>
    </xf>
    <xf numFmtId="0" fontId="0" fillId="0" borderId="0" xfId="0" applyAlignment="1">
      <alignment horizontal="center"/>
    </xf>
    <xf numFmtId="0" fontId="8" fillId="5" borderId="0" xfId="0" applyFont="1" applyFill="1" applyAlignment="1" applyProtection="1">
      <alignment horizontal="left" vertical="center" wrapText="1"/>
      <protection locked="0"/>
    </xf>
    <xf numFmtId="0" fontId="0" fillId="0" borderId="0" xfId="0" applyAlignment="1">
      <alignment horizontal="center" vertical="center"/>
    </xf>
    <xf numFmtId="0" fontId="8" fillId="5" borderId="16" xfId="0" applyFont="1" applyFill="1" applyBorder="1" applyAlignment="1" applyProtection="1">
      <alignment horizontal="left" vertical="center"/>
      <protection locked="0"/>
    </xf>
    <xf numFmtId="0" fontId="8" fillId="5" borderId="9" xfId="0" applyFont="1" applyFill="1" applyBorder="1" applyAlignment="1" applyProtection="1">
      <alignment horizontal="center" vertical="center" wrapText="1"/>
      <protection locked="0"/>
    </xf>
    <xf numFmtId="0" fontId="8" fillId="5" borderId="10" xfId="0" applyFont="1" applyFill="1" applyBorder="1" applyAlignment="1" applyProtection="1">
      <alignment horizontal="center" vertical="center" wrapText="1"/>
      <protection locked="0"/>
    </xf>
    <xf numFmtId="0" fontId="8" fillId="5" borderId="9" xfId="0" applyFont="1" applyFill="1" applyBorder="1" applyAlignment="1" applyProtection="1">
      <alignment horizontal="left" vertical="top" wrapText="1"/>
      <protection locked="0"/>
    </xf>
    <xf numFmtId="0" fontId="8" fillId="5" borderId="10" xfId="0" applyFont="1" applyFill="1" applyBorder="1" applyAlignment="1" applyProtection="1">
      <alignment horizontal="left" vertical="top" wrapText="1"/>
      <protection locked="0"/>
    </xf>
    <xf numFmtId="0" fontId="8" fillId="5" borderId="9" xfId="0" applyFont="1" applyFill="1" applyBorder="1" applyAlignment="1" applyProtection="1">
      <alignment horizontal="left" vertical="center" wrapText="1"/>
      <protection locked="0"/>
    </xf>
    <xf numFmtId="0" fontId="8" fillId="5" borderId="10" xfId="0" applyFont="1" applyFill="1" applyBorder="1" applyAlignment="1" applyProtection="1">
      <alignment horizontal="left" vertical="center" wrapText="1"/>
      <protection locked="0"/>
    </xf>
    <xf numFmtId="0" fontId="4" fillId="5" borderId="9" xfId="0" applyFont="1" applyFill="1" applyBorder="1" applyAlignment="1" applyProtection="1">
      <alignment horizontal="left" vertical="center"/>
      <protection locked="0"/>
    </xf>
    <xf numFmtId="0" fontId="4" fillId="5" borderId="10" xfId="0" applyFont="1" applyFill="1" applyBorder="1" applyAlignment="1" applyProtection="1">
      <alignment horizontal="left" vertical="center"/>
      <protection locked="0"/>
    </xf>
    <xf numFmtId="0" fontId="8" fillId="2" borderId="9" xfId="0" applyFont="1" applyFill="1" applyBorder="1" applyAlignment="1">
      <alignment horizontal="left" vertical="center" wrapText="1"/>
    </xf>
    <xf numFmtId="0" fontId="8" fillId="2" borderId="10" xfId="0" applyFont="1" applyFill="1" applyBorder="1" applyAlignment="1">
      <alignment horizontal="left" vertical="center" wrapText="1"/>
    </xf>
    <xf numFmtId="0" fontId="3" fillId="2" borderId="0" xfId="0" applyFont="1" applyFill="1" applyAlignment="1">
      <alignment horizontal="center" vertical="center"/>
    </xf>
    <xf numFmtId="0" fontId="0" fillId="0" borderId="0" xfId="0" applyAlignment="1">
      <alignment horizontal="left" vertical="top"/>
    </xf>
    <xf numFmtId="0" fontId="0" fillId="0" borderId="14" xfId="0" applyBorder="1" applyAlignment="1">
      <alignment horizontal="left" vertical="top"/>
    </xf>
    <xf numFmtId="0" fontId="8" fillId="5" borderId="9" xfId="0" applyFont="1" applyFill="1" applyBorder="1" applyAlignment="1" applyProtection="1">
      <alignment horizontal="left" vertical="center"/>
      <protection locked="0"/>
    </xf>
    <xf numFmtId="0" fontId="8" fillId="5" borderId="10" xfId="0" applyFont="1" applyFill="1" applyBorder="1" applyAlignment="1" applyProtection="1">
      <alignment horizontal="left" vertical="center"/>
      <protection locked="0"/>
    </xf>
    <xf numFmtId="0" fontId="0" fillId="0" borderId="0" xfId="0" applyAlignment="1">
      <alignment horizontal="left" vertical="top" wrapText="1"/>
    </xf>
    <xf numFmtId="0" fontId="8" fillId="5" borderId="9" xfId="0" applyFont="1" applyFill="1" applyBorder="1" applyAlignment="1" applyProtection="1">
      <alignment horizontal="center" vertical="center" wrapText="1"/>
      <protection locked="0"/>
    </xf>
    <xf numFmtId="0" fontId="8" fillId="5" borderId="10" xfId="0" applyFont="1" applyFill="1" applyBorder="1" applyAlignment="1" applyProtection="1">
      <alignment horizontal="center" vertical="center" wrapText="1"/>
      <protection locked="0"/>
    </xf>
    <xf numFmtId="0" fontId="8" fillId="5" borderId="9" xfId="0" applyFont="1" applyFill="1" applyBorder="1" applyAlignment="1" applyProtection="1">
      <alignment horizontal="left" vertical="top" wrapText="1"/>
      <protection locked="0"/>
    </xf>
    <xf numFmtId="0" fontId="8" fillId="5" borderId="10" xfId="0" applyFont="1" applyFill="1" applyBorder="1" applyAlignment="1" applyProtection="1">
      <alignment horizontal="left" vertical="top" wrapText="1"/>
      <protection locked="0"/>
    </xf>
  </cellXfs>
  <cellStyles count="2">
    <cellStyle name="Normal" xfId="0" builtinId="0"/>
    <cellStyle name="Normal 2" xfId="1" xr:uid="{B1B8ABD5-6068-4EE5-8B97-E793A82813B1}"/>
  </cellStyles>
  <dxfs count="48">
    <dxf>
      <font>
        <color theme="6" tint="-0.499984740745262"/>
      </font>
      <fill>
        <patternFill>
          <bgColor rgb="FFCCFFCC"/>
        </patternFill>
      </fill>
    </dxf>
    <dxf>
      <font>
        <color theme="0"/>
      </font>
      <fill>
        <patternFill>
          <bgColor rgb="FF00B0F0"/>
        </patternFill>
      </fill>
    </dxf>
    <dxf>
      <font>
        <color theme="0"/>
      </font>
      <fill>
        <patternFill>
          <bgColor rgb="FF0070C0"/>
        </patternFill>
      </fill>
    </dxf>
    <dxf>
      <font>
        <color theme="0"/>
      </font>
      <fill>
        <patternFill>
          <bgColor rgb="FFFF9900"/>
        </patternFill>
      </fill>
    </dxf>
    <dxf>
      <font>
        <color theme="0"/>
      </font>
      <fill>
        <patternFill>
          <bgColor theme="0" tint="-0.499984740745262"/>
        </patternFill>
      </fill>
    </dxf>
    <dxf>
      <font>
        <color theme="6" tint="-0.499984740745262"/>
      </font>
      <fill>
        <patternFill>
          <bgColor rgb="FFCCFFCC"/>
        </patternFill>
      </fill>
    </dxf>
    <dxf>
      <font>
        <color theme="0"/>
      </font>
      <fill>
        <patternFill>
          <bgColor rgb="FF00B0F0"/>
        </patternFill>
      </fill>
    </dxf>
    <dxf>
      <font>
        <color theme="0"/>
      </font>
      <fill>
        <patternFill>
          <bgColor rgb="FF0070C0"/>
        </patternFill>
      </fill>
    </dxf>
    <dxf>
      <font>
        <color theme="0"/>
      </font>
      <fill>
        <patternFill>
          <bgColor rgb="FFFF9900"/>
        </patternFill>
      </fill>
    </dxf>
    <dxf>
      <font>
        <color theme="0"/>
      </font>
      <fill>
        <patternFill>
          <bgColor theme="0" tint="-0.499984740745262"/>
        </patternFill>
      </fill>
    </dxf>
    <dxf>
      <font>
        <color theme="0"/>
      </font>
      <fill>
        <patternFill>
          <bgColor rgb="FF00B0F0"/>
        </patternFill>
      </fill>
    </dxf>
    <dxf>
      <font>
        <color theme="0"/>
      </font>
      <fill>
        <patternFill>
          <bgColor rgb="FF0070C0"/>
        </patternFill>
      </fill>
    </dxf>
    <dxf>
      <font>
        <color theme="0"/>
      </font>
      <fill>
        <patternFill>
          <bgColor rgb="FFFF9900"/>
        </patternFill>
      </fill>
    </dxf>
    <dxf>
      <font>
        <color theme="0"/>
      </font>
      <fill>
        <patternFill>
          <bgColor theme="0" tint="-0.499984740745262"/>
        </patternFill>
      </fill>
    </dxf>
    <dxf>
      <font>
        <color theme="0"/>
      </font>
      <fill>
        <patternFill>
          <bgColor rgb="FF00B0F0"/>
        </patternFill>
      </fill>
    </dxf>
    <dxf>
      <font>
        <color theme="0"/>
      </font>
      <fill>
        <patternFill>
          <bgColor rgb="FF0070C0"/>
        </patternFill>
      </fill>
    </dxf>
    <dxf>
      <font>
        <color theme="0"/>
      </font>
      <fill>
        <patternFill>
          <bgColor rgb="FFFF9900"/>
        </patternFill>
      </fill>
    </dxf>
    <dxf>
      <font>
        <color theme="0"/>
      </font>
      <fill>
        <patternFill>
          <bgColor theme="0" tint="-0.499984740745262"/>
        </patternFill>
      </fill>
    </dxf>
    <dxf>
      <font>
        <color theme="6" tint="-0.499984740745262"/>
      </font>
      <fill>
        <patternFill>
          <bgColor rgb="FFCCFFCC"/>
        </patternFill>
      </fill>
    </dxf>
    <dxf>
      <font>
        <color theme="6" tint="-0.499984740745262"/>
      </font>
      <fill>
        <patternFill>
          <bgColor rgb="FFCCFFCC"/>
        </patternFill>
      </fill>
    </dxf>
    <dxf>
      <font>
        <color theme="0"/>
      </font>
      <fill>
        <patternFill>
          <bgColor rgb="FF00B0F0"/>
        </patternFill>
      </fill>
    </dxf>
    <dxf>
      <font>
        <color theme="0"/>
      </font>
      <fill>
        <patternFill>
          <bgColor rgb="FF0070C0"/>
        </patternFill>
      </fill>
    </dxf>
    <dxf>
      <font>
        <color theme="0"/>
      </font>
      <fill>
        <patternFill>
          <bgColor rgb="FFFF9900"/>
        </patternFill>
      </fill>
    </dxf>
    <dxf>
      <font>
        <color theme="0"/>
      </font>
      <fill>
        <patternFill>
          <bgColor theme="0" tint="-0.499984740745262"/>
        </patternFill>
      </fill>
    </dxf>
    <dxf>
      <font>
        <color theme="0"/>
      </font>
      <fill>
        <patternFill>
          <bgColor rgb="FF00B0F0"/>
        </patternFill>
      </fill>
    </dxf>
    <dxf>
      <font>
        <color theme="0"/>
      </font>
      <fill>
        <patternFill>
          <bgColor rgb="FF0070C0"/>
        </patternFill>
      </fill>
    </dxf>
    <dxf>
      <font>
        <color theme="0"/>
      </font>
      <fill>
        <patternFill>
          <bgColor rgb="FFFF9900"/>
        </patternFill>
      </fill>
    </dxf>
    <dxf>
      <font>
        <color theme="0"/>
      </font>
      <fill>
        <patternFill>
          <bgColor theme="0" tint="-0.499984740745262"/>
        </patternFill>
      </fill>
    </dxf>
    <dxf>
      <font>
        <color theme="6" tint="-0.499984740745262"/>
      </font>
      <fill>
        <patternFill>
          <bgColor rgb="FFCCFFCC"/>
        </patternFill>
      </fill>
    </dxf>
    <dxf>
      <font>
        <color theme="0"/>
      </font>
      <fill>
        <patternFill>
          <bgColor rgb="FF00B0F0"/>
        </patternFill>
      </fill>
    </dxf>
    <dxf>
      <font>
        <color theme="0"/>
      </font>
      <fill>
        <patternFill>
          <bgColor rgb="FF0070C0"/>
        </patternFill>
      </fill>
    </dxf>
    <dxf>
      <font>
        <color theme="0"/>
      </font>
      <fill>
        <patternFill>
          <bgColor rgb="FFFF9900"/>
        </patternFill>
      </fill>
    </dxf>
    <dxf>
      <font>
        <color theme="0"/>
      </font>
      <fill>
        <patternFill>
          <bgColor theme="0" tint="-0.499984740745262"/>
        </patternFill>
      </fill>
    </dxf>
    <dxf>
      <font>
        <color theme="6" tint="-0.499984740745262"/>
      </font>
      <fill>
        <patternFill>
          <bgColor rgb="FFCCFFCC"/>
        </patternFill>
      </fill>
    </dxf>
    <dxf>
      <font>
        <color theme="0"/>
      </font>
      <fill>
        <patternFill>
          <bgColor rgb="FF00B0F0"/>
        </patternFill>
      </fill>
    </dxf>
    <dxf>
      <font>
        <color theme="0"/>
      </font>
      <fill>
        <patternFill>
          <bgColor rgb="FF0070C0"/>
        </patternFill>
      </fill>
    </dxf>
    <dxf>
      <font>
        <color theme="0"/>
      </font>
      <fill>
        <patternFill>
          <bgColor rgb="FFFF9900"/>
        </patternFill>
      </fill>
    </dxf>
    <dxf>
      <font>
        <color theme="0"/>
      </font>
      <fill>
        <patternFill>
          <bgColor theme="0" tint="-0.499984740745262"/>
        </patternFill>
      </fill>
    </dxf>
    <dxf>
      <font>
        <color theme="6" tint="-0.499984740745262"/>
      </font>
      <fill>
        <patternFill>
          <bgColor rgb="FFCCFFCC"/>
        </patternFill>
      </fill>
    </dxf>
    <dxf>
      <font>
        <color theme="0"/>
      </font>
      <fill>
        <patternFill>
          <bgColor rgb="FF00B0F0"/>
        </patternFill>
      </fill>
    </dxf>
    <dxf>
      <font>
        <color theme="0"/>
      </font>
      <fill>
        <patternFill>
          <bgColor rgb="FF0070C0"/>
        </patternFill>
      </fill>
    </dxf>
    <dxf>
      <font>
        <color theme="0"/>
      </font>
      <fill>
        <patternFill>
          <bgColor rgb="FFFF9900"/>
        </patternFill>
      </fill>
    </dxf>
    <dxf>
      <font>
        <color theme="0"/>
      </font>
      <fill>
        <patternFill>
          <bgColor theme="0" tint="-0.499984740745262"/>
        </patternFill>
      </fill>
    </dxf>
    <dxf>
      <font>
        <color theme="6" tint="-0.499984740745262"/>
      </font>
      <fill>
        <patternFill>
          <bgColor rgb="FFCCFFCC"/>
        </patternFill>
      </fill>
    </dxf>
    <dxf>
      <font>
        <color theme="0"/>
      </font>
      <fill>
        <patternFill>
          <bgColor rgb="FF00B0F0"/>
        </patternFill>
      </fill>
    </dxf>
    <dxf>
      <font>
        <color theme="0"/>
      </font>
      <fill>
        <patternFill>
          <bgColor rgb="FF0070C0"/>
        </patternFill>
      </fill>
    </dxf>
    <dxf>
      <font>
        <color theme="0"/>
      </font>
      <fill>
        <patternFill>
          <bgColor rgb="FFFF9900"/>
        </patternFill>
      </fill>
    </dxf>
    <dxf>
      <font>
        <color theme="0"/>
      </font>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14</xdr:col>
      <xdr:colOff>847726</xdr:colOff>
      <xdr:row>0</xdr:row>
      <xdr:rowOff>90488</xdr:rowOff>
    </xdr:from>
    <xdr:to>
      <xdr:col>15</xdr:col>
      <xdr:colOff>552451</xdr:colOff>
      <xdr:row>4</xdr:row>
      <xdr:rowOff>90488</xdr:rowOff>
    </xdr:to>
    <xdr:sp macro="" textlink="">
      <xdr:nvSpPr>
        <xdr:cNvPr id="2" name="Oval 1">
          <a:extLst>
            <a:ext uri="{FF2B5EF4-FFF2-40B4-BE49-F238E27FC236}">
              <a16:creationId xmlns:a16="http://schemas.microsoft.com/office/drawing/2014/main" id="{2AE03741-6EE7-4A7C-969F-6BD9D86E9391}"/>
            </a:ext>
          </a:extLst>
        </xdr:cNvPr>
        <xdr:cNvSpPr/>
      </xdr:nvSpPr>
      <xdr:spPr>
        <a:xfrm>
          <a:off x="9629776" y="90488"/>
          <a:ext cx="1085850" cy="1085850"/>
        </a:xfrm>
        <a:prstGeom prst="ellipse">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xdr:from>
      <xdr:col>14</xdr:col>
      <xdr:colOff>757238</xdr:colOff>
      <xdr:row>1</xdr:row>
      <xdr:rowOff>142876</xdr:rowOff>
    </xdr:from>
    <xdr:to>
      <xdr:col>14</xdr:col>
      <xdr:colOff>938213</xdr:colOff>
      <xdr:row>2</xdr:row>
      <xdr:rowOff>95251</xdr:rowOff>
    </xdr:to>
    <xdr:sp macro="" textlink="">
      <xdr:nvSpPr>
        <xdr:cNvPr id="3" name="Arrow: Chevron 2">
          <a:extLst>
            <a:ext uri="{FF2B5EF4-FFF2-40B4-BE49-F238E27FC236}">
              <a16:creationId xmlns:a16="http://schemas.microsoft.com/office/drawing/2014/main" id="{7A835040-ACEE-458C-9D70-3250360B7C46}"/>
            </a:ext>
          </a:extLst>
        </xdr:cNvPr>
        <xdr:cNvSpPr/>
      </xdr:nvSpPr>
      <xdr:spPr>
        <a:xfrm rot="16200000">
          <a:off x="9539288" y="542926"/>
          <a:ext cx="180975" cy="180975"/>
        </a:xfrm>
        <a:prstGeom prst="chevron">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solidFill>
              <a:schemeClr val="tx1"/>
            </a:solidFill>
          </a:endParaRPr>
        </a:p>
      </xdr:txBody>
    </xdr:sp>
    <xdr:clientData/>
  </xdr:twoCellAnchor>
  <xdr:twoCellAnchor>
    <xdr:from>
      <xdr:col>15</xdr:col>
      <xdr:colOff>461963</xdr:colOff>
      <xdr:row>1</xdr:row>
      <xdr:rowOff>142876</xdr:rowOff>
    </xdr:from>
    <xdr:to>
      <xdr:col>15</xdr:col>
      <xdr:colOff>642938</xdr:colOff>
      <xdr:row>2</xdr:row>
      <xdr:rowOff>95251</xdr:rowOff>
    </xdr:to>
    <xdr:sp macro="" textlink="">
      <xdr:nvSpPr>
        <xdr:cNvPr id="4" name="Arrow: Chevron 3">
          <a:extLst>
            <a:ext uri="{FF2B5EF4-FFF2-40B4-BE49-F238E27FC236}">
              <a16:creationId xmlns:a16="http://schemas.microsoft.com/office/drawing/2014/main" id="{A9A9F298-3AD5-4DD0-B95E-BADCC62CD54E}"/>
            </a:ext>
          </a:extLst>
        </xdr:cNvPr>
        <xdr:cNvSpPr/>
      </xdr:nvSpPr>
      <xdr:spPr>
        <a:xfrm rot="16200000" flipH="1">
          <a:off x="10625138" y="542926"/>
          <a:ext cx="180975" cy="180975"/>
        </a:xfrm>
        <a:prstGeom prst="chevron">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847726</xdr:colOff>
      <xdr:row>0</xdr:row>
      <xdr:rowOff>90488</xdr:rowOff>
    </xdr:from>
    <xdr:to>
      <xdr:col>15</xdr:col>
      <xdr:colOff>552451</xdr:colOff>
      <xdr:row>4</xdr:row>
      <xdr:rowOff>90488</xdr:rowOff>
    </xdr:to>
    <xdr:sp macro="" textlink="">
      <xdr:nvSpPr>
        <xdr:cNvPr id="2" name="Oval 1">
          <a:extLst>
            <a:ext uri="{FF2B5EF4-FFF2-40B4-BE49-F238E27FC236}">
              <a16:creationId xmlns:a16="http://schemas.microsoft.com/office/drawing/2014/main" id="{5C3434F7-E3A1-4F22-A7D3-55EFE2CC8704}"/>
            </a:ext>
          </a:extLst>
        </xdr:cNvPr>
        <xdr:cNvSpPr/>
      </xdr:nvSpPr>
      <xdr:spPr>
        <a:xfrm>
          <a:off x="15325726" y="90488"/>
          <a:ext cx="1085850" cy="1085850"/>
        </a:xfrm>
        <a:prstGeom prst="ellipse">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xdr:from>
      <xdr:col>14</xdr:col>
      <xdr:colOff>757238</xdr:colOff>
      <xdr:row>1</xdr:row>
      <xdr:rowOff>142876</xdr:rowOff>
    </xdr:from>
    <xdr:to>
      <xdr:col>14</xdr:col>
      <xdr:colOff>938213</xdr:colOff>
      <xdr:row>2</xdr:row>
      <xdr:rowOff>95251</xdr:rowOff>
    </xdr:to>
    <xdr:sp macro="" textlink="">
      <xdr:nvSpPr>
        <xdr:cNvPr id="3" name="Arrow: Chevron 2">
          <a:extLst>
            <a:ext uri="{FF2B5EF4-FFF2-40B4-BE49-F238E27FC236}">
              <a16:creationId xmlns:a16="http://schemas.microsoft.com/office/drawing/2014/main" id="{0A686359-FA13-4810-B3FB-EA80517336DA}"/>
            </a:ext>
          </a:extLst>
        </xdr:cNvPr>
        <xdr:cNvSpPr/>
      </xdr:nvSpPr>
      <xdr:spPr>
        <a:xfrm rot="16200000">
          <a:off x="15235238" y="542926"/>
          <a:ext cx="180975" cy="180975"/>
        </a:xfrm>
        <a:prstGeom prst="chevron">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solidFill>
              <a:schemeClr val="tx1"/>
            </a:solidFill>
          </a:endParaRPr>
        </a:p>
      </xdr:txBody>
    </xdr:sp>
    <xdr:clientData/>
  </xdr:twoCellAnchor>
  <xdr:twoCellAnchor>
    <xdr:from>
      <xdr:col>15</xdr:col>
      <xdr:colOff>461963</xdr:colOff>
      <xdr:row>1</xdr:row>
      <xdr:rowOff>142876</xdr:rowOff>
    </xdr:from>
    <xdr:to>
      <xdr:col>15</xdr:col>
      <xdr:colOff>642938</xdr:colOff>
      <xdr:row>2</xdr:row>
      <xdr:rowOff>95251</xdr:rowOff>
    </xdr:to>
    <xdr:sp macro="" textlink="">
      <xdr:nvSpPr>
        <xdr:cNvPr id="4" name="Arrow: Chevron 3">
          <a:extLst>
            <a:ext uri="{FF2B5EF4-FFF2-40B4-BE49-F238E27FC236}">
              <a16:creationId xmlns:a16="http://schemas.microsoft.com/office/drawing/2014/main" id="{0608C04D-554B-429A-8508-078928A03789}"/>
            </a:ext>
          </a:extLst>
        </xdr:cNvPr>
        <xdr:cNvSpPr/>
      </xdr:nvSpPr>
      <xdr:spPr>
        <a:xfrm rot="16200000" flipH="1">
          <a:off x="16321088" y="542926"/>
          <a:ext cx="180975" cy="180975"/>
        </a:xfrm>
        <a:prstGeom prst="chevron">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14</xdr:col>
      <xdr:colOff>847726</xdr:colOff>
      <xdr:row>0</xdr:row>
      <xdr:rowOff>90488</xdr:rowOff>
    </xdr:from>
    <xdr:to>
      <xdr:col>15</xdr:col>
      <xdr:colOff>552451</xdr:colOff>
      <xdr:row>4</xdr:row>
      <xdr:rowOff>90488</xdr:rowOff>
    </xdr:to>
    <xdr:sp macro="" textlink="">
      <xdr:nvSpPr>
        <xdr:cNvPr id="2" name="Oval 1">
          <a:extLst>
            <a:ext uri="{FF2B5EF4-FFF2-40B4-BE49-F238E27FC236}">
              <a16:creationId xmlns:a16="http://schemas.microsoft.com/office/drawing/2014/main" id="{DC4D85C9-933B-4B68-8F8C-6AB690BF73B8}"/>
            </a:ext>
          </a:extLst>
        </xdr:cNvPr>
        <xdr:cNvSpPr/>
      </xdr:nvSpPr>
      <xdr:spPr>
        <a:xfrm>
          <a:off x="16154401" y="90488"/>
          <a:ext cx="1085850" cy="1085850"/>
        </a:xfrm>
        <a:prstGeom prst="ellipse">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xdr:from>
      <xdr:col>14</xdr:col>
      <xdr:colOff>757238</xdr:colOff>
      <xdr:row>1</xdr:row>
      <xdr:rowOff>142876</xdr:rowOff>
    </xdr:from>
    <xdr:to>
      <xdr:col>14</xdr:col>
      <xdr:colOff>938213</xdr:colOff>
      <xdr:row>2</xdr:row>
      <xdr:rowOff>95251</xdr:rowOff>
    </xdr:to>
    <xdr:sp macro="" textlink="">
      <xdr:nvSpPr>
        <xdr:cNvPr id="3" name="Arrow: Chevron 2">
          <a:extLst>
            <a:ext uri="{FF2B5EF4-FFF2-40B4-BE49-F238E27FC236}">
              <a16:creationId xmlns:a16="http://schemas.microsoft.com/office/drawing/2014/main" id="{F64B9B33-C40F-48D9-A20E-EA02062C080A}"/>
            </a:ext>
          </a:extLst>
        </xdr:cNvPr>
        <xdr:cNvSpPr/>
      </xdr:nvSpPr>
      <xdr:spPr>
        <a:xfrm rot="16200000">
          <a:off x="16063913" y="542926"/>
          <a:ext cx="180975" cy="180975"/>
        </a:xfrm>
        <a:prstGeom prst="chevron">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solidFill>
              <a:schemeClr val="tx1"/>
            </a:solidFill>
          </a:endParaRPr>
        </a:p>
      </xdr:txBody>
    </xdr:sp>
    <xdr:clientData/>
  </xdr:twoCellAnchor>
  <xdr:twoCellAnchor>
    <xdr:from>
      <xdr:col>15</xdr:col>
      <xdr:colOff>461963</xdr:colOff>
      <xdr:row>1</xdr:row>
      <xdr:rowOff>142876</xdr:rowOff>
    </xdr:from>
    <xdr:to>
      <xdr:col>15</xdr:col>
      <xdr:colOff>642938</xdr:colOff>
      <xdr:row>2</xdr:row>
      <xdr:rowOff>95251</xdr:rowOff>
    </xdr:to>
    <xdr:sp macro="" textlink="">
      <xdr:nvSpPr>
        <xdr:cNvPr id="4" name="Arrow: Chevron 3">
          <a:extLst>
            <a:ext uri="{FF2B5EF4-FFF2-40B4-BE49-F238E27FC236}">
              <a16:creationId xmlns:a16="http://schemas.microsoft.com/office/drawing/2014/main" id="{96986D7C-AE9A-43C7-903D-3E104CCD80F3}"/>
            </a:ext>
          </a:extLst>
        </xdr:cNvPr>
        <xdr:cNvSpPr/>
      </xdr:nvSpPr>
      <xdr:spPr>
        <a:xfrm rot="16200000" flipH="1">
          <a:off x="17149763" y="542926"/>
          <a:ext cx="180975" cy="180975"/>
        </a:xfrm>
        <a:prstGeom prst="chevron">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14</xdr:col>
      <xdr:colOff>847726</xdr:colOff>
      <xdr:row>0</xdr:row>
      <xdr:rowOff>90488</xdr:rowOff>
    </xdr:from>
    <xdr:to>
      <xdr:col>15</xdr:col>
      <xdr:colOff>552451</xdr:colOff>
      <xdr:row>4</xdr:row>
      <xdr:rowOff>90488</xdr:rowOff>
    </xdr:to>
    <xdr:sp macro="" textlink="">
      <xdr:nvSpPr>
        <xdr:cNvPr id="2" name="Oval 1">
          <a:extLst>
            <a:ext uri="{FF2B5EF4-FFF2-40B4-BE49-F238E27FC236}">
              <a16:creationId xmlns:a16="http://schemas.microsoft.com/office/drawing/2014/main" id="{98BDA810-9605-497C-A1D1-218CF8311637}"/>
            </a:ext>
          </a:extLst>
        </xdr:cNvPr>
        <xdr:cNvSpPr/>
      </xdr:nvSpPr>
      <xdr:spPr>
        <a:xfrm>
          <a:off x="16154401" y="90488"/>
          <a:ext cx="1085850" cy="1085850"/>
        </a:xfrm>
        <a:prstGeom prst="ellipse">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xdr:from>
      <xdr:col>14</xdr:col>
      <xdr:colOff>757238</xdr:colOff>
      <xdr:row>1</xdr:row>
      <xdr:rowOff>142876</xdr:rowOff>
    </xdr:from>
    <xdr:to>
      <xdr:col>14</xdr:col>
      <xdr:colOff>938213</xdr:colOff>
      <xdr:row>2</xdr:row>
      <xdr:rowOff>95251</xdr:rowOff>
    </xdr:to>
    <xdr:sp macro="" textlink="">
      <xdr:nvSpPr>
        <xdr:cNvPr id="3" name="Arrow: Chevron 2">
          <a:extLst>
            <a:ext uri="{FF2B5EF4-FFF2-40B4-BE49-F238E27FC236}">
              <a16:creationId xmlns:a16="http://schemas.microsoft.com/office/drawing/2014/main" id="{270AA008-26F9-4A2F-A7EB-74EC95F50521}"/>
            </a:ext>
          </a:extLst>
        </xdr:cNvPr>
        <xdr:cNvSpPr/>
      </xdr:nvSpPr>
      <xdr:spPr>
        <a:xfrm rot="16200000">
          <a:off x="16063913" y="542926"/>
          <a:ext cx="180975" cy="180975"/>
        </a:xfrm>
        <a:prstGeom prst="chevron">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solidFill>
              <a:schemeClr val="tx1"/>
            </a:solidFill>
          </a:endParaRPr>
        </a:p>
      </xdr:txBody>
    </xdr:sp>
    <xdr:clientData/>
  </xdr:twoCellAnchor>
  <xdr:twoCellAnchor>
    <xdr:from>
      <xdr:col>15</xdr:col>
      <xdr:colOff>461963</xdr:colOff>
      <xdr:row>1</xdr:row>
      <xdr:rowOff>142876</xdr:rowOff>
    </xdr:from>
    <xdr:to>
      <xdr:col>15</xdr:col>
      <xdr:colOff>642938</xdr:colOff>
      <xdr:row>2</xdr:row>
      <xdr:rowOff>95251</xdr:rowOff>
    </xdr:to>
    <xdr:sp macro="" textlink="">
      <xdr:nvSpPr>
        <xdr:cNvPr id="4" name="Arrow: Chevron 3">
          <a:extLst>
            <a:ext uri="{FF2B5EF4-FFF2-40B4-BE49-F238E27FC236}">
              <a16:creationId xmlns:a16="http://schemas.microsoft.com/office/drawing/2014/main" id="{9A6519C2-7EE6-4BCF-A0D2-DC83EA8B2D92}"/>
            </a:ext>
          </a:extLst>
        </xdr:cNvPr>
        <xdr:cNvSpPr/>
      </xdr:nvSpPr>
      <xdr:spPr>
        <a:xfrm rot="16200000" flipH="1">
          <a:off x="17149763" y="542926"/>
          <a:ext cx="180975" cy="180975"/>
        </a:xfrm>
        <a:prstGeom prst="chevron">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solidFill>
              <a:schemeClr val="tx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14</xdr:col>
      <xdr:colOff>847726</xdr:colOff>
      <xdr:row>0</xdr:row>
      <xdr:rowOff>90488</xdr:rowOff>
    </xdr:from>
    <xdr:to>
      <xdr:col>15</xdr:col>
      <xdr:colOff>552451</xdr:colOff>
      <xdr:row>4</xdr:row>
      <xdr:rowOff>90488</xdr:rowOff>
    </xdr:to>
    <xdr:sp macro="" textlink="">
      <xdr:nvSpPr>
        <xdr:cNvPr id="2" name="Oval 1">
          <a:extLst>
            <a:ext uri="{FF2B5EF4-FFF2-40B4-BE49-F238E27FC236}">
              <a16:creationId xmlns:a16="http://schemas.microsoft.com/office/drawing/2014/main" id="{7487383F-C07F-4E61-8715-AD91705947D0}"/>
            </a:ext>
          </a:extLst>
        </xdr:cNvPr>
        <xdr:cNvSpPr/>
      </xdr:nvSpPr>
      <xdr:spPr>
        <a:xfrm>
          <a:off x="16154401" y="90488"/>
          <a:ext cx="1085850" cy="1085850"/>
        </a:xfrm>
        <a:prstGeom prst="ellipse">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xdr:from>
      <xdr:col>14</xdr:col>
      <xdr:colOff>757238</xdr:colOff>
      <xdr:row>1</xdr:row>
      <xdr:rowOff>142876</xdr:rowOff>
    </xdr:from>
    <xdr:to>
      <xdr:col>14</xdr:col>
      <xdr:colOff>938213</xdr:colOff>
      <xdr:row>2</xdr:row>
      <xdr:rowOff>95251</xdr:rowOff>
    </xdr:to>
    <xdr:sp macro="" textlink="">
      <xdr:nvSpPr>
        <xdr:cNvPr id="3" name="Arrow: Chevron 2">
          <a:extLst>
            <a:ext uri="{FF2B5EF4-FFF2-40B4-BE49-F238E27FC236}">
              <a16:creationId xmlns:a16="http://schemas.microsoft.com/office/drawing/2014/main" id="{BF0D46E9-4455-4B9B-9758-57F5CE923058}"/>
            </a:ext>
          </a:extLst>
        </xdr:cNvPr>
        <xdr:cNvSpPr/>
      </xdr:nvSpPr>
      <xdr:spPr>
        <a:xfrm rot="16200000">
          <a:off x="16063913" y="542926"/>
          <a:ext cx="180975" cy="180975"/>
        </a:xfrm>
        <a:prstGeom prst="chevron">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solidFill>
              <a:schemeClr val="tx1"/>
            </a:solidFill>
          </a:endParaRPr>
        </a:p>
      </xdr:txBody>
    </xdr:sp>
    <xdr:clientData/>
  </xdr:twoCellAnchor>
  <xdr:twoCellAnchor>
    <xdr:from>
      <xdr:col>15</xdr:col>
      <xdr:colOff>461963</xdr:colOff>
      <xdr:row>1</xdr:row>
      <xdr:rowOff>142876</xdr:rowOff>
    </xdr:from>
    <xdr:to>
      <xdr:col>15</xdr:col>
      <xdr:colOff>642938</xdr:colOff>
      <xdr:row>2</xdr:row>
      <xdr:rowOff>95251</xdr:rowOff>
    </xdr:to>
    <xdr:sp macro="" textlink="">
      <xdr:nvSpPr>
        <xdr:cNvPr id="4" name="Arrow: Chevron 3">
          <a:extLst>
            <a:ext uri="{FF2B5EF4-FFF2-40B4-BE49-F238E27FC236}">
              <a16:creationId xmlns:a16="http://schemas.microsoft.com/office/drawing/2014/main" id="{83C3D91A-AD06-4391-A49E-F3A075F1FC45}"/>
            </a:ext>
          </a:extLst>
        </xdr:cNvPr>
        <xdr:cNvSpPr/>
      </xdr:nvSpPr>
      <xdr:spPr>
        <a:xfrm rot="16200000" flipH="1">
          <a:off x="17149763" y="542926"/>
          <a:ext cx="180975" cy="180975"/>
        </a:xfrm>
        <a:prstGeom prst="chevron">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solidFill>
              <a:schemeClr val="tx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14</xdr:col>
      <xdr:colOff>847726</xdr:colOff>
      <xdr:row>0</xdr:row>
      <xdr:rowOff>90488</xdr:rowOff>
    </xdr:from>
    <xdr:to>
      <xdr:col>15</xdr:col>
      <xdr:colOff>552451</xdr:colOff>
      <xdr:row>4</xdr:row>
      <xdr:rowOff>90488</xdr:rowOff>
    </xdr:to>
    <xdr:sp macro="" textlink="">
      <xdr:nvSpPr>
        <xdr:cNvPr id="2" name="Oval 1">
          <a:extLst>
            <a:ext uri="{FF2B5EF4-FFF2-40B4-BE49-F238E27FC236}">
              <a16:creationId xmlns:a16="http://schemas.microsoft.com/office/drawing/2014/main" id="{6BD87607-0090-48F2-BC94-6FAD77BE5348}"/>
            </a:ext>
          </a:extLst>
        </xdr:cNvPr>
        <xdr:cNvSpPr/>
      </xdr:nvSpPr>
      <xdr:spPr>
        <a:xfrm>
          <a:off x="16859251" y="90488"/>
          <a:ext cx="1085850" cy="1085850"/>
        </a:xfrm>
        <a:prstGeom prst="ellipse">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xdr:from>
      <xdr:col>14</xdr:col>
      <xdr:colOff>757238</xdr:colOff>
      <xdr:row>1</xdr:row>
      <xdr:rowOff>142876</xdr:rowOff>
    </xdr:from>
    <xdr:to>
      <xdr:col>14</xdr:col>
      <xdr:colOff>938213</xdr:colOff>
      <xdr:row>2</xdr:row>
      <xdr:rowOff>95251</xdr:rowOff>
    </xdr:to>
    <xdr:sp macro="" textlink="">
      <xdr:nvSpPr>
        <xdr:cNvPr id="3" name="Arrow: Chevron 2">
          <a:extLst>
            <a:ext uri="{FF2B5EF4-FFF2-40B4-BE49-F238E27FC236}">
              <a16:creationId xmlns:a16="http://schemas.microsoft.com/office/drawing/2014/main" id="{DF98D119-DE0B-44CA-BCA4-3AF83CEF297F}"/>
            </a:ext>
          </a:extLst>
        </xdr:cNvPr>
        <xdr:cNvSpPr/>
      </xdr:nvSpPr>
      <xdr:spPr>
        <a:xfrm rot="16200000">
          <a:off x="16768763" y="542926"/>
          <a:ext cx="180975" cy="180975"/>
        </a:xfrm>
        <a:prstGeom prst="chevron">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solidFill>
              <a:schemeClr val="tx1"/>
            </a:solidFill>
          </a:endParaRPr>
        </a:p>
      </xdr:txBody>
    </xdr:sp>
    <xdr:clientData/>
  </xdr:twoCellAnchor>
  <xdr:twoCellAnchor>
    <xdr:from>
      <xdr:col>15</xdr:col>
      <xdr:colOff>461963</xdr:colOff>
      <xdr:row>1</xdr:row>
      <xdr:rowOff>142876</xdr:rowOff>
    </xdr:from>
    <xdr:to>
      <xdr:col>15</xdr:col>
      <xdr:colOff>642938</xdr:colOff>
      <xdr:row>2</xdr:row>
      <xdr:rowOff>95251</xdr:rowOff>
    </xdr:to>
    <xdr:sp macro="" textlink="">
      <xdr:nvSpPr>
        <xdr:cNvPr id="4" name="Arrow: Chevron 3">
          <a:extLst>
            <a:ext uri="{FF2B5EF4-FFF2-40B4-BE49-F238E27FC236}">
              <a16:creationId xmlns:a16="http://schemas.microsoft.com/office/drawing/2014/main" id="{30475F3D-C520-4796-9E87-939A52E93455}"/>
            </a:ext>
          </a:extLst>
        </xdr:cNvPr>
        <xdr:cNvSpPr/>
      </xdr:nvSpPr>
      <xdr:spPr>
        <a:xfrm rot="16200000" flipH="1">
          <a:off x="17854613" y="542926"/>
          <a:ext cx="180975" cy="180975"/>
        </a:xfrm>
        <a:prstGeom prst="chevron">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solidFill>
              <a:schemeClr val="tx1"/>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14</xdr:col>
      <xdr:colOff>847726</xdr:colOff>
      <xdr:row>0</xdr:row>
      <xdr:rowOff>90488</xdr:rowOff>
    </xdr:from>
    <xdr:to>
      <xdr:col>15</xdr:col>
      <xdr:colOff>552451</xdr:colOff>
      <xdr:row>4</xdr:row>
      <xdr:rowOff>90488</xdr:rowOff>
    </xdr:to>
    <xdr:sp macro="" textlink="">
      <xdr:nvSpPr>
        <xdr:cNvPr id="2" name="Oval 1">
          <a:extLst>
            <a:ext uri="{FF2B5EF4-FFF2-40B4-BE49-F238E27FC236}">
              <a16:creationId xmlns:a16="http://schemas.microsoft.com/office/drawing/2014/main" id="{FEBEDF8D-B538-412B-AC0D-A09426470169}"/>
            </a:ext>
          </a:extLst>
        </xdr:cNvPr>
        <xdr:cNvSpPr/>
      </xdr:nvSpPr>
      <xdr:spPr>
        <a:xfrm>
          <a:off x="19573876" y="90488"/>
          <a:ext cx="1085850" cy="1085850"/>
        </a:xfrm>
        <a:prstGeom prst="ellipse">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xdr:from>
      <xdr:col>14</xdr:col>
      <xdr:colOff>757238</xdr:colOff>
      <xdr:row>1</xdr:row>
      <xdr:rowOff>142876</xdr:rowOff>
    </xdr:from>
    <xdr:to>
      <xdr:col>14</xdr:col>
      <xdr:colOff>938213</xdr:colOff>
      <xdr:row>2</xdr:row>
      <xdr:rowOff>95251</xdr:rowOff>
    </xdr:to>
    <xdr:sp macro="" textlink="">
      <xdr:nvSpPr>
        <xdr:cNvPr id="3" name="Arrow: Chevron 2">
          <a:extLst>
            <a:ext uri="{FF2B5EF4-FFF2-40B4-BE49-F238E27FC236}">
              <a16:creationId xmlns:a16="http://schemas.microsoft.com/office/drawing/2014/main" id="{934551C6-D957-43C0-9AD8-F8220EB12241}"/>
            </a:ext>
          </a:extLst>
        </xdr:cNvPr>
        <xdr:cNvSpPr/>
      </xdr:nvSpPr>
      <xdr:spPr>
        <a:xfrm rot="16200000">
          <a:off x="19483388" y="542926"/>
          <a:ext cx="180975" cy="180975"/>
        </a:xfrm>
        <a:prstGeom prst="chevron">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solidFill>
              <a:schemeClr val="tx1"/>
            </a:solidFill>
          </a:endParaRPr>
        </a:p>
      </xdr:txBody>
    </xdr:sp>
    <xdr:clientData/>
  </xdr:twoCellAnchor>
  <xdr:twoCellAnchor>
    <xdr:from>
      <xdr:col>15</xdr:col>
      <xdr:colOff>461963</xdr:colOff>
      <xdr:row>1</xdr:row>
      <xdr:rowOff>142876</xdr:rowOff>
    </xdr:from>
    <xdr:to>
      <xdr:col>15</xdr:col>
      <xdr:colOff>642938</xdr:colOff>
      <xdr:row>2</xdr:row>
      <xdr:rowOff>95251</xdr:rowOff>
    </xdr:to>
    <xdr:sp macro="" textlink="">
      <xdr:nvSpPr>
        <xdr:cNvPr id="4" name="Arrow: Chevron 3">
          <a:extLst>
            <a:ext uri="{FF2B5EF4-FFF2-40B4-BE49-F238E27FC236}">
              <a16:creationId xmlns:a16="http://schemas.microsoft.com/office/drawing/2014/main" id="{3D64DBBC-2D87-4597-B2E6-6A46C3DF9F32}"/>
            </a:ext>
          </a:extLst>
        </xdr:cNvPr>
        <xdr:cNvSpPr/>
      </xdr:nvSpPr>
      <xdr:spPr>
        <a:xfrm rot="16200000" flipH="1">
          <a:off x="20569238" y="542926"/>
          <a:ext cx="180975" cy="180975"/>
        </a:xfrm>
        <a:prstGeom prst="chevron">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solidFill>
              <a:schemeClr val="tx1"/>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0B984-1261-40B3-9BFB-190D0F3F0802}">
  <sheetPr codeName="Sheet1"/>
  <dimension ref="A1:Y61"/>
  <sheetViews>
    <sheetView zoomScaleNormal="100" workbookViewId="0">
      <selection activeCell="C9" sqref="C9"/>
    </sheetView>
  </sheetViews>
  <sheetFormatPr defaultRowHeight="12" x14ac:dyDescent="0.2"/>
  <cols>
    <col min="1" max="1" width="2.7109375" style="2" customWidth="1"/>
    <col min="2" max="2" width="14.7109375" style="2" customWidth="1"/>
    <col min="3" max="3" width="69" style="2" customWidth="1"/>
    <col min="4" max="7" width="14.7109375" style="2" customWidth="1"/>
    <col min="8" max="8" width="5.28515625" style="2" bestFit="1" customWidth="1"/>
    <col min="9" max="9" width="9.7109375" style="2" bestFit="1" customWidth="1"/>
    <col min="10" max="10" width="10.42578125" style="2" customWidth="1"/>
    <col min="11" max="11" width="12.7109375" style="2" customWidth="1"/>
    <col min="12" max="12" width="10.5703125" style="2" bestFit="1" customWidth="1"/>
    <col min="13" max="13" width="10.5703125" style="2" customWidth="1"/>
    <col min="14" max="14" width="14.7109375" style="2" customWidth="1"/>
    <col min="15" max="16" width="20.7109375" style="2" customWidth="1"/>
    <col min="17" max="18" width="2.7109375" style="2" customWidth="1"/>
    <col min="19" max="19" width="14.140625" style="2" hidden="1" customWidth="1"/>
    <col min="20" max="25" width="7.85546875" style="2" hidden="1" customWidth="1"/>
    <col min="26" max="26" width="7.85546875" style="2" customWidth="1"/>
    <col min="27" max="247" width="9.140625" style="2"/>
    <col min="248" max="250" width="3" style="2" customWidth="1"/>
    <col min="251" max="270" width="5.7109375" style="2" customWidth="1"/>
    <col min="271" max="271" width="13.85546875" style="2" customWidth="1"/>
    <col min="272" max="272" width="19.42578125" style="2" customWidth="1"/>
    <col min="273" max="503" width="9.140625" style="2"/>
    <col min="504" max="506" width="3" style="2" customWidth="1"/>
    <col min="507" max="526" width="5.7109375" style="2" customWidth="1"/>
    <col min="527" max="527" width="13.85546875" style="2" customWidth="1"/>
    <col min="528" max="528" width="19.42578125" style="2" customWidth="1"/>
    <col min="529" max="759" width="9.140625" style="2"/>
    <col min="760" max="762" width="3" style="2" customWidth="1"/>
    <col min="763" max="782" width="5.7109375" style="2" customWidth="1"/>
    <col min="783" max="783" width="13.85546875" style="2" customWidth="1"/>
    <col min="784" max="784" width="19.42578125" style="2" customWidth="1"/>
    <col min="785" max="1015" width="9.140625" style="2"/>
    <col min="1016" max="1018" width="3" style="2" customWidth="1"/>
    <col min="1019" max="1038" width="5.7109375" style="2" customWidth="1"/>
    <col min="1039" max="1039" width="13.85546875" style="2" customWidth="1"/>
    <col min="1040" max="1040" width="19.42578125" style="2" customWidth="1"/>
    <col min="1041" max="1271" width="9.140625" style="2"/>
    <col min="1272" max="1274" width="3" style="2" customWidth="1"/>
    <col min="1275" max="1294" width="5.7109375" style="2" customWidth="1"/>
    <col min="1295" max="1295" width="13.85546875" style="2" customWidth="1"/>
    <col min="1296" max="1296" width="19.42578125" style="2" customWidth="1"/>
    <col min="1297" max="1527" width="9.140625" style="2"/>
    <col min="1528" max="1530" width="3" style="2" customWidth="1"/>
    <col min="1531" max="1550" width="5.7109375" style="2" customWidth="1"/>
    <col min="1551" max="1551" width="13.85546875" style="2" customWidth="1"/>
    <col min="1552" max="1552" width="19.42578125" style="2" customWidth="1"/>
    <col min="1553" max="1783" width="9.140625" style="2"/>
    <col min="1784" max="1786" width="3" style="2" customWidth="1"/>
    <col min="1787" max="1806" width="5.7109375" style="2" customWidth="1"/>
    <col min="1807" max="1807" width="13.85546875" style="2" customWidth="1"/>
    <col min="1808" max="1808" width="19.42578125" style="2" customWidth="1"/>
    <col min="1809" max="2039" width="9.140625" style="2"/>
    <col min="2040" max="2042" width="3" style="2" customWidth="1"/>
    <col min="2043" max="2062" width="5.7109375" style="2" customWidth="1"/>
    <col min="2063" max="2063" width="13.85546875" style="2" customWidth="1"/>
    <col min="2064" max="2064" width="19.42578125" style="2" customWidth="1"/>
    <col min="2065" max="2295" width="9.140625" style="2"/>
    <col min="2296" max="2298" width="3" style="2" customWidth="1"/>
    <col min="2299" max="2318" width="5.7109375" style="2" customWidth="1"/>
    <col min="2319" max="2319" width="13.85546875" style="2" customWidth="1"/>
    <col min="2320" max="2320" width="19.42578125" style="2" customWidth="1"/>
    <col min="2321" max="2551" width="9.140625" style="2"/>
    <col min="2552" max="2554" width="3" style="2" customWidth="1"/>
    <col min="2555" max="2574" width="5.7109375" style="2" customWidth="1"/>
    <col min="2575" max="2575" width="13.85546875" style="2" customWidth="1"/>
    <col min="2576" max="2576" width="19.42578125" style="2" customWidth="1"/>
    <col min="2577" max="2807" width="9.140625" style="2"/>
    <col min="2808" max="2810" width="3" style="2" customWidth="1"/>
    <col min="2811" max="2830" width="5.7109375" style="2" customWidth="1"/>
    <col min="2831" max="2831" width="13.85546875" style="2" customWidth="1"/>
    <col min="2832" max="2832" width="19.42578125" style="2" customWidth="1"/>
    <col min="2833" max="3063" width="9.140625" style="2"/>
    <col min="3064" max="3066" width="3" style="2" customWidth="1"/>
    <col min="3067" max="3086" width="5.7109375" style="2" customWidth="1"/>
    <col min="3087" max="3087" width="13.85546875" style="2" customWidth="1"/>
    <col min="3088" max="3088" width="19.42578125" style="2" customWidth="1"/>
    <col min="3089" max="3319" width="9.140625" style="2"/>
    <col min="3320" max="3322" width="3" style="2" customWidth="1"/>
    <col min="3323" max="3342" width="5.7109375" style="2" customWidth="1"/>
    <col min="3343" max="3343" width="13.85546875" style="2" customWidth="1"/>
    <col min="3344" max="3344" width="19.42578125" style="2" customWidth="1"/>
    <col min="3345" max="3575" width="9.140625" style="2"/>
    <col min="3576" max="3578" width="3" style="2" customWidth="1"/>
    <col min="3579" max="3598" width="5.7109375" style="2" customWidth="1"/>
    <col min="3599" max="3599" width="13.85546875" style="2" customWidth="1"/>
    <col min="3600" max="3600" width="19.42578125" style="2" customWidth="1"/>
    <col min="3601" max="3831" width="9.140625" style="2"/>
    <col min="3832" max="3834" width="3" style="2" customWidth="1"/>
    <col min="3835" max="3854" width="5.7109375" style="2" customWidth="1"/>
    <col min="3855" max="3855" width="13.85546875" style="2" customWidth="1"/>
    <col min="3856" max="3856" width="19.42578125" style="2" customWidth="1"/>
    <col min="3857" max="4087" width="9.140625" style="2"/>
    <col min="4088" max="4090" width="3" style="2" customWidth="1"/>
    <col min="4091" max="4110" width="5.7109375" style="2" customWidth="1"/>
    <col min="4111" max="4111" width="13.85546875" style="2" customWidth="1"/>
    <col min="4112" max="4112" width="19.42578125" style="2" customWidth="1"/>
    <col min="4113" max="4343" width="9.140625" style="2"/>
    <col min="4344" max="4346" width="3" style="2" customWidth="1"/>
    <col min="4347" max="4366" width="5.7109375" style="2" customWidth="1"/>
    <col min="4367" max="4367" width="13.85546875" style="2" customWidth="1"/>
    <col min="4368" max="4368" width="19.42578125" style="2" customWidth="1"/>
    <col min="4369" max="4599" width="9.140625" style="2"/>
    <col min="4600" max="4602" width="3" style="2" customWidth="1"/>
    <col min="4603" max="4622" width="5.7109375" style="2" customWidth="1"/>
    <col min="4623" max="4623" width="13.85546875" style="2" customWidth="1"/>
    <col min="4624" max="4624" width="19.42578125" style="2" customWidth="1"/>
    <col min="4625" max="4855" width="9.140625" style="2"/>
    <col min="4856" max="4858" width="3" style="2" customWidth="1"/>
    <col min="4859" max="4878" width="5.7109375" style="2" customWidth="1"/>
    <col min="4879" max="4879" width="13.85546875" style="2" customWidth="1"/>
    <col min="4880" max="4880" width="19.42578125" style="2" customWidth="1"/>
    <col min="4881" max="5111" width="9.140625" style="2"/>
    <col min="5112" max="5114" width="3" style="2" customWidth="1"/>
    <col min="5115" max="5134" width="5.7109375" style="2" customWidth="1"/>
    <col min="5135" max="5135" width="13.85546875" style="2" customWidth="1"/>
    <col min="5136" max="5136" width="19.42578125" style="2" customWidth="1"/>
    <col min="5137" max="5367" width="9.140625" style="2"/>
    <col min="5368" max="5370" width="3" style="2" customWidth="1"/>
    <col min="5371" max="5390" width="5.7109375" style="2" customWidth="1"/>
    <col min="5391" max="5391" width="13.85546875" style="2" customWidth="1"/>
    <col min="5392" max="5392" width="19.42578125" style="2" customWidth="1"/>
    <col min="5393" max="5623" width="9.140625" style="2"/>
    <col min="5624" max="5626" width="3" style="2" customWidth="1"/>
    <col min="5627" max="5646" width="5.7109375" style="2" customWidth="1"/>
    <col min="5647" max="5647" width="13.85546875" style="2" customWidth="1"/>
    <col min="5648" max="5648" width="19.42578125" style="2" customWidth="1"/>
    <col min="5649" max="5879" width="9.140625" style="2"/>
    <col min="5880" max="5882" width="3" style="2" customWidth="1"/>
    <col min="5883" max="5902" width="5.7109375" style="2" customWidth="1"/>
    <col min="5903" max="5903" width="13.85546875" style="2" customWidth="1"/>
    <col min="5904" max="5904" width="19.42578125" style="2" customWidth="1"/>
    <col min="5905" max="6135" width="9.140625" style="2"/>
    <col min="6136" max="6138" width="3" style="2" customWidth="1"/>
    <col min="6139" max="6158" width="5.7109375" style="2" customWidth="1"/>
    <col min="6159" max="6159" width="13.85546875" style="2" customWidth="1"/>
    <col min="6160" max="6160" width="19.42578125" style="2" customWidth="1"/>
    <col min="6161" max="6391" width="9.140625" style="2"/>
    <col min="6392" max="6394" width="3" style="2" customWidth="1"/>
    <col min="6395" max="6414" width="5.7109375" style="2" customWidth="1"/>
    <col min="6415" max="6415" width="13.85546875" style="2" customWidth="1"/>
    <col min="6416" max="6416" width="19.42578125" style="2" customWidth="1"/>
    <col min="6417" max="6647" width="9.140625" style="2"/>
    <col min="6648" max="6650" width="3" style="2" customWidth="1"/>
    <col min="6651" max="6670" width="5.7109375" style="2" customWidth="1"/>
    <col min="6671" max="6671" width="13.85546875" style="2" customWidth="1"/>
    <col min="6672" max="6672" width="19.42578125" style="2" customWidth="1"/>
    <col min="6673" max="6903" width="9.140625" style="2"/>
    <col min="6904" max="6906" width="3" style="2" customWidth="1"/>
    <col min="6907" max="6926" width="5.7109375" style="2" customWidth="1"/>
    <col min="6927" max="6927" width="13.85546875" style="2" customWidth="1"/>
    <col min="6928" max="6928" width="19.42578125" style="2" customWidth="1"/>
    <col min="6929" max="7159" width="9.140625" style="2"/>
    <col min="7160" max="7162" width="3" style="2" customWidth="1"/>
    <col min="7163" max="7182" width="5.7109375" style="2" customWidth="1"/>
    <col min="7183" max="7183" width="13.85546875" style="2" customWidth="1"/>
    <col min="7184" max="7184" width="19.42578125" style="2" customWidth="1"/>
    <col min="7185" max="7415" width="9.140625" style="2"/>
    <col min="7416" max="7418" width="3" style="2" customWidth="1"/>
    <col min="7419" max="7438" width="5.7109375" style="2" customWidth="1"/>
    <col min="7439" max="7439" width="13.85546875" style="2" customWidth="1"/>
    <col min="7440" max="7440" width="19.42578125" style="2" customWidth="1"/>
    <col min="7441" max="7671" width="9.140625" style="2"/>
    <col min="7672" max="7674" width="3" style="2" customWidth="1"/>
    <col min="7675" max="7694" width="5.7109375" style="2" customWidth="1"/>
    <col min="7695" max="7695" width="13.85546875" style="2" customWidth="1"/>
    <col min="7696" max="7696" width="19.42578125" style="2" customWidth="1"/>
    <col min="7697" max="7927" width="9.140625" style="2"/>
    <col min="7928" max="7930" width="3" style="2" customWidth="1"/>
    <col min="7931" max="7950" width="5.7109375" style="2" customWidth="1"/>
    <col min="7951" max="7951" width="13.85546875" style="2" customWidth="1"/>
    <col min="7952" max="7952" width="19.42578125" style="2" customWidth="1"/>
    <col min="7953" max="8183" width="9.140625" style="2"/>
    <col min="8184" max="8186" width="3" style="2" customWidth="1"/>
    <col min="8187" max="8206" width="5.7109375" style="2" customWidth="1"/>
    <col min="8207" max="8207" width="13.85546875" style="2" customWidth="1"/>
    <col min="8208" max="8208" width="19.42578125" style="2" customWidth="1"/>
    <col min="8209" max="8439" width="9.140625" style="2"/>
    <col min="8440" max="8442" width="3" style="2" customWidth="1"/>
    <col min="8443" max="8462" width="5.7109375" style="2" customWidth="1"/>
    <col min="8463" max="8463" width="13.85546875" style="2" customWidth="1"/>
    <col min="8464" max="8464" width="19.42578125" style="2" customWidth="1"/>
    <col min="8465" max="8695" width="9.140625" style="2"/>
    <col min="8696" max="8698" width="3" style="2" customWidth="1"/>
    <col min="8699" max="8718" width="5.7109375" style="2" customWidth="1"/>
    <col min="8719" max="8719" width="13.85546875" style="2" customWidth="1"/>
    <col min="8720" max="8720" width="19.42578125" style="2" customWidth="1"/>
    <col min="8721" max="8951" width="9.140625" style="2"/>
    <col min="8952" max="8954" width="3" style="2" customWidth="1"/>
    <col min="8955" max="8974" width="5.7109375" style="2" customWidth="1"/>
    <col min="8975" max="8975" width="13.85546875" style="2" customWidth="1"/>
    <col min="8976" max="8976" width="19.42578125" style="2" customWidth="1"/>
    <col min="8977" max="9207" width="9.140625" style="2"/>
    <col min="9208" max="9210" width="3" style="2" customWidth="1"/>
    <col min="9211" max="9230" width="5.7109375" style="2" customWidth="1"/>
    <col min="9231" max="9231" width="13.85546875" style="2" customWidth="1"/>
    <col min="9232" max="9232" width="19.42578125" style="2" customWidth="1"/>
    <col min="9233" max="9463" width="9.140625" style="2"/>
    <col min="9464" max="9466" width="3" style="2" customWidth="1"/>
    <col min="9467" max="9486" width="5.7109375" style="2" customWidth="1"/>
    <col min="9487" max="9487" width="13.85546875" style="2" customWidth="1"/>
    <col min="9488" max="9488" width="19.42578125" style="2" customWidth="1"/>
    <col min="9489" max="9719" width="9.140625" style="2"/>
    <col min="9720" max="9722" width="3" style="2" customWidth="1"/>
    <col min="9723" max="9742" width="5.7109375" style="2" customWidth="1"/>
    <col min="9743" max="9743" width="13.85546875" style="2" customWidth="1"/>
    <col min="9744" max="9744" width="19.42578125" style="2" customWidth="1"/>
    <col min="9745" max="9975" width="9.140625" style="2"/>
    <col min="9976" max="9978" width="3" style="2" customWidth="1"/>
    <col min="9979" max="9998" width="5.7109375" style="2" customWidth="1"/>
    <col min="9999" max="9999" width="13.85546875" style="2" customWidth="1"/>
    <col min="10000" max="10000" width="19.42578125" style="2" customWidth="1"/>
    <col min="10001" max="10231" width="9.140625" style="2"/>
    <col min="10232" max="10234" width="3" style="2" customWidth="1"/>
    <col min="10235" max="10254" width="5.7109375" style="2" customWidth="1"/>
    <col min="10255" max="10255" width="13.85546875" style="2" customWidth="1"/>
    <col min="10256" max="10256" width="19.42578125" style="2" customWidth="1"/>
    <col min="10257" max="10487" width="9.140625" style="2"/>
    <col min="10488" max="10490" width="3" style="2" customWidth="1"/>
    <col min="10491" max="10510" width="5.7109375" style="2" customWidth="1"/>
    <col min="10511" max="10511" width="13.85546875" style="2" customWidth="1"/>
    <col min="10512" max="10512" width="19.42578125" style="2" customWidth="1"/>
    <col min="10513" max="10743" width="9.140625" style="2"/>
    <col min="10744" max="10746" width="3" style="2" customWidth="1"/>
    <col min="10747" max="10766" width="5.7109375" style="2" customWidth="1"/>
    <col min="10767" max="10767" width="13.85546875" style="2" customWidth="1"/>
    <col min="10768" max="10768" width="19.42578125" style="2" customWidth="1"/>
    <col min="10769" max="10999" width="9.140625" style="2"/>
    <col min="11000" max="11002" width="3" style="2" customWidth="1"/>
    <col min="11003" max="11022" width="5.7109375" style="2" customWidth="1"/>
    <col min="11023" max="11023" width="13.85546875" style="2" customWidth="1"/>
    <col min="11024" max="11024" width="19.42578125" style="2" customWidth="1"/>
    <col min="11025" max="11255" width="9.140625" style="2"/>
    <col min="11256" max="11258" width="3" style="2" customWidth="1"/>
    <col min="11259" max="11278" width="5.7109375" style="2" customWidth="1"/>
    <col min="11279" max="11279" width="13.85546875" style="2" customWidth="1"/>
    <col min="11280" max="11280" width="19.42578125" style="2" customWidth="1"/>
    <col min="11281" max="11511" width="9.140625" style="2"/>
    <col min="11512" max="11514" width="3" style="2" customWidth="1"/>
    <col min="11515" max="11534" width="5.7109375" style="2" customWidth="1"/>
    <col min="11535" max="11535" width="13.85546875" style="2" customWidth="1"/>
    <col min="11536" max="11536" width="19.42578125" style="2" customWidth="1"/>
    <col min="11537" max="11767" width="9.140625" style="2"/>
    <col min="11768" max="11770" width="3" style="2" customWidth="1"/>
    <col min="11771" max="11790" width="5.7109375" style="2" customWidth="1"/>
    <col min="11791" max="11791" width="13.85546875" style="2" customWidth="1"/>
    <col min="11792" max="11792" width="19.42578125" style="2" customWidth="1"/>
    <col min="11793" max="12023" width="9.140625" style="2"/>
    <col min="12024" max="12026" width="3" style="2" customWidth="1"/>
    <col min="12027" max="12046" width="5.7109375" style="2" customWidth="1"/>
    <col min="12047" max="12047" width="13.85546875" style="2" customWidth="1"/>
    <col min="12048" max="12048" width="19.42578125" style="2" customWidth="1"/>
    <col min="12049" max="12279" width="9.140625" style="2"/>
    <col min="12280" max="12282" width="3" style="2" customWidth="1"/>
    <col min="12283" max="12302" width="5.7109375" style="2" customWidth="1"/>
    <col min="12303" max="12303" width="13.85546875" style="2" customWidth="1"/>
    <col min="12304" max="12304" width="19.42578125" style="2" customWidth="1"/>
    <col min="12305" max="12535" width="9.140625" style="2"/>
    <col min="12536" max="12538" width="3" style="2" customWidth="1"/>
    <col min="12539" max="12558" width="5.7109375" style="2" customWidth="1"/>
    <col min="12559" max="12559" width="13.85546875" style="2" customWidth="1"/>
    <col min="12560" max="12560" width="19.42578125" style="2" customWidth="1"/>
    <col min="12561" max="12791" width="9.140625" style="2"/>
    <col min="12792" max="12794" width="3" style="2" customWidth="1"/>
    <col min="12795" max="12814" width="5.7109375" style="2" customWidth="1"/>
    <col min="12815" max="12815" width="13.85546875" style="2" customWidth="1"/>
    <col min="12816" max="12816" width="19.42578125" style="2" customWidth="1"/>
    <col min="12817" max="13047" width="9.140625" style="2"/>
    <col min="13048" max="13050" width="3" style="2" customWidth="1"/>
    <col min="13051" max="13070" width="5.7109375" style="2" customWidth="1"/>
    <col min="13071" max="13071" width="13.85546875" style="2" customWidth="1"/>
    <col min="13072" max="13072" width="19.42578125" style="2" customWidth="1"/>
    <col min="13073" max="13303" width="9.140625" style="2"/>
    <col min="13304" max="13306" width="3" style="2" customWidth="1"/>
    <col min="13307" max="13326" width="5.7109375" style="2" customWidth="1"/>
    <col min="13327" max="13327" width="13.85546875" style="2" customWidth="1"/>
    <col min="13328" max="13328" width="19.42578125" style="2" customWidth="1"/>
    <col min="13329" max="13559" width="9.140625" style="2"/>
    <col min="13560" max="13562" width="3" style="2" customWidth="1"/>
    <col min="13563" max="13582" width="5.7109375" style="2" customWidth="1"/>
    <col min="13583" max="13583" width="13.85546875" style="2" customWidth="1"/>
    <col min="13584" max="13584" width="19.42578125" style="2" customWidth="1"/>
    <col min="13585" max="13815" width="9.140625" style="2"/>
    <col min="13816" max="13818" width="3" style="2" customWidth="1"/>
    <col min="13819" max="13838" width="5.7109375" style="2" customWidth="1"/>
    <col min="13839" max="13839" width="13.85546875" style="2" customWidth="1"/>
    <col min="13840" max="13840" width="19.42578125" style="2" customWidth="1"/>
    <col min="13841" max="14071" width="9.140625" style="2"/>
    <col min="14072" max="14074" width="3" style="2" customWidth="1"/>
    <col min="14075" max="14094" width="5.7109375" style="2" customWidth="1"/>
    <col min="14095" max="14095" width="13.85546875" style="2" customWidth="1"/>
    <col min="14096" max="14096" width="19.42578125" style="2" customWidth="1"/>
    <col min="14097" max="14327" width="9.140625" style="2"/>
    <col min="14328" max="14330" width="3" style="2" customWidth="1"/>
    <col min="14331" max="14350" width="5.7109375" style="2" customWidth="1"/>
    <col min="14351" max="14351" width="13.85546875" style="2" customWidth="1"/>
    <col min="14352" max="14352" width="19.42578125" style="2" customWidth="1"/>
    <col min="14353" max="14583" width="9.140625" style="2"/>
    <col min="14584" max="14586" width="3" style="2" customWidth="1"/>
    <col min="14587" max="14606" width="5.7109375" style="2" customWidth="1"/>
    <col min="14607" max="14607" width="13.85546875" style="2" customWidth="1"/>
    <col min="14608" max="14608" width="19.42578125" style="2" customWidth="1"/>
    <col min="14609" max="14839" width="9.140625" style="2"/>
    <col min="14840" max="14842" width="3" style="2" customWidth="1"/>
    <col min="14843" max="14862" width="5.7109375" style="2" customWidth="1"/>
    <col min="14863" max="14863" width="13.85546875" style="2" customWidth="1"/>
    <col min="14864" max="14864" width="19.42578125" style="2" customWidth="1"/>
    <col min="14865" max="15095" width="9.140625" style="2"/>
    <col min="15096" max="15098" width="3" style="2" customWidth="1"/>
    <col min="15099" max="15118" width="5.7109375" style="2" customWidth="1"/>
    <col min="15119" max="15119" width="13.85546875" style="2" customWidth="1"/>
    <col min="15120" max="15120" width="19.42578125" style="2" customWidth="1"/>
    <col min="15121" max="15351" width="9.140625" style="2"/>
    <col min="15352" max="15354" width="3" style="2" customWidth="1"/>
    <col min="15355" max="15374" width="5.7109375" style="2" customWidth="1"/>
    <col min="15375" max="15375" width="13.85546875" style="2" customWidth="1"/>
    <col min="15376" max="15376" width="19.42578125" style="2" customWidth="1"/>
    <col min="15377" max="15607" width="9.140625" style="2"/>
    <col min="15608" max="15610" width="3" style="2" customWidth="1"/>
    <col min="15611" max="15630" width="5.7109375" style="2" customWidth="1"/>
    <col min="15631" max="15631" width="13.85546875" style="2" customWidth="1"/>
    <col min="15632" max="15632" width="19.42578125" style="2" customWidth="1"/>
    <col min="15633" max="15863" width="9.140625" style="2"/>
    <col min="15864" max="15866" width="3" style="2" customWidth="1"/>
    <col min="15867" max="15886" width="5.7109375" style="2" customWidth="1"/>
    <col min="15887" max="15887" width="13.85546875" style="2" customWidth="1"/>
    <col min="15888" max="15888" width="19.42578125" style="2" customWidth="1"/>
    <col min="15889" max="16119" width="9.140625" style="2"/>
    <col min="16120" max="16122" width="3" style="2" customWidth="1"/>
    <col min="16123" max="16142" width="5.7109375" style="2" customWidth="1"/>
    <col min="16143" max="16143" width="13.85546875" style="2" customWidth="1"/>
    <col min="16144" max="16144" width="19.42578125" style="2" customWidth="1"/>
    <col min="16145" max="16384" width="9.140625" style="2"/>
  </cols>
  <sheetData>
    <row r="1" spans="1:25" ht="31.5" x14ac:dyDescent="0.3">
      <c r="A1" s="1"/>
      <c r="B1" s="73" t="s">
        <v>23</v>
      </c>
      <c r="C1" s="73"/>
      <c r="D1" s="73"/>
      <c r="O1" s="3" t="s">
        <v>0</v>
      </c>
      <c r="P1" s="4" t="s">
        <v>1</v>
      </c>
      <c r="S1" s="5"/>
      <c r="T1" s="6" t="s">
        <v>2</v>
      </c>
      <c r="U1" s="6" t="s">
        <v>3</v>
      </c>
      <c r="V1" s="6" t="s">
        <v>4</v>
      </c>
      <c r="W1" s="6" t="s">
        <v>5</v>
      </c>
      <c r="X1" s="6" t="s">
        <v>6</v>
      </c>
      <c r="Y1" s="6" t="s">
        <v>7</v>
      </c>
    </row>
    <row r="2" spans="1:25" s="7" customFormat="1" ht="18" customHeight="1" x14ac:dyDescent="0.2">
      <c r="B2" s="8" t="s">
        <v>29</v>
      </c>
      <c r="C2" s="74" t="s">
        <v>26</v>
      </c>
      <c r="D2" s="8" t="s">
        <v>28</v>
      </c>
      <c r="E2" s="9" t="s">
        <v>82</v>
      </c>
      <c r="F2" s="8" t="s">
        <v>8</v>
      </c>
      <c r="G2" s="9">
        <v>2024</v>
      </c>
      <c r="H2" s="2"/>
      <c r="I2" s="2"/>
      <c r="J2" s="2"/>
      <c r="K2" s="2"/>
      <c r="L2" s="2"/>
      <c r="M2" s="2"/>
      <c r="N2" s="10"/>
      <c r="O2" s="11">
        <f>IFERROR(AVERAGEIFS(G8:G28,B8:B28,O1),"")</f>
        <v>0.5</v>
      </c>
      <c r="P2" s="12">
        <f>IFERROR(AVERAGEIFS(G8:G28,B8:B28,P1),"")</f>
        <v>1</v>
      </c>
      <c r="Q2" s="10"/>
      <c r="S2" s="13" t="s">
        <v>9</v>
      </c>
      <c r="T2" s="14">
        <f>COUNTIF(B8:B28,S2)</f>
        <v>0</v>
      </c>
      <c r="U2" s="15">
        <f>COUNTIFS(B8:B28,S2,F8:F28,U1,P8:P28,"Open")</f>
        <v>0</v>
      </c>
      <c r="V2" s="15">
        <f>COUNTIFS(B8:B28,S2,F8:F28,V1,P8:P28,"Open")</f>
        <v>0</v>
      </c>
      <c r="W2" s="15">
        <f>COUNTIFS(B8:B28,S2,F8:F28,W1,P8:P28,"Open")</f>
        <v>0</v>
      </c>
      <c r="X2" s="15">
        <f>COUNTIFS(B8:B28,S2,F8:F28,X1,P8:P28,"Open")</f>
        <v>0</v>
      </c>
      <c r="Y2" s="15">
        <f>COUNTIFS(B8:B28,S2,F8:F28,Y1,P8:P28,"Open")</f>
        <v>0</v>
      </c>
    </row>
    <row r="3" spans="1:25" s="7" customFormat="1" ht="18" customHeight="1" x14ac:dyDescent="0.2">
      <c r="B3" s="8"/>
      <c r="C3" s="75"/>
      <c r="D3" s="8" t="s">
        <v>10</v>
      </c>
      <c r="E3" s="9" t="s">
        <v>27</v>
      </c>
      <c r="F3" s="8" t="s">
        <v>11</v>
      </c>
      <c r="G3" s="47">
        <v>45292</v>
      </c>
      <c r="H3" s="2"/>
      <c r="I3" s="2"/>
      <c r="J3" s="2"/>
      <c r="K3" s="2"/>
      <c r="L3" s="2"/>
      <c r="M3" s="2"/>
      <c r="N3" s="10"/>
      <c r="O3" s="16">
        <f>IFERROR(AVERAGEIFS(G8:G28,B8:B28,O4),"")</f>
        <v>0.5</v>
      </c>
      <c r="P3" s="17">
        <f>IFERROR(AVERAGEIFS(G8:G28,B8:B28,P4),"")</f>
        <v>0.72499999999999998</v>
      </c>
      <c r="S3" s="13" t="s">
        <v>12</v>
      </c>
      <c r="T3" s="14">
        <f>COUNTIF(B8:B28,S3)</f>
        <v>0</v>
      </c>
      <c r="U3" s="15">
        <f>COUNTIFS(B8:B28,S3,F8:F28,U1,P8:P28,"Open")</f>
        <v>0</v>
      </c>
      <c r="V3" s="15">
        <f>COUNTIFS(B8:B28,S3,F8:F28,V1,P8:P28,"Open")</f>
        <v>0</v>
      </c>
      <c r="W3" s="15">
        <f>COUNTIFS(B8:B28,S3,F8:F28,W1,P8:P28,"Open")</f>
        <v>0</v>
      </c>
      <c r="X3" s="15">
        <f>COUNTIFS(B8:B28,S3,F8:F28,X1,P8:P28,"Open")</f>
        <v>0</v>
      </c>
      <c r="Y3" s="15">
        <f>COUNTIFS(B8:B28,S3,F8:F28,Y1,P8:P28,"Open")</f>
        <v>0</v>
      </c>
    </row>
    <row r="4" spans="1:25" s="7" customFormat="1" ht="18" customHeight="1" x14ac:dyDescent="0.2">
      <c r="B4" s="18"/>
      <c r="C4" s="19"/>
      <c r="D4" s="18"/>
      <c r="E4" s="20"/>
      <c r="H4" s="2"/>
      <c r="I4" s="2"/>
      <c r="J4" s="2"/>
      <c r="K4" s="2"/>
      <c r="L4" s="2"/>
      <c r="M4" s="2"/>
      <c r="O4" s="21" t="s">
        <v>13</v>
      </c>
      <c r="P4" s="22" t="s">
        <v>14</v>
      </c>
      <c r="R4" s="23"/>
      <c r="S4" s="13" t="s">
        <v>15</v>
      </c>
      <c r="T4" s="14">
        <f>COUNTIF(B8:B28,S4)</f>
        <v>0</v>
      </c>
      <c r="U4" s="15">
        <f>COUNTIFS(B8:B28,S4,F8:F28,U1,P8:P28,"Open")</f>
        <v>0</v>
      </c>
      <c r="V4" s="15">
        <f>COUNTIFS(B8:B28,S4,F8:F28,V1,P8:P28,"Open")</f>
        <v>0</v>
      </c>
      <c r="W4" s="15">
        <f>COUNTIFS(B8:B28,S4,F8:F28,W1,P8:P28,"Open")</f>
        <v>0</v>
      </c>
      <c r="X4" s="15">
        <f>COUNTIFS(B8:B28,S4,F8:F28,X1,P8:P28,"Open")</f>
        <v>0</v>
      </c>
      <c r="Y4" s="15">
        <f>COUNTIFS(B8:B28,S4,F8:F28,Y1,P8:P28,"Open")</f>
        <v>0</v>
      </c>
    </row>
    <row r="5" spans="1:25" s="7" customFormat="1" ht="15" customHeight="1" thickBot="1" x14ac:dyDescent="0.3">
      <c r="B5" s="24"/>
      <c r="C5" s="25"/>
      <c r="D5" s="26"/>
      <c r="E5" s="26"/>
      <c r="F5" s="26"/>
      <c r="G5" s="26"/>
      <c r="H5" s="26"/>
      <c r="I5" s="26"/>
      <c r="J5" s="26"/>
      <c r="K5" s="26"/>
      <c r="L5" s="26"/>
      <c r="M5" s="26"/>
      <c r="N5" s="26"/>
      <c r="O5" s="27"/>
      <c r="P5" s="28"/>
      <c r="R5" s="23"/>
      <c r="S5" s="2"/>
      <c r="T5" s="14">
        <f>SUM(T2:T4)</f>
        <v>0</v>
      </c>
      <c r="U5" s="2"/>
      <c r="V5" s="2"/>
      <c r="W5" s="2"/>
      <c r="X5" s="2"/>
      <c r="Y5" s="14">
        <f>SUM(U2:Y4)</f>
        <v>0</v>
      </c>
    </row>
    <row r="6" spans="1:25" ht="18" customHeight="1" thickTop="1" x14ac:dyDescent="0.25">
      <c r="A6" s="29"/>
      <c r="B6" s="30"/>
      <c r="C6" s="30"/>
      <c r="D6" s="30"/>
      <c r="E6" s="30"/>
      <c r="F6" s="31">
        <f>IF(SUM(F8:F28)=0,"",SUM(F8:F28))</f>
        <v>86</v>
      </c>
      <c r="G6" s="32">
        <f>IFERROR(AVERAGE(G8:G28),"")</f>
        <v>0.71666666666666667</v>
      </c>
      <c r="H6" s="32"/>
      <c r="I6" s="32"/>
      <c r="J6" s="32"/>
      <c r="K6" s="32"/>
      <c r="L6" s="32"/>
      <c r="M6" s="32"/>
      <c r="N6" s="30"/>
      <c r="O6" s="30"/>
      <c r="P6" s="33"/>
      <c r="R6" s="54" t="s">
        <v>57</v>
      </c>
    </row>
    <row r="7" spans="1:25" s="5" customFormat="1" ht="30" x14ac:dyDescent="0.2">
      <c r="A7" s="34"/>
      <c r="B7" s="35" t="s">
        <v>16</v>
      </c>
      <c r="C7" s="36" t="s">
        <v>70</v>
      </c>
      <c r="D7" s="37" t="s">
        <v>17</v>
      </c>
      <c r="E7" s="37" t="s">
        <v>18</v>
      </c>
      <c r="F7" s="37" t="s">
        <v>38</v>
      </c>
      <c r="G7" s="37" t="s">
        <v>19</v>
      </c>
      <c r="H7" s="37" t="s">
        <v>24</v>
      </c>
      <c r="I7" s="37" t="s">
        <v>25</v>
      </c>
      <c r="J7" s="37" t="s">
        <v>31</v>
      </c>
      <c r="K7" s="37" t="s">
        <v>32</v>
      </c>
      <c r="L7" s="37" t="s">
        <v>34</v>
      </c>
      <c r="M7" s="37" t="s">
        <v>54</v>
      </c>
      <c r="N7" s="37" t="s">
        <v>20</v>
      </c>
      <c r="O7" s="71" t="s">
        <v>33</v>
      </c>
      <c r="P7" s="72"/>
      <c r="Q7" s="38"/>
      <c r="R7" s="55" t="s">
        <v>55</v>
      </c>
      <c r="S7" s="2"/>
      <c r="T7" s="2"/>
      <c r="U7" s="2"/>
      <c r="V7" s="2"/>
      <c r="W7" s="2"/>
      <c r="X7" s="2"/>
      <c r="Y7" s="2"/>
    </row>
    <row r="8" spans="1:25" ht="18" customHeight="1" x14ac:dyDescent="0.2">
      <c r="A8" s="39"/>
      <c r="B8" s="40" t="s">
        <v>1</v>
      </c>
      <c r="C8" s="41" t="s">
        <v>36</v>
      </c>
      <c r="D8" s="42" t="s">
        <v>27</v>
      </c>
      <c r="E8" s="49">
        <v>45688</v>
      </c>
      <c r="F8" s="40">
        <v>4</v>
      </c>
      <c r="G8" s="43">
        <v>1</v>
      </c>
      <c r="H8" s="43" t="s">
        <v>82</v>
      </c>
      <c r="I8" s="43" t="s">
        <v>80</v>
      </c>
      <c r="J8" s="50">
        <v>1</v>
      </c>
      <c r="K8" s="43" t="s">
        <v>46</v>
      </c>
      <c r="L8" s="51">
        <v>1</v>
      </c>
      <c r="M8" s="43" t="s">
        <v>57</v>
      </c>
      <c r="N8" s="40" t="s">
        <v>21</v>
      </c>
      <c r="O8" s="67"/>
      <c r="P8" s="68"/>
      <c r="Q8" s="44" t="s">
        <v>1</v>
      </c>
      <c r="R8" s="54" t="s">
        <v>56</v>
      </c>
    </row>
    <row r="9" spans="1:25" ht="18" customHeight="1" x14ac:dyDescent="0.2">
      <c r="A9" s="39"/>
      <c r="B9" s="40" t="s">
        <v>14</v>
      </c>
      <c r="C9" s="41" t="s">
        <v>30</v>
      </c>
      <c r="D9" s="42" t="s">
        <v>27</v>
      </c>
      <c r="E9" s="49">
        <v>45716</v>
      </c>
      <c r="F9" s="40">
        <v>8</v>
      </c>
      <c r="G9" s="43">
        <v>1</v>
      </c>
      <c r="H9" s="43" t="s">
        <v>82</v>
      </c>
      <c r="I9" s="43" t="s">
        <v>80</v>
      </c>
      <c r="J9" s="50">
        <f>J8+0.1</f>
        <v>1.1000000000000001</v>
      </c>
      <c r="K9" s="43" t="s">
        <v>46</v>
      </c>
      <c r="L9" s="51">
        <v>1</v>
      </c>
      <c r="M9" s="43" t="s">
        <v>57</v>
      </c>
      <c r="N9" s="40" t="s">
        <v>21</v>
      </c>
      <c r="O9" s="67"/>
      <c r="P9" s="68"/>
      <c r="Q9" s="44" t="s">
        <v>14</v>
      </c>
    </row>
    <row r="10" spans="1:25" ht="18" customHeight="1" x14ac:dyDescent="0.2">
      <c r="A10" s="39"/>
      <c r="B10" s="40" t="s">
        <v>13</v>
      </c>
      <c r="C10" s="41" t="s">
        <v>37</v>
      </c>
      <c r="D10" s="42" t="s">
        <v>43</v>
      </c>
      <c r="E10" s="49">
        <v>45747</v>
      </c>
      <c r="F10" s="40">
        <v>4</v>
      </c>
      <c r="G10" s="43">
        <v>1</v>
      </c>
      <c r="H10" s="43" t="s">
        <v>82</v>
      </c>
      <c r="I10" s="43" t="s">
        <v>80</v>
      </c>
      <c r="J10" s="50">
        <f>J9+0.1</f>
        <v>1.2000000000000002</v>
      </c>
      <c r="K10" s="43" t="s">
        <v>46</v>
      </c>
      <c r="L10" s="51">
        <v>1</v>
      </c>
      <c r="M10" s="43" t="s">
        <v>57</v>
      </c>
      <c r="N10" s="40" t="s">
        <v>22</v>
      </c>
      <c r="O10" s="67"/>
      <c r="P10" s="68"/>
      <c r="Q10" s="44" t="s">
        <v>13</v>
      </c>
    </row>
    <row r="11" spans="1:25" ht="18" customHeight="1" x14ac:dyDescent="0.2">
      <c r="A11" s="39"/>
      <c r="B11" s="40" t="s">
        <v>0</v>
      </c>
      <c r="C11" s="41" t="s">
        <v>35</v>
      </c>
      <c r="D11" s="42" t="s">
        <v>43</v>
      </c>
      <c r="E11" s="49">
        <v>45777</v>
      </c>
      <c r="F11" s="40">
        <v>32</v>
      </c>
      <c r="G11" s="43">
        <v>1</v>
      </c>
      <c r="H11" s="43" t="s">
        <v>82</v>
      </c>
      <c r="I11" s="43" t="s">
        <v>80</v>
      </c>
      <c r="J11" s="50">
        <f t="shared" ref="J11:J15" si="0">J10+0.1</f>
        <v>1.3000000000000003</v>
      </c>
      <c r="K11" s="43" t="s">
        <v>48</v>
      </c>
      <c r="L11" s="51">
        <v>1</v>
      </c>
      <c r="M11" s="43" t="s">
        <v>57</v>
      </c>
      <c r="N11" s="40" t="s">
        <v>22</v>
      </c>
      <c r="O11" s="67"/>
      <c r="P11" s="68"/>
      <c r="Q11" s="44"/>
    </row>
    <row r="12" spans="1:25" ht="15" x14ac:dyDescent="0.2">
      <c r="A12" s="39"/>
      <c r="B12" s="40" t="s">
        <v>1</v>
      </c>
      <c r="C12" s="48" t="s">
        <v>39</v>
      </c>
      <c r="D12" s="42" t="s">
        <v>27</v>
      </c>
      <c r="E12" s="49">
        <v>45930</v>
      </c>
      <c r="F12" s="40">
        <v>6</v>
      </c>
      <c r="G12" s="43">
        <v>1</v>
      </c>
      <c r="H12" s="43" t="s">
        <v>82</v>
      </c>
      <c r="I12" s="43" t="s">
        <v>80</v>
      </c>
      <c r="J12" s="50">
        <f t="shared" si="0"/>
        <v>1.4000000000000004</v>
      </c>
      <c r="K12" s="43" t="s">
        <v>47</v>
      </c>
      <c r="L12" s="51">
        <v>1.1000000000000001</v>
      </c>
      <c r="M12" s="43" t="s">
        <v>57</v>
      </c>
      <c r="N12" s="40" t="s">
        <v>22</v>
      </c>
      <c r="O12" s="67"/>
      <c r="P12" s="68"/>
      <c r="Q12" s="44" t="s">
        <v>22</v>
      </c>
    </row>
    <row r="13" spans="1:25" ht="18" customHeight="1" x14ac:dyDescent="0.2">
      <c r="A13" s="39"/>
      <c r="B13" s="40" t="s">
        <v>14</v>
      </c>
      <c r="C13" s="41" t="s">
        <v>40</v>
      </c>
      <c r="D13" s="42" t="s">
        <v>27</v>
      </c>
      <c r="E13" s="49">
        <v>45961</v>
      </c>
      <c r="F13" s="40">
        <v>12</v>
      </c>
      <c r="G13" s="43">
        <v>0.45</v>
      </c>
      <c r="H13" s="43" t="s">
        <v>82</v>
      </c>
      <c r="I13" s="43" t="s">
        <v>80</v>
      </c>
      <c r="J13" s="50">
        <f t="shared" si="0"/>
        <v>1.5000000000000004</v>
      </c>
      <c r="K13" s="43" t="s">
        <v>47</v>
      </c>
      <c r="L13" s="51">
        <v>1.1000000000000001</v>
      </c>
      <c r="M13" s="43" t="s">
        <v>57</v>
      </c>
      <c r="N13" s="40" t="s">
        <v>22</v>
      </c>
      <c r="O13" s="67"/>
      <c r="P13" s="68"/>
      <c r="Q13" s="44" t="s">
        <v>21</v>
      </c>
    </row>
    <row r="14" spans="1:25" ht="18" customHeight="1" x14ac:dyDescent="0.2">
      <c r="A14" s="39"/>
      <c r="B14" s="40" t="s">
        <v>13</v>
      </c>
      <c r="C14" s="41" t="s">
        <v>42</v>
      </c>
      <c r="D14" s="42" t="s">
        <v>45</v>
      </c>
      <c r="E14" s="49">
        <v>45991</v>
      </c>
      <c r="F14" s="40">
        <v>8</v>
      </c>
      <c r="G14" s="43">
        <v>0</v>
      </c>
      <c r="H14" s="43" t="s">
        <v>82</v>
      </c>
      <c r="I14" s="43" t="s">
        <v>80</v>
      </c>
      <c r="J14" s="50">
        <f t="shared" si="0"/>
        <v>1.6000000000000005</v>
      </c>
      <c r="K14" s="43" t="s">
        <v>47</v>
      </c>
      <c r="L14" s="51">
        <v>1.1000000000000001</v>
      </c>
      <c r="M14" s="43" t="s">
        <v>57</v>
      </c>
      <c r="N14" s="40" t="s">
        <v>22</v>
      </c>
      <c r="O14" s="67"/>
      <c r="P14" s="68"/>
      <c r="Q14" s="44"/>
    </row>
    <row r="15" spans="1:25" ht="18" customHeight="1" x14ac:dyDescent="0.2">
      <c r="A15" s="39"/>
      <c r="B15" s="40" t="s">
        <v>0</v>
      </c>
      <c r="C15" s="41" t="s">
        <v>41</v>
      </c>
      <c r="D15" s="42" t="s">
        <v>44</v>
      </c>
      <c r="E15" s="49">
        <v>46022</v>
      </c>
      <c r="F15" s="40">
        <v>6</v>
      </c>
      <c r="G15" s="43">
        <v>0</v>
      </c>
      <c r="H15" s="43" t="s">
        <v>82</v>
      </c>
      <c r="I15" s="43" t="s">
        <v>80</v>
      </c>
      <c r="J15" s="50">
        <f t="shared" si="0"/>
        <v>1.7000000000000006</v>
      </c>
      <c r="K15" s="43" t="s">
        <v>47</v>
      </c>
      <c r="L15" s="51">
        <v>1.1000000000000001</v>
      </c>
      <c r="M15" s="43" t="s">
        <v>57</v>
      </c>
      <c r="N15" s="40" t="s">
        <v>22</v>
      </c>
      <c r="O15" s="67"/>
      <c r="P15" s="68"/>
      <c r="Q15" s="44"/>
    </row>
    <row r="16" spans="1:25" ht="18" customHeight="1" x14ac:dyDescent="0.2">
      <c r="A16" s="39"/>
      <c r="B16" s="40" t="s">
        <v>1</v>
      </c>
      <c r="C16" s="48" t="s">
        <v>49</v>
      </c>
      <c r="D16" s="42" t="s">
        <v>27</v>
      </c>
      <c r="E16" s="49">
        <v>45747</v>
      </c>
      <c r="F16" s="40">
        <v>6</v>
      </c>
      <c r="G16" s="43">
        <v>1</v>
      </c>
      <c r="H16" s="43" t="s">
        <v>82</v>
      </c>
      <c r="I16" s="43" t="s">
        <v>61</v>
      </c>
      <c r="J16" s="50">
        <v>2.0000000000000009</v>
      </c>
      <c r="K16" s="43" t="s">
        <v>47</v>
      </c>
      <c r="L16" s="51">
        <v>1.1000000000000001</v>
      </c>
      <c r="M16" s="43" t="s">
        <v>57</v>
      </c>
      <c r="N16" s="40" t="s">
        <v>22</v>
      </c>
      <c r="O16" s="67"/>
      <c r="P16" s="68"/>
      <c r="Q16" s="44"/>
    </row>
    <row r="17" spans="1:17" ht="18" customHeight="1" x14ac:dyDescent="0.2">
      <c r="A17" s="39"/>
      <c r="B17" s="40" t="s">
        <v>14</v>
      </c>
      <c r="C17" s="48" t="s">
        <v>51</v>
      </c>
      <c r="D17" s="42" t="s">
        <v>27</v>
      </c>
      <c r="E17" s="49">
        <v>45747</v>
      </c>
      <c r="F17" s="40"/>
      <c r="G17" s="43"/>
      <c r="H17" s="43" t="s">
        <v>82</v>
      </c>
      <c r="I17" s="43" t="s">
        <v>61</v>
      </c>
      <c r="J17" s="50">
        <f t="shared" ref="J17:J28" si="1">J16+0.1</f>
        <v>2.100000000000001</v>
      </c>
      <c r="K17" s="43" t="s">
        <v>50</v>
      </c>
      <c r="L17" s="51">
        <f t="shared" ref="L17:L28" si="2">L16+0.1</f>
        <v>1.2000000000000002</v>
      </c>
      <c r="M17" s="43" t="s">
        <v>57</v>
      </c>
      <c r="N17" s="40" t="s">
        <v>22</v>
      </c>
      <c r="O17" s="67"/>
      <c r="P17" s="68"/>
      <c r="Q17" s="44"/>
    </row>
    <row r="18" spans="1:17" ht="18" customHeight="1" x14ac:dyDescent="0.2">
      <c r="A18" s="39"/>
      <c r="B18" s="40" t="s">
        <v>14</v>
      </c>
      <c r="C18" s="41" t="s">
        <v>52</v>
      </c>
      <c r="D18" s="42" t="s">
        <v>27</v>
      </c>
      <c r="E18" s="49">
        <v>45777</v>
      </c>
      <c r="F18" s="40"/>
      <c r="G18" s="43"/>
      <c r="H18" s="43" t="s">
        <v>82</v>
      </c>
      <c r="I18" s="43" t="s">
        <v>66</v>
      </c>
      <c r="J18" s="50">
        <v>3</v>
      </c>
      <c r="K18" s="43" t="s">
        <v>67</v>
      </c>
      <c r="L18" s="51">
        <v>1.2000000000000002</v>
      </c>
      <c r="M18" s="43" t="s">
        <v>58</v>
      </c>
      <c r="N18" s="40" t="s">
        <v>22</v>
      </c>
      <c r="O18" s="67"/>
      <c r="P18" s="68"/>
      <c r="Q18" s="44"/>
    </row>
    <row r="19" spans="1:17" ht="18" customHeight="1" x14ac:dyDescent="0.2">
      <c r="A19" s="39"/>
      <c r="B19" s="40" t="s">
        <v>13</v>
      </c>
      <c r="C19" s="41" t="s">
        <v>68</v>
      </c>
      <c r="D19" s="42" t="s">
        <v>27</v>
      </c>
      <c r="E19" s="49">
        <v>45777</v>
      </c>
      <c r="F19" s="40"/>
      <c r="G19" s="43"/>
      <c r="H19" s="43" t="s">
        <v>82</v>
      </c>
      <c r="I19" s="43" t="s">
        <v>66</v>
      </c>
      <c r="J19" s="50">
        <f t="shared" si="1"/>
        <v>3.1</v>
      </c>
      <c r="K19" s="43" t="s">
        <v>69</v>
      </c>
      <c r="L19" s="51">
        <f t="shared" ref="L19" si="3">L18+0.1</f>
        <v>1.3000000000000003</v>
      </c>
      <c r="M19" s="43" t="s">
        <v>58</v>
      </c>
      <c r="N19" s="40" t="s">
        <v>22</v>
      </c>
      <c r="O19" s="67"/>
      <c r="P19" s="68"/>
      <c r="Q19" s="44"/>
    </row>
    <row r="20" spans="1:17" ht="18" customHeight="1" x14ac:dyDescent="0.2">
      <c r="A20" s="39"/>
      <c r="B20" s="40" t="s">
        <v>13</v>
      </c>
      <c r="C20" s="41" t="s">
        <v>53</v>
      </c>
      <c r="D20" s="42" t="s">
        <v>27</v>
      </c>
      <c r="E20" s="49">
        <v>45777</v>
      </c>
      <c r="F20" s="40"/>
      <c r="G20" s="43"/>
      <c r="H20" s="43" t="s">
        <v>82</v>
      </c>
      <c r="I20" s="43" t="s">
        <v>61</v>
      </c>
      <c r="J20" s="50">
        <v>2.2000000000000002</v>
      </c>
      <c r="K20" s="43" t="s">
        <v>69</v>
      </c>
      <c r="L20" s="51">
        <v>1.2000000000000002</v>
      </c>
      <c r="M20" s="43" t="s">
        <v>59</v>
      </c>
      <c r="N20" s="40" t="s">
        <v>22</v>
      </c>
      <c r="O20" s="67"/>
      <c r="P20" s="68"/>
      <c r="Q20" s="44"/>
    </row>
    <row r="21" spans="1:17" ht="18" customHeight="1" x14ac:dyDescent="0.2">
      <c r="A21" s="39"/>
      <c r="B21" s="40" t="s">
        <v>0</v>
      </c>
      <c r="C21" s="41" t="s">
        <v>60</v>
      </c>
      <c r="D21" s="42" t="s">
        <v>27</v>
      </c>
      <c r="E21" s="49">
        <v>45777</v>
      </c>
      <c r="F21" s="40"/>
      <c r="G21" s="43"/>
      <c r="H21" s="43" t="s">
        <v>82</v>
      </c>
      <c r="I21" s="43" t="s">
        <v>61</v>
      </c>
      <c r="J21" s="50">
        <f t="shared" si="1"/>
        <v>2.3000000000000003</v>
      </c>
      <c r="K21" s="43" t="s">
        <v>50</v>
      </c>
      <c r="L21" s="51">
        <v>1.4000000000000004</v>
      </c>
      <c r="M21" s="43" t="s">
        <v>58</v>
      </c>
      <c r="N21" s="40" t="s">
        <v>22</v>
      </c>
      <c r="O21" s="67"/>
      <c r="P21" s="68"/>
      <c r="Q21" s="44"/>
    </row>
    <row r="22" spans="1:17" ht="18" customHeight="1" x14ac:dyDescent="0.2">
      <c r="A22" s="39"/>
      <c r="B22" s="40" t="s">
        <v>1</v>
      </c>
      <c r="C22" s="41" t="s">
        <v>62</v>
      </c>
      <c r="D22" s="42" t="s">
        <v>27</v>
      </c>
      <c r="E22" s="49">
        <v>45777</v>
      </c>
      <c r="F22" s="40"/>
      <c r="G22" s="43"/>
      <c r="H22" s="43" t="s">
        <v>82</v>
      </c>
      <c r="I22" s="43" t="s">
        <v>61</v>
      </c>
      <c r="J22" s="50">
        <f t="shared" si="1"/>
        <v>2.4000000000000004</v>
      </c>
      <c r="K22" s="43" t="s">
        <v>50</v>
      </c>
      <c r="L22" s="51">
        <v>1.5000000000000004</v>
      </c>
      <c r="M22" s="43" t="s">
        <v>57</v>
      </c>
      <c r="N22" s="40" t="s">
        <v>22</v>
      </c>
      <c r="O22" s="67"/>
      <c r="P22" s="68"/>
      <c r="Q22" s="44"/>
    </row>
    <row r="23" spans="1:17" ht="18" customHeight="1" x14ac:dyDescent="0.2">
      <c r="A23" s="39"/>
      <c r="B23" s="40" t="s">
        <v>14</v>
      </c>
      <c r="C23" s="41" t="s">
        <v>63</v>
      </c>
      <c r="D23" s="42" t="s">
        <v>27</v>
      </c>
      <c r="E23" s="49">
        <v>46022</v>
      </c>
      <c r="F23" s="40"/>
      <c r="G23" s="43"/>
      <c r="H23" s="43" t="s">
        <v>82</v>
      </c>
      <c r="I23" s="43" t="s">
        <v>61</v>
      </c>
      <c r="J23" s="50">
        <f t="shared" si="1"/>
        <v>2.5000000000000004</v>
      </c>
      <c r="K23" s="43" t="s">
        <v>50</v>
      </c>
      <c r="L23" s="51">
        <f t="shared" si="2"/>
        <v>1.6000000000000005</v>
      </c>
      <c r="M23" s="43" t="s">
        <v>57</v>
      </c>
      <c r="N23" s="40" t="s">
        <v>22</v>
      </c>
      <c r="O23" s="67"/>
      <c r="P23" s="68"/>
      <c r="Q23" s="44"/>
    </row>
    <row r="24" spans="1:17" ht="18" customHeight="1" x14ac:dyDescent="0.2">
      <c r="A24" s="39"/>
      <c r="B24" s="40" t="s">
        <v>14</v>
      </c>
      <c r="C24" s="41" t="s">
        <v>64</v>
      </c>
      <c r="D24" s="42" t="s">
        <v>27</v>
      </c>
      <c r="E24" s="49">
        <v>45991</v>
      </c>
      <c r="F24" s="40"/>
      <c r="G24" s="43"/>
      <c r="H24" s="43" t="s">
        <v>82</v>
      </c>
      <c r="I24" s="43" t="s">
        <v>61</v>
      </c>
      <c r="J24" s="50">
        <f t="shared" si="1"/>
        <v>2.6000000000000005</v>
      </c>
      <c r="K24" s="43" t="s">
        <v>50</v>
      </c>
      <c r="L24" s="51">
        <f t="shared" si="2"/>
        <v>1.7000000000000006</v>
      </c>
      <c r="M24" s="43" t="s">
        <v>57</v>
      </c>
      <c r="N24" s="40" t="s">
        <v>22</v>
      </c>
      <c r="O24" s="69" t="s">
        <v>65</v>
      </c>
      <c r="P24" s="70"/>
      <c r="Q24" s="44"/>
    </row>
    <row r="25" spans="1:17" ht="18" customHeight="1" x14ac:dyDescent="0.25">
      <c r="A25" s="39"/>
      <c r="B25" s="40" t="s">
        <v>1</v>
      </c>
      <c r="C25" s="58" t="s">
        <v>73</v>
      </c>
      <c r="D25" s="42" t="s">
        <v>27</v>
      </c>
      <c r="E25" s="49">
        <v>45930</v>
      </c>
      <c r="F25" s="40"/>
      <c r="G25" s="43"/>
      <c r="H25" s="43" t="s">
        <v>82</v>
      </c>
      <c r="I25" s="59" t="s">
        <v>71</v>
      </c>
      <c r="J25" s="50">
        <v>4</v>
      </c>
      <c r="K25" s="43" t="s">
        <v>78</v>
      </c>
      <c r="L25" s="51">
        <f t="shared" si="2"/>
        <v>1.8000000000000007</v>
      </c>
      <c r="M25" s="43" t="s">
        <v>57</v>
      </c>
      <c r="N25" s="40" t="s">
        <v>22</v>
      </c>
      <c r="O25" s="56"/>
      <c r="P25" s="57"/>
      <c r="Q25" s="44"/>
    </row>
    <row r="26" spans="1:17" ht="18" customHeight="1" x14ac:dyDescent="0.25">
      <c r="A26" s="39"/>
      <c r="B26" s="40" t="s">
        <v>14</v>
      </c>
      <c r="C26" s="41" t="s">
        <v>74</v>
      </c>
      <c r="D26" s="42" t="s">
        <v>27</v>
      </c>
      <c r="E26" s="49">
        <v>45808</v>
      </c>
      <c r="F26" s="40"/>
      <c r="G26" s="43"/>
      <c r="H26" s="43" t="s">
        <v>82</v>
      </c>
      <c r="I26" s="59" t="s">
        <v>71</v>
      </c>
      <c r="J26" s="50">
        <f t="shared" si="1"/>
        <v>4.0999999999999996</v>
      </c>
      <c r="K26" s="43" t="s">
        <v>78</v>
      </c>
      <c r="L26" s="51">
        <f t="shared" si="2"/>
        <v>1.9000000000000008</v>
      </c>
      <c r="M26" s="43" t="s">
        <v>57</v>
      </c>
      <c r="N26" s="40" t="s">
        <v>22</v>
      </c>
      <c r="O26" s="56"/>
      <c r="P26" s="57"/>
      <c r="Q26" s="44"/>
    </row>
    <row r="27" spans="1:17" ht="18" customHeight="1" x14ac:dyDescent="0.25">
      <c r="A27" s="39"/>
      <c r="B27" s="40" t="s">
        <v>13</v>
      </c>
      <c r="C27" t="s">
        <v>72</v>
      </c>
      <c r="D27" s="42" t="s">
        <v>27</v>
      </c>
      <c r="E27" s="49">
        <v>45838</v>
      </c>
      <c r="F27" s="40"/>
      <c r="G27" s="43"/>
      <c r="H27" s="43" t="s">
        <v>82</v>
      </c>
      <c r="I27" s="59" t="s">
        <v>71</v>
      </c>
      <c r="J27" s="50">
        <f t="shared" si="1"/>
        <v>4.1999999999999993</v>
      </c>
      <c r="K27" s="43" t="s">
        <v>78</v>
      </c>
      <c r="L27" s="51">
        <f t="shared" si="2"/>
        <v>2.0000000000000009</v>
      </c>
      <c r="M27" s="43" t="s">
        <v>57</v>
      </c>
      <c r="N27" s="40" t="s">
        <v>22</v>
      </c>
      <c r="O27" s="69" t="s">
        <v>76</v>
      </c>
      <c r="P27" s="70"/>
      <c r="Q27" s="44"/>
    </row>
    <row r="28" spans="1:17" ht="18" customHeight="1" x14ac:dyDescent="0.25">
      <c r="A28" s="39"/>
      <c r="B28" s="40" t="s">
        <v>0</v>
      </c>
      <c r="C28" t="s">
        <v>75</v>
      </c>
      <c r="D28" s="42" t="s">
        <v>27</v>
      </c>
      <c r="E28" s="49">
        <v>45869</v>
      </c>
      <c r="F28" s="40"/>
      <c r="G28" s="43"/>
      <c r="H28" s="43" t="s">
        <v>82</v>
      </c>
      <c r="I28" s="59" t="s">
        <v>71</v>
      </c>
      <c r="J28" s="50">
        <f t="shared" si="1"/>
        <v>4.2999999999999989</v>
      </c>
      <c r="K28" s="43" t="s">
        <v>79</v>
      </c>
      <c r="L28" s="51">
        <f t="shared" si="2"/>
        <v>2.100000000000001</v>
      </c>
      <c r="M28" s="43" t="s">
        <v>57</v>
      </c>
      <c r="N28" s="40" t="s">
        <v>22</v>
      </c>
      <c r="O28" s="69" t="s">
        <v>77</v>
      </c>
      <c r="P28" s="70"/>
      <c r="Q28" s="44"/>
    </row>
    <row r="29" spans="1:17" ht="6" customHeight="1" thickBot="1" x14ac:dyDescent="0.25">
      <c r="A29" s="29"/>
      <c r="B29" s="45"/>
      <c r="C29" s="45"/>
      <c r="D29" s="45"/>
      <c r="E29" s="45"/>
      <c r="F29" s="45"/>
      <c r="G29" s="45"/>
      <c r="H29" s="45"/>
      <c r="I29" s="45"/>
      <c r="J29" s="45"/>
      <c r="K29" s="45"/>
      <c r="L29" s="45"/>
      <c r="M29" s="45"/>
      <c r="N29" s="45"/>
      <c r="O29" s="45"/>
      <c r="P29" s="46"/>
    </row>
    <row r="30" spans="1:17" ht="15" customHeight="1" thickTop="1" x14ac:dyDescent="0.2"/>
    <row r="31" spans="1:17" ht="12.75" customHeight="1" x14ac:dyDescent="0.2"/>
    <row r="32" spans="1:1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sheetData>
  <mergeCells count="22">
    <mergeCell ref="B1:D1"/>
    <mergeCell ref="C2:C3"/>
    <mergeCell ref="O18:P18"/>
    <mergeCell ref="O20:P20"/>
    <mergeCell ref="O21:P21"/>
    <mergeCell ref="O19:P19"/>
    <mergeCell ref="O22:P22"/>
    <mergeCell ref="O28:P28"/>
    <mergeCell ref="O14:P14"/>
    <mergeCell ref="O15:P15"/>
    <mergeCell ref="O7:P7"/>
    <mergeCell ref="O8:P8"/>
    <mergeCell ref="O9:P9"/>
    <mergeCell ref="O10:P10"/>
    <mergeCell ref="O11:P11"/>
    <mergeCell ref="O23:P23"/>
    <mergeCell ref="O27:P27"/>
    <mergeCell ref="O16:P16"/>
    <mergeCell ref="O17:P17"/>
    <mergeCell ref="O12:P12"/>
    <mergeCell ref="O13:P13"/>
    <mergeCell ref="O24:P24"/>
  </mergeCells>
  <conditionalFormatting sqref="B8:B28">
    <cfRule type="containsText" dxfId="47" priority="8" operator="containsText" text="Check">
      <formula>NOT(ISERROR(SEARCH("Check",B8)))</formula>
    </cfRule>
    <cfRule type="containsText" dxfId="46" priority="9" operator="containsText" text="Act">
      <formula>NOT(ISERROR(SEARCH("Act",B8)))</formula>
    </cfRule>
    <cfRule type="containsText" dxfId="45" priority="10" operator="containsText" text="Do">
      <formula>NOT(ISERROR(SEARCH("Do",B8)))</formula>
    </cfRule>
    <cfRule type="containsText" dxfId="44" priority="11" operator="containsText" text="Plan">
      <formula>NOT(ISERROR(SEARCH("Plan",B8)))</formula>
    </cfRule>
  </conditionalFormatting>
  <conditionalFormatting sqref="N8:N28">
    <cfRule type="cellIs" dxfId="43" priority="12" operator="equal">
      <formula>"Closed"</formula>
    </cfRule>
  </conditionalFormatting>
  <dataValidations count="2">
    <dataValidation type="list" allowBlank="1" showInputMessage="1" showErrorMessage="1" sqref="N8:N28" xr:uid="{B96A12A7-5164-4E00-92ED-B3167649373D}">
      <formula1>$Q$11:$Q$13</formula1>
    </dataValidation>
    <dataValidation type="list" allowBlank="1" showInputMessage="1" showErrorMessage="1" sqref="B8:B28" xr:uid="{69189E70-8EDB-4EA8-A3DE-6333297AB848}">
      <formula1>$Q$7:$Q$10</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56495-9977-4D04-913A-B6BA607CC563}">
  <sheetPr codeName="Sheet2"/>
  <dimension ref="A1:Y58"/>
  <sheetViews>
    <sheetView topLeftCell="A13" workbookViewId="0">
      <selection activeCell="B1" sqref="B1:C1"/>
    </sheetView>
  </sheetViews>
  <sheetFormatPr defaultRowHeight="12" x14ac:dyDescent="0.2"/>
  <cols>
    <col min="1" max="1" width="2.7109375" style="2" customWidth="1"/>
    <col min="2" max="2" width="14.7109375" style="2" customWidth="1"/>
    <col min="3" max="3" width="85.7109375" style="2" bestFit="1" customWidth="1"/>
    <col min="4" max="7" width="14.7109375" style="2" customWidth="1"/>
    <col min="8" max="8" width="5.28515625" style="2" bestFit="1" customWidth="1"/>
    <col min="9" max="9" width="9.7109375" style="2" bestFit="1" customWidth="1"/>
    <col min="10" max="10" width="9.28515625" style="2" bestFit="1" customWidth="1"/>
    <col min="11" max="11" width="11.7109375" style="2" bestFit="1" customWidth="1"/>
    <col min="12" max="12" width="10.5703125" style="2" bestFit="1" customWidth="1"/>
    <col min="13" max="13" width="10.5703125" style="2" customWidth="1"/>
    <col min="14" max="14" width="14.7109375" style="2" customWidth="1"/>
    <col min="15" max="16" width="20.7109375" style="2" customWidth="1"/>
    <col min="17" max="18" width="2.7109375" style="2" customWidth="1"/>
    <col min="19" max="19" width="14.140625" style="2" hidden="1" customWidth="1"/>
    <col min="20" max="25" width="7.85546875" style="2" hidden="1" customWidth="1"/>
    <col min="26" max="26" width="7.85546875" style="2" customWidth="1"/>
    <col min="27" max="247" width="9.140625" style="2"/>
    <col min="248" max="250" width="3" style="2" customWidth="1"/>
    <col min="251" max="270" width="5.7109375" style="2" customWidth="1"/>
    <col min="271" max="271" width="13.85546875" style="2" customWidth="1"/>
    <col min="272" max="272" width="19.42578125" style="2" customWidth="1"/>
    <col min="273" max="503" width="9.140625" style="2"/>
    <col min="504" max="506" width="3" style="2" customWidth="1"/>
    <col min="507" max="526" width="5.7109375" style="2" customWidth="1"/>
    <col min="527" max="527" width="13.85546875" style="2" customWidth="1"/>
    <col min="528" max="528" width="19.42578125" style="2" customWidth="1"/>
    <col min="529" max="759" width="9.140625" style="2"/>
    <col min="760" max="762" width="3" style="2" customWidth="1"/>
    <col min="763" max="782" width="5.7109375" style="2" customWidth="1"/>
    <col min="783" max="783" width="13.85546875" style="2" customWidth="1"/>
    <col min="784" max="784" width="19.42578125" style="2" customWidth="1"/>
    <col min="785" max="1015" width="9.140625" style="2"/>
    <col min="1016" max="1018" width="3" style="2" customWidth="1"/>
    <col min="1019" max="1038" width="5.7109375" style="2" customWidth="1"/>
    <col min="1039" max="1039" width="13.85546875" style="2" customWidth="1"/>
    <col min="1040" max="1040" width="19.42578125" style="2" customWidth="1"/>
    <col min="1041" max="1271" width="9.140625" style="2"/>
    <col min="1272" max="1274" width="3" style="2" customWidth="1"/>
    <col min="1275" max="1294" width="5.7109375" style="2" customWidth="1"/>
    <col min="1295" max="1295" width="13.85546875" style="2" customWidth="1"/>
    <col min="1296" max="1296" width="19.42578125" style="2" customWidth="1"/>
    <col min="1297" max="1527" width="9.140625" style="2"/>
    <col min="1528" max="1530" width="3" style="2" customWidth="1"/>
    <col min="1531" max="1550" width="5.7109375" style="2" customWidth="1"/>
    <col min="1551" max="1551" width="13.85546875" style="2" customWidth="1"/>
    <col min="1552" max="1552" width="19.42578125" style="2" customWidth="1"/>
    <col min="1553" max="1783" width="9.140625" style="2"/>
    <col min="1784" max="1786" width="3" style="2" customWidth="1"/>
    <col min="1787" max="1806" width="5.7109375" style="2" customWidth="1"/>
    <col min="1807" max="1807" width="13.85546875" style="2" customWidth="1"/>
    <col min="1808" max="1808" width="19.42578125" style="2" customWidth="1"/>
    <col min="1809" max="2039" width="9.140625" style="2"/>
    <col min="2040" max="2042" width="3" style="2" customWidth="1"/>
    <col min="2043" max="2062" width="5.7109375" style="2" customWidth="1"/>
    <col min="2063" max="2063" width="13.85546875" style="2" customWidth="1"/>
    <col min="2064" max="2064" width="19.42578125" style="2" customWidth="1"/>
    <col min="2065" max="2295" width="9.140625" style="2"/>
    <col min="2296" max="2298" width="3" style="2" customWidth="1"/>
    <col min="2299" max="2318" width="5.7109375" style="2" customWidth="1"/>
    <col min="2319" max="2319" width="13.85546875" style="2" customWidth="1"/>
    <col min="2320" max="2320" width="19.42578125" style="2" customWidth="1"/>
    <col min="2321" max="2551" width="9.140625" style="2"/>
    <col min="2552" max="2554" width="3" style="2" customWidth="1"/>
    <col min="2555" max="2574" width="5.7109375" style="2" customWidth="1"/>
    <col min="2575" max="2575" width="13.85546875" style="2" customWidth="1"/>
    <col min="2576" max="2576" width="19.42578125" style="2" customWidth="1"/>
    <col min="2577" max="2807" width="9.140625" style="2"/>
    <col min="2808" max="2810" width="3" style="2" customWidth="1"/>
    <col min="2811" max="2830" width="5.7109375" style="2" customWidth="1"/>
    <col min="2831" max="2831" width="13.85546875" style="2" customWidth="1"/>
    <col min="2832" max="2832" width="19.42578125" style="2" customWidth="1"/>
    <col min="2833" max="3063" width="9.140625" style="2"/>
    <col min="3064" max="3066" width="3" style="2" customWidth="1"/>
    <col min="3067" max="3086" width="5.7109375" style="2" customWidth="1"/>
    <col min="3087" max="3087" width="13.85546875" style="2" customWidth="1"/>
    <col min="3088" max="3088" width="19.42578125" style="2" customWidth="1"/>
    <col min="3089" max="3319" width="9.140625" style="2"/>
    <col min="3320" max="3322" width="3" style="2" customWidth="1"/>
    <col min="3323" max="3342" width="5.7109375" style="2" customWidth="1"/>
    <col min="3343" max="3343" width="13.85546875" style="2" customWidth="1"/>
    <col min="3344" max="3344" width="19.42578125" style="2" customWidth="1"/>
    <col min="3345" max="3575" width="9.140625" style="2"/>
    <col min="3576" max="3578" width="3" style="2" customWidth="1"/>
    <col min="3579" max="3598" width="5.7109375" style="2" customWidth="1"/>
    <col min="3599" max="3599" width="13.85546875" style="2" customWidth="1"/>
    <col min="3600" max="3600" width="19.42578125" style="2" customWidth="1"/>
    <col min="3601" max="3831" width="9.140625" style="2"/>
    <col min="3832" max="3834" width="3" style="2" customWidth="1"/>
    <col min="3835" max="3854" width="5.7109375" style="2" customWidth="1"/>
    <col min="3855" max="3855" width="13.85546875" style="2" customWidth="1"/>
    <col min="3856" max="3856" width="19.42578125" style="2" customWidth="1"/>
    <col min="3857" max="4087" width="9.140625" style="2"/>
    <col min="4088" max="4090" width="3" style="2" customWidth="1"/>
    <col min="4091" max="4110" width="5.7109375" style="2" customWidth="1"/>
    <col min="4111" max="4111" width="13.85546875" style="2" customWidth="1"/>
    <col min="4112" max="4112" width="19.42578125" style="2" customWidth="1"/>
    <col min="4113" max="4343" width="9.140625" style="2"/>
    <col min="4344" max="4346" width="3" style="2" customWidth="1"/>
    <col min="4347" max="4366" width="5.7109375" style="2" customWidth="1"/>
    <col min="4367" max="4367" width="13.85546875" style="2" customWidth="1"/>
    <col min="4368" max="4368" width="19.42578125" style="2" customWidth="1"/>
    <col min="4369" max="4599" width="9.140625" style="2"/>
    <col min="4600" max="4602" width="3" style="2" customWidth="1"/>
    <col min="4603" max="4622" width="5.7109375" style="2" customWidth="1"/>
    <col min="4623" max="4623" width="13.85546875" style="2" customWidth="1"/>
    <col min="4624" max="4624" width="19.42578125" style="2" customWidth="1"/>
    <col min="4625" max="4855" width="9.140625" style="2"/>
    <col min="4856" max="4858" width="3" style="2" customWidth="1"/>
    <col min="4859" max="4878" width="5.7109375" style="2" customWidth="1"/>
    <col min="4879" max="4879" width="13.85546875" style="2" customWidth="1"/>
    <col min="4880" max="4880" width="19.42578125" style="2" customWidth="1"/>
    <col min="4881" max="5111" width="9.140625" style="2"/>
    <col min="5112" max="5114" width="3" style="2" customWidth="1"/>
    <col min="5115" max="5134" width="5.7109375" style="2" customWidth="1"/>
    <col min="5135" max="5135" width="13.85546875" style="2" customWidth="1"/>
    <col min="5136" max="5136" width="19.42578125" style="2" customWidth="1"/>
    <col min="5137" max="5367" width="9.140625" style="2"/>
    <col min="5368" max="5370" width="3" style="2" customWidth="1"/>
    <col min="5371" max="5390" width="5.7109375" style="2" customWidth="1"/>
    <col min="5391" max="5391" width="13.85546875" style="2" customWidth="1"/>
    <col min="5392" max="5392" width="19.42578125" style="2" customWidth="1"/>
    <col min="5393" max="5623" width="9.140625" style="2"/>
    <col min="5624" max="5626" width="3" style="2" customWidth="1"/>
    <col min="5627" max="5646" width="5.7109375" style="2" customWidth="1"/>
    <col min="5647" max="5647" width="13.85546875" style="2" customWidth="1"/>
    <col min="5648" max="5648" width="19.42578125" style="2" customWidth="1"/>
    <col min="5649" max="5879" width="9.140625" style="2"/>
    <col min="5880" max="5882" width="3" style="2" customWidth="1"/>
    <col min="5883" max="5902" width="5.7109375" style="2" customWidth="1"/>
    <col min="5903" max="5903" width="13.85546875" style="2" customWidth="1"/>
    <col min="5904" max="5904" width="19.42578125" style="2" customWidth="1"/>
    <col min="5905" max="6135" width="9.140625" style="2"/>
    <col min="6136" max="6138" width="3" style="2" customWidth="1"/>
    <col min="6139" max="6158" width="5.7109375" style="2" customWidth="1"/>
    <col min="6159" max="6159" width="13.85546875" style="2" customWidth="1"/>
    <col min="6160" max="6160" width="19.42578125" style="2" customWidth="1"/>
    <col min="6161" max="6391" width="9.140625" style="2"/>
    <col min="6392" max="6394" width="3" style="2" customWidth="1"/>
    <col min="6395" max="6414" width="5.7109375" style="2" customWidth="1"/>
    <col min="6415" max="6415" width="13.85546875" style="2" customWidth="1"/>
    <col min="6416" max="6416" width="19.42578125" style="2" customWidth="1"/>
    <col min="6417" max="6647" width="9.140625" style="2"/>
    <col min="6648" max="6650" width="3" style="2" customWidth="1"/>
    <col min="6651" max="6670" width="5.7109375" style="2" customWidth="1"/>
    <col min="6671" max="6671" width="13.85546875" style="2" customWidth="1"/>
    <col min="6672" max="6672" width="19.42578125" style="2" customWidth="1"/>
    <col min="6673" max="6903" width="9.140625" style="2"/>
    <col min="6904" max="6906" width="3" style="2" customWidth="1"/>
    <col min="6907" max="6926" width="5.7109375" style="2" customWidth="1"/>
    <col min="6927" max="6927" width="13.85546875" style="2" customWidth="1"/>
    <col min="6928" max="6928" width="19.42578125" style="2" customWidth="1"/>
    <col min="6929" max="7159" width="9.140625" style="2"/>
    <col min="7160" max="7162" width="3" style="2" customWidth="1"/>
    <col min="7163" max="7182" width="5.7109375" style="2" customWidth="1"/>
    <col min="7183" max="7183" width="13.85546875" style="2" customWidth="1"/>
    <col min="7184" max="7184" width="19.42578125" style="2" customWidth="1"/>
    <col min="7185" max="7415" width="9.140625" style="2"/>
    <col min="7416" max="7418" width="3" style="2" customWidth="1"/>
    <col min="7419" max="7438" width="5.7109375" style="2" customWidth="1"/>
    <col min="7439" max="7439" width="13.85546875" style="2" customWidth="1"/>
    <col min="7440" max="7440" width="19.42578125" style="2" customWidth="1"/>
    <col min="7441" max="7671" width="9.140625" style="2"/>
    <col min="7672" max="7674" width="3" style="2" customWidth="1"/>
    <col min="7675" max="7694" width="5.7109375" style="2" customWidth="1"/>
    <col min="7695" max="7695" width="13.85546875" style="2" customWidth="1"/>
    <col min="7696" max="7696" width="19.42578125" style="2" customWidth="1"/>
    <col min="7697" max="7927" width="9.140625" style="2"/>
    <col min="7928" max="7930" width="3" style="2" customWidth="1"/>
    <col min="7931" max="7950" width="5.7109375" style="2" customWidth="1"/>
    <col min="7951" max="7951" width="13.85546875" style="2" customWidth="1"/>
    <col min="7952" max="7952" width="19.42578125" style="2" customWidth="1"/>
    <col min="7953" max="8183" width="9.140625" style="2"/>
    <col min="8184" max="8186" width="3" style="2" customWidth="1"/>
    <col min="8187" max="8206" width="5.7109375" style="2" customWidth="1"/>
    <col min="8207" max="8207" width="13.85546875" style="2" customWidth="1"/>
    <col min="8208" max="8208" width="19.42578125" style="2" customWidth="1"/>
    <col min="8209" max="8439" width="9.140625" style="2"/>
    <col min="8440" max="8442" width="3" style="2" customWidth="1"/>
    <col min="8443" max="8462" width="5.7109375" style="2" customWidth="1"/>
    <col min="8463" max="8463" width="13.85546875" style="2" customWidth="1"/>
    <col min="8464" max="8464" width="19.42578125" style="2" customWidth="1"/>
    <col min="8465" max="8695" width="9.140625" style="2"/>
    <col min="8696" max="8698" width="3" style="2" customWidth="1"/>
    <col min="8699" max="8718" width="5.7109375" style="2" customWidth="1"/>
    <col min="8719" max="8719" width="13.85546875" style="2" customWidth="1"/>
    <col min="8720" max="8720" width="19.42578125" style="2" customWidth="1"/>
    <col min="8721" max="8951" width="9.140625" style="2"/>
    <col min="8952" max="8954" width="3" style="2" customWidth="1"/>
    <col min="8955" max="8974" width="5.7109375" style="2" customWidth="1"/>
    <col min="8975" max="8975" width="13.85546875" style="2" customWidth="1"/>
    <col min="8976" max="8976" width="19.42578125" style="2" customWidth="1"/>
    <col min="8977" max="9207" width="9.140625" style="2"/>
    <col min="9208" max="9210" width="3" style="2" customWidth="1"/>
    <col min="9211" max="9230" width="5.7109375" style="2" customWidth="1"/>
    <col min="9231" max="9231" width="13.85546875" style="2" customWidth="1"/>
    <col min="9232" max="9232" width="19.42578125" style="2" customWidth="1"/>
    <col min="9233" max="9463" width="9.140625" style="2"/>
    <col min="9464" max="9466" width="3" style="2" customWidth="1"/>
    <col min="9467" max="9486" width="5.7109375" style="2" customWidth="1"/>
    <col min="9487" max="9487" width="13.85546875" style="2" customWidth="1"/>
    <col min="9488" max="9488" width="19.42578125" style="2" customWidth="1"/>
    <col min="9489" max="9719" width="9.140625" style="2"/>
    <col min="9720" max="9722" width="3" style="2" customWidth="1"/>
    <col min="9723" max="9742" width="5.7109375" style="2" customWidth="1"/>
    <col min="9743" max="9743" width="13.85546875" style="2" customWidth="1"/>
    <col min="9744" max="9744" width="19.42578125" style="2" customWidth="1"/>
    <col min="9745" max="9975" width="9.140625" style="2"/>
    <col min="9976" max="9978" width="3" style="2" customWidth="1"/>
    <col min="9979" max="9998" width="5.7109375" style="2" customWidth="1"/>
    <col min="9999" max="9999" width="13.85546875" style="2" customWidth="1"/>
    <col min="10000" max="10000" width="19.42578125" style="2" customWidth="1"/>
    <col min="10001" max="10231" width="9.140625" style="2"/>
    <col min="10232" max="10234" width="3" style="2" customWidth="1"/>
    <col min="10235" max="10254" width="5.7109375" style="2" customWidth="1"/>
    <col min="10255" max="10255" width="13.85546875" style="2" customWidth="1"/>
    <col min="10256" max="10256" width="19.42578125" style="2" customWidth="1"/>
    <col min="10257" max="10487" width="9.140625" style="2"/>
    <col min="10488" max="10490" width="3" style="2" customWidth="1"/>
    <col min="10491" max="10510" width="5.7109375" style="2" customWidth="1"/>
    <col min="10511" max="10511" width="13.85546875" style="2" customWidth="1"/>
    <col min="10512" max="10512" width="19.42578125" style="2" customWidth="1"/>
    <col min="10513" max="10743" width="9.140625" style="2"/>
    <col min="10744" max="10746" width="3" style="2" customWidth="1"/>
    <col min="10747" max="10766" width="5.7109375" style="2" customWidth="1"/>
    <col min="10767" max="10767" width="13.85546875" style="2" customWidth="1"/>
    <col min="10768" max="10768" width="19.42578125" style="2" customWidth="1"/>
    <col min="10769" max="10999" width="9.140625" style="2"/>
    <col min="11000" max="11002" width="3" style="2" customWidth="1"/>
    <col min="11003" max="11022" width="5.7109375" style="2" customWidth="1"/>
    <col min="11023" max="11023" width="13.85546875" style="2" customWidth="1"/>
    <col min="11024" max="11024" width="19.42578125" style="2" customWidth="1"/>
    <col min="11025" max="11255" width="9.140625" style="2"/>
    <col min="11256" max="11258" width="3" style="2" customWidth="1"/>
    <col min="11259" max="11278" width="5.7109375" style="2" customWidth="1"/>
    <col min="11279" max="11279" width="13.85546875" style="2" customWidth="1"/>
    <col min="11280" max="11280" width="19.42578125" style="2" customWidth="1"/>
    <col min="11281" max="11511" width="9.140625" style="2"/>
    <col min="11512" max="11514" width="3" style="2" customWidth="1"/>
    <col min="11515" max="11534" width="5.7109375" style="2" customWidth="1"/>
    <col min="11535" max="11535" width="13.85546875" style="2" customWidth="1"/>
    <col min="11536" max="11536" width="19.42578125" style="2" customWidth="1"/>
    <col min="11537" max="11767" width="9.140625" style="2"/>
    <col min="11768" max="11770" width="3" style="2" customWidth="1"/>
    <col min="11771" max="11790" width="5.7109375" style="2" customWidth="1"/>
    <col min="11791" max="11791" width="13.85546875" style="2" customWidth="1"/>
    <col min="11792" max="11792" width="19.42578125" style="2" customWidth="1"/>
    <col min="11793" max="12023" width="9.140625" style="2"/>
    <col min="12024" max="12026" width="3" style="2" customWidth="1"/>
    <col min="12027" max="12046" width="5.7109375" style="2" customWidth="1"/>
    <col min="12047" max="12047" width="13.85546875" style="2" customWidth="1"/>
    <col min="12048" max="12048" width="19.42578125" style="2" customWidth="1"/>
    <col min="12049" max="12279" width="9.140625" style="2"/>
    <col min="12280" max="12282" width="3" style="2" customWidth="1"/>
    <col min="12283" max="12302" width="5.7109375" style="2" customWidth="1"/>
    <col min="12303" max="12303" width="13.85546875" style="2" customWidth="1"/>
    <col min="12304" max="12304" width="19.42578125" style="2" customWidth="1"/>
    <col min="12305" max="12535" width="9.140625" style="2"/>
    <col min="12536" max="12538" width="3" style="2" customWidth="1"/>
    <col min="12539" max="12558" width="5.7109375" style="2" customWidth="1"/>
    <col min="12559" max="12559" width="13.85546875" style="2" customWidth="1"/>
    <col min="12560" max="12560" width="19.42578125" style="2" customWidth="1"/>
    <col min="12561" max="12791" width="9.140625" style="2"/>
    <col min="12792" max="12794" width="3" style="2" customWidth="1"/>
    <col min="12795" max="12814" width="5.7109375" style="2" customWidth="1"/>
    <col min="12815" max="12815" width="13.85546875" style="2" customWidth="1"/>
    <col min="12816" max="12816" width="19.42578125" style="2" customWidth="1"/>
    <col min="12817" max="13047" width="9.140625" style="2"/>
    <col min="13048" max="13050" width="3" style="2" customWidth="1"/>
    <col min="13051" max="13070" width="5.7109375" style="2" customWidth="1"/>
    <col min="13071" max="13071" width="13.85546875" style="2" customWidth="1"/>
    <col min="13072" max="13072" width="19.42578125" style="2" customWidth="1"/>
    <col min="13073" max="13303" width="9.140625" style="2"/>
    <col min="13304" max="13306" width="3" style="2" customWidth="1"/>
    <col min="13307" max="13326" width="5.7109375" style="2" customWidth="1"/>
    <col min="13327" max="13327" width="13.85546875" style="2" customWidth="1"/>
    <col min="13328" max="13328" width="19.42578125" style="2" customWidth="1"/>
    <col min="13329" max="13559" width="9.140625" style="2"/>
    <col min="13560" max="13562" width="3" style="2" customWidth="1"/>
    <col min="13563" max="13582" width="5.7109375" style="2" customWidth="1"/>
    <col min="13583" max="13583" width="13.85546875" style="2" customWidth="1"/>
    <col min="13584" max="13584" width="19.42578125" style="2" customWidth="1"/>
    <col min="13585" max="13815" width="9.140625" style="2"/>
    <col min="13816" max="13818" width="3" style="2" customWidth="1"/>
    <col min="13819" max="13838" width="5.7109375" style="2" customWidth="1"/>
    <col min="13839" max="13839" width="13.85546875" style="2" customWidth="1"/>
    <col min="13840" max="13840" width="19.42578125" style="2" customWidth="1"/>
    <col min="13841" max="14071" width="9.140625" style="2"/>
    <col min="14072" max="14074" width="3" style="2" customWidth="1"/>
    <col min="14075" max="14094" width="5.7109375" style="2" customWidth="1"/>
    <col min="14095" max="14095" width="13.85546875" style="2" customWidth="1"/>
    <col min="14096" max="14096" width="19.42578125" style="2" customWidth="1"/>
    <col min="14097" max="14327" width="9.140625" style="2"/>
    <col min="14328" max="14330" width="3" style="2" customWidth="1"/>
    <col min="14331" max="14350" width="5.7109375" style="2" customWidth="1"/>
    <col min="14351" max="14351" width="13.85546875" style="2" customWidth="1"/>
    <col min="14352" max="14352" width="19.42578125" style="2" customWidth="1"/>
    <col min="14353" max="14583" width="9.140625" style="2"/>
    <col min="14584" max="14586" width="3" style="2" customWidth="1"/>
    <col min="14587" max="14606" width="5.7109375" style="2" customWidth="1"/>
    <col min="14607" max="14607" width="13.85546875" style="2" customWidth="1"/>
    <col min="14608" max="14608" width="19.42578125" style="2" customWidth="1"/>
    <col min="14609" max="14839" width="9.140625" style="2"/>
    <col min="14840" max="14842" width="3" style="2" customWidth="1"/>
    <col min="14843" max="14862" width="5.7109375" style="2" customWidth="1"/>
    <col min="14863" max="14863" width="13.85546875" style="2" customWidth="1"/>
    <col min="14864" max="14864" width="19.42578125" style="2" customWidth="1"/>
    <col min="14865" max="15095" width="9.140625" style="2"/>
    <col min="15096" max="15098" width="3" style="2" customWidth="1"/>
    <col min="15099" max="15118" width="5.7109375" style="2" customWidth="1"/>
    <col min="15119" max="15119" width="13.85546875" style="2" customWidth="1"/>
    <col min="15120" max="15120" width="19.42578125" style="2" customWidth="1"/>
    <col min="15121" max="15351" width="9.140625" style="2"/>
    <col min="15352" max="15354" width="3" style="2" customWidth="1"/>
    <col min="15355" max="15374" width="5.7109375" style="2" customWidth="1"/>
    <col min="15375" max="15375" width="13.85546875" style="2" customWidth="1"/>
    <col min="15376" max="15376" width="19.42578125" style="2" customWidth="1"/>
    <col min="15377" max="15607" width="9.140625" style="2"/>
    <col min="15608" max="15610" width="3" style="2" customWidth="1"/>
    <col min="15611" max="15630" width="5.7109375" style="2" customWidth="1"/>
    <col min="15631" max="15631" width="13.85546875" style="2" customWidth="1"/>
    <col min="15632" max="15632" width="19.42578125" style="2" customWidth="1"/>
    <col min="15633" max="15863" width="9.140625" style="2"/>
    <col min="15864" max="15866" width="3" style="2" customWidth="1"/>
    <col min="15867" max="15886" width="5.7109375" style="2" customWidth="1"/>
    <col min="15887" max="15887" width="13.85546875" style="2" customWidth="1"/>
    <col min="15888" max="15888" width="19.42578125" style="2" customWidth="1"/>
    <col min="15889" max="16119" width="9.140625" style="2"/>
    <col min="16120" max="16122" width="3" style="2" customWidth="1"/>
    <col min="16123" max="16142" width="5.7109375" style="2" customWidth="1"/>
    <col min="16143" max="16143" width="13.85546875" style="2" customWidth="1"/>
    <col min="16144" max="16144" width="19.42578125" style="2" customWidth="1"/>
    <col min="16145" max="16384" width="9.140625" style="2"/>
  </cols>
  <sheetData>
    <row r="1" spans="1:25" ht="31.5" x14ac:dyDescent="0.3">
      <c r="A1" s="1"/>
      <c r="B1" s="73" t="s">
        <v>23</v>
      </c>
      <c r="C1" s="73"/>
      <c r="O1" s="3" t="s">
        <v>0</v>
      </c>
      <c r="P1" s="4" t="s">
        <v>1</v>
      </c>
      <c r="S1" s="5"/>
      <c r="T1" s="6" t="s">
        <v>2</v>
      </c>
      <c r="U1" s="6" t="s">
        <v>3</v>
      </c>
      <c r="V1" s="6" t="s">
        <v>4</v>
      </c>
      <c r="W1" s="6" t="s">
        <v>5</v>
      </c>
      <c r="X1" s="6" t="s">
        <v>6</v>
      </c>
      <c r="Y1" s="6" t="s">
        <v>7</v>
      </c>
    </row>
    <row r="2" spans="1:25" s="7" customFormat="1" ht="18" customHeight="1" x14ac:dyDescent="0.2">
      <c r="B2" s="8" t="s">
        <v>29</v>
      </c>
      <c r="C2" s="74" t="s">
        <v>81</v>
      </c>
      <c r="D2" s="8" t="s">
        <v>28</v>
      </c>
      <c r="E2" s="9" t="s">
        <v>83</v>
      </c>
      <c r="F2" s="8" t="s">
        <v>8</v>
      </c>
      <c r="G2" s="9">
        <v>2024</v>
      </c>
      <c r="H2" s="2"/>
      <c r="I2" s="2"/>
      <c r="J2" s="2"/>
      <c r="K2" s="2"/>
      <c r="L2" s="2"/>
      <c r="M2" s="2"/>
      <c r="N2" s="10"/>
      <c r="O2" s="11" t="str">
        <f>IFERROR(AVERAGEIFS(G8:G25,B8:B25,O1),"")</f>
        <v/>
      </c>
      <c r="P2" s="12" t="str">
        <f>IFERROR(AVERAGEIFS(G8:G25,B8:B25,P1),"")</f>
        <v/>
      </c>
      <c r="Q2" s="10"/>
      <c r="S2" s="13" t="s">
        <v>9</v>
      </c>
      <c r="T2" s="14">
        <f>COUNTIF(B8:B25,S2)</f>
        <v>0</v>
      </c>
      <c r="U2" s="15">
        <f>COUNTIFS(B8:B25,S2,F8:F25,U1,P8:P25,"Open")</f>
        <v>0</v>
      </c>
      <c r="V2" s="15">
        <f>COUNTIFS(B8:B25,S2,F8:F25,V1,P8:P25,"Open")</f>
        <v>0</v>
      </c>
      <c r="W2" s="15">
        <f>COUNTIFS(B8:B25,S2,F8:F25,W1,P8:P25,"Open")</f>
        <v>0</v>
      </c>
      <c r="X2" s="15">
        <f>COUNTIFS(B8:B25,S2,F8:F25,X1,P8:P25,"Open")</f>
        <v>0</v>
      </c>
      <c r="Y2" s="15">
        <f>COUNTIFS(B8:B25,S2,F8:F25,Y1,P8:P25,"Open")</f>
        <v>0</v>
      </c>
    </row>
    <row r="3" spans="1:25" s="7" customFormat="1" ht="18" customHeight="1" x14ac:dyDescent="0.2">
      <c r="B3" s="8"/>
      <c r="C3" s="75"/>
      <c r="D3" s="8" t="s">
        <v>10</v>
      </c>
      <c r="E3" s="9" t="s">
        <v>27</v>
      </c>
      <c r="F3" s="8" t="s">
        <v>11</v>
      </c>
      <c r="G3" s="47">
        <v>45292</v>
      </c>
      <c r="H3" s="2"/>
      <c r="I3" s="2"/>
      <c r="J3" s="2"/>
      <c r="K3" s="2"/>
      <c r="L3" s="2"/>
      <c r="M3" s="2"/>
      <c r="N3" s="10"/>
      <c r="O3" s="16" t="str">
        <f>IFERROR(AVERAGEIFS(G8:G25,B8:B25,O4),"")</f>
        <v/>
      </c>
      <c r="P3" s="17" t="str">
        <f>IFERROR(AVERAGEIFS(G8:G25,B8:B25,P4),"")</f>
        <v/>
      </c>
      <c r="S3" s="13" t="s">
        <v>12</v>
      </c>
      <c r="T3" s="14">
        <f>COUNTIF(B8:B25,S3)</f>
        <v>0</v>
      </c>
      <c r="U3" s="15">
        <f>COUNTIFS(B8:B25,S3,F8:F25,U1,P8:P25,"Open")</f>
        <v>0</v>
      </c>
      <c r="V3" s="15">
        <f>COUNTIFS(B8:B25,S3,F8:F25,V1,P8:P25,"Open")</f>
        <v>0</v>
      </c>
      <c r="W3" s="15">
        <f>COUNTIFS(B8:B25,S3,F8:F25,W1,P8:P25,"Open")</f>
        <v>0</v>
      </c>
      <c r="X3" s="15">
        <f>COUNTIFS(B8:B25,S3,F8:F25,X1,P8:P25,"Open")</f>
        <v>0</v>
      </c>
      <c r="Y3" s="15">
        <f>COUNTIFS(B8:B25,S3,F8:F25,Y1,P8:P25,"Open")</f>
        <v>0</v>
      </c>
    </row>
    <row r="4" spans="1:25" s="7" customFormat="1" ht="18" customHeight="1" x14ac:dyDescent="0.2">
      <c r="B4" s="18"/>
      <c r="C4" s="19"/>
      <c r="D4" s="18"/>
      <c r="E4" s="20"/>
      <c r="H4" s="2"/>
      <c r="I4" s="2"/>
      <c r="J4" s="2"/>
      <c r="K4" s="2"/>
      <c r="L4" s="2"/>
      <c r="M4" s="2"/>
      <c r="O4" s="21" t="s">
        <v>13</v>
      </c>
      <c r="P4" s="22" t="s">
        <v>14</v>
      </c>
      <c r="R4" s="23"/>
      <c r="S4" s="13" t="s">
        <v>15</v>
      </c>
      <c r="T4" s="14">
        <f>COUNTIF(B8:B25,S4)</f>
        <v>0</v>
      </c>
      <c r="U4" s="15">
        <f>COUNTIFS(B8:B25,S4,F8:F25,U1,P8:P25,"Open")</f>
        <v>0</v>
      </c>
      <c r="V4" s="15">
        <f>COUNTIFS(B8:B25,S4,F8:F25,V1,P8:P25,"Open")</f>
        <v>0</v>
      </c>
      <c r="W4" s="15">
        <f>COUNTIFS(B8:B25,S4,F8:F25,W1,P8:P25,"Open")</f>
        <v>0</v>
      </c>
      <c r="X4" s="15">
        <f>COUNTIFS(B8:B25,S4,F8:F25,X1,P8:P25,"Open")</f>
        <v>0</v>
      </c>
      <c r="Y4" s="15">
        <f>COUNTIFS(B8:B25,S4,F8:F25,Y1,P8:P25,"Open")</f>
        <v>0</v>
      </c>
    </row>
    <row r="5" spans="1:25" s="7" customFormat="1" ht="15" customHeight="1" thickBot="1" x14ac:dyDescent="0.3">
      <c r="B5" s="24"/>
      <c r="C5" s="25"/>
      <c r="D5" s="26"/>
      <c r="E5" s="26"/>
      <c r="F5" s="26"/>
      <c r="G5" s="26"/>
      <c r="H5" s="26"/>
      <c r="I5" s="26"/>
      <c r="J5" s="26"/>
      <c r="K5" s="26"/>
      <c r="L5" s="26"/>
      <c r="M5" s="26"/>
      <c r="N5" s="26"/>
      <c r="O5" s="27"/>
      <c r="P5" s="28"/>
      <c r="R5" s="23"/>
      <c r="S5" s="2"/>
      <c r="T5" s="14">
        <f>SUM(T2:T4)</f>
        <v>0</v>
      </c>
      <c r="U5" s="2"/>
      <c r="V5" s="2"/>
      <c r="W5" s="2"/>
      <c r="X5" s="2"/>
      <c r="Y5" s="14">
        <f>SUM(U2:Y4)</f>
        <v>0</v>
      </c>
    </row>
    <row r="6" spans="1:25" ht="18" customHeight="1" thickTop="1" x14ac:dyDescent="0.25">
      <c r="A6" s="29"/>
      <c r="B6" s="30"/>
      <c r="C6" s="30"/>
      <c r="D6" s="30"/>
      <c r="E6" s="30"/>
      <c r="F6" s="31" t="str">
        <f>IF(SUM(F8:F25)=0,"",SUM(F8:F25))</f>
        <v/>
      </c>
      <c r="G6" s="32" t="str">
        <f>IFERROR(AVERAGE(G8:G25),"")</f>
        <v/>
      </c>
      <c r="H6" s="32"/>
      <c r="I6" s="32"/>
      <c r="J6" s="32"/>
      <c r="K6" s="32"/>
      <c r="L6" s="32"/>
      <c r="M6" s="32"/>
      <c r="N6" s="30"/>
      <c r="O6" s="30"/>
      <c r="P6" s="33"/>
      <c r="R6" s="54" t="s">
        <v>57</v>
      </c>
    </row>
    <row r="7" spans="1:25" s="5" customFormat="1" ht="30" x14ac:dyDescent="0.2">
      <c r="A7" s="34"/>
      <c r="B7" s="35" t="s">
        <v>16</v>
      </c>
      <c r="C7" s="36" t="s">
        <v>70</v>
      </c>
      <c r="D7" s="37" t="s">
        <v>17</v>
      </c>
      <c r="E7" s="37" t="s">
        <v>18</v>
      </c>
      <c r="F7" s="37" t="s">
        <v>38</v>
      </c>
      <c r="G7" s="37" t="s">
        <v>19</v>
      </c>
      <c r="H7" s="37" t="s">
        <v>24</v>
      </c>
      <c r="I7" s="37" t="s">
        <v>25</v>
      </c>
      <c r="J7" s="37" t="s">
        <v>31</v>
      </c>
      <c r="K7" s="37" t="s">
        <v>32</v>
      </c>
      <c r="L7" s="37" t="s">
        <v>34</v>
      </c>
      <c r="M7" s="37" t="s">
        <v>54</v>
      </c>
      <c r="N7" s="37" t="s">
        <v>20</v>
      </c>
      <c r="O7" s="71" t="s">
        <v>33</v>
      </c>
      <c r="P7" s="72"/>
      <c r="Q7" s="38"/>
      <c r="R7" s="55" t="s">
        <v>55</v>
      </c>
      <c r="S7" s="2"/>
      <c r="T7" s="2"/>
      <c r="U7" s="2"/>
      <c r="V7" s="2"/>
      <c r="W7" s="2"/>
      <c r="X7" s="2"/>
      <c r="Y7" s="2"/>
    </row>
    <row r="8" spans="1:25" ht="18" customHeight="1" x14ac:dyDescent="0.25">
      <c r="A8" s="39"/>
      <c r="B8" s="40" t="s">
        <v>1</v>
      </c>
      <c r="C8" s="41" t="s">
        <v>180</v>
      </c>
      <c r="D8" s="42"/>
      <c r="E8" s="49"/>
      <c r="F8" s="40"/>
      <c r="G8" s="43"/>
      <c r="H8" s="43" t="s">
        <v>83</v>
      </c>
      <c r="I8" s="43" t="s">
        <v>89</v>
      </c>
      <c r="J8" s="50">
        <v>5</v>
      </c>
      <c r="K8" s="59" t="s">
        <v>93</v>
      </c>
      <c r="L8" s="51">
        <v>3</v>
      </c>
      <c r="M8" s="43" t="s">
        <v>58</v>
      </c>
      <c r="N8" s="40" t="s">
        <v>22</v>
      </c>
      <c r="O8" s="67"/>
      <c r="P8" s="68"/>
      <c r="Q8" s="44" t="s">
        <v>1</v>
      </c>
      <c r="R8" s="54" t="s">
        <v>56</v>
      </c>
    </row>
    <row r="9" spans="1:25" ht="18" customHeight="1" x14ac:dyDescent="0.25">
      <c r="A9" s="39"/>
      <c r="B9" s="40" t="s">
        <v>1</v>
      </c>
      <c r="C9" s="41" t="s">
        <v>87</v>
      </c>
      <c r="D9" s="42"/>
      <c r="E9" s="49"/>
      <c r="F9" s="40"/>
      <c r="G9" s="43"/>
      <c r="H9" s="43" t="s">
        <v>83</v>
      </c>
      <c r="I9" s="43" t="s">
        <v>89</v>
      </c>
      <c r="J9" s="50">
        <v>5.0999999999999996</v>
      </c>
      <c r="K9" s="59" t="s">
        <v>93</v>
      </c>
      <c r="L9" s="51">
        <v>3.1</v>
      </c>
      <c r="M9" s="43" t="s">
        <v>58</v>
      </c>
      <c r="N9" s="40" t="s">
        <v>22</v>
      </c>
      <c r="O9" s="67"/>
      <c r="P9" s="68"/>
      <c r="Q9" s="44" t="s">
        <v>14</v>
      </c>
    </row>
    <row r="10" spans="1:25" ht="18" customHeight="1" x14ac:dyDescent="0.25">
      <c r="A10" s="39"/>
      <c r="B10" s="40" t="s">
        <v>14</v>
      </c>
      <c r="C10" s="48" t="s">
        <v>84</v>
      </c>
      <c r="D10" s="42"/>
      <c r="E10" s="49"/>
      <c r="F10" s="40"/>
      <c r="G10" s="43"/>
      <c r="H10" s="43" t="s">
        <v>83</v>
      </c>
      <c r="I10" s="43" t="s">
        <v>89</v>
      </c>
      <c r="J10" s="50">
        <v>5.1999999999999993</v>
      </c>
      <c r="K10" s="59" t="s">
        <v>93</v>
      </c>
      <c r="L10" s="51">
        <v>3.2</v>
      </c>
      <c r="M10" s="43" t="s">
        <v>58</v>
      </c>
      <c r="N10" s="40" t="s">
        <v>22</v>
      </c>
      <c r="O10" s="67"/>
      <c r="P10" s="68"/>
      <c r="Q10" s="44" t="s">
        <v>13</v>
      </c>
    </row>
    <row r="11" spans="1:25" ht="18" customHeight="1" x14ac:dyDescent="0.25">
      <c r="A11" s="39"/>
      <c r="B11" s="40" t="s">
        <v>13</v>
      </c>
      <c r="C11" s="41" t="s">
        <v>86</v>
      </c>
      <c r="D11" s="42"/>
      <c r="E11" s="49"/>
      <c r="F11" s="40"/>
      <c r="G11" s="43"/>
      <c r="H11" s="43" t="s">
        <v>83</v>
      </c>
      <c r="I11" s="43" t="s">
        <v>89</v>
      </c>
      <c r="J11" s="50">
        <v>5.2999999999999989</v>
      </c>
      <c r="K11" s="59" t="s">
        <v>93</v>
      </c>
      <c r="L11" s="51">
        <v>3.3000000000000003</v>
      </c>
      <c r="M11" s="43" t="s">
        <v>58</v>
      </c>
      <c r="N11" s="40" t="s">
        <v>22</v>
      </c>
      <c r="O11" s="67"/>
      <c r="P11" s="68"/>
      <c r="Q11" s="44" t="s">
        <v>0</v>
      </c>
    </row>
    <row r="12" spans="1:25" ht="18" customHeight="1" x14ac:dyDescent="0.25">
      <c r="A12" s="39"/>
      <c r="B12" s="40" t="s">
        <v>13</v>
      </c>
      <c r="C12" s="41" t="s">
        <v>248</v>
      </c>
      <c r="D12" s="42"/>
      <c r="E12" s="49"/>
      <c r="F12" s="40"/>
      <c r="G12" s="43"/>
      <c r="H12" s="43" t="s">
        <v>83</v>
      </c>
      <c r="I12" s="43" t="s">
        <v>89</v>
      </c>
      <c r="J12" s="50">
        <v>5.3999999999999986</v>
      </c>
      <c r="K12" s="59" t="s">
        <v>93</v>
      </c>
      <c r="L12" s="51">
        <v>3.4000000000000004</v>
      </c>
      <c r="M12" s="43" t="s">
        <v>58</v>
      </c>
      <c r="N12" s="40" t="s">
        <v>22</v>
      </c>
      <c r="O12" s="69" t="s">
        <v>85</v>
      </c>
      <c r="P12" s="70"/>
      <c r="Q12" s="44" t="s">
        <v>13</v>
      </c>
    </row>
    <row r="13" spans="1:25" ht="15" x14ac:dyDescent="0.25">
      <c r="A13" s="39"/>
      <c r="B13" s="40" t="s">
        <v>0</v>
      </c>
      <c r="C13" s="48" t="s">
        <v>175</v>
      </c>
      <c r="D13" s="42"/>
      <c r="E13" s="49"/>
      <c r="F13" s="40"/>
      <c r="G13" s="43"/>
      <c r="H13" s="43" t="s">
        <v>83</v>
      </c>
      <c r="I13" s="43" t="s">
        <v>89</v>
      </c>
      <c r="J13" s="50">
        <v>5.4999999999999982</v>
      </c>
      <c r="K13" s="59" t="s">
        <v>93</v>
      </c>
      <c r="L13" s="51">
        <v>3.5000000000000004</v>
      </c>
      <c r="M13" s="43" t="s">
        <v>58</v>
      </c>
      <c r="N13" s="40" t="s">
        <v>22</v>
      </c>
      <c r="O13" s="67"/>
      <c r="P13" s="68"/>
      <c r="Q13" s="44" t="s">
        <v>22</v>
      </c>
    </row>
    <row r="14" spans="1:25" ht="18" customHeight="1" x14ac:dyDescent="0.25">
      <c r="A14" s="39"/>
      <c r="B14" s="40" t="s">
        <v>0</v>
      </c>
      <c r="C14" s="41" t="s">
        <v>178</v>
      </c>
      <c r="D14" s="42"/>
      <c r="E14" s="49"/>
      <c r="F14" s="40"/>
      <c r="G14" s="43"/>
      <c r="H14" s="43" t="s">
        <v>83</v>
      </c>
      <c r="I14" s="43" t="s">
        <v>89</v>
      </c>
      <c r="J14" s="50">
        <v>5.5999999999999979</v>
      </c>
      <c r="K14" s="59" t="s">
        <v>93</v>
      </c>
      <c r="L14" s="51">
        <v>3.6000000000000005</v>
      </c>
      <c r="M14" s="43" t="s">
        <v>58</v>
      </c>
      <c r="N14" s="40" t="s">
        <v>22</v>
      </c>
      <c r="O14" s="67"/>
      <c r="P14" s="68"/>
      <c r="Q14" s="44"/>
    </row>
    <row r="15" spans="1:25" ht="18" customHeight="1" x14ac:dyDescent="0.25">
      <c r="A15" s="39"/>
      <c r="B15" s="40" t="s">
        <v>0</v>
      </c>
      <c r="C15" s="41" t="s">
        <v>88</v>
      </c>
      <c r="D15" s="42"/>
      <c r="E15" s="49"/>
      <c r="F15" s="40"/>
      <c r="G15" s="43"/>
      <c r="H15" s="43" t="s">
        <v>83</v>
      </c>
      <c r="I15" s="43" t="s">
        <v>89</v>
      </c>
      <c r="J15" s="50">
        <v>5.6999999999999975</v>
      </c>
      <c r="K15" s="59" t="s">
        <v>93</v>
      </c>
      <c r="L15" s="51">
        <v>3.7000000000000006</v>
      </c>
      <c r="M15" s="43" t="s">
        <v>58</v>
      </c>
      <c r="N15" s="40" t="s">
        <v>22</v>
      </c>
      <c r="O15" s="67"/>
      <c r="P15" s="68"/>
      <c r="Q15" s="44"/>
    </row>
    <row r="16" spans="1:25" ht="18" customHeight="1" x14ac:dyDescent="0.25">
      <c r="A16" s="39"/>
      <c r="B16" s="40" t="s">
        <v>0</v>
      </c>
      <c r="C16" s="48" t="s">
        <v>90</v>
      </c>
      <c r="D16" s="42"/>
      <c r="E16" s="49"/>
      <c r="F16" s="40"/>
      <c r="G16" s="43"/>
      <c r="H16" s="43" t="s">
        <v>83</v>
      </c>
      <c r="I16" s="43" t="s">
        <v>89</v>
      </c>
      <c r="J16" s="50">
        <v>5.7999999999999972</v>
      </c>
      <c r="K16" s="59" t="s">
        <v>94</v>
      </c>
      <c r="L16" s="51">
        <v>3.8000000000000007</v>
      </c>
      <c r="M16" s="43" t="s">
        <v>58</v>
      </c>
      <c r="N16" s="40" t="s">
        <v>22</v>
      </c>
      <c r="O16" s="67"/>
      <c r="P16" s="68"/>
      <c r="Q16" s="44"/>
    </row>
    <row r="17" spans="1:17" ht="18" customHeight="1" x14ac:dyDescent="0.25">
      <c r="A17" s="39"/>
      <c r="B17" s="40" t="s">
        <v>0</v>
      </c>
      <c r="C17" t="s">
        <v>92</v>
      </c>
      <c r="D17" s="42"/>
      <c r="E17" s="49"/>
      <c r="F17" s="40"/>
      <c r="G17" s="43"/>
      <c r="H17" s="43" t="s">
        <v>83</v>
      </c>
      <c r="I17" s="43" t="s">
        <v>91</v>
      </c>
      <c r="J17" s="50">
        <v>5.8999999999999968</v>
      </c>
      <c r="K17" s="43" t="s">
        <v>95</v>
      </c>
      <c r="L17" s="51">
        <v>3.9000000000000008</v>
      </c>
      <c r="M17" s="43" t="s">
        <v>58</v>
      </c>
      <c r="N17" s="40" t="s">
        <v>22</v>
      </c>
      <c r="O17" s="67"/>
      <c r="P17" s="68"/>
      <c r="Q17" s="44"/>
    </row>
    <row r="18" spans="1:17" ht="18" customHeight="1" x14ac:dyDescent="0.25">
      <c r="A18" s="39"/>
      <c r="B18" s="40" t="s">
        <v>0</v>
      </c>
      <c r="C18" t="s">
        <v>97</v>
      </c>
      <c r="D18" s="42"/>
      <c r="E18" s="49"/>
      <c r="F18" s="40"/>
      <c r="G18" s="43"/>
      <c r="H18" s="43" t="s">
        <v>83</v>
      </c>
      <c r="I18" s="43" t="s">
        <v>96</v>
      </c>
      <c r="J18" s="50">
        <v>5.8999999999999968</v>
      </c>
      <c r="K18" s="43" t="s">
        <v>96</v>
      </c>
      <c r="L18" s="51">
        <v>3.9000000000000008</v>
      </c>
      <c r="M18" s="43" t="s">
        <v>58</v>
      </c>
      <c r="N18" s="40" t="s">
        <v>22</v>
      </c>
      <c r="O18" s="69" t="s">
        <v>98</v>
      </c>
      <c r="P18" s="70"/>
      <c r="Q18" s="44"/>
    </row>
    <row r="19" spans="1:17" ht="18" customHeight="1" x14ac:dyDescent="0.25">
      <c r="A19" s="39"/>
      <c r="B19" s="40" t="s">
        <v>13</v>
      </c>
      <c r="C19" s="41" t="s">
        <v>100</v>
      </c>
      <c r="D19" s="42"/>
      <c r="E19" s="49"/>
      <c r="F19" s="40"/>
      <c r="G19" s="43"/>
      <c r="H19" s="43" t="s">
        <v>83</v>
      </c>
      <c r="I19" s="43" t="s">
        <v>99</v>
      </c>
      <c r="J19" s="50">
        <v>5.9999999999999964</v>
      </c>
      <c r="K19" s="59" t="s">
        <v>99</v>
      </c>
      <c r="L19" s="51">
        <v>4.0000000000000009</v>
      </c>
      <c r="M19" s="43" t="s">
        <v>58</v>
      </c>
      <c r="N19" s="40" t="s">
        <v>22</v>
      </c>
      <c r="O19" s="67"/>
      <c r="P19" s="68"/>
      <c r="Q19" s="44"/>
    </row>
    <row r="20" spans="1:17" ht="18" customHeight="1" x14ac:dyDescent="0.25">
      <c r="A20" s="39"/>
      <c r="B20" s="40" t="s">
        <v>1</v>
      </c>
      <c r="C20" s="41" t="s">
        <v>242</v>
      </c>
      <c r="D20" s="42"/>
      <c r="E20" s="49"/>
      <c r="F20" s="40"/>
      <c r="G20" s="43"/>
      <c r="H20" s="43" t="s">
        <v>83</v>
      </c>
      <c r="I20" s="59" t="s">
        <v>101</v>
      </c>
      <c r="J20" s="50">
        <v>5.6999999999999975</v>
      </c>
      <c r="K20" s="59" t="s">
        <v>102</v>
      </c>
      <c r="L20" s="51">
        <v>3.7000000000000006</v>
      </c>
      <c r="M20" s="43" t="s">
        <v>57</v>
      </c>
      <c r="N20" s="40" t="s">
        <v>22</v>
      </c>
      <c r="O20" s="67"/>
      <c r="P20" s="68"/>
      <c r="Q20" s="44"/>
    </row>
    <row r="21" spans="1:17" ht="18" customHeight="1" x14ac:dyDescent="0.25">
      <c r="A21" s="39"/>
      <c r="B21" s="40" t="s">
        <v>14</v>
      </c>
      <c r="C21" s="41" t="s">
        <v>243</v>
      </c>
      <c r="D21" s="42"/>
      <c r="E21" s="49"/>
      <c r="F21" s="40"/>
      <c r="G21" s="43"/>
      <c r="H21" s="43" t="s">
        <v>83</v>
      </c>
      <c r="I21" s="59" t="s">
        <v>103</v>
      </c>
      <c r="J21" s="50">
        <v>5.9999999999999964</v>
      </c>
      <c r="K21" s="59" t="s">
        <v>104</v>
      </c>
      <c r="L21" s="51">
        <v>4.0999999999999996</v>
      </c>
      <c r="M21" s="43" t="s">
        <v>57</v>
      </c>
      <c r="N21" s="40" t="s">
        <v>22</v>
      </c>
      <c r="O21" s="67"/>
      <c r="P21" s="68"/>
      <c r="Q21" s="44"/>
    </row>
    <row r="22" spans="1:17" ht="18" customHeight="1" x14ac:dyDescent="0.25">
      <c r="A22" s="39"/>
      <c r="B22" s="40" t="s">
        <v>14</v>
      </c>
      <c r="C22" s="41" t="s">
        <v>105</v>
      </c>
      <c r="D22" s="42"/>
      <c r="E22" s="49"/>
      <c r="F22" s="40"/>
      <c r="G22" s="43"/>
      <c r="H22" s="43" t="s">
        <v>83</v>
      </c>
      <c r="I22" s="59" t="s">
        <v>103</v>
      </c>
      <c r="J22" s="50">
        <v>6.1</v>
      </c>
      <c r="K22" s="59" t="s">
        <v>106</v>
      </c>
      <c r="L22" s="51">
        <v>4.2</v>
      </c>
      <c r="M22" s="43" t="s">
        <v>57</v>
      </c>
      <c r="N22" s="40" t="s">
        <v>22</v>
      </c>
      <c r="O22" s="67"/>
      <c r="P22" s="68"/>
      <c r="Q22" s="44"/>
    </row>
    <row r="23" spans="1:17" ht="18" customHeight="1" x14ac:dyDescent="0.25">
      <c r="A23" s="39"/>
      <c r="B23" s="40" t="s">
        <v>1</v>
      </c>
      <c r="C23" s="41" t="s">
        <v>109</v>
      </c>
      <c r="D23" s="42"/>
      <c r="E23" s="40"/>
      <c r="F23" s="40"/>
      <c r="G23" s="43"/>
      <c r="H23" s="43" t="s">
        <v>83</v>
      </c>
      <c r="I23" s="59" t="s">
        <v>107</v>
      </c>
      <c r="J23" s="50">
        <v>6.2</v>
      </c>
      <c r="K23" s="59" t="s">
        <v>108</v>
      </c>
      <c r="L23" s="51">
        <v>4.3</v>
      </c>
      <c r="M23" s="43" t="s">
        <v>57</v>
      </c>
      <c r="N23" s="40" t="s">
        <v>22</v>
      </c>
      <c r="O23" s="69"/>
      <c r="P23" s="70"/>
      <c r="Q23" s="44"/>
    </row>
    <row r="24" spans="1:17" ht="18" customHeight="1" x14ac:dyDescent="0.25">
      <c r="A24" s="39"/>
      <c r="B24" s="40" t="s">
        <v>0</v>
      </c>
      <c r="C24" s="60" t="s">
        <v>110</v>
      </c>
      <c r="D24" s="42"/>
      <c r="E24" s="40"/>
      <c r="F24" s="40"/>
      <c r="G24" s="43"/>
      <c r="H24" s="43" t="s">
        <v>83</v>
      </c>
      <c r="I24" t="s">
        <v>114</v>
      </c>
      <c r="J24" s="50">
        <v>6.2</v>
      </c>
      <c r="K24" t="s">
        <v>113</v>
      </c>
      <c r="L24" s="51">
        <v>4.4000000000000004</v>
      </c>
      <c r="M24" s="43" t="s">
        <v>57</v>
      </c>
      <c r="N24" s="40" t="s">
        <v>22</v>
      </c>
      <c r="O24" s="56"/>
      <c r="P24" s="57"/>
      <c r="Q24" s="44"/>
    </row>
    <row r="25" spans="1:17" ht="18" customHeight="1" x14ac:dyDescent="0.25">
      <c r="A25" s="39"/>
      <c r="B25" s="40" t="s">
        <v>0</v>
      </c>
      <c r="C25" s="60" t="s">
        <v>111</v>
      </c>
      <c r="D25" s="42"/>
      <c r="E25" s="40"/>
      <c r="F25" s="40"/>
      <c r="G25" s="43"/>
      <c r="H25" s="43" t="s">
        <v>83</v>
      </c>
      <c r="I25" t="s">
        <v>114</v>
      </c>
      <c r="J25" s="50">
        <v>6.3</v>
      </c>
      <c r="K25" t="s">
        <v>112</v>
      </c>
      <c r="L25" s="51">
        <v>4.5</v>
      </c>
      <c r="M25" s="43"/>
      <c r="N25" s="40"/>
      <c r="O25" s="56"/>
      <c r="P25" s="57"/>
      <c r="Q25" s="44"/>
    </row>
    <row r="26" spans="1:17" ht="6" customHeight="1" thickBot="1" x14ac:dyDescent="0.25">
      <c r="A26" s="29"/>
      <c r="B26" s="45"/>
      <c r="C26" s="45"/>
      <c r="D26" s="45"/>
      <c r="E26" s="45"/>
      <c r="F26" s="45"/>
      <c r="G26" s="45"/>
      <c r="H26" s="45"/>
      <c r="I26" s="45"/>
      <c r="J26" s="45"/>
      <c r="K26" s="45"/>
      <c r="L26" s="45"/>
      <c r="M26" s="45"/>
      <c r="N26" s="45"/>
      <c r="O26" s="45"/>
      <c r="P26" s="46"/>
    </row>
    <row r="27" spans="1:17" ht="15" customHeight="1" thickTop="1" x14ac:dyDescent="0.2"/>
    <row r="28" spans="1:17" ht="12.75" customHeight="1" x14ac:dyDescent="0.2"/>
    <row r="29" spans="1:17" ht="12.75" customHeight="1" x14ac:dyDescent="0.2"/>
    <row r="30" spans="1:17" ht="12.75" customHeight="1" x14ac:dyDescent="0.2"/>
    <row r="31" spans="1:17" ht="12.75" customHeight="1" x14ac:dyDescent="0.2"/>
    <row r="32" spans="1:1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sheetData>
  <mergeCells count="19">
    <mergeCell ref="O8:P8"/>
    <mergeCell ref="O10:P10"/>
    <mergeCell ref="O12:P12"/>
    <mergeCell ref="B1:C1"/>
    <mergeCell ref="O23:P23"/>
    <mergeCell ref="O9:P9"/>
    <mergeCell ref="O17:P17"/>
    <mergeCell ref="O18:P18"/>
    <mergeCell ref="O19:P19"/>
    <mergeCell ref="O20:P20"/>
    <mergeCell ref="O21:P21"/>
    <mergeCell ref="O22:P22"/>
    <mergeCell ref="O13:P13"/>
    <mergeCell ref="O11:P11"/>
    <mergeCell ref="O15:P15"/>
    <mergeCell ref="O16:P16"/>
    <mergeCell ref="O14:P14"/>
    <mergeCell ref="C2:C3"/>
    <mergeCell ref="O7:P7"/>
  </mergeCells>
  <conditionalFormatting sqref="B8:B25">
    <cfRule type="containsText" dxfId="42" priority="1" operator="containsText" text="Check">
      <formula>NOT(ISERROR(SEARCH("Check",B8)))</formula>
    </cfRule>
    <cfRule type="containsText" dxfId="41" priority="2" operator="containsText" text="Act">
      <formula>NOT(ISERROR(SEARCH("Act",B8)))</formula>
    </cfRule>
    <cfRule type="containsText" dxfId="40" priority="3" operator="containsText" text="Do">
      <formula>NOT(ISERROR(SEARCH("Do",B8)))</formula>
    </cfRule>
    <cfRule type="containsText" dxfId="39" priority="4" operator="containsText" text="Plan">
      <formula>NOT(ISERROR(SEARCH("Plan",B8)))</formula>
    </cfRule>
  </conditionalFormatting>
  <conditionalFormatting sqref="N8:N25">
    <cfRule type="cellIs" dxfId="38" priority="5" operator="equal">
      <formula>"Closed"</formula>
    </cfRule>
  </conditionalFormatting>
  <dataValidations count="2">
    <dataValidation type="list" allowBlank="1" showInputMessage="1" showErrorMessage="1" sqref="B8:B25" xr:uid="{3EE968CF-50F2-4C31-869B-9FE625866B9C}">
      <formula1>$Q$7:$Q$12</formula1>
    </dataValidation>
    <dataValidation type="list" allowBlank="1" showInputMessage="1" showErrorMessage="1" sqref="N8:N25" xr:uid="{E8877806-E5DA-42BA-AB86-7F4A9BAA1A47}">
      <formula1>$Q$11:$Q$13</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E9B88-7A14-444F-BD6E-8DA652629F8E}">
  <sheetPr codeName="Sheet3"/>
  <dimension ref="A1:Y48"/>
  <sheetViews>
    <sheetView workbookViewId="0">
      <selection activeCell="C11" sqref="C11"/>
    </sheetView>
  </sheetViews>
  <sheetFormatPr defaultRowHeight="12" x14ac:dyDescent="0.2"/>
  <cols>
    <col min="1" max="1" width="2.7109375" style="2" customWidth="1"/>
    <col min="2" max="2" width="14.7109375" style="2" customWidth="1"/>
    <col min="3" max="3" width="87.7109375" style="2" customWidth="1"/>
    <col min="4" max="7" width="14.7109375" style="2" customWidth="1"/>
    <col min="8" max="8" width="5.28515625" style="2" bestFit="1" customWidth="1"/>
    <col min="9" max="9" width="9.7109375" style="2" bestFit="1" customWidth="1"/>
    <col min="10" max="10" width="9.28515625" style="2" bestFit="1" customWidth="1"/>
    <col min="11" max="11" width="11.7109375" style="2" bestFit="1" customWidth="1"/>
    <col min="12" max="12" width="10.5703125" style="2" bestFit="1" customWidth="1"/>
    <col min="13" max="13" width="10.5703125" style="2" customWidth="1"/>
    <col min="14" max="14" width="14.7109375" style="2" customWidth="1"/>
    <col min="15" max="16" width="20.7109375" style="2" customWidth="1"/>
    <col min="17" max="18" width="2.7109375" style="2" customWidth="1"/>
    <col min="19" max="19" width="14.140625" style="2" hidden="1" customWidth="1"/>
    <col min="20" max="25" width="7.85546875" style="2" hidden="1" customWidth="1"/>
    <col min="26" max="26" width="7.85546875" style="2" customWidth="1"/>
    <col min="27" max="247" width="9.140625" style="2"/>
    <col min="248" max="250" width="3" style="2" customWidth="1"/>
    <col min="251" max="270" width="5.7109375" style="2" customWidth="1"/>
    <col min="271" max="271" width="13.85546875" style="2" customWidth="1"/>
    <col min="272" max="272" width="19.42578125" style="2" customWidth="1"/>
    <col min="273" max="503" width="9.140625" style="2"/>
    <col min="504" max="506" width="3" style="2" customWidth="1"/>
    <col min="507" max="526" width="5.7109375" style="2" customWidth="1"/>
    <col min="527" max="527" width="13.85546875" style="2" customWidth="1"/>
    <col min="528" max="528" width="19.42578125" style="2" customWidth="1"/>
    <col min="529" max="759" width="9.140625" style="2"/>
    <col min="760" max="762" width="3" style="2" customWidth="1"/>
    <col min="763" max="782" width="5.7109375" style="2" customWidth="1"/>
    <col min="783" max="783" width="13.85546875" style="2" customWidth="1"/>
    <col min="784" max="784" width="19.42578125" style="2" customWidth="1"/>
    <col min="785" max="1015" width="9.140625" style="2"/>
    <col min="1016" max="1018" width="3" style="2" customWidth="1"/>
    <col min="1019" max="1038" width="5.7109375" style="2" customWidth="1"/>
    <col min="1039" max="1039" width="13.85546875" style="2" customWidth="1"/>
    <col min="1040" max="1040" width="19.42578125" style="2" customWidth="1"/>
    <col min="1041" max="1271" width="9.140625" style="2"/>
    <col min="1272" max="1274" width="3" style="2" customWidth="1"/>
    <col min="1275" max="1294" width="5.7109375" style="2" customWidth="1"/>
    <col min="1295" max="1295" width="13.85546875" style="2" customWidth="1"/>
    <col min="1296" max="1296" width="19.42578125" style="2" customWidth="1"/>
    <col min="1297" max="1527" width="9.140625" style="2"/>
    <col min="1528" max="1530" width="3" style="2" customWidth="1"/>
    <col min="1531" max="1550" width="5.7109375" style="2" customWidth="1"/>
    <col min="1551" max="1551" width="13.85546875" style="2" customWidth="1"/>
    <col min="1552" max="1552" width="19.42578125" style="2" customWidth="1"/>
    <col min="1553" max="1783" width="9.140625" style="2"/>
    <col min="1784" max="1786" width="3" style="2" customWidth="1"/>
    <col min="1787" max="1806" width="5.7109375" style="2" customWidth="1"/>
    <col min="1807" max="1807" width="13.85546875" style="2" customWidth="1"/>
    <col min="1808" max="1808" width="19.42578125" style="2" customWidth="1"/>
    <col min="1809" max="2039" width="9.140625" style="2"/>
    <col min="2040" max="2042" width="3" style="2" customWidth="1"/>
    <col min="2043" max="2062" width="5.7109375" style="2" customWidth="1"/>
    <col min="2063" max="2063" width="13.85546875" style="2" customWidth="1"/>
    <col min="2064" max="2064" width="19.42578125" style="2" customWidth="1"/>
    <col min="2065" max="2295" width="9.140625" style="2"/>
    <col min="2296" max="2298" width="3" style="2" customWidth="1"/>
    <col min="2299" max="2318" width="5.7109375" style="2" customWidth="1"/>
    <col min="2319" max="2319" width="13.85546875" style="2" customWidth="1"/>
    <col min="2320" max="2320" width="19.42578125" style="2" customWidth="1"/>
    <col min="2321" max="2551" width="9.140625" style="2"/>
    <col min="2552" max="2554" width="3" style="2" customWidth="1"/>
    <col min="2555" max="2574" width="5.7109375" style="2" customWidth="1"/>
    <col min="2575" max="2575" width="13.85546875" style="2" customWidth="1"/>
    <col min="2576" max="2576" width="19.42578125" style="2" customWidth="1"/>
    <col min="2577" max="2807" width="9.140625" style="2"/>
    <col min="2808" max="2810" width="3" style="2" customWidth="1"/>
    <col min="2811" max="2830" width="5.7109375" style="2" customWidth="1"/>
    <col min="2831" max="2831" width="13.85546875" style="2" customWidth="1"/>
    <col min="2832" max="2832" width="19.42578125" style="2" customWidth="1"/>
    <col min="2833" max="3063" width="9.140625" style="2"/>
    <col min="3064" max="3066" width="3" style="2" customWidth="1"/>
    <col min="3067" max="3086" width="5.7109375" style="2" customWidth="1"/>
    <col min="3087" max="3087" width="13.85546875" style="2" customWidth="1"/>
    <col min="3088" max="3088" width="19.42578125" style="2" customWidth="1"/>
    <col min="3089" max="3319" width="9.140625" style="2"/>
    <col min="3320" max="3322" width="3" style="2" customWidth="1"/>
    <col min="3323" max="3342" width="5.7109375" style="2" customWidth="1"/>
    <col min="3343" max="3343" width="13.85546875" style="2" customWidth="1"/>
    <col min="3344" max="3344" width="19.42578125" style="2" customWidth="1"/>
    <col min="3345" max="3575" width="9.140625" style="2"/>
    <col min="3576" max="3578" width="3" style="2" customWidth="1"/>
    <col min="3579" max="3598" width="5.7109375" style="2" customWidth="1"/>
    <col min="3599" max="3599" width="13.85546875" style="2" customWidth="1"/>
    <col min="3600" max="3600" width="19.42578125" style="2" customWidth="1"/>
    <col min="3601" max="3831" width="9.140625" style="2"/>
    <col min="3832" max="3834" width="3" style="2" customWidth="1"/>
    <col min="3835" max="3854" width="5.7109375" style="2" customWidth="1"/>
    <col min="3855" max="3855" width="13.85546875" style="2" customWidth="1"/>
    <col min="3856" max="3856" width="19.42578125" style="2" customWidth="1"/>
    <col min="3857" max="4087" width="9.140625" style="2"/>
    <col min="4088" max="4090" width="3" style="2" customWidth="1"/>
    <col min="4091" max="4110" width="5.7109375" style="2" customWidth="1"/>
    <col min="4111" max="4111" width="13.85546875" style="2" customWidth="1"/>
    <col min="4112" max="4112" width="19.42578125" style="2" customWidth="1"/>
    <col min="4113" max="4343" width="9.140625" style="2"/>
    <col min="4344" max="4346" width="3" style="2" customWidth="1"/>
    <col min="4347" max="4366" width="5.7109375" style="2" customWidth="1"/>
    <col min="4367" max="4367" width="13.85546875" style="2" customWidth="1"/>
    <col min="4368" max="4368" width="19.42578125" style="2" customWidth="1"/>
    <col min="4369" max="4599" width="9.140625" style="2"/>
    <col min="4600" max="4602" width="3" style="2" customWidth="1"/>
    <col min="4603" max="4622" width="5.7109375" style="2" customWidth="1"/>
    <col min="4623" max="4623" width="13.85546875" style="2" customWidth="1"/>
    <col min="4624" max="4624" width="19.42578125" style="2" customWidth="1"/>
    <col min="4625" max="4855" width="9.140625" style="2"/>
    <col min="4856" max="4858" width="3" style="2" customWidth="1"/>
    <col min="4859" max="4878" width="5.7109375" style="2" customWidth="1"/>
    <col min="4879" max="4879" width="13.85546875" style="2" customWidth="1"/>
    <col min="4880" max="4880" width="19.42578125" style="2" customWidth="1"/>
    <col min="4881" max="5111" width="9.140625" style="2"/>
    <col min="5112" max="5114" width="3" style="2" customWidth="1"/>
    <col min="5115" max="5134" width="5.7109375" style="2" customWidth="1"/>
    <col min="5135" max="5135" width="13.85546875" style="2" customWidth="1"/>
    <col min="5136" max="5136" width="19.42578125" style="2" customWidth="1"/>
    <col min="5137" max="5367" width="9.140625" style="2"/>
    <col min="5368" max="5370" width="3" style="2" customWidth="1"/>
    <col min="5371" max="5390" width="5.7109375" style="2" customWidth="1"/>
    <col min="5391" max="5391" width="13.85546875" style="2" customWidth="1"/>
    <col min="5392" max="5392" width="19.42578125" style="2" customWidth="1"/>
    <col min="5393" max="5623" width="9.140625" style="2"/>
    <col min="5624" max="5626" width="3" style="2" customWidth="1"/>
    <col min="5627" max="5646" width="5.7109375" style="2" customWidth="1"/>
    <col min="5647" max="5647" width="13.85546875" style="2" customWidth="1"/>
    <col min="5648" max="5648" width="19.42578125" style="2" customWidth="1"/>
    <col min="5649" max="5879" width="9.140625" style="2"/>
    <col min="5880" max="5882" width="3" style="2" customWidth="1"/>
    <col min="5883" max="5902" width="5.7109375" style="2" customWidth="1"/>
    <col min="5903" max="5903" width="13.85546875" style="2" customWidth="1"/>
    <col min="5904" max="5904" width="19.42578125" style="2" customWidth="1"/>
    <col min="5905" max="6135" width="9.140625" style="2"/>
    <col min="6136" max="6138" width="3" style="2" customWidth="1"/>
    <col min="6139" max="6158" width="5.7109375" style="2" customWidth="1"/>
    <col min="6159" max="6159" width="13.85546875" style="2" customWidth="1"/>
    <col min="6160" max="6160" width="19.42578125" style="2" customWidth="1"/>
    <col min="6161" max="6391" width="9.140625" style="2"/>
    <col min="6392" max="6394" width="3" style="2" customWidth="1"/>
    <col min="6395" max="6414" width="5.7109375" style="2" customWidth="1"/>
    <col min="6415" max="6415" width="13.85546875" style="2" customWidth="1"/>
    <col min="6416" max="6416" width="19.42578125" style="2" customWidth="1"/>
    <col min="6417" max="6647" width="9.140625" style="2"/>
    <col min="6648" max="6650" width="3" style="2" customWidth="1"/>
    <col min="6651" max="6670" width="5.7109375" style="2" customWidth="1"/>
    <col min="6671" max="6671" width="13.85546875" style="2" customWidth="1"/>
    <col min="6672" max="6672" width="19.42578125" style="2" customWidth="1"/>
    <col min="6673" max="6903" width="9.140625" style="2"/>
    <col min="6904" max="6906" width="3" style="2" customWidth="1"/>
    <col min="6907" max="6926" width="5.7109375" style="2" customWidth="1"/>
    <col min="6927" max="6927" width="13.85546875" style="2" customWidth="1"/>
    <col min="6928" max="6928" width="19.42578125" style="2" customWidth="1"/>
    <col min="6929" max="7159" width="9.140625" style="2"/>
    <col min="7160" max="7162" width="3" style="2" customWidth="1"/>
    <col min="7163" max="7182" width="5.7109375" style="2" customWidth="1"/>
    <col min="7183" max="7183" width="13.85546875" style="2" customWidth="1"/>
    <col min="7184" max="7184" width="19.42578125" style="2" customWidth="1"/>
    <col min="7185" max="7415" width="9.140625" style="2"/>
    <col min="7416" max="7418" width="3" style="2" customWidth="1"/>
    <col min="7419" max="7438" width="5.7109375" style="2" customWidth="1"/>
    <col min="7439" max="7439" width="13.85546875" style="2" customWidth="1"/>
    <col min="7440" max="7440" width="19.42578125" style="2" customWidth="1"/>
    <col min="7441" max="7671" width="9.140625" style="2"/>
    <col min="7672" max="7674" width="3" style="2" customWidth="1"/>
    <col min="7675" max="7694" width="5.7109375" style="2" customWidth="1"/>
    <col min="7695" max="7695" width="13.85546875" style="2" customWidth="1"/>
    <col min="7696" max="7696" width="19.42578125" style="2" customWidth="1"/>
    <col min="7697" max="7927" width="9.140625" style="2"/>
    <col min="7928" max="7930" width="3" style="2" customWidth="1"/>
    <col min="7931" max="7950" width="5.7109375" style="2" customWidth="1"/>
    <col min="7951" max="7951" width="13.85546875" style="2" customWidth="1"/>
    <col min="7952" max="7952" width="19.42578125" style="2" customWidth="1"/>
    <col min="7953" max="8183" width="9.140625" style="2"/>
    <col min="8184" max="8186" width="3" style="2" customWidth="1"/>
    <col min="8187" max="8206" width="5.7109375" style="2" customWidth="1"/>
    <col min="8207" max="8207" width="13.85546875" style="2" customWidth="1"/>
    <col min="8208" max="8208" width="19.42578125" style="2" customWidth="1"/>
    <col min="8209" max="8439" width="9.140625" style="2"/>
    <col min="8440" max="8442" width="3" style="2" customWidth="1"/>
    <col min="8443" max="8462" width="5.7109375" style="2" customWidth="1"/>
    <col min="8463" max="8463" width="13.85546875" style="2" customWidth="1"/>
    <col min="8464" max="8464" width="19.42578125" style="2" customWidth="1"/>
    <col min="8465" max="8695" width="9.140625" style="2"/>
    <col min="8696" max="8698" width="3" style="2" customWidth="1"/>
    <col min="8699" max="8718" width="5.7109375" style="2" customWidth="1"/>
    <col min="8719" max="8719" width="13.85546875" style="2" customWidth="1"/>
    <col min="8720" max="8720" width="19.42578125" style="2" customWidth="1"/>
    <col min="8721" max="8951" width="9.140625" style="2"/>
    <col min="8952" max="8954" width="3" style="2" customWidth="1"/>
    <col min="8955" max="8974" width="5.7109375" style="2" customWidth="1"/>
    <col min="8975" max="8975" width="13.85546875" style="2" customWidth="1"/>
    <col min="8976" max="8976" width="19.42578125" style="2" customWidth="1"/>
    <col min="8977" max="9207" width="9.140625" style="2"/>
    <col min="9208" max="9210" width="3" style="2" customWidth="1"/>
    <col min="9211" max="9230" width="5.7109375" style="2" customWidth="1"/>
    <col min="9231" max="9231" width="13.85546875" style="2" customWidth="1"/>
    <col min="9232" max="9232" width="19.42578125" style="2" customWidth="1"/>
    <col min="9233" max="9463" width="9.140625" style="2"/>
    <col min="9464" max="9466" width="3" style="2" customWidth="1"/>
    <col min="9467" max="9486" width="5.7109375" style="2" customWidth="1"/>
    <col min="9487" max="9487" width="13.85546875" style="2" customWidth="1"/>
    <col min="9488" max="9488" width="19.42578125" style="2" customWidth="1"/>
    <col min="9489" max="9719" width="9.140625" style="2"/>
    <col min="9720" max="9722" width="3" style="2" customWidth="1"/>
    <col min="9723" max="9742" width="5.7109375" style="2" customWidth="1"/>
    <col min="9743" max="9743" width="13.85546875" style="2" customWidth="1"/>
    <col min="9744" max="9744" width="19.42578125" style="2" customWidth="1"/>
    <col min="9745" max="9975" width="9.140625" style="2"/>
    <col min="9976" max="9978" width="3" style="2" customWidth="1"/>
    <col min="9979" max="9998" width="5.7109375" style="2" customWidth="1"/>
    <col min="9999" max="9999" width="13.85546875" style="2" customWidth="1"/>
    <col min="10000" max="10000" width="19.42578125" style="2" customWidth="1"/>
    <col min="10001" max="10231" width="9.140625" style="2"/>
    <col min="10232" max="10234" width="3" style="2" customWidth="1"/>
    <col min="10235" max="10254" width="5.7109375" style="2" customWidth="1"/>
    <col min="10255" max="10255" width="13.85546875" style="2" customWidth="1"/>
    <col min="10256" max="10256" width="19.42578125" style="2" customWidth="1"/>
    <col min="10257" max="10487" width="9.140625" style="2"/>
    <col min="10488" max="10490" width="3" style="2" customWidth="1"/>
    <col min="10491" max="10510" width="5.7109375" style="2" customWidth="1"/>
    <col min="10511" max="10511" width="13.85546875" style="2" customWidth="1"/>
    <col min="10512" max="10512" width="19.42578125" style="2" customWidth="1"/>
    <col min="10513" max="10743" width="9.140625" style="2"/>
    <col min="10744" max="10746" width="3" style="2" customWidth="1"/>
    <col min="10747" max="10766" width="5.7109375" style="2" customWidth="1"/>
    <col min="10767" max="10767" width="13.85546875" style="2" customWidth="1"/>
    <col min="10768" max="10768" width="19.42578125" style="2" customWidth="1"/>
    <col min="10769" max="10999" width="9.140625" style="2"/>
    <col min="11000" max="11002" width="3" style="2" customWidth="1"/>
    <col min="11003" max="11022" width="5.7109375" style="2" customWidth="1"/>
    <col min="11023" max="11023" width="13.85546875" style="2" customWidth="1"/>
    <col min="11024" max="11024" width="19.42578125" style="2" customWidth="1"/>
    <col min="11025" max="11255" width="9.140625" style="2"/>
    <col min="11256" max="11258" width="3" style="2" customWidth="1"/>
    <col min="11259" max="11278" width="5.7109375" style="2" customWidth="1"/>
    <col min="11279" max="11279" width="13.85546875" style="2" customWidth="1"/>
    <col min="11280" max="11280" width="19.42578125" style="2" customWidth="1"/>
    <col min="11281" max="11511" width="9.140625" style="2"/>
    <col min="11512" max="11514" width="3" style="2" customWidth="1"/>
    <col min="11515" max="11534" width="5.7109375" style="2" customWidth="1"/>
    <col min="11535" max="11535" width="13.85546875" style="2" customWidth="1"/>
    <col min="11536" max="11536" width="19.42578125" style="2" customWidth="1"/>
    <col min="11537" max="11767" width="9.140625" style="2"/>
    <col min="11768" max="11770" width="3" style="2" customWidth="1"/>
    <col min="11771" max="11790" width="5.7109375" style="2" customWidth="1"/>
    <col min="11791" max="11791" width="13.85546875" style="2" customWidth="1"/>
    <col min="11792" max="11792" width="19.42578125" style="2" customWidth="1"/>
    <col min="11793" max="12023" width="9.140625" style="2"/>
    <col min="12024" max="12026" width="3" style="2" customWidth="1"/>
    <col min="12027" max="12046" width="5.7109375" style="2" customWidth="1"/>
    <col min="12047" max="12047" width="13.85546875" style="2" customWidth="1"/>
    <col min="12048" max="12048" width="19.42578125" style="2" customWidth="1"/>
    <col min="12049" max="12279" width="9.140625" style="2"/>
    <col min="12280" max="12282" width="3" style="2" customWidth="1"/>
    <col min="12283" max="12302" width="5.7109375" style="2" customWidth="1"/>
    <col min="12303" max="12303" width="13.85546875" style="2" customWidth="1"/>
    <col min="12304" max="12304" width="19.42578125" style="2" customWidth="1"/>
    <col min="12305" max="12535" width="9.140625" style="2"/>
    <col min="12536" max="12538" width="3" style="2" customWidth="1"/>
    <col min="12539" max="12558" width="5.7109375" style="2" customWidth="1"/>
    <col min="12559" max="12559" width="13.85546875" style="2" customWidth="1"/>
    <col min="12560" max="12560" width="19.42578125" style="2" customWidth="1"/>
    <col min="12561" max="12791" width="9.140625" style="2"/>
    <col min="12792" max="12794" width="3" style="2" customWidth="1"/>
    <col min="12795" max="12814" width="5.7109375" style="2" customWidth="1"/>
    <col min="12815" max="12815" width="13.85546875" style="2" customWidth="1"/>
    <col min="12816" max="12816" width="19.42578125" style="2" customWidth="1"/>
    <col min="12817" max="13047" width="9.140625" style="2"/>
    <col min="13048" max="13050" width="3" style="2" customWidth="1"/>
    <col min="13051" max="13070" width="5.7109375" style="2" customWidth="1"/>
    <col min="13071" max="13071" width="13.85546875" style="2" customWidth="1"/>
    <col min="13072" max="13072" width="19.42578125" style="2" customWidth="1"/>
    <col min="13073" max="13303" width="9.140625" style="2"/>
    <col min="13304" max="13306" width="3" style="2" customWidth="1"/>
    <col min="13307" max="13326" width="5.7109375" style="2" customWidth="1"/>
    <col min="13327" max="13327" width="13.85546875" style="2" customWidth="1"/>
    <col min="13328" max="13328" width="19.42578125" style="2" customWidth="1"/>
    <col min="13329" max="13559" width="9.140625" style="2"/>
    <col min="13560" max="13562" width="3" style="2" customWidth="1"/>
    <col min="13563" max="13582" width="5.7109375" style="2" customWidth="1"/>
    <col min="13583" max="13583" width="13.85546875" style="2" customWidth="1"/>
    <col min="13584" max="13584" width="19.42578125" style="2" customWidth="1"/>
    <col min="13585" max="13815" width="9.140625" style="2"/>
    <col min="13816" max="13818" width="3" style="2" customWidth="1"/>
    <col min="13819" max="13838" width="5.7109375" style="2" customWidth="1"/>
    <col min="13839" max="13839" width="13.85546875" style="2" customWidth="1"/>
    <col min="13840" max="13840" width="19.42578125" style="2" customWidth="1"/>
    <col min="13841" max="14071" width="9.140625" style="2"/>
    <col min="14072" max="14074" width="3" style="2" customWidth="1"/>
    <col min="14075" max="14094" width="5.7109375" style="2" customWidth="1"/>
    <col min="14095" max="14095" width="13.85546875" style="2" customWidth="1"/>
    <col min="14096" max="14096" width="19.42578125" style="2" customWidth="1"/>
    <col min="14097" max="14327" width="9.140625" style="2"/>
    <col min="14328" max="14330" width="3" style="2" customWidth="1"/>
    <col min="14331" max="14350" width="5.7109375" style="2" customWidth="1"/>
    <col min="14351" max="14351" width="13.85546875" style="2" customWidth="1"/>
    <col min="14352" max="14352" width="19.42578125" style="2" customWidth="1"/>
    <col min="14353" max="14583" width="9.140625" style="2"/>
    <col min="14584" max="14586" width="3" style="2" customWidth="1"/>
    <col min="14587" max="14606" width="5.7109375" style="2" customWidth="1"/>
    <col min="14607" max="14607" width="13.85546875" style="2" customWidth="1"/>
    <col min="14608" max="14608" width="19.42578125" style="2" customWidth="1"/>
    <col min="14609" max="14839" width="9.140625" style="2"/>
    <col min="14840" max="14842" width="3" style="2" customWidth="1"/>
    <col min="14843" max="14862" width="5.7109375" style="2" customWidth="1"/>
    <col min="14863" max="14863" width="13.85546875" style="2" customWidth="1"/>
    <col min="14864" max="14864" width="19.42578125" style="2" customWidth="1"/>
    <col min="14865" max="15095" width="9.140625" style="2"/>
    <col min="15096" max="15098" width="3" style="2" customWidth="1"/>
    <col min="15099" max="15118" width="5.7109375" style="2" customWidth="1"/>
    <col min="15119" max="15119" width="13.85546875" style="2" customWidth="1"/>
    <col min="15120" max="15120" width="19.42578125" style="2" customWidth="1"/>
    <col min="15121" max="15351" width="9.140625" style="2"/>
    <col min="15352" max="15354" width="3" style="2" customWidth="1"/>
    <col min="15355" max="15374" width="5.7109375" style="2" customWidth="1"/>
    <col min="15375" max="15375" width="13.85546875" style="2" customWidth="1"/>
    <col min="15376" max="15376" width="19.42578125" style="2" customWidth="1"/>
    <col min="15377" max="15607" width="9.140625" style="2"/>
    <col min="15608" max="15610" width="3" style="2" customWidth="1"/>
    <col min="15611" max="15630" width="5.7109375" style="2" customWidth="1"/>
    <col min="15631" max="15631" width="13.85546875" style="2" customWidth="1"/>
    <col min="15632" max="15632" width="19.42578125" style="2" customWidth="1"/>
    <col min="15633" max="15863" width="9.140625" style="2"/>
    <col min="15864" max="15866" width="3" style="2" customWidth="1"/>
    <col min="15867" max="15886" width="5.7109375" style="2" customWidth="1"/>
    <col min="15887" max="15887" width="13.85546875" style="2" customWidth="1"/>
    <col min="15888" max="15888" width="19.42578125" style="2" customWidth="1"/>
    <col min="15889" max="16119" width="9.140625" style="2"/>
    <col min="16120" max="16122" width="3" style="2" customWidth="1"/>
    <col min="16123" max="16142" width="5.7109375" style="2" customWidth="1"/>
    <col min="16143" max="16143" width="13.85546875" style="2" customWidth="1"/>
    <col min="16144" max="16144" width="19.42578125" style="2" customWidth="1"/>
    <col min="16145" max="16384" width="9.140625" style="2"/>
  </cols>
  <sheetData>
    <row r="1" spans="1:25" ht="31.5" x14ac:dyDescent="0.3">
      <c r="A1" s="1"/>
      <c r="B1" s="73" t="s">
        <v>23</v>
      </c>
      <c r="C1" s="73"/>
      <c r="O1" s="3" t="s">
        <v>0</v>
      </c>
      <c r="P1" s="4" t="s">
        <v>1</v>
      </c>
      <c r="S1" s="5"/>
      <c r="T1" s="6" t="s">
        <v>2</v>
      </c>
      <c r="U1" s="6" t="s">
        <v>3</v>
      </c>
      <c r="V1" s="6" t="s">
        <v>4</v>
      </c>
      <c r="W1" s="6" t="s">
        <v>5</v>
      </c>
      <c r="X1" s="6" t="s">
        <v>6</v>
      </c>
      <c r="Y1" s="6" t="s">
        <v>7</v>
      </c>
    </row>
    <row r="2" spans="1:25" s="7" customFormat="1" ht="18" customHeight="1" x14ac:dyDescent="0.2">
      <c r="B2" s="8" t="s">
        <v>29</v>
      </c>
      <c r="C2" s="74" t="s">
        <v>115</v>
      </c>
      <c r="D2" s="8" t="s">
        <v>28</v>
      </c>
      <c r="E2" s="9" t="s">
        <v>116</v>
      </c>
      <c r="F2" s="8" t="s">
        <v>8</v>
      </c>
      <c r="G2" s="9">
        <v>2024</v>
      </c>
      <c r="H2" s="2"/>
      <c r="I2" s="2"/>
      <c r="J2" s="2"/>
      <c r="K2" s="2"/>
      <c r="L2" s="2"/>
      <c r="M2" s="2"/>
      <c r="N2" s="10"/>
      <c r="O2" s="11" t="str">
        <f>IFERROR(AVERAGEIFS(G8:G15,B8:B15,O1),"")</f>
        <v/>
      </c>
      <c r="P2" s="12" t="str">
        <f>IFERROR(AVERAGEIFS(G8:G15,B8:B15,P1),"")</f>
        <v/>
      </c>
      <c r="Q2" s="10"/>
      <c r="S2" s="13" t="s">
        <v>9</v>
      </c>
      <c r="T2" s="14">
        <f>COUNTIF(B8:B15,S2)</f>
        <v>0</v>
      </c>
      <c r="U2" s="15">
        <f>COUNTIFS(B8:B15,S2,F8:F15,U1,P8:P15,"Open")</f>
        <v>0</v>
      </c>
      <c r="V2" s="15">
        <f>COUNTIFS(B8:B15,S2,F8:F15,V1,P8:P15,"Open")</f>
        <v>0</v>
      </c>
      <c r="W2" s="15">
        <f>COUNTIFS(B8:B15,S2,F8:F15,W1,P8:P15,"Open")</f>
        <v>0</v>
      </c>
      <c r="X2" s="15">
        <f>COUNTIFS(B8:B15,S2,F8:F15,X1,P8:P15,"Open")</f>
        <v>0</v>
      </c>
      <c r="Y2" s="15">
        <f>COUNTIFS(B8:B15,S2,F8:F15,Y1,P8:P15,"Open")</f>
        <v>0</v>
      </c>
    </row>
    <row r="3" spans="1:25" s="7" customFormat="1" ht="18" customHeight="1" x14ac:dyDescent="0.2">
      <c r="B3" s="8"/>
      <c r="C3" s="75"/>
      <c r="D3" s="8" t="s">
        <v>10</v>
      </c>
      <c r="E3" s="9" t="s">
        <v>27</v>
      </c>
      <c r="F3" s="8" t="s">
        <v>11</v>
      </c>
      <c r="G3" s="47">
        <v>45292</v>
      </c>
      <c r="H3" s="2"/>
      <c r="I3" s="2"/>
      <c r="J3" s="2"/>
      <c r="K3" s="2"/>
      <c r="L3" s="2"/>
      <c r="M3" s="2"/>
      <c r="N3" s="10"/>
      <c r="O3" s="16" t="str">
        <f>IFERROR(AVERAGEIFS(G8:G15,B8:B15,O4),"")</f>
        <v/>
      </c>
      <c r="P3" s="17" t="str">
        <f>IFERROR(AVERAGEIFS(G8:G15,B8:B15,P4),"")</f>
        <v/>
      </c>
      <c r="S3" s="13" t="s">
        <v>12</v>
      </c>
      <c r="T3" s="14">
        <f>COUNTIF(B8:B15,S3)</f>
        <v>0</v>
      </c>
      <c r="U3" s="15">
        <f>COUNTIFS(B8:B15,S3,F8:F15,U1,P8:P15,"Open")</f>
        <v>0</v>
      </c>
      <c r="V3" s="15">
        <f>COUNTIFS(B8:B15,S3,F8:F15,V1,P8:P15,"Open")</f>
        <v>0</v>
      </c>
      <c r="W3" s="15">
        <f>COUNTIFS(B8:B15,S3,F8:F15,W1,P8:P15,"Open")</f>
        <v>0</v>
      </c>
      <c r="X3" s="15">
        <f>COUNTIFS(B8:B15,S3,F8:F15,X1,P8:P15,"Open")</f>
        <v>0</v>
      </c>
      <c r="Y3" s="15">
        <f>COUNTIFS(B8:B15,S3,F8:F15,Y1,P8:P15,"Open")</f>
        <v>0</v>
      </c>
    </row>
    <row r="4" spans="1:25" s="7" customFormat="1" ht="18" customHeight="1" x14ac:dyDescent="0.2">
      <c r="B4" s="18"/>
      <c r="C4" s="19"/>
      <c r="D4" s="18"/>
      <c r="E4" s="20"/>
      <c r="H4" s="2"/>
      <c r="I4" s="2"/>
      <c r="J4" s="2"/>
      <c r="K4" s="2"/>
      <c r="L4" s="2"/>
      <c r="M4" s="2"/>
      <c r="O4" s="21" t="s">
        <v>13</v>
      </c>
      <c r="P4" s="22" t="s">
        <v>14</v>
      </c>
      <c r="R4" s="23"/>
      <c r="S4" s="13" t="s">
        <v>15</v>
      </c>
      <c r="T4" s="14">
        <f>COUNTIF(B8:B15,S4)</f>
        <v>0</v>
      </c>
      <c r="U4" s="15">
        <f>COUNTIFS(B8:B15,S4,F8:F15,U1,P8:P15,"Open")</f>
        <v>0</v>
      </c>
      <c r="V4" s="15">
        <f>COUNTIFS(B8:B15,S4,F8:F15,V1,P8:P15,"Open")</f>
        <v>0</v>
      </c>
      <c r="W4" s="15">
        <f>COUNTIFS(B8:B15,S4,F8:F15,W1,P8:P15,"Open")</f>
        <v>0</v>
      </c>
      <c r="X4" s="15">
        <f>COUNTIFS(B8:B15,S4,F8:F15,X1,P8:P15,"Open")</f>
        <v>0</v>
      </c>
      <c r="Y4" s="15">
        <f>COUNTIFS(B8:B15,S4,F8:F15,Y1,P8:P15,"Open")</f>
        <v>0</v>
      </c>
    </row>
    <row r="5" spans="1:25" s="7" customFormat="1" ht="15" customHeight="1" thickBot="1" x14ac:dyDescent="0.3">
      <c r="B5" s="24"/>
      <c r="C5" s="25"/>
      <c r="D5" s="26"/>
      <c r="E5" s="26"/>
      <c r="F5" s="26"/>
      <c r="G5" s="26"/>
      <c r="H5" s="26"/>
      <c r="I5" s="26"/>
      <c r="J5" s="26"/>
      <c r="K5" s="26"/>
      <c r="L5" s="26"/>
      <c r="M5" s="26"/>
      <c r="N5" s="26"/>
      <c r="O5" s="27"/>
      <c r="P5" s="28"/>
      <c r="R5" s="23"/>
      <c r="S5" s="2"/>
      <c r="T5" s="14">
        <f>SUM(T2:T4)</f>
        <v>0</v>
      </c>
      <c r="U5" s="2"/>
      <c r="V5" s="2"/>
      <c r="W5" s="2"/>
      <c r="X5" s="2"/>
      <c r="Y5" s="14">
        <f>SUM(U2:Y4)</f>
        <v>0</v>
      </c>
    </row>
    <row r="6" spans="1:25" ht="18" customHeight="1" thickTop="1" x14ac:dyDescent="0.25">
      <c r="A6" s="29"/>
      <c r="B6" s="30"/>
      <c r="C6" s="30"/>
      <c r="D6" s="30"/>
      <c r="E6" s="30"/>
      <c r="F6" s="31" t="str">
        <f>IF(SUM(F8:F15)=0,"",SUM(F8:F15))</f>
        <v/>
      </c>
      <c r="G6" s="32" t="str">
        <f>IFERROR(AVERAGE(G8:G15),"")</f>
        <v/>
      </c>
      <c r="H6" s="32"/>
      <c r="I6" s="32"/>
      <c r="J6" s="32"/>
      <c r="K6" s="32"/>
      <c r="L6" s="32"/>
      <c r="M6" s="32"/>
      <c r="N6" s="30"/>
      <c r="O6" s="30"/>
      <c r="P6" s="33"/>
      <c r="R6" s="54" t="s">
        <v>57</v>
      </c>
    </row>
    <row r="7" spans="1:25" s="5" customFormat="1" ht="30" x14ac:dyDescent="0.2">
      <c r="A7" s="34"/>
      <c r="B7" s="35" t="s">
        <v>16</v>
      </c>
      <c r="C7" s="36" t="s">
        <v>70</v>
      </c>
      <c r="D7" s="37" t="s">
        <v>17</v>
      </c>
      <c r="E7" s="37" t="s">
        <v>18</v>
      </c>
      <c r="F7" s="37" t="s">
        <v>38</v>
      </c>
      <c r="G7" s="37" t="s">
        <v>19</v>
      </c>
      <c r="H7" s="37" t="s">
        <v>24</v>
      </c>
      <c r="I7" s="37" t="s">
        <v>25</v>
      </c>
      <c r="J7" s="37" t="s">
        <v>31</v>
      </c>
      <c r="K7" s="37" t="s">
        <v>32</v>
      </c>
      <c r="L7" s="37" t="s">
        <v>34</v>
      </c>
      <c r="M7" s="37" t="s">
        <v>54</v>
      </c>
      <c r="N7" s="37" t="s">
        <v>20</v>
      </c>
      <c r="O7" s="71" t="s">
        <v>33</v>
      </c>
      <c r="P7" s="72"/>
      <c r="Q7" s="38"/>
      <c r="R7" s="55" t="s">
        <v>55</v>
      </c>
      <c r="S7" s="2"/>
      <c r="T7" s="2"/>
      <c r="U7" s="2"/>
      <c r="V7" s="2"/>
      <c r="W7" s="2"/>
      <c r="X7" s="2"/>
      <c r="Y7" s="2"/>
    </row>
    <row r="8" spans="1:25" ht="18" customHeight="1" x14ac:dyDescent="0.25">
      <c r="A8" s="39"/>
      <c r="B8" s="40" t="s">
        <v>1</v>
      </c>
      <c r="C8" s="41" t="s">
        <v>118</v>
      </c>
      <c r="D8" s="42"/>
      <c r="E8" s="49"/>
      <c r="F8" s="40"/>
      <c r="G8" s="43"/>
      <c r="H8" s="43" t="s">
        <v>116</v>
      </c>
      <c r="I8" s="59" t="s">
        <v>117</v>
      </c>
      <c r="J8" s="50">
        <v>7</v>
      </c>
      <c r="K8" s="61" t="s">
        <v>119</v>
      </c>
      <c r="L8" s="51">
        <v>4.5999999999999996</v>
      </c>
      <c r="M8" s="43" t="s">
        <v>57</v>
      </c>
      <c r="N8" s="40" t="s">
        <v>22</v>
      </c>
      <c r="O8" s="67"/>
      <c r="P8" s="68"/>
      <c r="Q8" s="44" t="s">
        <v>1</v>
      </c>
      <c r="R8" s="54" t="s">
        <v>56</v>
      </c>
    </row>
    <row r="9" spans="1:25" ht="18" customHeight="1" x14ac:dyDescent="0.25">
      <c r="A9" s="39"/>
      <c r="B9" s="40" t="s">
        <v>1</v>
      </c>
      <c r="C9" s="41" t="s">
        <v>120</v>
      </c>
      <c r="D9" s="42"/>
      <c r="E9" s="49"/>
      <c r="F9" s="40"/>
      <c r="G9" s="43"/>
      <c r="H9" s="43" t="s">
        <v>116</v>
      </c>
      <c r="I9" s="59" t="s">
        <v>121</v>
      </c>
      <c r="J9" s="50">
        <f t="shared" ref="J9:J12" si="0">J8+0.1</f>
        <v>7.1</v>
      </c>
      <c r="K9" s="61" t="s">
        <v>122</v>
      </c>
      <c r="L9" s="51">
        <f t="shared" ref="L9:L13" si="1">L8+0.1</f>
        <v>4.6999999999999993</v>
      </c>
      <c r="M9" s="43" t="s">
        <v>57</v>
      </c>
      <c r="N9" s="40" t="s">
        <v>22</v>
      </c>
      <c r="O9" s="67"/>
      <c r="P9" s="68"/>
      <c r="Q9" s="44" t="s">
        <v>14</v>
      </c>
    </row>
    <row r="10" spans="1:25" ht="18" customHeight="1" x14ac:dyDescent="0.25">
      <c r="A10" s="39"/>
      <c r="B10" s="40" t="s">
        <v>14</v>
      </c>
      <c r="C10" s="48" t="s">
        <v>123</v>
      </c>
      <c r="D10" s="42"/>
      <c r="E10" s="49"/>
      <c r="F10" s="40"/>
      <c r="G10" s="43"/>
      <c r="H10" s="43" t="s">
        <v>116</v>
      </c>
      <c r="I10" s="59" t="s">
        <v>121</v>
      </c>
      <c r="J10" s="50">
        <f t="shared" si="0"/>
        <v>7.1999999999999993</v>
      </c>
      <c r="K10" s="61" t="s">
        <v>124</v>
      </c>
      <c r="L10" s="51">
        <f t="shared" si="1"/>
        <v>4.7999999999999989</v>
      </c>
      <c r="M10" s="43" t="s">
        <v>58</v>
      </c>
      <c r="N10" s="40" t="s">
        <v>22</v>
      </c>
      <c r="O10" s="67"/>
      <c r="P10" s="68"/>
      <c r="Q10" s="44" t="s">
        <v>13</v>
      </c>
    </row>
    <row r="11" spans="1:25" ht="18" customHeight="1" x14ac:dyDescent="0.25">
      <c r="A11" s="39"/>
      <c r="B11" s="40" t="s">
        <v>13</v>
      </c>
      <c r="C11" s="41" t="s">
        <v>125</v>
      </c>
      <c r="D11" s="42"/>
      <c r="E11" s="49"/>
      <c r="F11" s="40"/>
      <c r="G11" s="43"/>
      <c r="H11" s="43" t="s">
        <v>116</v>
      </c>
      <c r="I11" s="59" t="s">
        <v>121</v>
      </c>
      <c r="J11" s="50">
        <f t="shared" si="0"/>
        <v>7.2999999999999989</v>
      </c>
      <c r="K11" s="61" t="s">
        <v>124</v>
      </c>
      <c r="L11" s="51">
        <f t="shared" si="1"/>
        <v>4.8999999999999986</v>
      </c>
      <c r="M11" s="43" t="s">
        <v>58</v>
      </c>
      <c r="N11" s="40" t="s">
        <v>22</v>
      </c>
      <c r="O11" s="67"/>
      <c r="P11" s="68"/>
      <c r="Q11" s="44" t="s">
        <v>0</v>
      </c>
    </row>
    <row r="12" spans="1:25" ht="15" x14ac:dyDescent="0.25">
      <c r="A12" s="39"/>
      <c r="B12" s="40" t="s">
        <v>0</v>
      </c>
      <c r="C12" s="48" t="s">
        <v>126</v>
      </c>
      <c r="D12" s="42"/>
      <c r="E12" s="49"/>
      <c r="F12" s="40"/>
      <c r="G12" s="43"/>
      <c r="H12" s="43" t="s">
        <v>116</v>
      </c>
      <c r="I12" s="59" t="s">
        <v>121</v>
      </c>
      <c r="J12" s="50">
        <f t="shared" si="0"/>
        <v>7.3999999999999986</v>
      </c>
      <c r="K12" s="61" t="s">
        <v>124</v>
      </c>
      <c r="L12" s="51">
        <f t="shared" si="1"/>
        <v>4.9999999999999982</v>
      </c>
      <c r="M12" s="43" t="s">
        <v>58</v>
      </c>
      <c r="N12" s="40" t="s">
        <v>22</v>
      </c>
      <c r="O12" s="67"/>
      <c r="P12" s="68"/>
      <c r="Q12" s="44" t="s">
        <v>22</v>
      </c>
    </row>
    <row r="13" spans="1:25" ht="18" customHeight="1" x14ac:dyDescent="0.25">
      <c r="A13" s="39"/>
      <c r="B13" s="40" t="s">
        <v>1</v>
      </c>
      <c r="C13" t="s">
        <v>131</v>
      </c>
      <c r="D13" s="42"/>
      <c r="E13" s="49"/>
      <c r="F13" s="40"/>
      <c r="G13" s="43"/>
      <c r="H13" s="43" t="s">
        <v>116</v>
      </c>
      <c r="I13" s="43" t="s">
        <v>128</v>
      </c>
      <c r="J13" s="50">
        <v>8</v>
      </c>
      <c r="K13" s="59" t="s">
        <v>130</v>
      </c>
      <c r="L13" s="51">
        <f t="shared" si="1"/>
        <v>5.0999999999999979</v>
      </c>
      <c r="M13" s="43" t="s">
        <v>57</v>
      </c>
      <c r="N13" s="40" t="s">
        <v>22</v>
      </c>
      <c r="O13" s="67" t="s">
        <v>127</v>
      </c>
      <c r="P13" s="68"/>
      <c r="Q13" s="44"/>
    </row>
    <row r="14" spans="1:25" ht="18" customHeight="1" x14ac:dyDescent="0.25">
      <c r="A14" s="39"/>
      <c r="B14" s="40" t="s">
        <v>0</v>
      </c>
      <c r="C14" t="s">
        <v>129</v>
      </c>
      <c r="D14" s="42"/>
      <c r="E14" s="49"/>
      <c r="F14" s="40"/>
      <c r="G14" s="43"/>
      <c r="H14" s="43" t="s">
        <v>116</v>
      </c>
      <c r="I14" s="59" t="s">
        <v>128</v>
      </c>
      <c r="J14" s="50">
        <f>J12+0.1</f>
        <v>7.4999999999999982</v>
      </c>
      <c r="K14" s="59" t="s">
        <v>133</v>
      </c>
      <c r="L14" s="51">
        <f>L12+0.1</f>
        <v>5.0999999999999979</v>
      </c>
      <c r="M14" s="43" t="s">
        <v>58</v>
      </c>
      <c r="N14" s="40" t="s">
        <v>22</v>
      </c>
      <c r="O14" s="67"/>
      <c r="P14" s="68"/>
      <c r="Q14" s="44"/>
    </row>
    <row r="15" spans="1:25" ht="18" customHeight="1" x14ac:dyDescent="0.25">
      <c r="A15" s="39"/>
      <c r="B15" s="40" t="s">
        <v>13</v>
      </c>
      <c r="C15" t="s">
        <v>136</v>
      </c>
      <c r="D15" s="42"/>
      <c r="E15" s="49"/>
      <c r="F15" s="40"/>
      <c r="G15" s="43"/>
      <c r="H15" s="43" t="s">
        <v>116</v>
      </c>
      <c r="I15" s="59" t="s">
        <v>132</v>
      </c>
      <c r="J15" s="50">
        <f>J13+0.1</f>
        <v>8.1</v>
      </c>
      <c r="K15" s="59" t="s">
        <v>137</v>
      </c>
      <c r="L15" s="51">
        <f>L13+0.1</f>
        <v>5.1999999999999975</v>
      </c>
      <c r="M15" s="43" t="s">
        <v>58</v>
      </c>
      <c r="N15" s="40" t="s">
        <v>22</v>
      </c>
      <c r="O15" s="67"/>
      <c r="P15" s="68"/>
      <c r="Q15" s="44"/>
    </row>
    <row r="16" spans="1:25" ht="6" customHeight="1" thickBot="1" x14ac:dyDescent="0.25">
      <c r="A16" s="29"/>
      <c r="B16" s="45"/>
      <c r="C16" s="45"/>
      <c r="D16" s="45"/>
      <c r="E16" s="45"/>
      <c r="F16" s="45"/>
      <c r="G16" s="45"/>
      <c r="H16" s="45"/>
      <c r="I16" s="45"/>
      <c r="J16" s="45"/>
      <c r="K16" s="45"/>
      <c r="L16" s="45"/>
      <c r="M16" s="45"/>
      <c r="N16" s="45"/>
      <c r="O16" s="45"/>
      <c r="P16" s="46"/>
    </row>
    <row r="17" ht="15" customHeight="1" thickTop="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sheetData>
  <mergeCells count="11">
    <mergeCell ref="B1:C1"/>
    <mergeCell ref="O12:P12"/>
    <mergeCell ref="O13:P13"/>
    <mergeCell ref="O15:P15"/>
    <mergeCell ref="O14:P14"/>
    <mergeCell ref="C2:C3"/>
    <mergeCell ref="O7:P7"/>
    <mergeCell ref="O8:P8"/>
    <mergeCell ref="O9:P9"/>
    <mergeCell ref="O10:P10"/>
    <mergeCell ref="O11:P11"/>
  </mergeCells>
  <conditionalFormatting sqref="B8:B15">
    <cfRule type="containsText" dxfId="37" priority="1" operator="containsText" text="Check">
      <formula>NOT(ISERROR(SEARCH("Check",B8)))</formula>
    </cfRule>
    <cfRule type="containsText" dxfId="36" priority="2" operator="containsText" text="Act">
      <formula>NOT(ISERROR(SEARCH("Act",B8)))</formula>
    </cfRule>
    <cfRule type="containsText" dxfId="35" priority="3" operator="containsText" text="Do">
      <formula>NOT(ISERROR(SEARCH("Do",B8)))</formula>
    </cfRule>
    <cfRule type="containsText" dxfId="34" priority="4" operator="containsText" text="Plan">
      <formula>NOT(ISERROR(SEARCH("Plan",B8)))</formula>
    </cfRule>
  </conditionalFormatting>
  <conditionalFormatting sqref="N8:N15">
    <cfRule type="cellIs" dxfId="33" priority="5" operator="equal">
      <formula>"Closed"</formula>
    </cfRule>
  </conditionalFormatting>
  <dataValidations count="2">
    <dataValidation type="list" allowBlank="1" showInputMessage="1" showErrorMessage="1" sqref="N8:N15" xr:uid="{FB83BC9D-5BD8-4C78-8568-E52C98E68941}">
      <formula1>$Q$11:$Q$12</formula1>
    </dataValidation>
    <dataValidation type="list" allowBlank="1" showInputMessage="1" showErrorMessage="1" sqref="B8:B15" xr:uid="{785F4657-0D4A-46F1-A5CC-0C9EF73EE38D}">
      <formula1>$Q$7:$Q$11</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82A06-2D54-40CD-B1CF-FED2304DC8F6}">
  <sheetPr codeName="Sheet4"/>
  <dimension ref="A1:Y44"/>
  <sheetViews>
    <sheetView workbookViewId="0">
      <selection activeCell="D11" sqref="D11"/>
    </sheetView>
  </sheetViews>
  <sheetFormatPr defaultRowHeight="12" x14ac:dyDescent="0.2"/>
  <cols>
    <col min="1" max="1" width="2.7109375" style="2" customWidth="1"/>
    <col min="2" max="2" width="14.7109375" style="2" customWidth="1"/>
    <col min="3" max="3" width="84" style="2" customWidth="1"/>
    <col min="4" max="7" width="14.7109375" style="2" customWidth="1"/>
    <col min="8" max="8" width="5.28515625" style="2" bestFit="1" customWidth="1"/>
    <col min="9" max="9" width="9.7109375" style="2" bestFit="1" customWidth="1"/>
    <col min="10" max="10" width="9.28515625" style="2" bestFit="1" customWidth="1"/>
    <col min="11" max="11" width="11.7109375" style="2" bestFit="1" customWidth="1"/>
    <col min="12" max="12" width="10.5703125" style="2" bestFit="1" customWidth="1"/>
    <col min="13" max="13" width="10.5703125" style="2" customWidth="1"/>
    <col min="14" max="14" width="14.7109375" style="2" customWidth="1"/>
    <col min="15" max="16" width="20.7109375" style="2" customWidth="1"/>
    <col min="17" max="18" width="2.7109375" style="2" customWidth="1"/>
    <col min="19" max="19" width="14.140625" style="2" hidden="1" customWidth="1"/>
    <col min="20" max="25" width="7.85546875" style="2" hidden="1" customWidth="1"/>
    <col min="26" max="26" width="7.85546875" style="2" customWidth="1"/>
    <col min="27" max="247" width="9.140625" style="2"/>
    <col min="248" max="250" width="3" style="2" customWidth="1"/>
    <col min="251" max="270" width="5.7109375" style="2" customWidth="1"/>
    <col min="271" max="271" width="13.85546875" style="2" customWidth="1"/>
    <col min="272" max="272" width="19.42578125" style="2" customWidth="1"/>
    <col min="273" max="503" width="9.140625" style="2"/>
    <col min="504" max="506" width="3" style="2" customWidth="1"/>
    <col min="507" max="526" width="5.7109375" style="2" customWidth="1"/>
    <col min="527" max="527" width="13.85546875" style="2" customWidth="1"/>
    <col min="528" max="528" width="19.42578125" style="2" customWidth="1"/>
    <col min="529" max="759" width="9.140625" style="2"/>
    <col min="760" max="762" width="3" style="2" customWidth="1"/>
    <col min="763" max="782" width="5.7109375" style="2" customWidth="1"/>
    <col min="783" max="783" width="13.85546875" style="2" customWidth="1"/>
    <col min="784" max="784" width="19.42578125" style="2" customWidth="1"/>
    <col min="785" max="1015" width="9.140625" style="2"/>
    <col min="1016" max="1018" width="3" style="2" customWidth="1"/>
    <col min="1019" max="1038" width="5.7109375" style="2" customWidth="1"/>
    <col min="1039" max="1039" width="13.85546875" style="2" customWidth="1"/>
    <col min="1040" max="1040" width="19.42578125" style="2" customWidth="1"/>
    <col min="1041" max="1271" width="9.140625" style="2"/>
    <col min="1272" max="1274" width="3" style="2" customWidth="1"/>
    <col min="1275" max="1294" width="5.7109375" style="2" customWidth="1"/>
    <col min="1295" max="1295" width="13.85546875" style="2" customWidth="1"/>
    <col min="1296" max="1296" width="19.42578125" style="2" customWidth="1"/>
    <col min="1297" max="1527" width="9.140625" style="2"/>
    <col min="1528" max="1530" width="3" style="2" customWidth="1"/>
    <col min="1531" max="1550" width="5.7109375" style="2" customWidth="1"/>
    <col min="1551" max="1551" width="13.85546875" style="2" customWidth="1"/>
    <col min="1552" max="1552" width="19.42578125" style="2" customWidth="1"/>
    <col min="1553" max="1783" width="9.140625" style="2"/>
    <col min="1784" max="1786" width="3" style="2" customWidth="1"/>
    <col min="1787" max="1806" width="5.7109375" style="2" customWidth="1"/>
    <col min="1807" max="1807" width="13.85546875" style="2" customWidth="1"/>
    <col min="1808" max="1808" width="19.42578125" style="2" customWidth="1"/>
    <col min="1809" max="2039" width="9.140625" style="2"/>
    <col min="2040" max="2042" width="3" style="2" customWidth="1"/>
    <col min="2043" max="2062" width="5.7109375" style="2" customWidth="1"/>
    <col min="2063" max="2063" width="13.85546875" style="2" customWidth="1"/>
    <col min="2064" max="2064" width="19.42578125" style="2" customWidth="1"/>
    <col min="2065" max="2295" width="9.140625" style="2"/>
    <col min="2296" max="2298" width="3" style="2" customWidth="1"/>
    <col min="2299" max="2318" width="5.7109375" style="2" customWidth="1"/>
    <col min="2319" max="2319" width="13.85546875" style="2" customWidth="1"/>
    <col min="2320" max="2320" width="19.42578125" style="2" customWidth="1"/>
    <col min="2321" max="2551" width="9.140625" style="2"/>
    <col min="2552" max="2554" width="3" style="2" customWidth="1"/>
    <col min="2555" max="2574" width="5.7109375" style="2" customWidth="1"/>
    <col min="2575" max="2575" width="13.85546875" style="2" customWidth="1"/>
    <col min="2576" max="2576" width="19.42578125" style="2" customWidth="1"/>
    <col min="2577" max="2807" width="9.140625" style="2"/>
    <col min="2808" max="2810" width="3" style="2" customWidth="1"/>
    <col min="2811" max="2830" width="5.7109375" style="2" customWidth="1"/>
    <col min="2831" max="2831" width="13.85546875" style="2" customWidth="1"/>
    <col min="2832" max="2832" width="19.42578125" style="2" customWidth="1"/>
    <col min="2833" max="3063" width="9.140625" style="2"/>
    <col min="3064" max="3066" width="3" style="2" customWidth="1"/>
    <col min="3067" max="3086" width="5.7109375" style="2" customWidth="1"/>
    <col min="3087" max="3087" width="13.85546875" style="2" customWidth="1"/>
    <col min="3088" max="3088" width="19.42578125" style="2" customWidth="1"/>
    <col min="3089" max="3319" width="9.140625" style="2"/>
    <col min="3320" max="3322" width="3" style="2" customWidth="1"/>
    <col min="3323" max="3342" width="5.7109375" style="2" customWidth="1"/>
    <col min="3343" max="3343" width="13.85546875" style="2" customWidth="1"/>
    <col min="3344" max="3344" width="19.42578125" style="2" customWidth="1"/>
    <col min="3345" max="3575" width="9.140625" style="2"/>
    <col min="3576" max="3578" width="3" style="2" customWidth="1"/>
    <col min="3579" max="3598" width="5.7109375" style="2" customWidth="1"/>
    <col min="3599" max="3599" width="13.85546875" style="2" customWidth="1"/>
    <col min="3600" max="3600" width="19.42578125" style="2" customWidth="1"/>
    <col min="3601" max="3831" width="9.140625" style="2"/>
    <col min="3832" max="3834" width="3" style="2" customWidth="1"/>
    <col min="3835" max="3854" width="5.7109375" style="2" customWidth="1"/>
    <col min="3855" max="3855" width="13.85546875" style="2" customWidth="1"/>
    <col min="3856" max="3856" width="19.42578125" style="2" customWidth="1"/>
    <col min="3857" max="4087" width="9.140625" style="2"/>
    <col min="4088" max="4090" width="3" style="2" customWidth="1"/>
    <col min="4091" max="4110" width="5.7109375" style="2" customWidth="1"/>
    <col min="4111" max="4111" width="13.85546875" style="2" customWidth="1"/>
    <col min="4112" max="4112" width="19.42578125" style="2" customWidth="1"/>
    <col min="4113" max="4343" width="9.140625" style="2"/>
    <col min="4344" max="4346" width="3" style="2" customWidth="1"/>
    <col min="4347" max="4366" width="5.7109375" style="2" customWidth="1"/>
    <col min="4367" max="4367" width="13.85546875" style="2" customWidth="1"/>
    <col min="4368" max="4368" width="19.42578125" style="2" customWidth="1"/>
    <col min="4369" max="4599" width="9.140625" style="2"/>
    <col min="4600" max="4602" width="3" style="2" customWidth="1"/>
    <col min="4603" max="4622" width="5.7109375" style="2" customWidth="1"/>
    <col min="4623" max="4623" width="13.85546875" style="2" customWidth="1"/>
    <col min="4624" max="4624" width="19.42578125" style="2" customWidth="1"/>
    <col min="4625" max="4855" width="9.140625" style="2"/>
    <col min="4856" max="4858" width="3" style="2" customWidth="1"/>
    <col min="4859" max="4878" width="5.7109375" style="2" customWidth="1"/>
    <col min="4879" max="4879" width="13.85546875" style="2" customWidth="1"/>
    <col min="4880" max="4880" width="19.42578125" style="2" customWidth="1"/>
    <col min="4881" max="5111" width="9.140625" style="2"/>
    <col min="5112" max="5114" width="3" style="2" customWidth="1"/>
    <col min="5115" max="5134" width="5.7109375" style="2" customWidth="1"/>
    <col min="5135" max="5135" width="13.85546875" style="2" customWidth="1"/>
    <col min="5136" max="5136" width="19.42578125" style="2" customWidth="1"/>
    <col min="5137" max="5367" width="9.140625" style="2"/>
    <col min="5368" max="5370" width="3" style="2" customWidth="1"/>
    <col min="5371" max="5390" width="5.7109375" style="2" customWidth="1"/>
    <col min="5391" max="5391" width="13.85546875" style="2" customWidth="1"/>
    <col min="5392" max="5392" width="19.42578125" style="2" customWidth="1"/>
    <col min="5393" max="5623" width="9.140625" style="2"/>
    <col min="5624" max="5626" width="3" style="2" customWidth="1"/>
    <col min="5627" max="5646" width="5.7109375" style="2" customWidth="1"/>
    <col min="5647" max="5647" width="13.85546875" style="2" customWidth="1"/>
    <col min="5648" max="5648" width="19.42578125" style="2" customWidth="1"/>
    <col min="5649" max="5879" width="9.140625" style="2"/>
    <col min="5880" max="5882" width="3" style="2" customWidth="1"/>
    <col min="5883" max="5902" width="5.7109375" style="2" customWidth="1"/>
    <col min="5903" max="5903" width="13.85546875" style="2" customWidth="1"/>
    <col min="5904" max="5904" width="19.42578125" style="2" customWidth="1"/>
    <col min="5905" max="6135" width="9.140625" style="2"/>
    <col min="6136" max="6138" width="3" style="2" customWidth="1"/>
    <col min="6139" max="6158" width="5.7109375" style="2" customWidth="1"/>
    <col min="6159" max="6159" width="13.85546875" style="2" customWidth="1"/>
    <col min="6160" max="6160" width="19.42578125" style="2" customWidth="1"/>
    <col min="6161" max="6391" width="9.140625" style="2"/>
    <col min="6392" max="6394" width="3" style="2" customWidth="1"/>
    <col min="6395" max="6414" width="5.7109375" style="2" customWidth="1"/>
    <col min="6415" max="6415" width="13.85546875" style="2" customWidth="1"/>
    <col min="6416" max="6416" width="19.42578125" style="2" customWidth="1"/>
    <col min="6417" max="6647" width="9.140625" style="2"/>
    <col min="6648" max="6650" width="3" style="2" customWidth="1"/>
    <col min="6651" max="6670" width="5.7109375" style="2" customWidth="1"/>
    <col min="6671" max="6671" width="13.85546875" style="2" customWidth="1"/>
    <col min="6672" max="6672" width="19.42578125" style="2" customWidth="1"/>
    <col min="6673" max="6903" width="9.140625" style="2"/>
    <col min="6904" max="6906" width="3" style="2" customWidth="1"/>
    <col min="6907" max="6926" width="5.7109375" style="2" customWidth="1"/>
    <col min="6927" max="6927" width="13.85546875" style="2" customWidth="1"/>
    <col min="6928" max="6928" width="19.42578125" style="2" customWidth="1"/>
    <col min="6929" max="7159" width="9.140625" style="2"/>
    <col min="7160" max="7162" width="3" style="2" customWidth="1"/>
    <col min="7163" max="7182" width="5.7109375" style="2" customWidth="1"/>
    <col min="7183" max="7183" width="13.85546875" style="2" customWidth="1"/>
    <col min="7184" max="7184" width="19.42578125" style="2" customWidth="1"/>
    <col min="7185" max="7415" width="9.140625" style="2"/>
    <col min="7416" max="7418" width="3" style="2" customWidth="1"/>
    <col min="7419" max="7438" width="5.7109375" style="2" customWidth="1"/>
    <col min="7439" max="7439" width="13.85546875" style="2" customWidth="1"/>
    <col min="7440" max="7440" width="19.42578125" style="2" customWidth="1"/>
    <col min="7441" max="7671" width="9.140625" style="2"/>
    <col min="7672" max="7674" width="3" style="2" customWidth="1"/>
    <col min="7675" max="7694" width="5.7109375" style="2" customWidth="1"/>
    <col min="7695" max="7695" width="13.85546875" style="2" customWidth="1"/>
    <col min="7696" max="7696" width="19.42578125" style="2" customWidth="1"/>
    <col min="7697" max="7927" width="9.140625" style="2"/>
    <col min="7928" max="7930" width="3" style="2" customWidth="1"/>
    <col min="7931" max="7950" width="5.7109375" style="2" customWidth="1"/>
    <col min="7951" max="7951" width="13.85546875" style="2" customWidth="1"/>
    <col min="7952" max="7952" width="19.42578125" style="2" customWidth="1"/>
    <col min="7953" max="8183" width="9.140625" style="2"/>
    <col min="8184" max="8186" width="3" style="2" customWidth="1"/>
    <col min="8187" max="8206" width="5.7109375" style="2" customWidth="1"/>
    <col min="8207" max="8207" width="13.85546875" style="2" customWidth="1"/>
    <col min="8208" max="8208" width="19.42578125" style="2" customWidth="1"/>
    <col min="8209" max="8439" width="9.140625" style="2"/>
    <col min="8440" max="8442" width="3" style="2" customWidth="1"/>
    <col min="8443" max="8462" width="5.7109375" style="2" customWidth="1"/>
    <col min="8463" max="8463" width="13.85546875" style="2" customWidth="1"/>
    <col min="8464" max="8464" width="19.42578125" style="2" customWidth="1"/>
    <col min="8465" max="8695" width="9.140625" style="2"/>
    <col min="8696" max="8698" width="3" style="2" customWidth="1"/>
    <col min="8699" max="8718" width="5.7109375" style="2" customWidth="1"/>
    <col min="8719" max="8719" width="13.85546875" style="2" customWidth="1"/>
    <col min="8720" max="8720" width="19.42578125" style="2" customWidth="1"/>
    <col min="8721" max="8951" width="9.140625" style="2"/>
    <col min="8952" max="8954" width="3" style="2" customWidth="1"/>
    <col min="8955" max="8974" width="5.7109375" style="2" customWidth="1"/>
    <col min="8975" max="8975" width="13.85546875" style="2" customWidth="1"/>
    <col min="8976" max="8976" width="19.42578125" style="2" customWidth="1"/>
    <col min="8977" max="9207" width="9.140625" style="2"/>
    <col min="9208" max="9210" width="3" style="2" customWidth="1"/>
    <col min="9211" max="9230" width="5.7109375" style="2" customWidth="1"/>
    <col min="9231" max="9231" width="13.85546875" style="2" customWidth="1"/>
    <col min="9232" max="9232" width="19.42578125" style="2" customWidth="1"/>
    <col min="9233" max="9463" width="9.140625" style="2"/>
    <col min="9464" max="9466" width="3" style="2" customWidth="1"/>
    <col min="9467" max="9486" width="5.7109375" style="2" customWidth="1"/>
    <col min="9487" max="9487" width="13.85546875" style="2" customWidth="1"/>
    <col min="9488" max="9488" width="19.42578125" style="2" customWidth="1"/>
    <col min="9489" max="9719" width="9.140625" style="2"/>
    <col min="9720" max="9722" width="3" style="2" customWidth="1"/>
    <col min="9723" max="9742" width="5.7109375" style="2" customWidth="1"/>
    <col min="9743" max="9743" width="13.85546875" style="2" customWidth="1"/>
    <col min="9744" max="9744" width="19.42578125" style="2" customWidth="1"/>
    <col min="9745" max="9975" width="9.140625" style="2"/>
    <col min="9976" max="9978" width="3" style="2" customWidth="1"/>
    <col min="9979" max="9998" width="5.7109375" style="2" customWidth="1"/>
    <col min="9999" max="9999" width="13.85546875" style="2" customWidth="1"/>
    <col min="10000" max="10000" width="19.42578125" style="2" customWidth="1"/>
    <col min="10001" max="10231" width="9.140625" style="2"/>
    <col min="10232" max="10234" width="3" style="2" customWidth="1"/>
    <col min="10235" max="10254" width="5.7109375" style="2" customWidth="1"/>
    <col min="10255" max="10255" width="13.85546875" style="2" customWidth="1"/>
    <col min="10256" max="10256" width="19.42578125" style="2" customWidth="1"/>
    <col min="10257" max="10487" width="9.140625" style="2"/>
    <col min="10488" max="10490" width="3" style="2" customWidth="1"/>
    <col min="10491" max="10510" width="5.7109375" style="2" customWidth="1"/>
    <col min="10511" max="10511" width="13.85546875" style="2" customWidth="1"/>
    <col min="10512" max="10512" width="19.42578125" style="2" customWidth="1"/>
    <col min="10513" max="10743" width="9.140625" style="2"/>
    <col min="10744" max="10746" width="3" style="2" customWidth="1"/>
    <col min="10747" max="10766" width="5.7109375" style="2" customWidth="1"/>
    <col min="10767" max="10767" width="13.85546875" style="2" customWidth="1"/>
    <col min="10768" max="10768" width="19.42578125" style="2" customWidth="1"/>
    <col min="10769" max="10999" width="9.140625" style="2"/>
    <col min="11000" max="11002" width="3" style="2" customWidth="1"/>
    <col min="11003" max="11022" width="5.7109375" style="2" customWidth="1"/>
    <col min="11023" max="11023" width="13.85546875" style="2" customWidth="1"/>
    <col min="11024" max="11024" width="19.42578125" style="2" customWidth="1"/>
    <col min="11025" max="11255" width="9.140625" style="2"/>
    <col min="11256" max="11258" width="3" style="2" customWidth="1"/>
    <col min="11259" max="11278" width="5.7109375" style="2" customWidth="1"/>
    <col min="11279" max="11279" width="13.85546875" style="2" customWidth="1"/>
    <col min="11280" max="11280" width="19.42578125" style="2" customWidth="1"/>
    <col min="11281" max="11511" width="9.140625" style="2"/>
    <col min="11512" max="11514" width="3" style="2" customWidth="1"/>
    <col min="11515" max="11534" width="5.7109375" style="2" customWidth="1"/>
    <col min="11535" max="11535" width="13.85546875" style="2" customWidth="1"/>
    <col min="11536" max="11536" width="19.42578125" style="2" customWidth="1"/>
    <col min="11537" max="11767" width="9.140625" style="2"/>
    <col min="11768" max="11770" width="3" style="2" customWidth="1"/>
    <col min="11771" max="11790" width="5.7109375" style="2" customWidth="1"/>
    <col min="11791" max="11791" width="13.85546875" style="2" customWidth="1"/>
    <col min="11792" max="11792" width="19.42578125" style="2" customWidth="1"/>
    <col min="11793" max="12023" width="9.140625" style="2"/>
    <col min="12024" max="12026" width="3" style="2" customWidth="1"/>
    <col min="12027" max="12046" width="5.7109375" style="2" customWidth="1"/>
    <col min="12047" max="12047" width="13.85546875" style="2" customWidth="1"/>
    <col min="12048" max="12048" width="19.42578125" style="2" customWidth="1"/>
    <col min="12049" max="12279" width="9.140625" style="2"/>
    <col min="12280" max="12282" width="3" style="2" customWidth="1"/>
    <col min="12283" max="12302" width="5.7109375" style="2" customWidth="1"/>
    <col min="12303" max="12303" width="13.85546875" style="2" customWidth="1"/>
    <col min="12304" max="12304" width="19.42578125" style="2" customWidth="1"/>
    <col min="12305" max="12535" width="9.140625" style="2"/>
    <col min="12536" max="12538" width="3" style="2" customWidth="1"/>
    <col min="12539" max="12558" width="5.7109375" style="2" customWidth="1"/>
    <col min="12559" max="12559" width="13.85546875" style="2" customWidth="1"/>
    <col min="12560" max="12560" width="19.42578125" style="2" customWidth="1"/>
    <col min="12561" max="12791" width="9.140625" style="2"/>
    <col min="12792" max="12794" width="3" style="2" customWidth="1"/>
    <col min="12795" max="12814" width="5.7109375" style="2" customWidth="1"/>
    <col min="12815" max="12815" width="13.85546875" style="2" customWidth="1"/>
    <col min="12816" max="12816" width="19.42578125" style="2" customWidth="1"/>
    <col min="12817" max="13047" width="9.140625" style="2"/>
    <col min="13048" max="13050" width="3" style="2" customWidth="1"/>
    <col min="13051" max="13070" width="5.7109375" style="2" customWidth="1"/>
    <col min="13071" max="13071" width="13.85546875" style="2" customWidth="1"/>
    <col min="13072" max="13072" width="19.42578125" style="2" customWidth="1"/>
    <col min="13073" max="13303" width="9.140625" style="2"/>
    <col min="13304" max="13306" width="3" style="2" customWidth="1"/>
    <col min="13307" max="13326" width="5.7109375" style="2" customWidth="1"/>
    <col min="13327" max="13327" width="13.85546875" style="2" customWidth="1"/>
    <col min="13328" max="13328" width="19.42578125" style="2" customWidth="1"/>
    <col min="13329" max="13559" width="9.140625" style="2"/>
    <col min="13560" max="13562" width="3" style="2" customWidth="1"/>
    <col min="13563" max="13582" width="5.7109375" style="2" customWidth="1"/>
    <col min="13583" max="13583" width="13.85546875" style="2" customWidth="1"/>
    <col min="13584" max="13584" width="19.42578125" style="2" customWidth="1"/>
    <col min="13585" max="13815" width="9.140625" style="2"/>
    <col min="13816" max="13818" width="3" style="2" customWidth="1"/>
    <col min="13819" max="13838" width="5.7109375" style="2" customWidth="1"/>
    <col min="13839" max="13839" width="13.85546875" style="2" customWidth="1"/>
    <col min="13840" max="13840" width="19.42578125" style="2" customWidth="1"/>
    <col min="13841" max="14071" width="9.140625" style="2"/>
    <col min="14072" max="14074" width="3" style="2" customWidth="1"/>
    <col min="14075" max="14094" width="5.7109375" style="2" customWidth="1"/>
    <col min="14095" max="14095" width="13.85546875" style="2" customWidth="1"/>
    <col min="14096" max="14096" width="19.42578125" style="2" customWidth="1"/>
    <col min="14097" max="14327" width="9.140625" style="2"/>
    <col min="14328" max="14330" width="3" style="2" customWidth="1"/>
    <col min="14331" max="14350" width="5.7109375" style="2" customWidth="1"/>
    <col min="14351" max="14351" width="13.85546875" style="2" customWidth="1"/>
    <col min="14352" max="14352" width="19.42578125" style="2" customWidth="1"/>
    <col min="14353" max="14583" width="9.140625" style="2"/>
    <col min="14584" max="14586" width="3" style="2" customWidth="1"/>
    <col min="14587" max="14606" width="5.7109375" style="2" customWidth="1"/>
    <col min="14607" max="14607" width="13.85546875" style="2" customWidth="1"/>
    <col min="14608" max="14608" width="19.42578125" style="2" customWidth="1"/>
    <col min="14609" max="14839" width="9.140625" style="2"/>
    <col min="14840" max="14842" width="3" style="2" customWidth="1"/>
    <col min="14843" max="14862" width="5.7109375" style="2" customWidth="1"/>
    <col min="14863" max="14863" width="13.85546875" style="2" customWidth="1"/>
    <col min="14864" max="14864" width="19.42578125" style="2" customWidth="1"/>
    <col min="14865" max="15095" width="9.140625" style="2"/>
    <col min="15096" max="15098" width="3" style="2" customWidth="1"/>
    <col min="15099" max="15118" width="5.7109375" style="2" customWidth="1"/>
    <col min="15119" max="15119" width="13.85546875" style="2" customWidth="1"/>
    <col min="15120" max="15120" width="19.42578125" style="2" customWidth="1"/>
    <col min="15121" max="15351" width="9.140625" style="2"/>
    <col min="15352" max="15354" width="3" style="2" customWidth="1"/>
    <col min="15355" max="15374" width="5.7109375" style="2" customWidth="1"/>
    <col min="15375" max="15375" width="13.85546875" style="2" customWidth="1"/>
    <col min="15376" max="15376" width="19.42578125" style="2" customWidth="1"/>
    <col min="15377" max="15607" width="9.140625" style="2"/>
    <col min="15608" max="15610" width="3" style="2" customWidth="1"/>
    <col min="15611" max="15630" width="5.7109375" style="2" customWidth="1"/>
    <col min="15631" max="15631" width="13.85546875" style="2" customWidth="1"/>
    <col min="15632" max="15632" width="19.42578125" style="2" customWidth="1"/>
    <col min="15633" max="15863" width="9.140625" style="2"/>
    <col min="15864" max="15866" width="3" style="2" customWidth="1"/>
    <col min="15867" max="15886" width="5.7109375" style="2" customWidth="1"/>
    <col min="15887" max="15887" width="13.85546875" style="2" customWidth="1"/>
    <col min="15888" max="15888" width="19.42578125" style="2" customWidth="1"/>
    <col min="15889" max="16119" width="9.140625" style="2"/>
    <col min="16120" max="16122" width="3" style="2" customWidth="1"/>
    <col min="16123" max="16142" width="5.7109375" style="2" customWidth="1"/>
    <col min="16143" max="16143" width="13.85546875" style="2" customWidth="1"/>
    <col min="16144" max="16144" width="19.42578125" style="2" customWidth="1"/>
    <col min="16145" max="16384" width="9.140625" style="2"/>
  </cols>
  <sheetData>
    <row r="1" spans="1:25" ht="31.5" x14ac:dyDescent="0.3">
      <c r="A1" s="1"/>
      <c r="B1" s="73" t="s">
        <v>23</v>
      </c>
      <c r="C1" s="73"/>
      <c r="O1" s="3" t="s">
        <v>0</v>
      </c>
      <c r="P1" s="4" t="s">
        <v>1</v>
      </c>
      <c r="S1" s="5"/>
      <c r="T1" s="6" t="s">
        <v>2</v>
      </c>
      <c r="U1" s="6" t="s">
        <v>3</v>
      </c>
      <c r="V1" s="6" t="s">
        <v>4</v>
      </c>
      <c r="W1" s="6" t="s">
        <v>5</v>
      </c>
      <c r="X1" s="6" t="s">
        <v>6</v>
      </c>
      <c r="Y1" s="6" t="s">
        <v>7</v>
      </c>
    </row>
    <row r="2" spans="1:25" s="7" customFormat="1" ht="18" customHeight="1" x14ac:dyDescent="0.2">
      <c r="B2" s="8" t="s">
        <v>29</v>
      </c>
      <c r="C2" s="74" t="s">
        <v>134</v>
      </c>
      <c r="D2" s="8" t="s">
        <v>28</v>
      </c>
      <c r="E2" s="9" t="s">
        <v>135</v>
      </c>
      <c r="F2" s="8" t="s">
        <v>8</v>
      </c>
      <c r="G2" s="9">
        <v>2024</v>
      </c>
      <c r="H2" s="2"/>
      <c r="I2" s="2"/>
      <c r="J2" s="2"/>
      <c r="K2" s="2"/>
      <c r="L2" s="2"/>
      <c r="M2" s="2"/>
      <c r="N2" s="10"/>
      <c r="O2" s="11">
        <f>IFERROR(AVERAGEIFS(G8:G11,B8:B11,O1),"")</f>
        <v>1</v>
      </c>
      <c r="P2" s="12">
        <f>IFERROR(AVERAGEIFS(G8:G11,B8:B11,P1),"")</f>
        <v>0.45</v>
      </c>
      <c r="Q2" s="10"/>
      <c r="S2" s="13" t="s">
        <v>9</v>
      </c>
      <c r="T2" s="14">
        <f>COUNTIF(B8:B11,S2)</f>
        <v>0</v>
      </c>
      <c r="U2" s="15">
        <f>COUNTIFS(B8:B11,S2,F8:F11,U1,P8:P11,"Open")</f>
        <v>0</v>
      </c>
      <c r="V2" s="15">
        <f>COUNTIFS(B8:B11,S2,F8:F11,V1,P8:P11,"Open")</f>
        <v>0</v>
      </c>
      <c r="W2" s="15">
        <f>COUNTIFS(B8:B11,S2,F8:F11,W1,P8:P11,"Open")</f>
        <v>0</v>
      </c>
      <c r="X2" s="15">
        <f>COUNTIFS(B8:B11,S2,F8:F11,X1,P8:P11,"Open")</f>
        <v>0</v>
      </c>
      <c r="Y2" s="15">
        <f>COUNTIFS(B8:B11,S2,F8:F11,Y1,P8:P11,"Open")</f>
        <v>0</v>
      </c>
    </row>
    <row r="3" spans="1:25" s="7" customFormat="1" ht="18" customHeight="1" x14ac:dyDescent="0.2">
      <c r="B3" s="8"/>
      <c r="C3" s="75"/>
      <c r="D3" s="8" t="s">
        <v>10</v>
      </c>
      <c r="E3" s="9" t="s">
        <v>27</v>
      </c>
      <c r="F3" s="8" t="s">
        <v>11</v>
      </c>
      <c r="G3" s="47">
        <v>45292</v>
      </c>
      <c r="H3" s="2"/>
      <c r="I3" s="2"/>
      <c r="J3" s="2"/>
      <c r="K3" s="2"/>
      <c r="L3" s="2"/>
      <c r="M3" s="2"/>
      <c r="N3" s="10"/>
      <c r="O3" s="16">
        <f>IFERROR(AVERAGEIFS(G8:G11,B8:B11,O4),"")</f>
        <v>1</v>
      </c>
      <c r="P3" s="17">
        <f>IFERROR(AVERAGEIFS(G8:G11,B8:B11,P4),"")</f>
        <v>1</v>
      </c>
      <c r="S3" s="13" t="s">
        <v>12</v>
      </c>
      <c r="T3" s="14">
        <f>COUNTIF(B8:B11,S3)</f>
        <v>0</v>
      </c>
      <c r="U3" s="15">
        <f>COUNTIFS(B8:B11,S3,F8:F11,U1,P8:P11,"Open")</f>
        <v>0</v>
      </c>
      <c r="V3" s="15">
        <f>COUNTIFS(B8:B11,S3,F8:F11,V1,P8:P11,"Open")</f>
        <v>0</v>
      </c>
      <c r="W3" s="15">
        <f>COUNTIFS(B8:B11,S3,F8:F11,W1,P8:P11,"Open")</f>
        <v>0</v>
      </c>
      <c r="X3" s="15">
        <f>COUNTIFS(B8:B11,S3,F8:F11,X1,P8:P11,"Open")</f>
        <v>0</v>
      </c>
      <c r="Y3" s="15">
        <f>COUNTIFS(B8:B11,S3,F8:F11,Y1,P8:P11,"Open")</f>
        <v>0</v>
      </c>
    </row>
    <row r="4" spans="1:25" s="7" customFormat="1" ht="18" customHeight="1" x14ac:dyDescent="0.2">
      <c r="B4" s="18"/>
      <c r="C4" s="19"/>
      <c r="D4" s="18"/>
      <c r="E4" s="20"/>
      <c r="H4" s="2"/>
      <c r="I4" s="2"/>
      <c r="J4" s="2"/>
      <c r="K4" s="2"/>
      <c r="L4" s="2"/>
      <c r="M4" s="2"/>
      <c r="O4" s="21" t="s">
        <v>13</v>
      </c>
      <c r="P4" s="22" t="s">
        <v>14</v>
      </c>
      <c r="R4" s="23"/>
      <c r="S4" s="13" t="s">
        <v>15</v>
      </c>
      <c r="T4" s="14">
        <f>COUNTIF(B8:B11,S4)</f>
        <v>0</v>
      </c>
      <c r="U4" s="15">
        <f>COUNTIFS(B8:B11,S4,F8:F11,U1,P8:P11,"Open")</f>
        <v>0</v>
      </c>
      <c r="V4" s="15">
        <f>COUNTIFS(B8:B11,S4,F8:F11,V1,P8:P11,"Open")</f>
        <v>0</v>
      </c>
      <c r="W4" s="15">
        <f>COUNTIFS(B8:B11,S4,F8:F11,W1,P8:P11,"Open")</f>
        <v>0</v>
      </c>
      <c r="X4" s="15">
        <f>COUNTIFS(B8:B11,S4,F8:F11,X1,P8:P11,"Open")</f>
        <v>0</v>
      </c>
      <c r="Y4" s="15">
        <f>COUNTIFS(B8:B11,S4,F8:F11,Y1,P8:P11,"Open")</f>
        <v>0</v>
      </c>
    </row>
    <row r="5" spans="1:25" s="7" customFormat="1" ht="15" customHeight="1" thickBot="1" x14ac:dyDescent="0.3">
      <c r="B5" s="24"/>
      <c r="C5" s="25"/>
      <c r="D5" s="26"/>
      <c r="E5" s="26"/>
      <c r="F5" s="26"/>
      <c r="G5" s="26"/>
      <c r="H5" s="26"/>
      <c r="I5" s="26"/>
      <c r="J5" s="26"/>
      <c r="K5" s="26"/>
      <c r="L5" s="26"/>
      <c r="M5" s="26"/>
      <c r="N5" s="26"/>
      <c r="O5" s="27"/>
      <c r="P5" s="28"/>
      <c r="R5" s="23"/>
      <c r="S5" s="2"/>
      <c r="T5" s="14">
        <f>SUM(T2:T4)</f>
        <v>0</v>
      </c>
      <c r="U5" s="2"/>
      <c r="V5" s="2"/>
      <c r="W5" s="2"/>
      <c r="X5" s="2"/>
      <c r="Y5" s="14">
        <f>SUM(U2:Y4)</f>
        <v>0</v>
      </c>
    </row>
    <row r="6" spans="1:25" ht="18" customHeight="1" thickTop="1" x14ac:dyDescent="0.25">
      <c r="A6" s="29"/>
      <c r="B6" s="30"/>
      <c r="C6" s="30"/>
      <c r="D6" s="30"/>
      <c r="E6" s="30"/>
      <c r="F6" s="31">
        <f>IF(SUM(F8:F11)=0,"",SUM(F8:F11))</f>
        <v>30</v>
      </c>
      <c r="G6" s="32">
        <f>IFERROR(AVERAGE(G8:G11),"")</f>
        <v>0.86250000000000004</v>
      </c>
      <c r="H6" s="32"/>
      <c r="I6" s="32"/>
      <c r="J6" s="32"/>
      <c r="K6" s="32"/>
      <c r="L6" s="32"/>
      <c r="M6" s="32"/>
      <c r="N6" s="30"/>
      <c r="O6" s="30"/>
      <c r="P6" s="33"/>
      <c r="R6" s="54" t="s">
        <v>57</v>
      </c>
    </row>
    <row r="7" spans="1:25" s="5" customFormat="1" ht="30" x14ac:dyDescent="0.2">
      <c r="A7" s="34"/>
      <c r="B7" s="35" t="s">
        <v>16</v>
      </c>
      <c r="C7" s="36" t="s">
        <v>70</v>
      </c>
      <c r="D7" s="37" t="s">
        <v>17</v>
      </c>
      <c r="E7" s="37" t="s">
        <v>18</v>
      </c>
      <c r="F7" s="37" t="s">
        <v>38</v>
      </c>
      <c r="G7" s="37" t="s">
        <v>19</v>
      </c>
      <c r="H7" s="37" t="s">
        <v>24</v>
      </c>
      <c r="I7" s="37" t="s">
        <v>25</v>
      </c>
      <c r="J7" s="37" t="s">
        <v>31</v>
      </c>
      <c r="K7" s="37" t="s">
        <v>32</v>
      </c>
      <c r="L7" s="37" t="s">
        <v>34</v>
      </c>
      <c r="M7" s="37" t="s">
        <v>54</v>
      </c>
      <c r="N7" s="37" t="s">
        <v>20</v>
      </c>
      <c r="O7" s="71" t="s">
        <v>33</v>
      </c>
      <c r="P7" s="72"/>
      <c r="Q7" s="38"/>
      <c r="R7" s="55" t="s">
        <v>55</v>
      </c>
      <c r="S7" s="2"/>
      <c r="T7" s="2"/>
      <c r="U7" s="2"/>
      <c r="V7" s="2"/>
      <c r="W7" s="2"/>
      <c r="X7" s="2"/>
      <c r="Y7" s="2"/>
    </row>
    <row r="8" spans="1:25" ht="18" customHeight="1" x14ac:dyDescent="0.25">
      <c r="A8" s="39"/>
      <c r="B8" s="40" t="s">
        <v>1</v>
      </c>
      <c r="C8" s="41" t="s">
        <v>141</v>
      </c>
      <c r="D8" s="42" t="s">
        <v>359</v>
      </c>
      <c r="E8" s="49">
        <v>45961</v>
      </c>
      <c r="F8" s="40">
        <v>12</v>
      </c>
      <c r="G8" s="43">
        <v>0.45</v>
      </c>
      <c r="H8" s="43" t="s">
        <v>135</v>
      </c>
      <c r="I8" s="43" t="s">
        <v>138</v>
      </c>
      <c r="J8" s="50">
        <v>9</v>
      </c>
      <c r="K8" s="59" t="s">
        <v>138</v>
      </c>
      <c r="L8" s="51">
        <v>6</v>
      </c>
      <c r="M8" s="43" t="s">
        <v>139</v>
      </c>
      <c r="N8" s="40" t="s">
        <v>22</v>
      </c>
      <c r="O8" s="67"/>
      <c r="P8" s="68"/>
      <c r="Q8" s="44" t="s">
        <v>14</v>
      </c>
    </row>
    <row r="9" spans="1:25" ht="18" customHeight="1" x14ac:dyDescent="0.25">
      <c r="A9" s="39"/>
      <c r="B9" s="40" t="s">
        <v>14</v>
      </c>
      <c r="C9" s="41" t="s">
        <v>143</v>
      </c>
      <c r="D9" s="42" t="s">
        <v>359</v>
      </c>
      <c r="E9" s="49">
        <v>45716</v>
      </c>
      <c r="F9" s="40">
        <v>8</v>
      </c>
      <c r="G9" s="43">
        <v>1</v>
      </c>
      <c r="H9" s="43" t="s">
        <v>135</v>
      </c>
      <c r="I9" s="43" t="s">
        <v>138</v>
      </c>
      <c r="J9" s="50">
        <f t="shared" ref="J9:J11" si="0">J8+0.1</f>
        <v>9.1</v>
      </c>
      <c r="K9" s="59" t="s">
        <v>138</v>
      </c>
      <c r="L9" s="51">
        <f t="shared" ref="L9:L11" si="1">L8+0.1</f>
        <v>6.1</v>
      </c>
      <c r="M9" s="43" t="s">
        <v>139</v>
      </c>
      <c r="N9" s="40" t="s">
        <v>22</v>
      </c>
      <c r="O9" s="67"/>
      <c r="P9" s="68"/>
      <c r="Q9" s="44" t="s">
        <v>13</v>
      </c>
    </row>
    <row r="10" spans="1:25" ht="18" customHeight="1" x14ac:dyDescent="0.25">
      <c r="A10" s="39"/>
      <c r="B10" s="40" t="s">
        <v>13</v>
      </c>
      <c r="C10" s="48" t="s">
        <v>142</v>
      </c>
      <c r="D10" s="42" t="s">
        <v>379</v>
      </c>
      <c r="E10" s="49">
        <v>45747</v>
      </c>
      <c r="F10" s="40">
        <v>4</v>
      </c>
      <c r="G10" s="43">
        <v>1</v>
      </c>
      <c r="H10" s="43" t="s">
        <v>135</v>
      </c>
      <c r="I10" s="43" t="s">
        <v>138</v>
      </c>
      <c r="J10" s="50">
        <f t="shared" si="0"/>
        <v>9.1999999999999993</v>
      </c>
      <c r="K10" s="59" t="s">
        <v>138</v>
      </c>
      <c r="L10" s="51">
        <f t="shared" si="1"/>
        <v>6.1999999999999993</v>
      </c>
      <c r="M10" s="43" t="s">
        <v>139</v>
      </c>
      <c r="N10" s="40" t="s">
        <v>22</v>
      </c>
      <c r="O10" s="69"/>
      <c r="P10" s="70"/>
      <c r="Q10" s="44" t="s">
        <v>13</v>
      </c>
    </row>
    <row r="11" spans="1:25" ht="15" x14ac:dyDescent="0.25">
      <c r="A11" s="39"/>
      <c r="B11" s="40" t="s">
        <v>0</v>
      </c>
      <c r="C11" s="41" t="s">
        <v>140</v>
      </c>
      <c r="D11" s="42" t="s">
        <v>27</v>
      </c>
      <c r="E11" s="49">
        <v>45930</v>
      </c>
      <c r="F11" s="40">
        <v>6</v>
      </c>
      <c r="G11" s="43">
        <v>1</v>
      </c>
      <c r="H11" s="43" t="s">
        <v>135</v>
      </c>
      <c r="I11" s="43" t="s">
        <v>138</v>
      </c>
      <c r="J11" s="50">
        <f t="shared" si="0"/>
        <v>9.2999999999999989</v>
      </c>
      <c r="K11" s="59" t="s">
        <v>138</v>
      </c>
      <c r="L11" s="51">
        <f t="shared" si="1"/>
        <v>6.2999999999999989</v>
      </c>
      <c r="M11" s="43" t="s">
        <v>139</v>
      </c>
      <c r="N11" s="40" t="s">
        <v>22</v>
      </c>
      <c r="O11" s="67"/>
      <c r="P11" s="68"/>
      <c r="Q11" s="44" t="s">
        <v>22</v>
      </c>
    </row>
    <row r="12" spans="1:25" ht="6" customHeight="1" thickBot="1" x14ac:dyDescent="0.25">
      <c r="A12" s="29"/>
      <c r="B12" s="45"/>
      <c r="C12" s="45"/>
      <c r="D12" s="45"/>
      <c r="E12" s="45"/>
      <c r="F12" s="45"/>
      <c r="G12" s="45"/>
      <c r="H12" s="45"/>
      <c r="I12" s="45"/>
      <c r="J12" s="45"/>
      <c r="K12" s="45"/>
      <c r="L12" s="45"/>
      <c r="M12" s="45"/>
      <c r="N12" s="45"/>
      <c r="O12" s="45"/>
      <c r="P12" s="46"/>
    </row>
    <row r="13" spans="1:25" ht="15" customHeight="1" thickTop="1" x14ac:dyDescent="0.2"/>
    <row r="14" spans="1:25" ht="12.75" customHeight="1" x14ac:dyDescent="0.2"/>
    <row r="15" spans="1:25" ht="12.75" customHeight="1" x14ac:dyDescent="0.2"/>
    <row r="16" spans="1:25"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sheetData>
  <mergeCells count="7">
    <mergeCell ref="B1:C1"/>
    <mergeCell ref="O10:P10"/>
    <mergeCell ref="O11:P11"/>
    <mergeCell ref="C2:C3"/>
    <mergeCell ref="O7:P7"/>
    <mergeCell ref="O8:P8"/>
    <mergeCell ref="O9:P9"/>
  </mergeCells>
  <conditionalFormatting sqref="B8:B11">
    <cfRule type="containsText" dxfId="32" priority="1" operator="containsText" text="Check">
      <formula>NOT(ISERROR(SEARCH("Check",B8)))</formula>
    </cfRule>
    <cfRule type="containsText" dxfId="31" priority="2" operator="containsText" text="Act">
      <formula>NOT(ISERROR(SEARCH("Act",B8)))</formula>
    </cfRule>
    <cfRule type="containsText" dxfId="30" priority="3" operator="containsText" text="Do">
      <formula>NOT(ISERROR(SEARCH("Do",B8)))</formula>
    </cfRule>
    <cfRule type="containsText" dxfId="29" priority="4" operator="containsText" text="Plan">
      <formula>NOT(ISERROR(SEARCH("Plan",B8)))</formula>
    </cfRule>
  </conditionalFormatting>
  <conditionalFormatting sqref="N8:N11">
    <cfRule type="cellIs" dxfId="28" priority="5" operator="equal">
      <formula>"Closed"</formula>
    </cfRule>
  </conditionalFormatting>
  <dataValidations count="2">
    <dataValidation type="list" allowBlank="1" showInputMessage="1" showErrorMessage="1" sqref="N8:N11" xr:uid="{07FE4E68-5094-41FE-86FC-7261ED4A5756}">
      <formula1>$Q$10:$Q$11</formula1>
    </dataValidation>
    <dataValidation type="list" allowBlank="1" showInputMessage="1" showErrorMessage="1" sqref="B8:B11" xr:uid="{9362EC05-C716-4963-B100-338B704F025D}">
      <formula1>$Q$7:$Q$10</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F8C06-A77F-46B4-841B-A428452AFA92}">
  <sheetPr codeName="Sheet5"/>
  <dimension ref="A1:Y61"/>
  <sheetViews>
    <sheetView workbookViewId="0">
      <selection activeCell="C20" sqref="C20"/>
    </sheetView>
  </sheetViews>
  <sheetFormatPr defaultRowHeight="12" x14ac:dyDescent="0.2"/>
  <cols>
    <col min="1" max="1" width="2.7109375" style="2" customWidth="1"/>
    <col min="2" max="2" width="14.7109375" style="2" customWidth="1"/>
    <col min="3" max="3" width="91" style="2" customWidth="1"/>
    <col min="4" max="7" width="14.7109375" style="2" customWidth="1"/>
    <col min="8" max="8" width="5.28515625" style="2" bestFit="1" customWidth="1"/>
    <col min="9" max="9" width="9.7109375" style="2" bestFit="1" customWidth="1"/>
    <col min="10" max="10" width="10.28515625" style="2" bestFit="1" customWidth="1"/>
    <col min="11" max="11" width="11.7109375" style="2" bestFit="1" customWidth="1"/>
    <col min="12" max="12" width="10.5703125" style="2" bestFit="1" customWidth="1"/>
    <col min="13" max="13" width="10.5703125" style="2" customWidth="1"/>
    <col min="14" max="14" width="14.7109375" style="2" customWidth="1"/>
    <col min="15" max="16" width="20.7109375" style="2" customWidth="1"/>
    <col min="17" max="18" width="2.7109375" style="2" customWidth="1"/>
    <col min="19" max="19" width="14.140625" style="2" hidden="1" customWidth="1"/>
    <col min="20" max="25" width="7.85546875" style="2" hidden="1" customWidth="1"/>
    <col min="26" max="26" width="7.85546875" style="2" customWidth="1"/>
    <col min="27" max="247" width="9.140625" style="2"/>
    <col min="248" max="250" width="3" style="2" customWidth="1"/>
    <col min="251" max="270" width="5.7109375" style="2" customWidth="1"/>
    <col min="271" max="271" width="13.85546875" style="2" customWidth="1"/>
    <col min="272" max="272" width="19.42578125" style="2" customWidth="1"/>
    <col min="273" max="503" width="9.140625" style="2"/>
    <col min="504" max="506" width="3" style="2" customWidth="1"/>
    <col min="507" max="526" width="5.7109375" style="2" customWidth="1"/>
    <col min="527" max="527" width="13.85546875" style="2" customWidth="1"/>
    <col min="528" max="528" width="19.42578125" style="2" customWidth="1"/>
    <col min="529" max="759" width="9.140625" style="2"/>
    <col min="760" max="762" width="3" style="2" customWidth="1"/>
    <col min="763" max="782" width="5.7109375" style="2" customWidth="1"/>
    <col min="783" max="783" width="13.85546875" style="2" customWidth="1"/>
    <col min="784" max="784" width="19.42578125" style="2" customWidth="1"/>
    <col min="785" max="1015" width="9.140625" style="2"/>
    <col min="1016" max="1018" width="3" style="2" customWidth="1"/>
    <col min="1019" max="1038" width="5.7109375" style="2" customWidth="1"/>
    <col min="1039" max="1039" width="13.85546875" style="2" customWidth="1"/>
    <col min="1040" max="1040" width="19.42578125" style="2" customWidth="1"/>
    <col min="1041" max="1271" width="9.140625" style="2"/>
    <col min="1272" max="1274" width="3" style="2" customWidth="1"/>
    <col min="1275" max="1294" width="5.7109375" style="2" customWidth="1"/>
    <col min="1295" max="1295" width="13.85546875" style="2" customWidth="1"/>
    <col min="1296" max="1296" width="19.42578125" style="2" customWidth="1"/>
    <col min="1297" max="1527" width="9.140625" style="2"/>
    <col min="1528" max="1530" width="3" style="2" customWidth="1"/>
    <col min="1531" max="1550" width="5.7109375" style="2" customWidth="1"/>
    <col min="1551" max="1551" width="13.85546875" style="2" customWidth="1"/>
    <col min="1552" max="1552" width="19.42578125" style="2" customWidth="1"/>
    <col min="1553" max="1783" width="9.140625" style="2"/>
    <col min="1784" max="1786" width="3" style="2" customWidth="1"/>
    <col min="1787" max="1806" width="5.7109375" style="2" customWidth="1"/>
    <col min="1807" max="1807" width="13.85546875" style="2" customWidth="1"/>
    <col min="1808" max="1808" width="19.42578125" style="2" customWidth="1"/>
    <col min="1809" max="2039" width="9.140625" style="2"/>
    <col min="2040" max="2042" width="3" style="2" customWidth="1"/>
    <col min="2043" max="2062" width="5.7109375" style="2" customWidth="1"/>
    <col min="2063" max="2063" width="13.85546875" style="2" customWidth="1"/>
    <col min="2064" max="2064" width="19.42578125" style="2" customWidth="1"/>
    <col min="2065" max="2295" width="9.140625" style="2"/>
    <col min="2296" max="2298" width="3" style="2" customWidth="1"/>
    <col min="2299" max="2318" width="5.7109375" style="2" customWidth="1"/>
    <col min="2319" max="2319" width="13.85546875" style="2" customWidth="1"/>
    <col min="2320" max="2320" width="19.42578125" style="2" customWidth="1"/>
    <col min="2321" max="2551" width="9.140625" style="2"/>
    <col min="2552" max="2554" width="3" style="2" customWidth="1"/>
    <col min="2555" max="2574" width="5.7109375" style="2" customWidth="1"/>
    <col min="2575" max="2575" width="13.85546875" style="2" customWidth="1"/>
    <col min="2576" max="2576" width="19.42578125" style="2" customWidth="1"/>
    <col min="2577" max="2807" width="9.140625" style="2"/>
    <col min="2808" max="2810" width="3" style="2" customWidth="1"/>
    <col min="2811" max="2830" width="5.7109375" style="2" customWidth="1"/>
    <col min="2831" max="2831" width="13.85546875" style="2" customWidth="1"/>
    <col min="2832" max="2832" width="19.42578125" style="2" customWidth="1"/>
    <col min="2833" max="3063" width="9.140625" style="2"/>
    <col min="3064" max="3066" width="3" style="2" customWidth="1"/>
    <col min="3067" max="3086" width="5.7109375" style="2" customWidth="1"/>
    <col min="3087" max="3087" width="13.85546875" style="2" customWidth="1"/>
    <col min="3088" max="3088" width="19.42578125" style="2" customWidth="1"/>
    <col min="3089" max="3319" width="9.140625" style="2"/>
    <col min="3320" max="3322" width="3" style="2" customWidth="1"/>
    <col min="3323" max="3342" width="5.7109375" style="2" customWidth="1"/>
    <col min="3343" max="3343" width="13.85546875" style="2" customWidth="1"/>
    <col min="3344" max="3344" width="19.42578125" style="2" customWidth="1"/>
    <col min="3345" max="3575" width="9.140625" style="2"/>
    <col min="3576" max="3578" width="3" style="2" customWidth="1"/>
    <col min="3579" max="3598" width="5.7109375" style="2" customWidth="1"/>
    <col min="3599" max="3599" width="13.85546875" style="2" customWidth="1"/>
    <col min="3600" max="3600" width="19.42578125" style="2" customWidth="1"/>
    <col min="3601" max="3831" width="9.140625" style="2"/>
    <col min="3832" max="3834" width="3" style="2" customWidth="1"/>
    <col min="3835" max="3854" width="5.7109375" style="2" customWidth="1"/>
    <col min="3855" max="3855" width="13.85546875" style="2" customWidth="1"/>
    <col min="3856" max="3856" width="19.42578125" style="2" customWidth="1"/>
    <col min="3857" max="4087" width="9.140625" style="2"/>
    <col min="4088" max="4090" width="3" style="2" customWidth="1"/>
    <col min="4091" max="4110" width="5.7109375" style="2" customWidth="1"/>
    <col min="4111" max="4111" width="13.85546875" style="2" customWidth="1"/>
    <col min="4112" max="4112" width="19.42578125" style="2" customWidth="1"/>
    <col min="4113" max="4343" width="9.140625" style="2"/>
    <col min="4344" max="4346" width="3" style="2" customWidth="1"/>
    <col min="4347" max="4366" width="5.7109375" style="2" customWidth="1"/>
    <col min="4367" max="4367" width="13.85546875" style="2" customWidth="1"/>
    <col min="4368" max="4368" width="19.42578125" style="2" customWidth="1"/>
    <col min="4369" max="4599" width="9.140625" style="2"/>
    <col min="4600" max="4602" width="3" style="2" customWidth="1"/>
    <col min="4603" max="4622" width="5.7109375" style="2" customWidth="1"/>
    <col min="4623" max="4623" width="13.85546875" style="2" customWidth="1"/>
    <col min="4624" max="4624" width="19.42578125" style="2" customWidth="1"/>
    <col min="4625" max="4855" width="9.140625" style="2"/>
    <col min="4856" max="4858" width="3" style="2" customWidth="1"/>
    <col min="4859" max="4878" width="5.7109375" style="2" customWidth="1"/>
    <col min="4879" max="4879" width="13.85546875" style="2" customWidth="1"/>
    <col min="4880" max="4880" width="19.42578125" style="2" customWidth="1"/>
    <col min="4881" max="5111" width="9.140625" style="2"/>
    <col min="5112" max="5114" width="3" style="2" customWidth="1"/>
    <col min="5115" max="5134" width="5.7109375" style="2" customWidth="1"/>
    <col min="5135" max="5135" width="13.85546875" style="2" customWidth="1"/>
    <col min="5136" max="5136" width="19.42578125" style="2" customWidth="1"/>
    <col min="5137" max="5367" width="9.140625" style="2"/>
    <col min="5368" max="5370" width="3" style="2" customWidth="1"/>
    <col min="5371" max="5390" width="5.7109375" style="2" customWidth="1"/>
    <col min="5391" max="5391" width="13.85546875" style="2" customWidth="1"/>
    <col min="5392" max="5392" width="19.42578125" style="2" customWidth="1"/>
    <col min="5393" max="5623" width="9.140625" style="2"/>
    <col min="5624" max="5626" width="3" style="2" customWidth="1"/>
    <col min="5627" max="5646" width="5.7109375" style="2" customWidth="1"/>
    <col min="5647" max="5647" width="13.85546875" style="2" customWidth="1"/>
    <col min="5648" max="5648" width="19.42578125" style="2" customWidth="1"/>
    <col min="5649" max="5879" width="9.140625" style="2"/>
    <col min="5880" max="5882" width="3" style="2" customWidth="1"/>
    <col min="5883" max="5902" width="5.7109375" style="2" customWidth="1"/>
    <col min="5903" max="5903" width="13.85546875" style="2" customWidth="1"/>
    <col min="5904" max="5904" width="19.42578125" style="2" customWidth="1"/>
    <col min="5905" max="6135" width="9.140625" style="2"/>
    <col min="6136" max="6138" width="3" style="2" customWidth="1"/>
    <col min="6139" max="6158" width="5.7109375" style="2" customWidth="1"/>
    <col min="6159" max="6159" width="13.85546875" style="2" customWidth="1"/>
    <col min="6160" max="6160" width="19.42578125" style="2" customWidth="1"/>
    <col min="6161" max="6391" width="9.140625" style="2"/>
    <col min="6392" max="6394" width="3" style="2" customWidth="1"/>
    <col min="6395" max="6414" width="5.7109375" style="2" customWidth="1"/>
    <col min="6415" max="6415" width="13.85546875" style="2" customWidth="1"/>
    <col min="6416" max="6416" width="19.42578125" style="2" customWidth="1"/>
    <col min="6417" max="6647" width="9.140625" style="2"/>
    <col min="6648" max="6650" width="3" style="2" customWidth="1"/>
    <col min="6651" max="6670" width="5.7109375" style="2" customWidth="1"/>
    <col min="6671" max="6671" width="13.85546875" style="2" customWidth="1"/>
    <col min="6672" max="6672" width="19.42578125" style="2" customWidth="1"/>
    <col min="6673" max="6903" width="9.140625" style="2"/>
    <col min="6904" max="6906" width="3" style="2" customWidth="1"/>
    <col min="6907" max="6926" width="5.7109375" style="2" customWidth="1"/>
    <col min="6927" max="6927" width="13.85546875" style="2" customWidth="1"/>
    <col min="6928" max="6928" width="19.42578125" style="2" customWidth="1"/>
    <col min="6929" max="7159" width="9.140625" style="2"/>
    <col min="7160" max="7162" width="3" style="2" customWidth="1"/>
    <col min="7163" max="7182" width="5.7109375" style="2" customWidth="1"/>
    <col min="7183" max="7183" width="13.85546875" style="2" customWidth="1"/>
    <col min="7184" max="7184" width="19.42578125" style="2" customWidth="1"/>
    <col min="7185" max="7415" width="9.140625" style="2"/>
    <col min="7416" max="7418" width="3" style="2" customWidth="1"/>
    <col min="7419" max="7438" width="5.7109375" style="2" customWidth="1"/>
    <col min="7439" max="7439" width="13.85546875" style="2" customWidth="1"/>
    <col min="7440" max="7440" width="19.42578125" style="2" customWidth="1"/>
    <col min="7441" max="7671" width="9.140625" style="2"/>
    <col min="7672" max="7674" width="3" style="2" customWidth="1"/>
    <col min="7675" max="7694" width="5.7109375" style="2" customWidth="1"/>
    <col min="7695" max="7695" width="13.85546875" style="2" customWidth="1"/>
    <col min="7696" max="7696" width="19.42578125" style="2" customWidth="1"/>
    <col min="7697" max="7927" width="9.140625" style="2"/>
    <col min="7928" max="7930" width="3" style="2" customWidth="1"/>
    <col min="7931" max="7950" width="5.7109375" style="2" customWidth="1"/>
    <col min="7951" max="7951" width="13.85546875" style="2" customWidth="1"/>
    <col min="7952" max="7952" width="19.42578125" style="2" customWidth="1"/>
    <col min="7953" max="8183" width="9.140625" style="2"/>
    <col min="8184" max="8186" width="3" style="2" customWidth="1"/>
    <col min="8187" max="8206" width="5.7109375" style="2" customWidth="1"/>
    <col min="8207" max="8207" width="13.85546875" style="2" customWidth="1"/>
    <col min="8208" max="8208" width="19.42578125" style="2" customWidth="1"/>
    <col min="8209" max="8439" width="9.140625" style="2"/>
    <col min="8440" max="8442" width="3" style="2" customWidth="1"/>
    <col min="8443" max="8462" width="5.7109375" style="2" customWidth="1"/>
    <col min="8463" max="8463" width="13.85546875" style="2" customWidth="1"/>
    <col min="8464" max="8464" width="19.42578125" style="2" customWidth="1"/>
    <col min="8465" max="8695" width="9.140625" style="2"/>
    <col min="8696" max="8698" width="3" style="2" customWidth="1"/>
    <col min="8699" max="8718" width="5.7109375" style="2" customWidth="1"/>
    <col min="8719" max="8719" width="13.85546875" style="2" customWidth="1"/>
    <col min="8720" max="8720" width="19.42578125" style="2" customWidth="1"/>
    <col min="8721" max="8951" width="9.140625" style="2"/>
    <col min="8952" max="8954" width="3" style="2" customWidth="1"/>
    <col min="8955" max="8974" width="5.7109375" style="2" customWidth="1"/>
    <col min="8975" max="8975" width="13.85546875" style="2" customWidth="1"/>
    <col min="8976" max="8976" width="19.42578125" style="2" customWidth="1"/>
    <col min="8977" max="9207" width="9.140625" style="2"/>
    <col min="9208" max="9210" width="3" style="2" customWidth="1"/>
    <col min="9211" max="9230" width="5.7109375" style="2" customWidth="1"/>
    <col min="9231" max="9231" width="13.85546875" style="2" customWidth="1"/>
    <col min="9232" max="9232" width="19.42578125" style="2" customWidth="1"/>
    <col min="9233" max="9463" width="9.140625" style="2"/>
    <col min="9464" max="9466" width="3" style="2" customWidth="1"/>
    <col min="9467" max="9486" width="5.7109375" style="2" customWidth="1"/>
    <col min="9487" max="9487" width="13.85546875" style="2" customWidth="1"/>
    <col min="9488" max="9488" width="19.42578125" style="2" customWidth="1"/>
    <col min="9489" max="9719" width="9.140625" style="2"/>
    <col min="9720" max="9722" width="3" style="2" customWidth="1"/>
    <col min="9723" max="9742" width="5.7109375" style="2" customWidth="1"/>
    <col min="9743" max="9743" width="13.85546875" style="2" customWidth="1"/>
    <col min="9744" max="9744" width="19.42578125" style="2" customWidth="1"/>
    <col min="9745" max="9975" width="9.140625" style="2"/>
    <col min="9976" max="9978" width="3" style="2" customWidth="1"/>
    <col min="9979" max="9998" width="5.7109375" style="2" customWidth="1"/>
    <col min="9999" max="9999" width="13.85546875" style="2" customWidth="1"/>
    <col min="10000" max="10000" width="19.42578125" style="2" customWidth="1"/>
    <col min="10001" max="10231" width="9.140625" style="2"/>
    <col min="10232" max="10234" width="3" style="2" customWidth="1"/>
    <col min="10235" max="10254" width="5.7109375" style="2" customWidth="1"/>
    <col min="10255" max="10255" width="13.85546875" style="2" customWidth="1"/>
    <col min="10256" max="10256" width="19.42578125" style="2" customWidth="1"/>
    <col min="10257" max="10487" width="9.140625" style="2"/>
    <col min="10488" max="10490" width="3" style="2" customWidth="1"/>
    <col min="10491" max="10510" width="5.7109375" style="2" customWidth="1"/>
    <col min="10511" max="10511" width="13.85546875" style="2" customWidth="1"/>
    <col min="10512" max="10512" width="19.42578125" style="2" customWidth="1"/>
    <col min="10513" max="10743" width="9.140625" style="2"/>
    <col min="10744" max="10746" width="3" style="2" customWidth="1"/>
    <col min="10747" max="10766" width="5.7109375" style="2" customWidth="1"/>
    <col min="10767" max="10767" width="13.85546875" style="2" customWidth="1"/>
    <col min="10768" max="10768" width="19.42578125" style="2" customWidth="1"/>
    <col min="10769" max="10999" width="9.140625" style="2"/>
    <col min="11000" max="11002" width="3" style="2" customWidth="1"/>
    <col min="11003" max="11022" width="5.7109375" style="2" customWidth="1"/>
    <col min="11023" max="11023" width="13.85546875" style="2" customWidth="1"/>
    <col min="11024" max="11024" width="19.42578125" style="2" customWidth="1"/>
    <col min="11025" max="11255" width="9.140625" style="2"/>
    <col min="11256" max="11258" width="3" style="2" customWidth="1"/>
    <col min="11259" max="11278" width="5.7109375" style="2" customWidth="1"/>
    <col min="11279" max="11279" width="13.85546875" style="2" customWidth="1"/>
    <col min="11280" max="11280" width="19.42578125" style="2" customWidth="1"/>
    <col min="11281" max="11511" width="9.140625" style="2"/>
    <col min="11512" max="11514" width="3" style="2" customWidth="1"/>
    <col min="11515" max="11534" width="5.7109375" style="2" customWidth="1"/>
    <col min="11535" max="11535" width="13.85546875" style="2" customWidth="1"/>
    <col min="11536" max="11536" width="19.42578125" style="2" customWidth="1"/>
    <col min="11537" max="11767" width="9.140625" style="2"/>
    <col min="11768" max="11770" width="3" style="2" customWidth="1"/>
    <col min="11771" max="11790" width="5.7109375" style="2" customWidth="1"/>
    <col min="11791" max="11791" width="13.85546875" style="2" customWidth="1"/>
    <col min="11792" max="11792" width="19.42578125" style="2" customWidth="1"/>
    <col min="11793" max="12023" width="9.140625" style="2"/>
    <col min="12024" max="12026" width="3" style="2" customWidth="1"/>
    <col min="12027" max="12046" width="5.7109375" style="2" customWidth="1"/>
    <col min="12047" max="12047" width="13.85546875" style="2" customWidth="1"/>
    <col min="12048" max="12048" width="19.42578125" style="2" customWidth="1"/>
    <col min="12049" max="12279" width="9.140625" style="2"/>
    <col min="12280" max="12282" width="3" style="2" customWidth="1"/>
    <col min="12283" max="12302" width="5.7109375" style="2" customWidth="1"/>
    <col min="12303" max="12303" width="13.85546875" style="2" customWidth="1"/>
    <col min="12304" max="12304" width="19.42578125" style="2" customWidth="1"/>
    <col min="12305" max="12535" width="9.140625" style="2"/>
    <col min="12536" max="12538" width="3" style="2" customWidth="1"/>
    <col min="12539" max="12558" width="5.7109375" style="2" customWidth="1"/>
    <col min="12559" max="12559" width="13.85546875" style="2" customWidth="1"/>
    <col min="12560" max="12560" width="19.42578125" style="2" customWidth="1"/>
    <col min="12561" max="12791" width="9.140625" style="2"/>
    <col min="12792" max="12794" width="3" style="2" customWidth="1"/>
    <col min="12795" max="12814" width="5.7109375" style="2" customWidth="1"/>
    <col min="12815" max="12815" width="13.85546875" style="2" customWidth="1"/>
    <col min="12816" max="12816" width="19.42578125" style="2" customWidth="1"/>
    <col min="12817" max="13047" width="9.140625" style="2"/>
    <col min="13048" max="13050" width="3" style="2" customWidth="1"/>
    <col min="13051" max="13070" width="5.7109375" style="2" customWidth="1"/>
    <col min="13071" max="13071" width="13.85546875" style="2" customWidth="1"/>
    <col min="13072" max="13072" width="19.42578125" style="2" customWidth="1"/>
    <col min="13073" max="13303" width="9.140625" style="2"/>
    <col min="13304" max="13306" width="3" style="2" customWidth="1"/>
    <col min="13307" max="13326" width="5.7109375" style="2" customWidth="1"/>
    <col min="13327" max="13327" width="13.85546875" style="2" customWidth="1"/>
    <col min="13328" max="13328" width="19.42578125" style="2" customWidth="1"/>
    <col min="13329" max="13559" width="9.140625" style="2"/>
    <col min="13560" max="13562" width="3" style="2" customWidth="1"/>
    <col min="13563" max="13582" width="5.7109375" style="2" customWidth="1"/>
    <col min="13583" max="13583" width="13.85546875" style="2" customWidth="1"/>
    <col min="13584" max="13584" width="19.42578125" style="2" customWidth="1"/>
    <col min="13585" max="13815" width="9.140625" style="2"/>
    <col min="13816" max="13818" width="3" style="2" customWidth="1"/>
    <col min="13819" max="13838" width="5.7109375" style="2" customWidth="1"/>
    <col min="13839" max="13839" width="13.85546875" style="2" customWidth="1"/>
    <col min="13840" max="13840" width="19.42578125" style="2" customWidth="1"/>
    <col min="13841" max="14071" width="9.140625" style="2"/>
    <col min="14072" max="14074" width="3" style="2" customWidth="1"/>
    <col min="14075" max="14094" width="5.7109375" style="2" customWidth="1"/>
    <col min="14095" max="14095" width="13.85546875" style="2" customWidth="1"/>
    <col min="14096" max="14096" width="19.42578125" style="2" customWidth="1"/>
    <col min="14097" max="14327" width="9.140625" style="2"/>
    <col min="14328" max="14330" width="3" style="2" customWidth="1"/>
    <col min="14331" max="14350" width="5.7109375" style="2" customWidth="1"/>
    <col min="14351" max="14351" width="13.85546875" style="2" customWidth="1"/>
    <col min="14352" max="14352" width="19.42578125" style="2" customWidth="1"/>
    <col min="14353" max="14583" width="9.140625" style="2"/>
    <col min="14584" max="14586" width="3" style="2" customWidth="1"/>
    <col min="14587" max="14606" width="5.7109375" style="2" customWidth="1"/>
    <col min="14607" max="14607" width="13.85546875" style="2" customWidth="1"/>
    <col min="14608" max="14608" width="19.42578125" style="2" customWidth="1"/>
    <col min="14609" max="14839" width="9.140625" style="2"/>
    <col min="14840" max="14842" width="3" style="2" customWidth="1"/>
    <col min="14843" max="14862" width="5.7109375" style="2" customWidth="1"/>
    <col min="14863" max="14863" width="13.85546875" style="2" customWidth="1"/>
    <col min="14864" max="14864" width="19.42578125" style="2" customWidth="1"/>
    <col min="14865" max="15095" width="9.140625" style="2"/>
    <col min="15096" max="15098" width="3" style="2" customWidth="1"/>
    <col min="15099" max="15118" width="5.7109375" style="2" customWidth="1"/>
    <col min="15119" max="15119" width="13.85546875" style="2" customWidth="1"/>
    <col min="15120" max="15120" width="19.42578125" style="2" customWidth="1"/>
    <col min="15121" max="15351" width="9.140625" style="2"/>
    <col min="15352" max="15354" width="3" style="2" customWidth="1"/>
    <col min="15355" max="15374" width="5.7109375" style="2" customWidth="1"/>
    <col min="15375" max="15375" width="13.85546875" style="2" customWidth="1"/>
    <col min="15376" max="15376" width="19.42578125" style="2" customWidth="1"/>
    <col min="15377" max="15607" width="9.140625" style="2"/>
    <col min="15608" max="15610" width="3" style="2" customWidth="1"/>
    <col min="15611" max="15630" width="5.7109375" style="2" customWidth="1"/>
    <col min="15631" max="15631" width="13.85546875" style="2" customWidth="1"/>
    <col min="15632" max="15632" width="19.42578125" style="2" customWidth="1"/>
    <col min="15633" max="15863" width="9.140625" style="2"/>
    <col min="15864" max="15866" width="3" style="2" customWidth="1"/>
    <col min="15867" max="15886" width="5.7109375" style="2" customWidth="1"/>
    <col min="15887" max="15887" width="13.85546875" style="2" customWidth="1"/>
    <col min="15888" max="15888" width="19.42578125" style="2" customWidth="1"/>
    <col min="15889" max="16119" width="9.140625" style="2"/>
    <col min="16120" max="16122" width="3" style="2" customWidth="1"/>
    <col min="16123" max="16142" width="5.7109375" style="2" customWidth="1"/>
    <col min="16143" max="16143" width="13.85546875" style="2" customWidth="1"/>
    <col min="16144" max="16144" width="19.42578125" style="2" customWidth="1"/>
    <col min="16145" max="16384" width="9.140625" style="2"/>
  </cols>
  <sheetData>
    <row r="1" spans="1:25" ht="31.5" x14ac:dyDescent="0.3">
      <c r="A1" s="1"/>
      <c r="B1" s="73" t="s">
        <v>23</v>
      </c>
      <c r="C1" s="73"/>
      <c r="O1" s="3" t="s">
        <v>0</v>
      </c>
      <c r="P1" s="4" t="s">
        <v>1</v>
      </c>
      <c r="S1" s="5"/>
      <c r="T1" s="6" t="s">
        <v>2</v>
      </c>
      <c r="U1" s="6" t="s">
        <v>3</v>
      </c>
      <c r="V1" s="6" t="s">
        <v>4</v>
      </c>
      <c r="W1" s="6" t="s">
        <v>5</v>
      </c>
      <c r="X1" s="6" t="s">
        <v>6</v>
      </c>
      <c r="Y1" s="6" t="s">
        <v>7</v>
      </c>
    </row>
    <row r="2" spans="1:25" s="7" customFormat="1" ht="18" customHeight="1" x14ac:dyDescent="0.2">
      <c r="B2" s="8" t="s">
        <v>29</v>
      </c>
      <c r="C2" s="74" t="s">
        <v>144</v>
      </c>
      <c r="D2" s="8" t="s">
        <v>28</v>
      </c>
      <c r="E2" s="9" t="s">
        <v>145</v>
      </c>
      <c r="F2" s="8" t="s">
        <v>8</v>
      </c>
      <c r="G2" s="9">
        <v>2024</v>
      </c>
      <c r="H2" s="2"/>
      <c r="I2" s="2"/>
      <c r="J2" s="2"/>
      <c r="K2" s="2"/>
      <c r="L2" s="2"/>
      <c r="M2" s="2"/>
      <c r="N2" s="10"/>
      <c r="O2" s="11" t="str">
        <f>IFERROR(AVERAGEIFS(G18:G28,B18:B28,O1),"")</f>
        <v/>
      </c>
      <c r="P2" s="12" t="str">
        <f>IFERROR(AVERAGEIFS(G18:G28,B18:B28,P1),"")</f>
        <v/>
      </c>
      <c r="Q2" s="10"/>
      <c r="S2" s="13" t="s">
        <v>9</v>
      </c>
      <c r="T2" s="14">
        <f>COUNTIF(B18:B28,S2)</f>
        <v>0</v>
      </c>
      <c r="U2" s="15">
        <f>COUNTIFS(B18:B28,S2,F18:F28,U1,P18:P28,"Open")</f>
        <v>0</v>
      </c>
      <c r="V2" s="15">
        <f>COUNTIFS(B18:B28,S2,F18:F28,V1,P18:P28,"Open")</f>
        <v>0</v>
      </c>
      <c r="W2" s="15">
        <f>COUNTIFS(B18:B28,S2,F18:F28,W1,P18:P28,"Open")</f>
        <v>0</v>
      </c>
      <c r="X2" s="15">
        <f>COUNTIFS(B18:B28,S2,F18:F28,X1,P18:P28,"Open")</f>
        <v>0</v>
      </c>
      <c r="Y2" s="15">
        <f>COUNTIFS(B18:B28,S2,F18:F28,Y1,P18:P28,"Open")</f>
        <v>0</v>
      </c>
    </row>
    <row r="3" spans="1:25" s="7" customFormat="1" ht="18" customHeight="1" x14ac:dyDescent="0.2">
      <c r="B3" s="8"/>
      <c r="C3" s="75"/>
      <c r="D3" s="8" t="s">
        <v>10</v>
      </c>
      <c r="E3" s="9" t="s">
        <v>27</v>
      </c>
      <c r="F3" s="8" t="s">
        <v>11</v>
      </c>
      <c r="G3" s="47">
        <v>45292</v>
      </c>
      <c r="H3" s="2"/>
      <c r="I3" s="2"/>
      <c r="J3" s="2"/>
      <c r="K3" s="2"/>
      <c r="L3" s="2"/>
      <c r="M3" s="2"/>
      <c r="N3" s="10"/>
      <c r="O3" s="16" t="str">
        <f>IFERROR(AVERAGEIFS(G18:G28,B18:B28,O4),"")</f>
        <v/>
      </c>
      <c r="P3" s="17" t="str">
        <f>IFERROR(AVERAGEIFS(G18:G28,B18:B28,P4),"")</f>
        <v/>
      </c>
      <c r="S3" s="13" t="s">
        <v>12</v>
      </c>
      <c r="T3" s="14">
        <f>COUNTIF(B18:B28,S3)</f>
        <v>0</v>
      </c>
      <c r="U3" s="15">
        <f>COUNTIFS(B18:B28,S3,F18:F28,U1,P18:P28,"Open")</f>
        <v>0</v>
      </c>
      <c r="V3" s="15">
        <f>COUNTIFS(B18:B28,S3,F18:F28,V1,P18:P28,"Open")</f>
        <v>0</v>
      </c>
      <c r="W3" s="15">
        <f>COUNTIFS(B18:B28,S3,F18:F28,W1,P18:P28,"Open")</f>
        <v>0</v>
      </c>
      <c r="X3" s="15">
        <f>COUNTIFS(B18:B28,S3,F18:F28,X1,P18:P28,"Open")</f>
        <v>0</v>
      </c>
      <c r="Y3" s="15">
        <f>COUNTIFS(B18:B28,S3,F18:F28,Y1,P18:P28,"Open")</f>
        <v>0</v>
      </c>
    </row>
    <row r="4" spans="1:25" s="7" customFormat="1" ht="18" customHeight="1" x14ac:dyDescent="0.2">
      <c r="B4" s="18"/>
      <c r="C4" s="19"/>
      <c r="D4" s="18"/>
      <c r="E4" s="20"/>
      <c r="H4" s="2"/>
      <c r="I4" s="2"/>
      <c r="J4" s="2"/>
      <c r="K4" s="2"/>
      <c r="L4" s="2"/>
      <c r="M4" s="2"/>
      <c r="O4" s="21" t="s">
        <v>13</v>
      </c>
      <c r="P4" s="22" t="s">
        <v>14</v>
      </c>
      <c r="R4" s="23"/>
      <c r="S4" s="13" t="s">
        <v>15</v>
      </c>
      <c r="T4" s="14">
        <f>COUNTIF(B18:B28,S4)</f>
        <v>0</v>
      </c>
      <c r="U4" s="15">
        <f>COUNTIFS(B18:B28,S4,F18:F28,U1,P18:P28,"Open")</f>
        <v>0</v>
      </c>
      <c r="V4" s="15">
        <f>COUNTIFS(B18:B28,S4,F18:F28,V1,P18:P28,"Open")</f>
        <v>0</v>
      </c>
      <c r="W4" s="15">
        <f>COUNTIFS(B18:B28,S4,F18:F28,W1,P18:P28,"Open")</f>
        <v>0</v>
      </c>
      <c r="X4" s="15">
        <f>COUNTIFS(B18:B28,S4,F18:F28,X1,P18:P28,"Open")</f>
        <v>0</v>
      </c>
      <c r="Y4" s="15">
        <f>COUNTIFS(B18:B28,S4,F18:F28,Y1,P18:P28,"Open")</f>
        <v>0</v>
      </c>
    </row>
    <row r="5" spans="1:25" s="7" customFormat="1" ht="15" customHeight="1" thickBot="1" x14ac:dyDescent="0.3">
      <c r="B5" s="24"/>
      <c r="C5" s="25"/>
      <c r="D5" s="26"/>
      <c r="E5" s="26"/>
      <c r="F5" s="26"/>
      <c r="G5" s="26"/>
      <c r="H5" s="26"/>
      <c r="I5" s="26"/>
      <c r="J5" s="26"/>
      <c r="K5" s="26"/>
      <c r="L5" s="26"/>
      <c r="M5" s="26"/>
      <c r="N5" s="26"/>
      <c r="O5" s="27"/>
      <c r="P5" s="28"/>
      <c r="R5" s="23"/>
      <c r="S5" s="2"/>
      <c r="T5" s="14">
        <f>SUM(T2:T4)</f>
        <v>0</v>
      </c>
      <c r="U5" s="2"/>
      <c r="V5" s="2"/>
      <c r="W5" s="2"/>
      <c r="X5" s="2"/>
      <c r="Y5" s="14">
        <f>SUM(U2:Y4)</f>
        <v>0</v>
      </c>
    </row>
    <row r="6" spans="1:25" ht="18" customHeight="1" thickTop="1" x14ac:dyDescent="0.25">
      <c r="A6" s="29"/>
      <c r="B6" s="30"/>
      <c r="C6" s="30"/>
      <c r="D6" s="30"/>
      <c r="E6" s="30"/>
      <c r="F6" s="31" t="str">
        <f>IF(SUM(F18:F28)=0,"",SUM(F18:F28))</f>
        <v/>
      </c>
      <c r="G6" s="32" t="str">
        <f>IFERROR(AVERAGE(G18:G28),"")</f>
        <v/>
      </c>
      <c r="H6" s="32"/>
      <c r="I6" s="32"/>
      <c r="J6" s="32"/>
      <c r="K6" s="32"/>
      <c r="L6" s="32"/>
      <c r="M6" s="32"/>
      <c r="N6" s="30"/>
      <c r="O6" s="30"/>
      <c r="P6" s="33"/>
      <c r="R6" s="54" t="s">
        <v>57</v>
      </c>
    </row>
    <row r="7" spans="1:25" s="5" customFormat="1" ht="30" x14ac:dyDescent="0.2">
      <c r="A7" s="34"/>
      <c r="B7" s="35" t="s">
        <v>16</v>
      </c>
      <c r="C7" s="36" t="s">
        <v>70</v>
      </c>
      <c r="D7" s="37" t="s">
        <v>17</v>
      </c>
      <c r="E7" s="37" t="s">
        <v>18</v>
      </c>
      <c r="F7" s="37" t="s">
        <v>38</v>
      </c>
      <c r="G7" s="37" t="s">
        <v>19</v>
      </c>
      <c r="H7" s="37" t="s">
        <v>24</v>
      </c>
      <c r="I7" s="37" t="s">
        <v>25</v>
      </c>
      <c r="J7" s="37" t="s">
        <v>31</v>
      </c>
      <c r="K7" s="37" t="s">
        <v>32</v>
      </c>
      <c r="L7" s="37" t="s">
        <v>34</v>
      </c>
      <c r="M7" s="37" t="s">
        <v>54</v>
      </c>
      <c r="N7" s="37" t="s">
        <v>20</v>
      </c>
      <c r="O7" s="71" t="s">
        <v>33</v>
      </c>
      <c r="P7" s="72"/>
      <c r="Q7" s="38"/>
      <c r="R7" s="55" t="s">
        <v>55</v>
      </c>
      <c r="S7" s="2"/>
      <c r="T7" s="2"/>
      <c r="U7" s="2"/>
      <c r="V7" s="2"/>
      <c r="W7" s="2"/>
      <c r="X7" s="2"/>
      <c r="Y7" s="2"/>
    </row>
    <row r="8" spans="1:25" ht="18" customHeight="1" x14ac:dyDescent="0.2">
      <c r="A8" s="39"/>
      <c r="B8" s="40" t="s">
        <v>1</v>
      </c>
      <c r="C8" s="41" t="s">
        <v>147</v>
      </c>
      <c r="D8" s="42"/>
      <c r="E8" s="49"/>
      <c r="F8" s="40"/>
      <c r="G8" s="43"/>
      <c r="H8" s="43" t="s">
        <v>145</v>
      </c>
      <c r="I8" s="43" t="s">
        <v>146</v>
      </c>
      <c r="J8" s="50">
        <v>10</v>
      </c>
      <c r="K8" s="43" t="s">
        <v>159</v>
      </c>
      <c r="L8" s="51">
        <v>7</v>
      </c>
      <c r="M8" s="43" t="s">
        <v>139</v>
      </c>
      <c r="N8" s="40" t="s">
        <v>22</v>
      </c>
      <c r="O8" s="52"/>
      <c r="P8" s="53"/>
      <c r="Q8" s="44" t="s">
        <v>14</v>
      </c>
    </row>
    <row r="9" spans="1:25" ht="18" customHeight="1" x14ac:dyDescent="0.2">
      <c r="A9" s="39"/>
      <c r="B9" s="40" t="s">
        <v>1</v>
      </c>
      <c r="C9" s="41" t="s">
        <v>150</v>
      </c>
      <c r="D9" s="42"/>
      <c r="E9" s="49"/>
      <c r="F9" s="40"/>
      <c r="G9" s="43"/>
      <c r="H9" s="43" t="s">
        <v>145</v>
      </c>
      <c r="I9" s="43" t="s">
        <v>146</v>
      </c>
      <c r="J9" s="50">
        <f t="shared" ref="J9:J28" si="0">J8+0.1</f>
        <v>10.1</v>
      </c>
      <c r="K9" s="43" t="s">
        <v>159</v>
      </c>
      <c r="L9" s="51">
        <f t="shared" ref="L9:L28" si="1">L8+0.1</f>
        <v>7.1</v>
      </c>
      <c r="M9" s="43" t="s">
        <v>139</v>
      </c>
      <c r="N9" s="40" t="s">
        <v>22</v>
      </c>
      <c r="O9" s="52"/>
      <c r="P9" s="53"/>
      <c r="Q9" s="44" t="s">
        <v>13</v>
      </c>
    </row>
    <row r="10" spans="1:25" ht="18" customHeight="1" x14ac:dyDescent="0.2">
      <c r="A10" s="39"/>
      <c r="B10" s="40" t="s">
        <v>1</v>
      </c>
      <c r="C10" s="41" t="s">
        <v>149</v>
      </c>
      <c r="D10" s="42"/>
      <c r="E10" s="49"/>
      <c r="F10" s="40"/>
      <c r="G10" s="43"/>
      <c r="H10" s="43" t="s">
        <v>145</v>
      </c>
      <c r="I10" s="43" t="s">
        <v>146</v>
      </c>
      <c r="J10" s="50">
        <f t="shared" si="0"/>
        <v>10.199999999999999</v>
      </c>
      <c r="K10" s="43" t="s">
        <v>159</v>
      </c>
      <c r="L10" s="51">
        <f t="shared" si="1"/>
        <v>7.1999999999999993</v>
      </c>
      <c r="M10" s="43" t="s">
        <v>139</v>
      </c>
      <c r="N10" s="40" t="s">
        <v>22</v>
      </c>
      <c r="O10" s="69"/>
      <c r="P10" s="70"/>
      <c r="Q10" s="44" t="s">
        <v>13</v>
      </c>
    </row>
    <row r="11" spans="1:25" ht="15" x14ac:dyDescent="0.2">
      <c r="A11" s="39"/>
      <c r="B11" s="40" t="s">
        <v>1</v>
      </c>
      <c r="C11" s="41" t="s">
        <v>148</v>
      </c>
      <c r="D11" s="42"/>
      <c r="E11" s="49"/>
      <c r="F11" s="40"/>
      <c r="G11" s="43"/>
      <c r="H11" s="43" t="s">
        <v>145</v>
      </c>
      <c r="I11" s="43" t="s">
        <v>146</v>
      </c>
      <c r="J11" s="50">
        <f t="shared" si="0"/>
        <v>10.299999999999999</v>
      </c>
      <c r="K11" s="43" t="s">
        <v>159</v>
      </c>
      <c r="L11" s="51">
        <f t="shared" si="1"/>
        <v>7.2999999999999989</v>
      </c>
      <c r="M11" s="43" t="s">
        <v>139</v>
      </c>
      <c r="N11" s="40" t="s">
        <v>22</v>
      </c>
      <c r="O11" s="67"/>
      <c r="P11" s="68"/>
      <c r="Q11" s="44" t="s">
        <v>22</v>
      </c>
    </row>
    <row r="12" spans="1:25" ht="18" customHeight="1" x14ac:dyDescent="0.2">
      <c r="A12" s="39"/>
      <c r="B12" s="40" t="s">
        <v>1</v>
      </c>
      <c r="C12" s="48" t="s">
        <v>151</v>
      </c>
      <c r="D12" s="42"/>
      <c r="E12" s="49"/>
      <c r="F12" s="40"/>
      <c r="G12" s="43"/>
      <c r="H12" s="43" t="s">
        <v>145</v>
      </c>
      <c r="I12" s="43" t="s">
        <v>146</v>
      </c>
      <c r="J12" s="50">
        <f t="shared" si="0"/>
        <v>10.399999999999999</v>
      </c>
      <c r="K12" s="43" t="s">
        <v>159</v>
      </c>
      <c r="L12" s="51">
        <f t="shared" si="1"/>
        <v>7.3999999999999986</v>
      </c>
      <c r="M12" s="43" t="s">
        <v>139</v>
      </c>
      <c r="N12" s="40" t="s">
        <v>22</v>
      </c>
      <c r="O12" s="67"/>
      <c r="P12" s="68"/>
      <c r="Q12" s="44"/>
    </row>
    <row r="13" spans="1:25" ht="18" customHeight="1" x14ac:dyDescent="0.2">
      <c r="A13" s="39"/>
      <c r="B13" s="40" t="s">
        <v>1</v>
      </c>
      <c r="C13" s="48" t="s">
        <v>152</v>
      </c>
      <c r="D13" s="42"/>
      <c r="E13" s="49"/>
      <c r="F13" s="40"/>
      <c r="G13" s="43"/>
      <c r="H13" s="43" t="s">
        <v>145</v>
      </c>
      <c r="I13" s="43" t="s">
        <v>146</v>
      </c>
      <c r="J13" s="50">
        <f t="shared" si="0"/>
        <v>10.499999999999998</v>
      </c>
      <c r="K13" s="43" t="s">
        <v>159</v>
      </c>
      <c r="L13" s="51">
        <f t="shared" si="1"/>
        <v>7.4999999999999982</v>
      </c>
      <c r="M13" s="43" t="s">
        <v>139</v>
      </c>
      <c r="N13" s="40" t="s">
        <v>22</v>
      </c>
      <c r="O13" s="67"/>
      <c r="P13" s="68"/>
      <c r="Q13" s="44"/>
    </row>
    <row r="14" spans="1:25" ht="18" customHeight="1" x14ac:dyDescent="0.2">
      <c r="A14" s="39"/>
      <c r="B14" s="40" t="s">
        <v>1</v>
      </c>
      <c r="C14" s="48" t="s">
        <v>153</v>
      </c>
      <c r="D14" s="42"/>
      <c r="E14" s="49"/>
      <c r="F14" s="40"/>
      <c r="G14" s="43"/>
      <c r="H14" s="43" t="s">
        <v>145</v>
      </c>
      <c r="I14" s="43" t="s">
        <v>146</v>
      </c>
      <c r="J14" s="50">
        <f t="shared" si="0"/>
        <v>10.599999999999998</v>
      </c>
      <c r="K14" s="43" t="s">
        <v>159</v>
      </c>
      <c r="L14" s="51">
        <f t="shared" si="1"/>
        <v>7.5999999999999979</v>
      </c>
      <c r="M14" s="43" t="s">
        <v>139</v>
      </c>
      <c r="N14" s="40" t="s">
        <v>22</v>
      </c>
      <c r="O14" s="67"/>
      <c r="P14" s="68"/>
      <c r="Q14" s="44"/>
    </row>
    <row r="15" spans="1:25" ht="18" customHeight="1" x14ac:dyDescent="0.25">
      <c r="A15" s="39"/>
      <c r="B15" s="40" t="s">
        <v>1</v>
      </c>
      <c r="C15" t="s">
        <v>154</v>
      </c>
      <c r="D15" s="42"/>
      <c r="E15" s="49"/>
      <c r="F15" s="40"/>
      <c r="G15" s="43"/>
      <c r="H15" s="43" t="s">
        <v>145</v>
      </c>
      <c r="I15" s="43" t="s">
        <v>146</v>
      </c>
      <c r="J15" s="50">
        <f t="shared" si="0"/>
        <v>10.699999999999998</v>
      </c>
      <c r="K15" s="43" t="s">
        <v>159</v>
      </c>
      <c r="L15" s="51">
        <f t="shared" si="1"/>
        <v>7.6999999999999975</v>
      </c>
      <c r="M15" s="43" t="s">
        <v>139</v>
      </c>
      <c r="N15" s="40" t="s">
        <v>22</v>
      </c>
      <c r="O15" s="67"/>
      <c r="P15" s="68"/>
      <c r="Q15" s="44"/>
    </row>
    <row r="16" spans="1:25" ht="18" customHeight="1" x14ac:dyDescent="0.25">
      <c r="A16" s="39"/>
      <c r="B16" s="40" t="s">
        <v>1</v>
      </c>
      <c r="C16" t="s">
        <v>155</v>
      </c>
      <c r="D16" s="42"/>
      <c r="E16" s="49"/>
      <c r="F16" s="40"/>
      <c r="G16" s="43"/>
      <c r="H16" s="43" t="s">
        <v>145</v>
      </c>
      <c r="I16" s="43" t="s">
        <v>146</v>
      </c>
      <c r="J16" s="50">
        <f t="shared" si="0"/>
        <v>10.799999999999997</v>
      </c>
      <c r="K16" s="43" t="s">
        <v>159</v>
      </c>
      <c r="L16" s="51">
        <f t="shared" si="1"/>
        <v>7.7999999999999972</v>
      </c>
      <c r="M16" s="43" t="s">
        <v>139</v>
      </c>
      <c r="N16" s="40" t="s">
        <v>22</v>
      </c>
      <c r="O16" s="69"/>
      <c r="P16" s="70"/>
      <c r="Q16" s="44"/>
    </row>
    <row r="17" spans="1:17" ht="18" customHeight="1" x14ac:dyDescent="0.2">
      <c r="A17" s="39"/>
      <c r="B17" s="40" t="s">
        <v>1</v>
      </c>
      <c r="C17" s="41" t="s">
        <v>156</v>
      </c>
      <c r="D17" s="42"/>
      <c r="E17" s="49"/>
      <c r="F17" s="40"/>
      <c r="G17" s="43"/>
      <c r="H17" s="43" t="s">
        <v>145</v>
      </c>
      <c r="I17" s="43" t="s">
        <v>146</v>
      </c>
      <c r="J17" s="50">
        <f t="shared" si="0"/>
        <v>10.899999999999997</v>
      </c>
      <c r="K17" s="43" t="s">
        <v>159</v>
      </c>
      <c r="L17" s="51">
        <f t="shared" si="1"/>
        <v>7.8999999999999968</v>
      </c>
      <c r="M17" s="43" t="s">
        <v>139</v>
      </c>
      <c r="N17" s="40" t="s">
        <v>22</v>
      </c>
      <c r="O17" s="67"/>
      <c r="P17" s="68"/>
      <c r="Q17" s="44"/>
    </row>
    <row r="18" spans="1:17" ht="18" customHeight="1" x14ac:dyDescent="0.2">
      <c r="A18" s="39"/>
      <c r="B18" s="40" t="s">
        <v>1</v>
      </c>
      <c r="C18" s="41" t="s">
        <v>158</v>
      </c>
      <c r="D18" s="42"/>
      <c r="E18" s="49"/>
      <c r="F18" s="40"/>
      <c r="G18" s="43"/>
      <c r="H18" s="43" t="s">
        <v>145</v>
      </c>
      <c r="I18" s="43" t="s">
        <v>146</v>
      </c>
      <c r="J18" s="50">
        <f t="shared" si="0"/>
        <v>10.999999999999996</v>
      </c>
      <c r="K18" s="43" t="s">
        <v>159</v>
      </c>
      <c r="L18" s="51">
        <f t="shared" si="1"/>
        <v>7.9999999999999964</v>
      </c>
      <c r="M18" s="43" t="s">
        <v>139</v>
      </c>
      <c r="N18" s="40" t="s">
        <v>22</v>
      </c>
      <c r="O18" s="67"/>
      <c r="P18" s="68"/>
      <c r="Q18" s="44"/>
    </row>
    <row r="19" spans="1:17" ht="18" customHeight="1" x14ac:dyDescent="0.2">
      <c r="A19" s="39"/>
      <c r="B19" s="40" t="s">
        <v>1</v>
      </c>
      <c r="C19" s="41" t="s">
        <v>157</v>
      </c>
      <c r="D19" s="42"/>
      <c r="E19" s="49"/>
      <c r="F19" s="40"/>
      <c r="G19" s="43"/>
      <c r="H19" s="43" t="s">
        <v>145</v>
      </c>
      <c r="I19" s="43" t="s">
        <v>146</v>
      </c>
      <c r="J19" s="50">
        <f t="shared" si="0"/>
        <v>11.099999999999996</v>
      </c>
      <c r="K19" s="43" t="s">
        <v>159</v>
      </c>
      <c r="L19" s="51">
        <f t="shared" si="1"/>
        <v>8.0999999999999961</v>
      </c>
      <c r="M19" s="43" t="s">
        <v>139</v>
      </c>
      <c r="N19" s="40" t="s">
        <v>22</v>
      </c>
      <c r="O19" s="67"/>
      <c r="P19" s="68"/>
      <c r="Q19" s="44"/>
    </row>
    <row r="20" spans="1:17" ht="18" customHeight="1" x14ac:dyDescent="0.2">
      <c r="A20" s="39"/>
      <c r="B20" s="40" t="s">
        <v>14</v>
      </c>
      <c r="C20" s="41" t="s">
        <v>165</v>
      </c>
      <c r="D20" s="42"/>
      <c r="E20" s="49"/>
      <c r="F20" s="40"/>
      <c r="G20" s="43"/>
      <c r="H20" s="43" t="s">
        <v>145</v>
      </c>
      <c r="I20" s="43" t="s">
        <v>146</v>
      </c>
      <c r="J20" s="50">
        <f t="shared" si="0"/>
        <v>11.199999999999996</v>
      </c>
      <c r="K20" s="43" t="s">
        <v>164</v>
      </c>
      <c r="L20" s="51">
        <f t="shared" si="1"/>
        <v>8.1999999999999957</v>
      </c>
      <c r="M20" s="43" t="s">
        <v>59</v>
      </c>
      <c r="N20" s="40" t="s">
        <v>22</v>
      </c>
      <c r="O20" s="69"/>
      <c r="P20" s="70"/>
      <c r="Q20" s="44" t="s">
        <v>13</v>
      </c>
    </row>
    <row r="21" spans="1:17" ht="18" customHeight="1" x14ac:dyDescent="0.2">
      <c r="A21" s="39"/>
      <c r="B21" s="40" t="s">
        <v>14</v>
      </c>
      <c r="C21" s="41" t="s">
        <v>161</v>
      </c>
      <c r="D21" s="42"/>
      <c r="E21" s="49"/>
      <c r="F21" s="40"/>
      <c r="G21" s="43"/>
      <c r="H21" s="43" t="s">
        <v>145</v>
      </c>
      <c r="I21" s="43" t="s">
        <v>146</v>
      </c>
      <c r="J21" s="50">
        <f t="shared" si="0"/>
        <v>11.299999999999995</v>
      </c>
      <c r="K21" s="43" t="s">
        <v>164</v>
      </c>
      <c r="L21" s="51">
        <f t="shared" si="1"/>
        <v>8.2999999999999954</v>
      </c>
      <c r="M21" s="43" t="s">
        <v>59</v>
      </c>
      <c r="N21" s="40" t="s">
        <v>22</v>
      </c>
      <c r="O21" s="69"/>
      <c r="P21" s="70"/>
      <c r="Q21" s="44" t="s">
        <v>13</v>
      </c>
    </row>
    <row r="22" spans="1:17" ht="18" customHeight="1" x14ac:dyDescent="0.2">
      <c r="A22" s="39"/>
      <c r="B22" s="40" t="s">
        <v>14</v>
      </c>
      <c r="C22" s="41" t="s">
        <v>162</v>
      </c>
      <c r="D22" s="42"/>
      <c r="E22" s="49"/>
      <c r="F22" s="40"/>
      <c r="G22" s="43"/>
      <c r="H22" s="43" t="s">
        <v>145</v>
      </c>
      <c r="I22" s="43" t="s">
        <v>146</v>
      </c>
      <c r="J22" s="50">
        <f t="shared" si="0"/>
        <v>11.399999999999995</v>
      </c>
      <c r="K22" s="43" t="s">
        <v>164</v>
      </c>
      <c r="L22" s="51">
        <f t="shared" si="1"/>
        <v>8.399999999999995</v>
      </c>
      <c r="M22" s="43" t="s">
        <v>59</v>
      </c>
      <c r="N22" s="40" t="s">
        <v>22</v>
      </c>
      <c r="O22" s="69"/>
      <c r="P22" s="70"/>
      <c r="Q22" s="44" t="s">
        <v>13</v>
      </c>
    </row>
    <row r="23" spans="1:17" ht="18" customHeight="1" x14ac:dyDescent="0.2">
      <c r="A23" s="39"/>
      <c r="B23" s="40" t="s">
        <v>14</v>
      </c>
      <c r="C23" s="41" t="s">
        <v>166</v>
      </c>
      <c r="D23" s="42"/>
      <c r="E23" s="49"/>
      <c r="F23" s="40"/>
      <c r="G23" s="43"/>
      <c r="H23" s="43" t="s">
        <v>145</v>
      </c>
      <c r="I23" s="43" t="s">
        <v>146</v>
      </c>
      <c r="J23" s="50">
        <f t="shared" si="0"/>
        <v>11.499999999999995</v>
      </c>
      <c r="K23" s="43" t="s">
        <v>164</v>
      </c>
      <c r="L23" s="51">
        <f t="shared" si="1"/>
        <v>8.4999999999999947</v>
      </c>
      <c r="M23" s="43" t="s">
        <v>59</v>
      </c>
      <c r="N23" s="40" t="s">
        <v>22</v>
      </c>
      <c r="O23" s="69"/>
      <c r="P23" s="70"/>
      <c r="Q23" s="44" t="s">
        <v>13</v>
      </c>
    </row>
    <row r="24" spans="1:17" ht="15" x14ac:dyDescent="0.2">
      <c r="A24" s="39"/>
      <c r="B24" s="40" t="s">
        <v>0</v>
      </c>
      <c r="C24" s="41" t="s">
        <v>160</v>
      </c>
      <c r="D24" s="42"/>
      <c r="E24" s="49"/>
      <c r="F24" s="40"/>
      <c r="G24" s="43"/>
      <c r="H24" s="43" t="s">
        <v>145</v>
      </c>
      <c r="I24" s="43" t="s">
        <v>146</v>
      </c>
      <c r="J24" s="50">
        <f t="shared" si="0"/>
        <v>11.599999999999994</v>
      </c>
      <c r="K24" s="43" t="s">
        <v>164</v>
      </c>
      <c r="L24" s="51">
        <f t="shared" si="1"/>
        <v>8.5999999999999943</v>
      </c>
      <c r="M24" s="43" t="s">
        <v>59</v>
      </c>
      <c r="N24" s="40" t="s">
        <v>22</v>
      </c>
      <c r="O24" s="67"/>
      <c r="P24" s="68"/>
      <c r="Q24" s="44" t="s">
        <v>22</v>
      </c>
    </row>
    <row r="25" spans="1:17" ht="18" customHeight="1" x14ac:dyDescent="0.2">
      <c r="A25" s="39"/>
      <c r="B25" s="40" t="s">
        <v>0</v>
      </c>
      <c r="C25" s="41" t="s">
        <v>163</v>
      </c>
      <c r="D25" s="42"/>
      <c r="E25" s="49"/>
      <c r="F25" s="40"/>
      <c r="G25" s="43"/>
      <c r="H25" s="43" t="s">
        <v>145</v>
      </c>
      <c r="I25" s="43" t="s">
        <v>146</v>
      </c>
      <c r="J25" s="50">
        <f t="shared" si="0"/>
        <v>11.699999999999994</v>
      </c>
      <c r="K25" s="43" t="s">
        <v>164</v>
      </c>
      <c r="L25" s="51">
        <f t="shared" si="1"/>
        <v>8.699999999999994</v>
      </c>
      <c r="M25" s="43" t="s">
        <v>59</v>
      </c>
      <c r="N25" s="40" t="s">
        <v>22</v>
      </c>
      <c r="O25" s="67"/>
      <c r="P25" s="68"/>
      <c r="Q25" s="44"/>
    </row>
    <row r="26" spans="1:17" ht="18" customHeight="1" x14ac:dyDescent="0.2">
      <c r="A26" s="39"/>
      <c r="B26" s="40" t="s">
        <v>13</v>
      </c>
      <c r="C26" s="48" t="s">
        <v>169</v>
      </c>
      <c r="D26" s="42"/>
      <c r="E26" s="49"/>
      <c r="F26" s="40"/>
      <c r="G26" s="43"/>
      <c r="H26" s="43" t="s">
        <v>145</v>
      </c>
      <c r="I26" s="43" t="s">
        <v>146</v>
      </c>
      <c r="J26" s="50">
        <f t="shared" si="0"/>
        <v>11.799999999999994</v>
      </c>
      <c r="K26" s="43" t="s">
        <v>164</v>
      </c>
      <c r="L26" s="51">
        <f t="shared" si="1"/>
        <v>8.7999999999999936</v>
      </c>
      <c r="M26" s="43" t="s">
        <v>59</v>
      </c>
      <c r="N26" s="40" t="s">
        <v>22</v>
      </c>
      <c r="O26" s="67"/>
      <c r="P26" s="68"/>
      <c r="Q26" s="44"/>
    </row>
    <row r="27" spans="1:17" ht="18" customHeight="1" x14ac:dyDescent="0.2">
      <c r="A27" s="39"/>
      <c r="B27" s="40" t="s">
        <v>0</v>
      </c>
      <c r="C27" s="48" t="s">
        <v>167</v>
      </c>
      <c r="D27" s="42"/>
      <c r="E27" s="49"/>
      <c r="F27" s="40"/>
      <c r="G27" s="43"/>
      <c r="H27" s="43" t="s">
        <v>145</v>
      </c>
      <c r="I27" s="43" t="s">
        <v>146</v>
      </c>
      <c r="J27" s="50">
        <f t="shared" si="0"/>
        <v>11.899999999999993</v>
      </c>
      <c r="K27" s="43" t="s">
        <v>164</v>
      </c>
      <c r="L27" s="51">
        <f t="shared" si="1"/>
        <v>8.8999999999999932</v>
      </c>
      <c r="M27" s="43" t="s">
        <v>59</v>
      </c>
      <c r="N27" s="40" t="s">
        <v>22</v>
      </c>
      <c r="O27" s="67"/>
      <c r="P27" s="68"/>
      <c r="Q27" s="44"/>
    </row>
    <row r="28" spans="1:17" ht="18" customHeight="1" x14ac:dyDescent="0.2">
      <c r="A28" s="39"/>
      <c r="B28" s="40" t="s">
        <v>13</v>
      </c>
      <c r="C28" s="62" t="s">
        <v>168</v>
      </c>
      <c r="D28" s="42"/>
      <c r="E28" s="49"/>
      <c r="F28" s="40"/>
      <c r="G28" s="43"/>
      <c r="H28" s="43" t="s">
        <v>145</v>
      </c>
      <c r="I28" s="43" t="s">
        <v>146</v>
      </c>
      <c r="J28" s="50">
        <f t="shared" si="0"/>
        <v>11.999999999999993</v>
      </c>
      <c r="K28" s="43" t="s">
        <v>164</v>
      </c>
      <c r="L28" s="51">
        <f t="shared" si="1"/>
        <v>8.9999999999999929</v>
      </c>
      <c r="M28" s="43" t="s">
        <v>59</v>
      </c>
      <c r="N28" s="40" t="s">
        <v>22</v>
      </c>
      <c r="O28" s="69"/>
      <c r="P28" s="70"/>
      <c r="Q28" s="44"/>
    </row>
    <row r="29" spans="1:17" ht="6" customHeight="1" thickBot="1" x14ac:dyDescent="0.25">
      <c r="A29" s="29"/>
      <c r="B29" s="45"/>
      <c r="C29" s="45"/>
      <c r="D29" s="45"/>
      <c r="E29" s="45"/>
      <c r="F29" s="45"/>
      <c r="G29" s="45"/>
      <c r="H29" s="45"/>
      <c r="I29" s="45"/>
      <c r="J29" s="45"/>
      <c r="K29" s="45"/>
      <c r="L29" s="45"/>
      <c r="M29" s="45"/>
      <c r="N29" s="45"/>
      <c r="O29" s="45"/>
      <c r="P29" s="46"/>
    </row>
    <row r="30" spans="1:17" ht="15" customHeight="1" thickTop="1" x14ac:dyDescent="0.2"/>
    <row r="31" spans="1:17" ht="12.75" customHeight="1" x14ac:dyDescent="0.2"/>
    <row r="32" spans="1:17" ht="12.75" customHeight="1" x14ac:dyDescent="0.2">
      <c r="B32" s="40" t="s">
        <v>14</v>
      </c>
      <c r="C32" s="41" t="s">
        <v>233</v>
      </c>
      <c r="D32" s="42" t="s">
        <v>236</v>
      </c>
      <c r="E32" s="49"/>
      <c r="F32" s="40"/>
      <c r="G32" s="43"/>
      <c r="H32" s="43" t="s">
        <v>237</v>
      </c>
      <c r="I32" s="43" t="s">
        <v>237</v>
      </c>
      <c r="J32" s="50">
        <f t="shared" ref="J32:J34" si="2">J31+0.1</f>
        <v>0.1</v>
      </c>
      <c r="K32" s="43" t="s">
        <v>238</v>
      </c>
      <c r="L32" s="51">
        <f t="shared" ref="L32:L34" si="3">L31+0.1</f>
        <v>0.1</v>
      </c>
      <c r="M32" s="43" t="s">
        <v>57</v>
      </c>
      <c r="N32" s="40" t="s">
        <v>22</v>
      </c>
    </row>
    <row r="33" spans="2:14" ht="12.75" customHeight="1" x14ac:dyDescent="0.2">
      <c r="B33" s="40" t="s">
        <v>0</v>
      </c>
      <c r="C33" s="41" t="s">
        <v>234</v>
      </c>
      <c r="D33" s="42" t="s">
        <v>43</v>
      </c>
      <c r="E33" s="49"/>
      <c r="F33" s="40"/>
      <c r="G33" s="43"/>
      <c r="H33" s="43" t="s">
        <v>237</v>
      </c>
      <c r="I33" s="43" t="s">
        <v>237</v>
      </c>
      <c r="J33" s="50">
        <f t="shared" si="2"/>
        <v>0.2</v>
      </c>
      <c r="K33" s="43" t="s">
        <v>238</v>
      </c>
      <c r="L33" s="51">
        <f t="shared" si="3"/>
        <v>0.2</v>
      </c>
      <c r="M33" s="43" t="s">
        <v>57</v>
      </c>
      <c r="N33" s="40" t="s">
        <v>22</v>
      </c>
    </row>
    <row r="34" spans="2:14" ht="12.75" customHeight="1" x14ac:dyDescent="0.2">
      <c r="B34" s="40" t="s">
        <v>13</v>
      </c>
      <c r="C34" s="41" t="s">
        <v>235</v>
      </c>
      <c r="D34" s="42" t="s">
        <v>185</v>
      </c>
      <c r="E34" s="49"/>
      <c r="F34" s="40"/>
      <c r="G34" s="43"/>
      <c r="H34" s="43" t="s">
        <v>237</v>
      </c>
      <c r="I34" s="43" t="s">
        <v>237</v>
      </c>
      <c r="J34" s="50">
        <f t="shared" si="2"/>
        <v>0.30000000000000004</v>
      </c>
      <c r="K34" s="43" t="s">
        <v>239</v>
      </c>
      <c r="L34" s="51">
        <f t="shared" si="3"/>
        <v>0.30000000000000004</v>
      </c>
      <c r="M34" s="43" t="s">
        <v>57</v>
      </c>
      <c r="N34" s="40" t="s">
        <v>22</v>
      </c>
    </row>
    <row r="35" spans="2:14" ht="12.75" customHeight="1" x14ac:dyDescent="0.2"/>
    <row r="36" spans="2:14" ht="12.75" customHeight="1" x14ac:dyDescent="0.2"/>
    <row r="37" spans="2:14" ht="12.75" customHeight="1" x14ac:dyDescent="0.2"/>
    <row r="38" spans="2:14" ht="12.75" customHeight="1" x14ac:dyDescent="0.2"/>
    <row r="39" spans="2:14" ht="12.75" customHeight="1" x14ac:dyDescent="0.2"/>
    <row r="40" spans="2:14" ht="12.75" customHeight="1" x14ac:dyDescent="0.2"/>
    <row r="41" spans="2:14" ht="12.75" customHeight="1" x14ac:dyDescent="0.2"/>
    <row r="42" spans="2:14" ht="12.75" customHeight="1" x14ac:dyDescent="0.2"/>
    <row r="43" spans="2:14" ht="12.75" customHeight="1" x14ac:dyDescent="0.2"/>
    <row r="44" spans="2:14" ht="12.75" customHeight="1" x14ac:dyDescent="0.2"/>
    <row r="45" spans="2:14" ht="12.75" customHeight="1" x14ac:dyDescent="0.2"/>
    <row r="46" spans="2:14" ht="12.75" customHeight="1" x14ac:dyDescent="0.2"/>
    <row r="47" spans="2:14" ht="12.75" customHeight="1" x14ac:dyDescent="0.2"/>
    <row r="48" spans="2:14"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sheetData>
  <mergeCells count="22">
    <mergeCell ref="B1:C1"/>
    <mergeCell ref="O25:P25"/>
    <mergeCell ref="O26:P26"/>
    <mergeCell ref="O27:P27"/>
    <mergeCell ref="O28:P28"/>
    <mergeCell ref="C2:C3"/>
    <mergeCell ref="O7:P7"/>
    <mergeCell ref="O18:P18"/>
    <mergeCell ref="O19:P19"/>
    <mergeCell ref="O20:P20"/>
    <mergeCell ref="O24:P24"/>
    <mergeCell ref="O10:P10"/>
    <mergeCell ref="O11:P11"/>
    <mergeCell ref="O12:P12"/>
    <mergeCell ref="O13:P13"/>
    <mergeCell ref="O14:P14"/>
    <mergeCell ref="O23:P23"/>
    <mergeCell ref="O15:P15"/>
    <mergeCell ref="O16:P16"/>
    <mergeCell ref="O17:P17"/>
    <mergeCell ref="O21:P21"/>
    <mergeCell ref="O22:P22"/>
  </mergeCells>
  <conditionalFormatting sqref="B8:B28">
    <cfRule type="containsText" dxfId="27" priority="6" operator="containsText" text="Check">
      <formula>NOT(ISERROR(SEARCH("Check",B8)))</formula>
    </cfRule>
    <cfRule type="containsText" dxfId="26" priority="7" operator="containsText" text="Act">
      <formula>NOT(ISERROR(SEARCH("Act",B8)))</formula>
    </cfRule>
    <cfRule type="containsText" dxfId="25" priority="8" operator="containsText" text="Do">
      <formula>NOT(ISERROR(SEARCH("Do",B8)))</formula>
    </cfRule>
    <cfRule type="containsText" dxfId="24" priority="9" operator="containsText" text="Plan">
      <formula>NOT(ISERROR(SEARCH("Plan",B8)))</formula>
    </cfRule>
  </conditionalFormatting>
  <conditionalFormatting sqref="B32:B34">
    <cfRule type="containsText" dxfId="23" priority="1" operator="containsText" text="Check">
      <formula>NOT(ISERROR(SEARCH("Check",B32)))</formula>
    </cfRule>
    <cfRule type="containsText" dxfId="22" priority="2" operator="containsText" text="Act">
      <formula>NOT(ISERROR(SEARCH("Act",B32)))</formula>
    </cfRule>
    <cfRule type="containsText" dxfId="21" priority="3" operator="containsText" text="Do">
      <formula>NOT(ISERROR(SEARCH("Do",B32)))</formula>
    </cfRule>
    <cfRule type="containsText" dxfId="20" priority="4" operator="containsText" text="Plan">
      <formula>NOT(ISERROR(SEARCH("Plan",B32)))</formula>
    </cfRule>
  </conditionalFormatting>
  <conditionalFormatting sqref="N8:N28">
    <cfRule type="cellIs" dxfId="19" priority="14" operator="equal">
      <formula>"Closed"</formula>
    </cfRule>
  </conditionalFormatting>
  <conditionalFormatting sqref="N32:N34">
    <cfRule type="cellIs" dxfId="18" priority="5" operator="equal">
      <formula>"Closed"</formula>
    </cfRule>
  </conditionalFormatting>
  <dataValidations count="5">
    <dataValidation type="list" allowBlank="1" showInputMessage="1" showErrorMessage="1" sqref="B8:B23 B28" xr:uid="{7C7CD399-C3E7-4CF1-9AC9-8BB6CD0266D1}">
      <formula1>$Q$7:$Q$20</formula1>
    </dataValidation>
    <dataValidation type="list" allowBlank="1" showInputMessage="1" showErrorMessage="1" sqref="B24:B27 B33:B34" xr:uid="{9C2D37EC-F04E-4C58-9CC4-DC4FB7FED9B0}">
      <formula1>$Q$7:$Q$10</formula1>
    </dataValidation>
    <dataValidation type="list" allowBlank="1" showInputMessage="1" showErrorMessage="1" sqref="N8:N28" xr:uid="{D01B08D7-1B86-4325-9CCB-4832A469138E}">
      <formula1>$Q$20:$Q$24</formula1>
    </dataValidation>
    <dataValidation type="list" allowBlank="1" showInputMessage="1" showErrorMessage="1" sqref="N32:N34" xr:uid="{8702C0DD-75D3-4ACF-BBB7-A38287206FA3}">
      <formula1>$Q$26:$Q$31</formula1>
    </dataValidation>
    <dataValidation type="list" allowBlank="1" showInputMessage="1" showErrorMessage="1" sqref="B32" xr:uid="{CBD6DCFB-0D1D-4660-AFE7-A8512C652E37}">
      <formula1>$Q$7:$Q$26</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EF4BF-0B5E-4A0D-BFF3-689E3E6F3228}">
  <sheetPr codeName="Sheet6"/>
  <dimension ref="A1:Y120"/>
  <sheetViews>
    <sheetView topLeftCell="A28" workbookViewId="0">
      <selection activeCell="B60" sqref="B60"/>
    </sheetView>
  </sheetViews>
  <sheetFormatPr defaultRowHeight="12" x14ac:dyDescent="0.2"/>
  <cols>
    <col min="1" max="1" width="2.7109375" style="2" customWidth="1"/>
    <col min="2" max="2" width="14.7109375" style="2" customWidth="1"/>
    <col min="3" max="3" width="125.85546875" style="2" customWidth="1"/>
    <col min="4" max="4" width="17.42578125" style="2" customWidth="1"/>
    <col min="5" max="7" width="14.7109375" style="2" customWidth="1"/>
    <col min="8" max="8" width="6" style="2" customWidth="1"/>
    <col min="9" max="9" width="10.28515625" style="2" customWidth="1"/>
    <col min="10" max="10" width="11.5703125" style="2" bestFit="1" customWidth="1"/>
    <col min="11" max="11" width="11.7109375" style="2" bestFit="1" customWidth="1"/>
    <col min="12" max="12" width="12.42578125" style="2" customWidth="1"/>
    <col min="13" max="13" width="10.5703125" style="2" customWidth="1"/>
    <col min="14" max="14" width="14.7109375" style="2" customWidth="1"/>
    <col min="15" max="16" width="20.7109375" style="2" customWidth="1"/>
    <col min="17" max="18" width="2.7109375" style="2" customWidth="1"/>
    <col min="19" max="19" width="14.140625" style="2" hidden="1" customWidth="1"/>
    <col min="20" max="25" width="7.85546875" style="2" hidden="1" customWidth="1"/>
    <col min="26" max="26" width="7.85546875" style="2" customWidth="1"/>
    <col min="27" max="247" width="9.140625" style="2"/>
    <col min="248" max="250" width="3" style="2" customWidth="1"/>
    <col min="251" max="270" width="5.7109375" style="2" customWidth="1"/>
    <col min="271" max="271" width="13.85546875" style="2" customWidth="1"/>
    <col min="272" max="272" width="19.42578125" style="2" customWidth="1"/>
    <col min="273" max="503" width="9.140625" style="2"/>
    <col min="504" max="506" width="3" style="2" customWidth="1"/>
    <col min="507" max="526" width="5.7109375" style="2" customWidth="1"/>
    <col min="527" max="527" width="13.85546875" style="2" customWidth="1"/>
    <col min="528" max="528" width="19.42578125" style="2" customWidth="1"/>
    <col min="529" max="759" width="9.140625" style="2"/>
    <col min="760" max="762" width="3" style="2" customWidth="1"/>
    <col min="763" max="782" width="5.7109375" style="2" customWidth="1"/>
    <col min="783" max="783" width="13.85546875" style="2" customWidth="1"/>
    <col min="784" max="784" width="19.42578125" style="2" customWidth="1"/>
    <col min="785" max="1015" width="9.140625" style="2"/>
    <col min="1016" max="1018" width="3" style="2" customWidth="1"/>
    <col min="1019" max="1038" width="5.7109375" style="2" customWidth="1"/>
    <col min="1039" max="1039" width="13.85546875" style="2" customWidth="1"/>
    <col min="1040" max="1040" width="19.42578125" style="2" customWidth="1"/>
    <col min="1041" max="1271" width="9.140625" style="2"/>
    <col min="1272" max="1274" width="3" style="2" customWidth="1"/>
    <col min="1275" max="1294" width="5.7109375" style="2" customWidth="1"/>
    <col min="1295" max="1295" width="13.85546875" style="2" customWidth="1"/>
    <col min="1296" max="1296" width="19.42578125" style="2" customWidth="1"/>
    <col min="1297" max="1527" width="9.140625" style="2"/>
    <col min="1528" max="1530" width="3" style="2" customWidth="1"/>
    <col min="1531" max="1550" width="5.7109375" style="2" customWidth="1"/>
    <col min="1551" max="1551" width="13.85546875" style="2" customWidth="1"/>
    <col min="1552" max="1552" width="19.42578125" style="2" customWidth="1"/>
    <col min="1553" max="1783" width="9.140625" style="2"/>
    <col min="1784" max="1786" width="3" style="2" customWidth="1"/>
    <col min="1787" max="1806" width="5.7109375" style="2" customWidth="1"/>
    <col min="1807" max="1807" width="13.85546875" style="2" customWidth="1"/>
    <col min="1808" max="1808" width="19.42578125" style="2" customWidth="1"/>
    <col min="1809" max="2039" width="9.140625" style="2"/>
    <col min="2040" max="2042" width="3" style="2" customWidth="1"/>
    <col min="2043" max="2062" width="5.7109375" style="2" customWidth="1"/>
    <col min="2063" max="2063" width="13.85546875" style="2" customWidth="1"/>
    <col min="2064" max="2064" width="19.42578125" style="2" customWidth="1"/>
    <col min="2065" max="2295" width="9.140625" style="2"/>
    <col min="2296" max="2298" width="3" style="2" customWidth="1"/>
    <col min="2299" max="2318" width="5.7109375" style="2" customWidth="1"/>
    <col min="2319" max="2319" width="13.85546875" style="2" customWidth="1"/>
    <col min="2320" max="2320" width="19.42578125" style="2" customWidth="1"/>
    <col min="2321" max="2551" width="9.140625" style="2"/>
    <col min="2552" max="2554" width="3" style="2" customWidth="1"/>
    <col min="2555" max="2574" width="5.7109375" style="2" customWidth="1"/>
    <col min="2575" max="2575" width="13.85546875" style="2" customWidth="1"/>
    <col min="2576" max="2576" width="19.42578125" style="2" customWidth="1"/>
    <col min="2577" max="2807" width="9.140625" style="2"/>
    <col min="2808" max="2810" width="3" style="2" customWidth="1"/>
    <col min="2811" max="2830" width="5.7109375" style="2" customWidth="1"/>
    <col min="2831" max="2831" width="13.85546875" style="2" customWidth="1"/>
    <col min="2832" max="2832" width="19.42578125" style="2" customWidth="1"/>
    <col min="2833" max="3063" width="9.140625" style="2"/>
    <col min="3064" max="3066" width="3" style="2" customWidth="1"/>
    <col min="3067" max="3086" width="5.7109375" style="2" customWidth="1"/>
    <col min="3087" max="3087" width="13.85546875" style="2" customWidth="1"/>
    <col min="3088" max="3088" width="19.42578125" style="2" customWidth="1"/>
    <col min="3089" max="3319" width="9.140625" style="2"/>
    <col min="3320" max="3322" width="3" style="2" customWidth="1"/>
    <col min="3323" max="3342" width="5.7109375" style="2" customWidth="1"/>
    <col min="3343" max="3343" width="13.85546875" style="2" customWidth="1"/>
    <col min="3344" max="3344" width="19.42578125" style="2" customWidth="1"/>
    <col min="3345" max="3575" width="9.140625" style="2"/>
    <col min="3576" max="3578" width="3" style="2" customWidth="1"/>
    <col min="3579" max="3598" width="5.7109375" style="2" customWidth="1"/>
    <col min="3599" max="3599" width="13.85546875" style="2" customWidth="1"/>
    <col min="3600" max="3600" width="19.42578125" style="2" customWidth="1"/>
    <col min="3601" max="3831" width="9.140625" style="2"/>
    <col min="3832" max="3834" width="3" style="2" customWidth="1"/>
    <col min="3835" max="3854" width="5.7109375" style="2" customWidth="1"/>
    <col min="3855" max="3855" width="13.85546875" style="2" customWidth="1"/>
    <col min="3856" max="3856" width="19.42578125" style="2" customWidth="1"/>
    <col min="3857" max="4087" width="9.140625" style="2"/>
    <col min="4088" max="4090" width="3" style="2" customWidth="1"/>
    <col min="4091" max="4110" width="5.7109375" style="2" customWidth="1"/>
    <col min="4111" max="4111" width="13.85546875" style="2" customWidth="1"/>
    <col min="4112" max="4112" width="19.42578125" style="2" customWidth="1"/>
    <col min="4113" max="4343" width="9.140625" style="2"/>
    <col min="4344" max="4346" width="3" style="2" customWidth="1"/>
    <col min="4347" max="4366" width="5.7109375" style="2" customWidth="1"/>
    <col min="4367" max="4367" width="13.85546875" style="2" customWidth="1"/>
    <col min="4368" max="4368" width="19.42578125" style="2" customWidth="1"/>
    <col min="4369" max="4599" width="9.140625" style="2"/>
    <col min="4600" max="4602" width="3" style="2" customWidth="1"/>
    <col min="4603" max="4622" width="5.7109375" style="2" customWidth="1"/>
    <col min="4623" max="4623" width="13.85546875" style="2" customWidth="1"/>
    <col min="4624" max="4624" width="19.42578125" style="2" customWidth="1"/>
    <col min="4625" max="4855" width="9.140625" style="2"/>
    <col min="4856" max="4858" width="3" style="2" customWidth="1"/>
    <col min="4859" max="4878" width="5.7109375" style="2" customWidth="1"/>
    <col min="4879" max="4879" width="13.85546875" style="2" customWidth="1"/>
    <col min="4880" max="4880" width="19.42578125" style="2" customWidth="1"/>
    <col min="4881" max="5111" width="9.140625" style="2"/>
    <col min="5112" max="5114" width="3" style="2" customWidth="1"/>
    <col min="5115" max="5134" width="5.7109375" style="2" customWidth="1"/>
    <col min="5135" max="5135" width="13.85546875" style="2" customWidth="1"/>
    <col min="5136" max="5136" width="19.42578125" style="2" customWidth="1"/>
    <col min="5137" max="5367" width="9.140625" style="2"/>
    <col min="5368" max="5370" width="3" style="2" customWidth="1"/>
    <col min="5371" max="5390" width="5.7109375" style="2" customWidth="1"/>
    <col min="5391" max="5391" width="13.85546875" style="2" customWidth="1"/>
    <col min="5392" max="5392" width="19.42578125" style="2" customWidth="1"/>
    <col min="5393" max="5623" width="9.140625" style="2"/>
    <col min="5624" max="5626" width="3" style="2" customWidth="1"/>
    <col min="5627" max="5646" width="5.7109375" style="2" customWidth="1"/>
    <col min="5647" max="5647" width="13.85546875" style="2" customWidth="1"/>
    <col min="5648" max="5648" width="19.42578125" style="2" customWidth="1"/>
    <col min="5649" max="5879" width="9.140625" style="2"/>
    <col min="5880" max="5882" width="3" style="2" customWidth="1"/>
    <col min="5883" max="5902" width="5.7109375" style="2" customWidth="1"/>
    <col min="5903" max="5903" width="13.85546875" style="2" customWidth="1"/>
    <col min="5904" max="5904" width="19.42578125" style="2" customWidth="1"/>
    <col min="5905" max="6135" width="9.140625" style="2"/>
    <col min="6136" max="6138" width="3" style="2" customWidth="1"/>
    <col min="6139" max="6158" width="5.7109375" style="2" customWidth="1"/>
    <col min="6159" max="6159" width="13.85546875" style="2" customWidth="1"/>
    <col min="6160" max="6160" width="19.42578125" style="2" customWidth="1"/>
    <col min="6161" max="6391" width="9.140625" style="2"/>
    <col min="6392" max="6394" width="3" style="2" customWidth="1"/>
    <col min="6395" max="6414" width="5.7109375" style="2" customWidth="1"/>
    <col min="6415" max="6415" width="13.85546875" style="2" customWidth="1"/>
    <col min="6416" max="6416" width="19.42578125" style="2" customWidth="1"/>
    <col min="6417" max="6647" width="9.140625" style="2"/>
    <col min="6648" max="6650" width="3" style="2" customWidth="1"/>
    <col min="6651" max="6670" width="5.7109375" style="2" customWidth="1"/>
    <col min="6671" max="6671" width="13.85546875" style="2" customWidth="1"/>
    <col min="6672" max="6672" width="19.42578125" style="2" customWidth="1"/>
    <col min="6673" max="6903" width="9.140625" style="2"/>
    <col min="6904" max="6906" width="3" style="2" customWidth="1"/>
    <col min="6907" max="6926" width="5.7109375" style="2" customWidth="1"/>
    <col min="6927" max="6927" width="13.85546875" style="2" customWidth="1"/>
    <col min="6928" max="6928" width="19.42578125" style="2" customWidth="1"/>
    <col min="6929" max="7159" width="9.140625" style="2"/>
    <col min="7160" max="7162" width="3" style="2" customWidth="1"/>
    <col min="7163" max="7182" width="5.7109375" style="2" customWidth="1"/>
    <col min="7183" max="7183" width="13.85546875" style="2" customWidth="1"/>
    <col min="7184" max="7184" width="19.42578125" style="2" customWidth="1"/>
    <col min="7185" max="7415" width="9.140625" style="2"/>
    <col min="7416" max="7418" width="3" style="2" customWidth="1"/>
    <col min="7419" max="7438" width="5.7109375" style="2" customWidth="1"/>
    <col min="7439" max="7439" width="13.85546875" style="2" customWidth="1"/>
    <col min="7440" max="7440" width="19.42578125" style="2" customWidth="1"/>
    <col min="7441" max="7671" width="9.140625" style="2"/>
    <col min="7672" max="7674" width="3" style="2" customWidth="1"/>
    <col min="7675" max="7694" width="5.7109375" style="2" customWidth="1"/>
    <col min="7695" max="7695" width="13.85546875" style="2" customWidth="1"/>
    <col min="7696" max="7696" width="19.42578125" style="2" customWidth="1"/>
    <col min="7697" max="7927" width="9.140625" style="2"/>
    <col min="7928" max="7930" width="3" style="2" customWidth="1"/>
    <col min="7931" max="7950" width="5.7109375" style="2" customWidth="1"/>
    <col min="7951" max="7951" width="13.85546875" style="2" customWidth="1"/>
    <col min="7952" max="7952" width="19.42578125" style="2" customWidth="1"/>
    <col min="7953" max="8183" width="9.140625" style="2"/>
    <col min="8184" max="8186" width="3" style="2" customWidth="1"/>
    <col min="8187" max="8206" width="5.7109375" style="2" customWidth="1"/>
    <col min="8207" max="8207" width="13.85546875" style="2" customWidth="1"/>
    <col min="8208" max="8208" width="19.42578125" style="2" customWidth="1"/>
    <col min="8209" max="8439" width="9.140625" style="2"/>
    <col min="8440" max="8442" width="3" style="2" customWidth="1"/>
    <col min="8443" max="8462" width="5.7109375" style="2" customWidth="1"/>
    <col min="8463" max="8463" width="13.85546875" style="2" customWidth="1"/>
    <col min="8464" max="8464" width="19.42578125" style="2" customWidth="1"/>
    <col min="8465" max="8695" width="9.140625" style="2"/>
    <col min="8696" max="8698" width="3" style="2" customWidth="1"/>
    <col min="8699" max="8718" width="5.7109375" style="2" customWidth="1"/>
    <col min="8719" max="8719" width="13.85546875" style="2" customWidth="1"/>
    <col min="8720" max="8720" width="19.42578125" style="2" customWidth="1"/>
    <col min="8721" max="8951" width="9.140625" style="2"/>
    <col min="8952" max="8954" width="3" style="2" customWidth="1"/>
    <col min="8955" max="8974" width="5.7109375" style="2" customWidth="1"/>
    <col min="8975" max="8975" width="13.85546875" style="2" customWidth="1"/>
    <col min="8976" max="8976" width="19.42578125" style="2" customWidth="1"/>
    <col min="8977" max="9207" width="9.140625" style="2"/>
    <col min="9208" max="9210" width="3" style="2" customWidth="1"/>
    <col min="9211" max="9230" width="5.7109375" style="2" customWidth="1"/>
    <col min="9231" max="9231" width="13.85546875" style="2" customWidth="1"/>
    <col min="9232" max="9232" width="19.42578125" style="2" customWidth="1"/>
    <col min="9233" max="9463" width="9.140625" style="2"/>
    <col min="9464" max="9466" width="3" style="2" customWidth="1"/>
    <col min="9467" max="9486" width="5.7109375" style="2" customWidth="1"/>
    <col min="9487" max="9487" width="13.85546875" style="2" customWidth="1"/>
    <col min="9488" max="9488" width="19.42578125" style="2" customWidth="1"/>
    <col min="9489" max="9719" width="9.140625" style="2"/>
    <col min="9720" max="9722" width="3" style="2" customWidth="1"/>
    <col min="9723" max="9742" width="5.7109375" style="2" customWidth="1"/>
    <col min="9743" max="9743" width="13.85546875" style="2" customWidth="1"/>
    <col min="9744" max="9744" width="19.42578125" style="2" customWidth="1"/>
    <col min="9745" max="9975" width="9.140625" style="2"/>
    <col min="9976" max="9978" width="3" style="2" customWidth="1"/>
    <col min="9979" max="9998" width="5.7109375" style="2" customWidth="1"/>
    <col min="9999" max="9999" width="13.85546875" style="2" customWidth="1"/>
    <col min="10000" max="10000" width="19.42578125" style="2" customWidth="1"/>
    <col min="10001" max="10231" width="9.140625" style="2"/>
    <col min="10232" max="10234" width="3" style="2" customWidth="1"/>
    <col min="10235" max="10254" width="5.7109375" style="2" customWidth="1"/>
    <col min="10255" max="10255" width="13.85546875" style="2" customWidth="1"/>
    <col min="10256" max="10256" width="19.42578125" style="2" customWidth="1"/>
    <col min="10257" max="10487" width="9.140625" style="2"/>
    <col min="10488" max="10490" width="3" style="2" customWidth="1"/>
    <col min="10491" max="10510" width="5.7109375" style="2" customWidth="1"/>
    <col min="10511" max="10511" width="13.85546875" style="2" customWidth="1"/>
    <col min="10512" max="10512" width="19.42578125" style="2" customWidth="1"/>
    <col min="10513" max="10743" width="9.140625" style="2"/>
    <col min="10744" max="10746" width="3" style="2" customWidth="1"/>
    <col min="10747" max="10766" width="5.7109375" style="2" customWidth="1"/>
    <col min="10767" max="10767" width="13.85546875" style="2" customWidth="1"/>
    <col min="10768" max="10768" width="19.42578125" style="2" customWidth="1"/>
    <col min="10769" max="10999" width="9.140625" style="2"/>
    <col min="11000" max="11002" width="3" style="2" customWidth="1"/>
    <col min="11003" max="11022" width="5.7109375" style="2" customWidth="1"/>
    <col min="11023" max="11023" width="13.85546875" style="2" customWidth="1"/>
    <col min="11024" max="11024" width="19.42578125" style="2" customWidth="1"/>
    <col min="11025" max="11255" width="9.140625" style="2"/>
    <col min="11256" max="11258" width="3" style="2" customWidth="1"/>
    <col min="11259" max="11278" width="5.7109375" style="2" customWidth="1"/>
    <col min="11279" max="11279" width="13.85546875" style="2" customWidth="1"/>
    <col min="11280" max="11280" width="19.42578125" style="2" customWidth="1"/>
    <col min="11281" max="11511" width="9.140625" style="2"/>
    <col min="11512" max="11514" width="3" style="2" customWidth="1"/>
    <col min="11515" max="11534" width="5.7109375" style="2" customWidth="1"/>
    <col min="11535" max="11535" width="13.85546875" style="2" customWidth="1"/>
    <col min="11536" max="11536" width="19.42578125" style="2" customWidth="1"/>
    <col min="11537" max="11767" width="9.140625" style="2"/>
    <col min="11768" max="11770" width="3" style="2" customWidth="1"/>
    <col min="11771" max="11790" width="5.7109375" style="2" customWidth="1"/>
    <col min="11791" max="11791" width="13.85546875" style="2" customWidth="1"/>
    <col min="11792" max="11792" width="19.42578125" style="2" customWidth="1"/>
    <col min="11793" max="12023" width="9.140625" style="2"/>
    <col min="12024" max="12026" width="3" style="2" customWidth="1"/>
    <col min="12027" max="12046" width="5.7109375" style="2" customWidth="1"/>
    <col min="12047" max="12047" width="13.85546875" style="2" customWidth="1"/>
    <col min="12048" max="12048" width="19.42578125" style="2" customWidth="1"/>
    <col min="12049" max="12279" width="9.140625" style="2"/>
    <col min="12280" max="12282" width="3" style="2" customWidth="1"/>
    <col min="12283" max="12302" width="5.7109375" style="2" customWidth="1"/>
    <col min="12303" max="12303" width="13.85546875" style="2" customWidth="1"/>
    <col min="12304" max="12304" width="19.42578125" style="2" customWidth="1"/>
    <col min="12305" max="12535" width="9.140625" style="2"/>
    <col min="12536" max="12538" width="3" style="2" customWidth="1"/>
    <col min="12539" max="12558" width="5.7109375" style="2" customWidth="1"/>
    <col min="12559" max="12559" width="13.85546875" style="2" customWidth="1"/>
    <col min="12560" max="12560" width="19.42578125" style="2" customWidth="1"/>
    <col min="12561" max="12791" width="9.140625" style="2"/>
    <col min="12792" max="12794" width="3" style="2" customWidth="1"/>
    <col min="12795" max="12814" width="5.7109375" style="2" customWidth="1"/>
    <col min="12815" max="12815" width="13.85546875" style="2" customWidth="1"/>
    <col min="12816" max="12816" width="19.42578125" style="2" customWidth="1"/>
    <col min="12817" max="13047" width="9.140625" style="2"/>
    <col min="13048" max="13050" width="3" style="2" customWidth="1"/>
    <col min="13051" max="13070" width="5.7109375" style="2" customWidth="1"/>
    <col min="13071" max="13071" width="13.85546875" style="2" customWidth="1"/>
    <col min="13072" max="13072" width="19.42578125" style="2" customWidth="1"/>
    <col min="13073" max="13303" width="9.140625" style="2"/>
    <col min="13304" max="13306" width="3" style="2" customWidth="1"/>
    <col min="13307" max="13326" width="5.7109375" style="2" customWidth="1"/>
    <col min="13327" max="13327" width="13.85546875" style="2" customWidth="1"/>
    <col min="13328" max="13328" width="19.42578125" style="2" customWidth="1"/>
    <col min="13329" max="13559" width="9.140625" style="2"/>
    <col min="13560" max="13562" width="3" style="2" customWidth="1"/>
    <col min="13563" max="13582" width="5.7109375" style="2" customWidth="1"/>
    <col min="13583" max="13583" width="13.85546875" style="2" customWidth="1"/>
    <col min="13584" max="13584" width="19.42578125" style="2" customWidth="1"/>
    <col min="13585" max="13815" width="9.140625" style="2"/>
    <col min="13816" max="13818" width="3" style="2" customWidth="1"/>
    <col min="13819" max="13838" width="5.7109375" style="2" customWidth="1"/>
    <col min="13839" max="13839" width="13.85546875" style="2" customWidth="1"/>
    <col min="13840" max="13840" width="19.42578125" style="2" customWidth="1"/>
    <col min="13841" max="14071" width="9.140625" style="2"/>
    <col min="14072" max="14074" width="3" style="2" customWidth="1"/>
    <col min="14075" max="14094" width="5.7109375" style="2" customWidth="1"/>
    <col min="14095" max="14095" width="13.85546875" style="2" customWidth="1"/>
    <col min="14096" max="14096" width="19.42578125" style="2" customWidth="1"/>
    <col min="14097" max="14327" width="9.140625" style="2"/>
    <col min="14328" max="14330" width="3" style="2" customWidth="1"/>
    <col min="14331" max="14350" width="5.7109375" style="2" customWidth="1"/>
    <col min="14351" max="14351" width="13.85546875" style="2" customWidth="1"/>
    <col min="14352" max="14352" width="19.42578125" style="2" customWidth="1"/>
    <col min="14353" max="14583" width="9.140625" style="2"/>
    <col min="14584" max="14586" width="3" style="2" customWidth="1"/>
    <col min="14587" max="14606" width="5.7109375" style="2" customWidth="1"/>
    <col min="14607" max="14607" width="13.85546875" style="2" customWidth="1"/>
    <col min="14608" max="14608" width="19.42578125" style="2" customWidth="1"/>
    <col min="14609" max="14839" width="9.140625" style="2"/>
    <col min="14840" max="14842" width="3" style="2" customWidth="1"/>
    <col min="14843" max="14862" width="5.7109375" style="2" customWidth="1"/>
    <col min="14863" max="14863" width="13.85546875" style="2" customWidth="1"/>
    <col min="14864" max="14864" width="19.42578125" style="2" customWidth="1"/>
    <col min="14865" max="15095" width="9.140625" style="2"/>
    <col min="15096" max="15098" width="3" style="2" customWidth="1"/>
    <col min="15099" max="15118" width="5.7109375" style="2" customWidth="1"/>
    <col min="15119" max="15119" width="13.85546875" style="2" customWidth="1"/>
    <col min="15120" max="15120" width="19.42578125" style="2" customWidth="1"/>
    <col min="15121" max="15351" width="9.140625" style="2"/>
    <col min="15352" max="15354" width="3" style="2" customWidth="1"/>
    <col min="15355" max="15374" width="5.7109375" style="2" customWidth="1"/>
    <col min="15375" max="15375" width="13.85546875" style="2" customWidth="1"/>
    <col min="15376" max="15376" width="19.42578125" style="2" customWidth="1"/>
    <col min="15377" max="15607" width="9.140625" style="2"/>
    <col min="15608" max="15610" width="3" style="2" customWidth="1"/>
    <col min="15611" max="15630" width="5.7109375" style="2" customWidth="1"/>
    <col min="15631" max="15631" width="13.85546875" style="2" customWidth="1"/>
    <col min="15632" max="15632" width="19.42578125" style="2" customWidth="1"/>
    <col min="15633" max="15863" width="9.140625" style="2"/>
    <col min="15864" max="15866" width="3" style="2" customWidth="1"/>
    <col min="15867" max="15886" width="5.7109375" style="2" customWidth="1"/>
    <col min="15887" max="15887" width="13.85546875" style="2" customWidth="1"/>
    <col min="15888" max="15888" width="19.42578125" style="2" customWidth="1"/>
    <col min="15889" max="16119" width="9.140625" style="2"/>
    <col min="16120" max="16122" width="3" style="2" customWidth="1"/>
    <col min="16123" max="16142" width="5.7109375" style="2" customWidth="1"/>
    <col min="16143" max="16143" width="13.85546875" style="2" customWidth="1"/>
    <col min="16144" max="16144" width="19.42578125" style="2" customWidth="1"/>
    <col min="16145" max="16384" width="9.140625" style="2"/>
  </cols>
  <sheetData>
    <row r="1" spans="1:25" ht="31.5" x14ac:dyDescent="0.3">
      <c r="A1" s="1"/>
      <c r="B1" s="73" t="s">
        <v>170</v>
      </c>
      <c r="C1" s="73"/>
      <c r="O1" s="3" t="s">
        <v>0</v>
      </c>
      <c r="P1" s="4" t="s">
        <v>1</v>
      </c>
      <c r="S1" s="5"/>
      <c r="T1" s="6" t="s">
        <v>2</v>
      </c>
      <c r="U1" s="6" t="s">
        <v>3</v>
      </c>
      <c r="V1" s="6" t="s">
        <v>4</v>
      </c>
      <c r="W1" s="6" t="s">
        <v>5</v>
      </c>
      <c r="X1" s="6" t="s">
        <v>6</v>
      </c>
      <c r="Y1" s="6" t="s">
        <v>7</v>
      </c>
    </row>
    <row r="2" spans="1:25" s="7" customFormat="1" ht="18" customHeight="1" x14ac:dyDescent="0.2">
      <c r="B2" s="8" t="s">
        <v>29</v>
      </c>
      <c r="C2" s="78" t="s">
        <v>172</v>
      </c>
      <c r="D2" s="8" t="s">
        <v>28</v>
      </c>
      <c r="E2" s="9" t="s">
        <v>171</v>
      </c>
      <c r="F2" s="8" t="s">
        <v>8</v>
      </c>
      <c r="G2" s="9">
        <v>2024</v>
      </c>
      <c r="H2" s="2"/>
      <c r="I2" s="2"/>
      <c r="J2" s="2"/>
      <c r="K2" s="2"/>
      <c r="L2" s="2"/>
      <c r="M2" s="2"/>
      <c r="N2" s="10"/>
      <c r="O2" s="11" t="str">
        <f>IFERROR(AVERAGEIFS(G27:G87,B27:B87,O1),"")</f>
        <v/>
      </c>
      <c r="P2" s="12" t="str">
        <f>IFERROR(AVERAGEIFS(G27:G87,B27:B87,P1),"")</f>
        <v/>
      </c>
      <c r="Q2" s="10"/>
      <c r="S2" s="13" t="s">
        <v>9</v>
      </c>
      <c r="T2" s="14">
        <f>COUNTIF(B27:B87,S2)</f>
        <v>0</v>
      </c>
      <c r="U2" s="15">
        <f>COUNTIFS(B27:B87,S2,F27:F87,U1,P27:P87,"Open")</f>
        <v>0</v>
      </c>
      <c r="V2" s="15">
        <f>COUNTIFS(B27:B87,S2,F27:F87,V1,P27:P87,"Open")</f>
        <v>0</v>
      </c>
      <c r="W2" s="15">
        <f>COUNTIFS(B27:B87,S2,F27:F87,W1,P27:P87,"Open")</f>
        <v>0</v>
      </c>
      <c r="X2" s="15">
        <f>COUNTIFS(B27:B87,S2,F27:F87,X1,P27:P87,"Open")</f>
        <v>0</v>
      </c>
      <c r="Y2" s="15">
        <f>COUNTIFS(B27:B87,S2,F27:F87,Y1,P27:P87,"Open")</f>
        <v>0</v>
      </c>
    </row>
    <row r="3" spans="1:25" s="7" customFormat="1" ht="18" customHeight="1" x14ac:dyDescent="0.2">
      <c r="B3" s="8"/>
      <c r="C3" s="75"/>
      <c r="D3" s="8" t="s">
        <v>10</v>
      </c>
      <c r="E3" s="9" t="s">
        <v>27</v>
      </c>
      <c r="F3" s="8" t="s">
        <v>11</v>
      </c>
      <c r="G3" s="47">
        <v>45292</v>
      </c>
      <c r="H3" s="2"/>
      <c r="I3" s="2"/>
      <c r="J3" s="2"/>
      <c r="K3" s="2"/>
      <c r="L3" s="2"/>
      <c r="M3" s="2"/>
      <c r="N3" s="10"/>
      <c r="O3" s="16" t="str">
        <f>IFERROR(AVERAGEIFS(G27:G87,B27:B87,O4),"")</f>
        <v/>
      </c>
      <c r="P3" s="17" t="str">
        <f>IFERROR(AVERAGEIFS(G27:G87,B27:B87,P4),"")</f>
        <v/>
      </c>
      <c r="S3" s="13" t="s">
        <v>12</v>
      </c>
      <c r="T3" s="14">
        <f>COUNTIF(B27:B87,S3)</f>
        <v>0</v>
      </c>
      <c r="U3" s="15">
        <f>COUNTIFS(B27:B87,S3,F27:F87,U1,P27:P87,"Open")</f>
        <v>0</v>
      </c>
      <c r="V3" s="15">
        <f>COUNTIFS(B27:B87,S3,F27:F87,V1,P27:P87,"Open")</f>
        <v>0</v>
      </c>
      <c r="W3" s="15">
        <f>COUNTIFS(B27:B87,S3,F27:F87,W1,P27:P87,"Open")</f>
        <v>0</v>
      </c>
      <c r="X3" s="15">
        <f>COUNTIFS(B27:B87,S3,F27:F87,X1,P27:P87,"Open")</f>
        <v>0</v>
      </c>
      <c r="Y3" s="15">
        <f>COUNTIFS(B27:B87,S3,F27:F87,Y1,P27:P87,"Open")</f>
        <v>0</v>
      </c>
    </row>
    <row r="4" spans="1:25" s="7" customFormat="1" ht="18" customHeight="1" x14ac:dyDescent="0.2">
      <c r="B4" s="18"/>
      <c r="C4" s="19"/>
      <c r="D4" s="18"/>
      <c r="E4" s="20"/>
      <c r="H4" s="2"/>
      <c r="I4" s="2"/>
      <c r="J4" s="2"/>
      <c r="K4" s="2"/>
      <c r="L4" s="2"/>
      <c r="M4" s="2"/>
      <c r="O4" s="21" t="s">
        <v>13</v>
      </c>
      <c r="P4" s="22" t="s">
        <v>14</v>
      </c>
      <c r="R4" s="23"/>
      <c r="S4" s="13" t="s">
        <v>15</v>
      </c>
      <c r="T4" s="14">
        <f>COUNTIF(B27:B87,S4)</f>
        <v>0</v>
      </c>
      <c r="U4" s="15">
        <f>COUNTIFS(B27:B87,S4,F27:F87,U1,P27:P87,"Open")</f>
        <v>0</v>
      </c>
      <c r="V4" s="15">
        <f>COUNTIFS(B27:B87,S4,F27:F87,V1,P27:P87,"Open")</f>
        <v>0</v>
      </c>
      <c r="W4" s="15">
        <f>COUNTIFS(B27:B87,S4,F27:F87,W1,P27:P87,"Open")</f>
        <v>0</v>
      </c>
      <c r="X4" s="15">
        <f>COUNTIFS(B27:B87,S4,F27:F87,X1,P27:P87,"Open")</f>
        <v>0</v>
      </c>
      <c r="Y4" s="15">
        <f>COUNTIFS(B27:B87,S4,F27:F87,Y1,P27:P87,"Open")</f>
        <v>0</v>
      </c>
    </row>
    <row r="5" spans="1:25" s="7" customFormat="1" ht="15" customHeight="1" thickBot="1" x14ac:dyDescent="0.3">
      <c r="B5" s="24"/>
      <c r="C5" s="25"/>
      <c r="D5" s="26"/>
      <c r="E5" s="26"/>
      <c r="F5" s="26"/>
      <c r="G5" s="26"/>
      <c r="H5" s="26"/>
      <c r="I5" s="26"/>
      <c r="J5" s="26"/>
      <c r="K5" s="26"/>
      <c r="L5" s="26"/>
      <c r="M5" s="26"/>
      <c r="N5" s="26"/>
      <c r="O5" s="27"/>
      <c r="P5" s="28"/>
      <c r="R5" s="23"/>
      <c r="S5" s="2"/>
      <c r="T5" s="14">
        <f>SUM(T2:T4)</f>
        <v>0</v>
      </c>
      <c r="U5" s="2"/>
      <c r="V5" s="2"/>
      <c r="W5" s="2"/>
      <c r="X5" s="2"/>
      <c r="Y5" s="14">
        <f>SUM(U2:Y4)</f>
        <v>0</v>
      </c>
    </row>
    <row r="6" spans="1:25" ht="18" customHeight="1" thickTop="1" x14ac:dyDescent="0.25">
      <c r="A6" s="29"/>
      <c r="B6" s="30"/>
      <c r="C6" s="30"/>
      <c r="D6" s="30"/>
      <c r="E6" s="30"/>
      <c r="F6" s="31" t="str">
        <f>IF(SUM(F27:F87)=0,"",SUM(F27:F87))</f>
        <v/>
      </c>
      <c r="G6" s="32" t="str">
        <f>IFERROR(AVERAGE(G27:G87),"")</f>
        <v/>
      </c>
      <c r="H6" s="32"/>
      <c r="I6" s="32"/>
      <c r="J6" s="32"/>
      <c r="K6" s="32"/>
      <c r="L6" s="32"/>
      <c r="M6" s="32"/>
      <c r="N6" s="30"/>
      <c r="O6" s="30"/>
      <c r="P6" s="33"/>
      <c r="R6" s="54" t="s">
        <v>57</v>
      </c>
    </row>
    <row r="7" spans="1:25" s="5" customFormat="1" ht="30" x14ac:dyDescent="0.2">
      <c r="A7" s="34"/>
      <c r="B7" s="35" t="s">
        <v>16</v>
      </c>
      <c r="C7" s="36" t="s">
        <v>70</v>
      </c>
      <c r="D7" s="37" t="s">
        <v>17</v>
      </c>
      <c r="E7" s="37" t="s">
        <v>18</v>
      </c>
      <c r="F7" s="37" t="s">
        <v>38</v>
      </c>
      <c r="G7" s="37" t="s">
        <v>19</v>
      </c>
      <c r="H7" s="37" t="s">
        <v>24</v>
      </c>
      <c r="I7" s="37" t="s">
        <v>25</v>
      </c>
      <c r="J7" s="37" t="s">
        <v>31</v>
      </c>
      <c r="K7" s="37" t="s">
        <v>32</v>
      </c>
      <c r="L7" s="37" t="s">
        <v>34</v>
      </c>
      <c r="M7" s="37" t="s">
        <v>54</v>
      </c>
      <c r="N7" s="37" t="s">
        <v>20</v>
      </c>
      <c r="O7" s="71" t="s">
        <v>33</v>
      </c>
      <c r="P7" s="72"/>
      <c r="Q7" s="38"/>
      <c r="R7" s="55" t="s">
        <v>55</v>
      </c>
      <c r="S7" s="2"/>
      <c r="T7" s="2"/>
      <c r="U7" s="2"/>
      <c r="V7" s="2"/>
      <c r="W7" s="2"/>
      <c r="X7" s="2"/>
      <c r="Y7" s="2"/>
    </row>
    <row r="8" spans="1:25" ht="18" customHeight="1" x14ac:dyDescent="0.2">
      <c r="A8" s="39"/>
      <c r="B8" s="40" t="s">
        <v>1</v>
      </c>
      <c r="C8" s="41" t="s">
        <v>199</v>
      </c>
      <c r="D8" s="42" t="s">
        <v>359</v>
      </c>
      <c r="E8" s="49"/>
      <c r="F8" s="40"/>
      <c r="G8" s="43"/>
      <c r="H8" s="43" t="s">
        <v>370</v>
      </c>
      <c r="I8" s="43" t="s">
        <v>171</v>
      </c>
      <c r="J8" s="50">
        <v>13</v>
      </c>
      <c r="K8" s="43" t="s">
        <v>173</v>
      </c>
      <c r="L8" s="51">
        <v>8.9999999999999929</v>
      </c>
      <c r="M8" s="43" t="s">
        <v>57</v>
      </c>
      <c r="N8" s="40" t="s">
        <v>22</v>
      </c>
      <c r="O8" s="52"/>
      <c r="P8" s="53"/>
      <c r="Q8" s="44" t="s">
        <v>14</v>
      </c>
    </row>
    <row r="9" spans="1:25" ht="18" customHeight="1" x14ac:dyDescent="0.2">
      <c r="A9" s="39"/>
      <c r="B9" s="40" t="s">
        <v>14</v>
      </c>
      <c r="C9" s="41" t="s">
        <v>195</v>
      </c>
      <c r="D9" s="42" t="s">
        <v>359</v>
      </c>
      <c r="E9" s="49"/>
      <c r="F9" s="40"/>
      <c r="G9" s="43"/>
      <c r="H9" s="43" t="s">
        <v>370</v>
      </c>
      <c r="I9" s="43" t="s">
        <v>171</v>
      </c>
      <c r="J9" s="50">
        <v>13.1</v>
      </c>
      <c r="K9" s="43" t="s">
        <v>174</v>
      </c>
      <c r="L9" s="51">
        <v>9.0999999999999925</v>
      </c>
      <c r="M9" s="43" t="s">
        <v>57</v>
      </c>
      <c r="N9" s="40" t="s">
        <v>22</v>
      </c>
      <c r="O9" s="52"/>
      <c r="P9" s="53"/>
      <c r="Q9" s="44" t="s">
        <v>13</v>
      </c>
    </row>
    <row r="10" spans="1:25" ht="18" customHeight="1" x14ac:dyDescent="0.2">
      <c r="A10" s="39"/>
      <c r="B10" s="40" t="s">
        <v>0</v>
      </c>
      <c r="C10" s="41" t="s">
        <v>175</v>
      </c>
      <c r="D10" s="42" t="s">
        <v>359</v>
      </c>
      <c r="E10" s="49"/>
      <c r="F10" s="40"/>
      <c r="G10" s="43"/>
      <c r="H10" s="43" t="s">
        <v>370</v>
      </c>
      <c r="I10" s="43" t="s">
        <v>171</v>
      </c>
      <c r="J10" s="50">
        <v>5.4999999999999982</v>
      </c>
      <c r="K10" s="43" t="s">
        <v>174</v>
      </c>
      <c r="L10" s="51">
        <v>3.5000000000000004</v>
      </c>
      <c r="M10" s="43" t="s">
        <v>57</v>
      </c>
      <c r="N10" s="40" t="s">
        <v>22</v>
      </c>
      <c r="O10" s="69"/>
      <c r="P10" s="70"/>
      <c r="Q10" s="44" t="s">
        <v>13</v>
      </c>
    </row>
    <row r="11" spans="1:25" ht="18" customHeight="1" x14ac:dyDescent="0.2">
      <c r="A11" s="39"/>
      <c r="B11" s="40" t="s">
        <v>0</v>
      </c>
      <c r="C11" s="41" t="s">
        <v>176</v>
      </c>
      <c r="D11" s="42" t="s">
        <v>236</v>
      </c>
      <c r="E11" s="49"/>
      <c r="F11" s="40"/>
      <c r="G11" s="43"/>
      <c r="H11" s="43" t="s">
        <v>370</v>
      </c>
      <c r="I11" s="43" t="s">
        <v>171</v>
      </c>
      <c r="J11" s="50">
        <v>13.299999999999999</v>
      </c>
      <c r="K11" s="43" t="s">
        <v>173</v>
      </c>
      <c r="L11" s="51">
        <v>9.2999999999999918</v>
      </c>
      <c r="M11" s="43" t="s">
        <v>57</v>
      </c>
      <c r="N11" s="40" t="s">
        <v>22</v>
      </c>
      <c r="O11" s="69"/>
      <c r="P11" s="70"/>
      <c r="Q11" s="44" t="s">
        <v>13</v>
      </c>
    </row>
    <row r="12" spans="1:25" ht="15" x14ac:dyDescent="0.2">
      <c r="A12" s="39"/>
      <c r="B12" s="40" t="s">
        <v>13</v>
      </c>
      <c r="C12" s="41" t="s">
        <v>177</v>
      </c>
      <c r="D12" s="42" t="s">
        <v>379</v>
      </c>
      <c r="E12" s="49"/>
      <c r="F12" s="40"/>
      <c r="G12" s="43"/>
      <c r="H12" s="43" t="s">
        <v>370</v>
      </c>
      <c r="I12" s="43" t="s">
        <v>171</v>
      </c>
      <c r="J12" s="50">
        <v>13.399999999999999</v>
      </c>
      <c r="K12" s="43" t="s">
        <v>174</v>
      </c>
      <c r="L12" s="51">
        <v>9.3999999999999915</v>
      </c>
      <c r="M12" s="43" t="s">
        <v>57</v>
      </c>
      <c r="N12" s="40" t="s">
        <v>22</v>
      </c>
      <c r="O12" s="67"/>
      <c r="P12" s="68"/>
      <c r="Q12" s="44" t="s">
        <v>22</v>
      </c>
    </row>
    <row r="13" spans="1:25" ht="18" customHeight="1" x14ac:dyDescent="0.2">
      <c r="A13" s="39"/>
      <c r="B13" s="40" t="s">
        <v>1</v>
      </c>
      <c r="C13" s="41" t="s">
        <v>181</v>
      </c>
      <c r="D13" s="42" t="s">
        <v>359</v>
      </c>
      <c r="E13" s="49"/>
      <c r="F13" s="40"/>
      <c r="G13" s="43"/>
      <c r="H13" s="43" t="s">
        <v>370</v>
      </c>
      <c r="I13" s="43" t="s">
        <v>193</v>
      </c>
      <c r="J13" s="50">
        <v>13.499999999999998</v>
      </c>
      <c r="K13" s="43" t="s">
        <v>194</v>
      </c>
      <c r="L13" s="51">
        <v>9.4999999999999911</v>
      </c>
      <c r="M13" s="43" t="s">
        <v>57</v>
      </c>
      <c r="N13" s="40" t="s">
        <v>22</v>
      </c>
      <c r="O13" s="67"/>
      <c r="P13" s="68"/>
      <c r="Q13" s="44"/>
    </row>
    <row r="14" spans="1:25" ht="18" customHeight="1" x14ac:dyDescent="0.2">
      <c r="A14" s="39"/>
      <c r="B14" s="40" t="s">
        <v>14</v>
      </c>
      <c r="C14" s="41" t="s">
        <v>197</v>
      </c>
      <c r="D14" s="42" t="s">
        <v>359</v>
      </c>
      <c r="E14" s="49"/>
      <c r="F14" s="40"/>
      <c r="G14" s="43"/>
      <c r="H14" s="43" t="s">
        <v>370</v>
      </c>
      <c r="I14" s="43" t="s">
        <v>193</v>
      </c>
      <c r="J14" s="50">
        <v>13.599999999999998</v>
      </c>
      <c r="K14" s="43" t="s">
        <v>196</v>
      </c>
      <c r="L14" s="51">
        <v>9.5999999999999908</v>
      </c>
      <c r="M14" s="43" t="s">
        <v>57</v>
      </c>
      <c r="N14" s="40" t="s">
        <v>22</v>
      </c>
      <c r="O14" s="67"/>
      <c r="P14" s="68"/>
      <c r="Q14" s="44"/>
    </row>
    <row r="15" spans="1:25" ht="18" customHeight="1" x14ac:dyDescent="0.2">
      <c r="A15" s="39"/>
      <c r="B15" s="40" t="s">
        <v>0</v>
      </c>
      <c r="C15" s="41" t="s">
        <v>178</v>
      </c>
      <c r="D15" s="42" t="s">
        <v>359</v>
      </c>
      <c r="E15" s="49"/>
      <c r="F15" s="40"/>
      <c r="G15" s="43"/>
      <c r="H15" s="43" t="s">
        <v>370</v>
      </c>
      <c r="I15" s="43" t="s">
        <v>193</v>
      </c>
      <c r="J15" s="50">
        <v>5.5999999999999979</v>
      </c>
      <c r="K15" s="43" t="s">
        <v>196</v>
      </c>
      <c r="L15" s="51">
        <v>3.6000000000000005</v>
      </c>
      <c r="M15" s="43" t="s">
        <v>57</v>
      </c>
      <c r="N15" s="40" t="s">
        <v>22</v>
      </c>
      <c r="O15" s="67"/>
      <c r="P15" s="68"/>
      <c r="Q15" s="44"/>
    </row>
    <row r="16" spans="1:25" ht="18" customHeight="1" x14ac:dyDescent="0.2">
      <c r="A16" s="39"/>
      <c r="B16" s="40" t="s">
        <v>0</v>
      </c>
      <c r="C16" s="41" t="s">
        <v>179</v>
      </c>
      <c r="D16" s="42" t="s">
        <v>236</v>
      </c>
      <c r="E16" s="49"/>
      <c r="F16" s="40"/>
      <c r="G16" s="43"/>
      <c r="H16" s="43" t="s">
        <v>370</v>
      </c>
      <c r="I16" s="43" t="s">
        <v>193</v>
      </c>
      <c r="J16" s="50">
        <v>13.799999999999997</v>
      </c>
      <c r="K16" s="43" t="s">
        <v>196</v>
      </c>
      <c r="L16" s="51">
        <v>9.7999999999999901</v>
      </c>
      <c r="M16" s="43" t="s">
        <v>57</v>
      </c>
      <c r="N16" s="40" t="s">
        <v>22</v>
      </c>
      <c r="O16" s="67"/>
      <c r="P16" s="68"/>
      <c r="Q16" s="44"/>
    </row>
    <row r="17" spans="1:17" ht="18" customHeight="1" x14ac:dyDescent="0.2">
      <c r="A17" s="39"/>
      <c r="B17" s="40" t="s">
        <v>13</v>
      </c>
      <c r="C17" s="41" t="s">
        <v>241</v>
      </c>
      <c r="D17" s="42" t="s">
        <v>379</v>
      </c>
      <c r="E17" s="49"/>
      <c r="F17" s="40"/>
      <c r="G17" s="43"/>
      <c r="H17" s="43" t="s">
        <v>370</v>
      </c>
      <c r="I17" s="43" t="s">
        <v>193</v>
      </c>
      <c r="J17" s="50">
        <v>13.899999999999997</v>
      </c>
      <c r="K17" s="43" t="s">
        <v>196</v>
      </c>
      <c r="L17" s="51">
        <v>9.8999999999999897</v>
      </c>
      <c r="M17" s="43" t="s">
        <v>57</v>
      </c>
      <c r="N17" s="40" t="s">
        <v>22</v>
      </c>
      <c r="O17" s="69"/>
      <c r="P17" s="70"/>
      <c r="Q17" s="44"/>
    </row>
    <row r="18" spans="1:17" ht="18" customHeight="1" x14ac:dyDescent="0.2">
      <c r="A18" s="39"/>
      <c r="B18" s="40" t="s">
        <v>1</v>
      </c>
      <c r="C18" s="41" t="s">
        <v>188</v>
      </c>
      <c r="D18" s="42" t="s">
        <v>379</v>
      </c>
      <c r="E18" s="49"/>
      <c r="F18" s="40"/>
      <c r="G18" s="43"/>
      <c r="H18" s="43" t="s">
        <v>371</v>
      </c>
      <c r="I18" s="43" t="s">
        <v>201</v>
      </c>
      <c r="J18" s="50">
        <v>13.999999999999996</v>
      </c>
      <c r="K18" s="43" t="s">
        <v>200</v>
      </c>
      <c r="L18" s="51">
        <v>9.9999999999999893</v>
      </c>
      <c r="M18" s="43" t="s">
        <v>57</v>
      </c>
      <c r="N18" s="40" t="s">
        <v>22</v>
      </c>
      <c r="O18" s="67"/>
      <c r="P18" s="68"/>
      <c r="Q18" s="44"/>
    </row>
    <row r="19" spans="1:17" ht="18" customHeight="1" x14ac:dyDescent="0.2">
      <c r="A19" s="39"/>
      <c r="B19" s="40" t="s">
        <v>1</v>
      </c>
      <c r="C19" s="41" t="s">
        <v>182</v>
      </c>
      <c r="D19" s="42" t="s">
        <v>379</v>
      </c>
      <c r="E19" s="49"/>
      <c r="F19" s="40"/>
      <c r="G19" s="43"/>
      <c r="H19" s="43" t="s">
        <v>371</v>
      </c>
      <c r="I19" s="43" t="s">
        <v>201</v>
      </c>
      <c r="J19" s="50">
        <v>14.099999999999996</v>
      </c>
      <c r="K19" s="43" t="s">
        <v>202</v>
      </c>
      <c r="L19" s="51">
        <v>10.099999999999989</v>
      </c>
      <c r="M19" s="43" t="s">
        <v>57</v>
      </c>
      <c r="N19" s="40" t="s">
        <v>22</v>
      </c>
      <c r="O19" s="67"/>
      <c r="P19" s="68"/>
      <c r="Q19" s="44"/>
    </row>
    <row r="20" spans="1:17" ht="18" customHeight="1" x14ac:dyDescent="0.2">
      <c r="A20" s="39"/>
      <c r="B20" s="40" t="s">
        <v>1</v>
      </c>
      <c r="C20" s="41" t="s">
        <v>183</v>
      </c>
      <c r="D20" s="42" t="s">
        <v>379</v>
      </c>
      <c r="E20" s="49"/>
      <c r="F20" s="40"/>
      <c r="G20" s="43"/>
      <c r="H20" s="43" t="s">
        <v>371</v>
      </c>
      <c r="I20" s="43" t="s">
        <v>201</v>
      </c>
      <c r="J20" s="50">
        <v>14.199999999999996</v>
      </c>
      <c r="K20" s="43" t="s">
        <v>202</v>
      </c>
      <c r="L20" s="51">
        <v>10.199999999999989</v>
      </c>
      <c r="M20" s="43" t="s">
        <v>57</v>
      </c>
      <c r="N20" s="40" t="s">
        <v>22</v>
      </c>
      <c r="O20" s="52"/>
      <c r="P20" s="53"/>
      <c r="Q20" s="44"/>
    </row>
    <row r="21" spans="1:17" ht="18" customHeight="1" x14ac:dyDescent="0.2">
      <c r="A21" s="39"/>
      <c r="B21" s="40" t="s">
        <v>1</v>
      </c>
      <c r="C21" s="41" t="s">
        <v>184</v>
      </c>
      <c r="D21" s="42" t="s">
        <v>379</v>
      </c>
      <c r="E21" s="49"/>
      <c r="F21" s="40"/>
      <c r="G21" s="43"/>
      <c r="H21" s="43" t="s">
        <v>371</v>
      </c>
      <c r="I21" s="43" t="s">
        <v>201</v>
      </c>
      <c r="J21" s="50">
        <v>14.299999999999995</v>
      </c>
      <c r="K21" s="43" t="s">
        <v>202</v>
      </c>
      <c r="L21" s="51">
        <v>10.299999999999988</v>
      </c>
      <c r="M21" s="43" t="s">
        <v>57</v>
      </c>
      <c r="N21" s="40" t="s">
        <v>22</v>
      </c>
      <c r="O21" s="52"/>
      <c r="P21" s="53"/>
      <c r="Q21" s="44"/>
    </row>
    <row r="22" spans="1:17" ht="18" customHeight="1" x14ac:dyDescent="0.2">
      <c r="A22" s="39"/>
      <c r="B22" s="40" t="s">
        <v>14</v>
      </c>
      <c r="C22" s="41" t="s">
        <v>186</v>
      </c>
      <c r="D22" s="42" t="s">
        <v>379</v>
      </c>
      <c r="E22" s="49"/>
      <c r="F22" s="40"/>
      <c r="G22" s="43"/>
      <c r="H22" s="43" t="s">
        <v>371</v>
      </c>
      <c r="I22" s="43" t="s">
        <v>201</v>
      </c>
      <c r="J22" s="50">
        <v>14.399999999999995</v>
      </c>
      <c r="K22" s="43" t="s">
        <v>203</v>
      </c>
      <c r="L22" s="51">
        <v>10.399999999999988</v>
      </c>
      <c r="M22" s="43" t="s">
        <v>57</v>
      </c>
      <c r="N22" s="40" t="s">
        <v>22</v>
      </c>
      <c r="O22" s="52"/>
      <c r="P22" s="53"/>
      <c r="Q22" s="44"/>
    </row>
    <row r="23" spans="1:17" ht="18" customHeight="1" x14ac:dyDescent="0.2">
      <c r="A23" s="39"/>
      <c r="B23" s="40" t="s">
        <v>13</v>
      </c>
      <c r="C23" s="41" t="s">
        <v>187</v>
      </c>
      <c r="D23" s="42" t="s">
        <v>379</v>
      </c>
      <c r="E23" s="49"/>
      <c r="F23" s="40"/>
      <c r="G23" s="43"/>
      <c r="H23" s="43" t="s">
        <v>371</v>
      </c>
      <c r="I23" s="43" t="s">
        <v>201</v>
      </c>
      <c r="J23" s="50">
        <v>14.399999999999995</v>
      </c>
      <c r="K23" s="43" t="s">
        <v>203</v>
      </c>
      <c r="L23" s="51">
        <v>10.499999999999988</v>
      </c>
      <c r="M23" s="43" t="s">
        <v>57</v>
      </c>
      <c r="N23" s="40" t="s">
        <v>22</v>
      </c>
      <c r="O23" s="52"/>
      <c r="P23" s="53"/>
      <c r="Q23" s="44"/>
    </row>
    <row r="24" spans="1:17" ht="18" customHeight="1" x14ac:dyDescent="0.2">
      <c r="A24" s="39"/>
      <c r="B24" s="40" t="s">
        <v>0</v>
      </c>
      <c r="C24" s="41" t="s">
        <v>205</v>
      </c>
      <c r="D24" s="42" t="s">
        <v>379</v>
      </c>
      <c r="E24" s="49"/>
      <c r="F24" s="40"/>
      <c r="G24" s="43"/>
      <c r="H24" s="43" t="s">
        <v>371</v>
      </c>
      <c r="I24" s="43" t="s">
        <v>201</v>
      </c>
      <c r="J24" s="50">
        <v>14.499999999999995</v>
      </c>
      <c r="K24" s="43" t="s">
        <v>202</v>
      </c>
      <c r="L24" s="51">
        <v>10.599999999999987</v>
      </c>
      <c r="M24" s="43" t="s">
        <v>57</v>
      </c>
      <c r="N24" s="40" t="s">
        <v>22</v>
      </c>
      <c r="O24" s="52"/>
      <c r="P24" s="53"/>
      <c r="Q24" s="44"/>
    </row>
    <row r="25" spans="1:17" ht="18" customHeight="1" x14ac:dyDescent="0.2">
      <c r="A25" s="39"/>
      <c r="B25" s="40" t="s">
        <v>1</v>
      </c>
      <c r="C25" s="41" t="s">
        <v>192</v>
      </c>
      <c r="D25" s="42" t="s">
        <v>379</v>
      </c>
      <c r="E25" s="49"/>
      <c r="F25" s="40"/>
      <c r="G25" s="43"/>
      <c r="H25" s="43" t="s">
        <v>371</v>
      </c>
      <c r="I25" s="43" t="s">
        <v>201</v>
      </c>
      <c r="J25" s="50">
        <v>14.599999999999994</v>
      </c>
      <c r="K25" s="43" t="s">
        <v>204</v>
      </c>
      <c r="L25" s="51">
        <v>10.699999999999987</v>
      </c>
      <c r="M25" s="43" t="s">
        <v>57</v>
      </c>
      <c r="N25" s="40" t="s">
        <v>22</v>
      </c>
      <c r="O25" s="52"/>
      <c r="P25" s="53"/>
      <c r="Q25" s="44"/>
    </row>
    <row r="26" spans="1:17" ht="18" customHeight="1" x14ac:dyDescent="0.2">
      <c r="A26" s="39"/>
      <c r="B26" s="40" t="s">
        <v>14</v>
      </c>
      <c r="C26" s="41" t="s">
        <v>190</v>
      </c>
      <c r="D26" s="42" t="s">
        <v>379</v>
      </c>
      <c r="E26" s="49"/>
      <c r="F26" s="40"/>
      <c r="G26" s="43"/>
      <c r="H26" s="43" t="s">
        <v>371</v>
      </c>
      <c r="I26" s="43" t="s">
        <v>201</v>
      </c>
      <c r="J26" s="50">
        <v>14.699999999999994</v>
      </c>
      <c r="K26" s="43" t="s">
        <v>204</v>
      </c>
      <c r="L26" s="51">
        <v>10.799999999999986</v>
      </c>
      <c r="M26" s="43" t="s">
        <v>57</v>
      </c>
      <c r="N26" s="40" t="s">
        <v>22</v>
      </c>
      <c r="O26" s="52"/>
      <c r="P26" s="53"/>
      <c r="Q26" s="44"/>
    </row>
    <row r="27" spans="1:17" ht="18" customHeight="1" x14ac:dyDescent="0.2">
      <c r="A27" s="39"/>
      <c r="B27" s="40" t="s">
        <v>0</v>
      </c>
      <c r="C27" s="41" t="s">
        <v>191</v>
      </c>
      <c r="D27" s="42" t="s">
        <v>379</v>
      </c>
      <c r="E27" s="49"/>
      <c r="F27" s="40"/>
      <c r="G27" s="43"/>
      <c r="H27" s="43" t="s">
        <v>371</v>
      </c>
      <c r="I27" s="43" t="s">
        <v>201</v>
      </c>
      <c r="J27" s="50">
        <v>14.799999999999994</v>
      </c>
      <c r="K27" s="43" t="s">
        <v>204</v>
      </c>
      <c r="L27" s="51">
        <v>10.899999999999986</v>
      </c>
      <c r="M27" s="43" t="s">
        <v>57</v>
      </c>
      <c r="N27" s="40" t="s">
        <v>22</v>
      </c>
      <c r="O27" s="52"/>
      <c r="P27" s="53"/>
      <c r="Q27" s="44"/>
    </row>
    <row r="28" spans="1:17" ht="18" customHeight="1" x14ac:dyDescent="0.2">
      <c r="A28" s="39"/>
      <c r="B28" s="40" t="s">
        <v>13</v>
      </c>
      <c r="C28" s="41" t="s">
        <v>189</v>
      </c>
      <c r="D28" s="42" t="s">
        <v>379</v>
      </c>
      <c r="E28" s="49"/>
      <c r="F28" s="40"/>
      <c r="G28" s="43"/>
      <c r="H28" s="43" t="s">
        <v>371</v>
      </c>
      <c r="I28" s="43" t="s">
        <v>201</v>
      </c>
      <c r="J28" s="50">
        <v>14.899999999999993</v>
      </c>
      <c r="K28" s="43" t="s">
        <v>204</v>
      </c>
      <c r="L28" s="51">
        <v>10.999999999999986</v>
      </c>
      <c r="M28" s="43" t="s">
        <v>57</v>
      </c>
      <c r="N28" s="40" t="s">
        <v>22</v>
      </c>
      <c r="O28" s="67"/>
      <c r="P28" s="68"/>
      <c r="Q28" s="44"/>
    </row>
    <row r="29" spans="1:17" ht="18" customHeight="1" x14ac:dyDescent="0.2">
      <c r="A29" s="39"/>
      <c r="B29" s="40" t="s">
        <v>1</v>
      </c>
      <c r="C29" s="41" t="s">
        <v>208</v>
      </c>
      <c r="D29" s="42" t="s">
        <v>236</v>
      </c>
      <c r="E29" s="49"/>
      <c r="F29" s="40"/>
      <c r="G29" s="43"/>
      <c r="H29" s="43" t="s">
        <v>372</v>
      </c>
      <c r="I29" s="43" t="s">
        <v>206</v>
      </c>
      <c r="J29" s="50">
        <v>14.999999999999993</v>
      </c>
      <c r="K29" s="43" t="s">
        <v>210</v>
      </c>
      <c r="L29" s="51">
        <v>11.099999999999985</v>
      </c>
      <c r="M29" s="43" t="s">
        <v>57</v>
      </c>
      <c r="N29" s="40" t="s">
        <v>22</v>
      </c>
      <c r="O29" s="69"/>
      <c r="P29" s="70"/>
      <c r="Q29" s="44" t="s">
        <v>13</v>
      </c>
    </row>
    <row r="30" spans="1:17" ht="18" customHeight="1" x14ac:dyDescent="0.2">
      <c r="A30" s="39"/>
      <c r="B30" s="40" t="s">
        <v>14</v>
      </c>
      <c r="C30" s="41" t="s">
        <v>209</v>
      </c>
      <c r="D30" s="42" t="s">
        <v>379</v>
      </c>
      <c r="E30" s="49"/>
      <c r="F30" s="40"/>
      <c r="G30" s="43"/>
      <c r="H30" s="43" t="s">
        <v>372</v>
      </c>
      <c r="I30" s="43" t="s">
        <v>206</v>
      </c>
      <c r="J30" s="50">
        <v>15.099999999999993</v>
      </c>
      <c r="K30" s="43" t="s">
        <v>211</v>
      </c>
      <c r="L30" s="51">
        <v>11.199999999999985</v>
      </c>
      <c r="M30" s="43" t="s">
        <v>57</v>
      </c>
      <c r="N30" s="40" t="s">
        <v>22</v>
      </c>
      <c r="O30" s="69"/>
      <c r="P30" s="70"/>
      <c r="Q30" s="44" t="s">
        <v>13</v>
      </c>
    </row>
    <row r="31" spans="1:17" ht="18" customHeight="1" x14ac:dyDescent="0.25">
      <c r="A31" s="39"/>
      <c r="B31" s="40" t="s">
        <v>0</v>
      </c>
      <c r="C31" t="s">
        <v>215</v>
      </c>
      <c r="D31" s="42" t="s">
        <v>379</v>
      </c>
      <c r="E31" s="49"/>
      <c r="F31" s="40"/>
      <c r="G31" s="43"/>
      <c r="H31" s="43" t="s">
        <v>372</v>
      </c>
      <c r="I31" s="43" t="s">
        <v>207</v>
      </c>
      <c r="J31" s="50">
        <v>15.199999999999992</v>
      </c>
      <c r="K31" s="43" t="s">
        <v>207</v>
      </c>
      <c r="L31" s="51">
        <v>11.299999999999985</v>
      </c>
      <c r="M31" s="43" t="s">
        <v>58</v>
      </c>
      <c r="N31" s="40" t="s">
        <v>22</v>
      </c>
      <c r="O31" s="69"/>
      <c r="P31" s="70"/>
      <c r="Q31" s="44" t="s">
        <v>13</v>
      </c>
    </row>
    <row r="32" spans="1:17" ht="18" customHeight="1" x14ac:dyDescent="0.25">
      <c r="A32" s="39"/>
      <c r="B32" s="40" t="s">
        <v>0</v>
      </c>
      <c r="C32" t="s">
        <v>212</v>
      </c>
      <c r="D32" s="42" t="s">
        <v>379</v>
      </c>
      <c r="E32" s="49"/>
      <c r="F32" s="40"/>
      <c r="G32" s="43"/>
      <c r="H32" s="43" t="s">
        <v>372</v>
      </c>
      <c r="I32" s="43" t="s">
        <v>213</v>
      </c>
      <c r="J32" s="50">
        <v>15.299999999999992</v>
      </c>
      <c r="K32" s="43" t="s">
        <v>213</v>
      </c>
      <c r="L32" s="51">
        <v>11.399999999999984</v>
      </c>
      <c r="M32" s="43" t="s">
        <v>58</v>
      </c>
      <c r="N32" s="40" t="s">
        <v>22</v>
      </c>
      <c r="O32" s="69"/>
      <c r="P32" s="70"/>
      <c r="Q32" s="44" t="s">
        <v>13</v>
      </c>
    </row>
    <row r="33" spans="1:17" ht="18" customHeight="1" x14ac:dyDescent="0.25">
      <c r="A33" s="39"/>
      <c r="B33" s="40" t="s">
        <v>0</v>
      </c>
      <c r="C33" t="s">
        <v>216</v>
      </c>
      <c r="D33" s="42" t="s">
        <v>379</v>
      </c>
      <c r="E33" s="49"/>
      <c r="F33" s="40"/>
      <c r="G33" s="43"/>
      <c r="H33" s="43" t="s">
        <v>372</v>
      </c>
      <c r="I33" s="43" t="s">
        <v>213</v>
      </c>
      <c r="J33" s="50">
        <v>15.399999999999991</v>
      </c>
      <c r="K33" s="43" t="s">
        <v>213</v>
      </c>
      <c r="L33" s="51">
        <v>11.499999999999984</v>
      </c>
      <c r="M33" s="43" t="s">
        <v>58</v>
      </c>
      <c r="N33" s="40" t="s">
        <v>22</v>
      </c>
      <c r="O33" s="69"/>
      <c r="P33" s="70"/>
      <c r="Q33" s="44" t="s">
        <v>13</v>
      </c>
    </row>
    <row r="34" spans="1:17" ht="15" x14ac:dyDescent="0.2">
      <c r="A34" s="39"/>
      <c r="B34" s="40" t="s">
        <v>13</v>
      </c>
      <c r="C34" s="41" t="s">
        <v>214</v>
      </c>
      <c r="D34" s="42" t="s">
        <v>379</v>
      </c>
      <c r="E34" s="49"/>
      <c r="F34" s="40"/>
      <c r="G34" s="43"/>
      <c r="H34" s="43" t="s">
        <v>372</v>
      </c>
      <c r="I34" s="43" t="s">
        <v>217</v>
      </c>
      <c r="J34" s="50">
        <v>15.499999999999991</v>
      </c>
      <c r="K34" s="43" t="s">
        <v>217</v>
      </c>
      <c r="L34" s="51">
        <v>11.599999999999984</v>
      </c>
      <c r="M34" s="43" t="s">
        <v>58</v>
      </c>
      <c r="N34" s="40" t="s">
        <v>22</v>
      </c>
      <c r="O34" s="67"/>
      <c r="P34" s="68"/>
      <c r="Q34" s="44" t="s">
        <v>22</v>
      </c>
    </row>
    <row r="35" spans="1:17" ht="15" x14ac:dyDescent="0.2">
      <c r="A35" s="39"/>
      <c r="B35" s="40" t="s">
        <v>1</v>
      </c>
      <c r="C35" s="41" t="s">
        <v>219</v>
      </c>
      <c r="D35" s="42" t="s">
        <v>379</v>
      </c>
      <c r="E35" s="49"/>
      <c r="F35" s="40"/>
      <c r="G35" s="43"/>
      <c r="H35" s="43" t="s">
        <v>372</v>
      </c>
      <c r="I35" s="43" t="s">
        <v>218</v>
      </c>
      <c r="J35" s="50">
        <v>16.100000000000001</v>
      </c>
      <c r="K35" s="43" t="s">
        <v>218</v>
      </c>
      <c r="L35" s="51">
        <v>11.699999999999983</v>
      </c>
      <c r="M35" s="43" t="s">
        <v>57</v>
      </c>
      <c r="N35" s="40" t="s">
        <v>22</v>
      </c>
      <c r="O35" s="52"/>
      <c r="P35" s="53"/>
      <c r="Q35" s="44"/>
    </row>
    <row r="36" spans="1:17" ht="15" x14ac:dyDescent="0.2">
      <c r="A36" s="39"/>
      <c r="B36" s="40" t="s">
        <v>14</v>
      </c>
      <c r="C36" s="41" t="s">
        <v>220</v>
      </c>
      <c r="D36" s="42" t="s">
        <v>359</v>
      </c>
      <c r="E36" s="49"/>
      <c r="F36" s="40"/>
      <c r="G36" s="43"/>
      <c r="H36" s="43" t="s">
        <v>372</v>
      </c>
      <c r="I36" s="43" t="s">
        <v>218</v>
      </c>
      <c r="J36" s="50">
        <v>16.200000000000003</v>
      </c>
      <c r="K36" s="43" t="s">
        <v>218</v>
      </c>
      <c r="L36" s="51">
        <v>11.799999999999983</v>
      </c>
      <c r="M36" s="43" t="s">
        <v>57</v>
      </c>
      <c r="N36" s="40" t="s">
        <v>22</v>
      </c>
      <c r="O36" s="52"/>
      <c r="P36" s="53"/>
      <c r="Q36" s="44"/>
    </row>
    <row r="37" spans="1:17" ht="15" x14ac:dyDescent="0.2">
      <c r="A37" s="39"/>
      <c r="B37" s="40" t="s">
        <v>0</v>
      </c>
      <c r="C37" s="41" t="s">
        <v>221</v>
      </c>
      <c r="D37" s="42" t="s">
        <v>359</v>
      </c>
      <c r="E37" s="49"/>
      <c r="F37" s="40"/>
      <c r="G37" s="43"/>
      <c r="H37" s="43" t="s">
        <v>372</v>
      </c>
      <c r="I37" s="43" t="s">
        <v>218</v>
      </c>
      <c r="J37" s="50">
        <v>16.300000000000004</v>
      </c>
      <c r="K37" s="43" t="s">
        <v>218</v>
      </c>
      <c r="L37" s="51">
        <v>11.899999999999983</v>
      </c>
      <c r="M37" s="43" t="s">
        <v>57</v>
      </c>
      <c r="N37" s="40" t="s">
        <v>22</v>
      </c>
      <c r="O37" s="52"/>
      <c r="P37" s="53"/>
      <c r="Q37" s="44"/>
    </row>
    <row r="38" spans="1:17" ht="15" x14ac:dyDescent="0.2">
      <c r="A38" s="39"/>
      <c r="B38" s="40" t="s">
        <v>13</v>
      </c>
      <c r="C38" s="41" t="s">
        <v>222</v>
      </c>
      <c r="D38" s="42" t="s">
        <v>236</v>
      </c>
      <c r="E38" s="49"/>
      <c r="F38" s="40"/>
      <c r="G38" s="43"/>
      <c r="H38" s="43" t="s">
        <v>372</v>
      </c>
      <c r="I38" s="43" t="s">
        <v>218</v>
      </c>
      <c r="J38" s="50">
        <v>16.400000000000006</v>
      </c>
      <c r="K38" s="43" t="s">
        <v>218</v>
      </c>
      <c r="L38" s="51">
        <v>11.999999999999982</v>
      </c>
      <c r="M38" s="43" t="s">
        <v>57</v>
      </c>
      <c r="N38" s="40" t="s">
        <v>22</v>
      </c>
      <c r="O38" s="52"/>
      <c r="P38" s="53"/>
      <c r="Q38" s="44"/>
    </row>
    <row r="39" spans="1:17" ht="15" x14ac:dyDescent="0.2">
      <c r="A39" s="39"/>
      <c r="B39" s="40" t="s">
        <v>1</v>
      </c>
      <c r="C39" s="41" t="s">
        <v>224</v>
      </c>
      <c r="D39" s="42" t="s">
        <v>223</v>
      </c>
      <c r="E39" s="49"/>
      <c r="F39" s="40"/>
      <c r="G39" s="43"/>
      <c r="H39" s="43" t="s">
        <v>373</v>
      </c>
      <c r="I39" s="43" t="s">
        <v>229</v>
      </c>
      <c r="J39" s="50">
        <v>17</v>
      </c>
      <c r="K39" s="43" t="s">
        <v>228</v>
      </c>
      <c r="L39" s="51">
        <v>12.099999999999982</v>
      </c>
      <c r="M39" s="43" t="s">
        <v>57</v>
      </c>
      <c r="N39" s="40" t="s">
        <v>22</v>
      </c>
      <c r="O39" s="52"/>
      <c r="P39" s="53"/>
      <c r="Q39" s="44"/>
    </row>
    <row r="40" spans="1:17" ht="15" x14ac:dyDescent="0.2">
      <c r="A40" s="39"/>
      <c r="B40" s="40" t="s">
        <v>14</v>
      </c>
      <c r="C40" s="41" t="s">
        <v>232</v>
      </c>
      <c r="D40" s="42" t="s">
        <v>223</v>
      </c>
      <c r="E40" s="49"/>
      <c r="F40" s="40"/>
      <c r="G40" s="43"/>
      <c r="H40" s="43" t="s">
        <v>373</v>
      </c>
      <c r="I40" s="43" t="s">
        <v>229</v>
      </c>
      <c r="J40" s="50">
        <v>17.100000000000001</v>
      </c>
      <c r="K40" s="43" t="s">
        <v>228</v>
      </c>
      <c r="L40" s="51">
        <v>12.199999999999982</v>
      </c>
      <c r="M40" s="43" t="s">
        <v>57</v>
      </c>
      <c r="N40" s="40" t="s">
        <v>22</v>
      </c>
      <c r="O40" s="52"/>
      <c r="P40" s="53"/>
      <c r="Q40" s="44"/>
    </row>
    <row r="41" spans="1:17" ht="15" x14ac:dyDescent="0.2">
      <c r="A41" s="39"/>
      <c r="B41" s="40" t="s">
        <v>0</v>
      </c>
      <c r="C41" s="41" t="s">
        <v>225</v>
      </c>
      <c r="D41" s="42" t="s">
        <v>379</v>
      </c>
      <c r="E41" s="49"/>
      <c r="F41" s="40"/>
      <c r="G41" s="43"/>
      <c r="H41" s="43" t="s">
        <v>373</v>
      </c>
      <c r="I41" s="43" t="s">
        <v>229</v>
      </c>
      <c r="J41" s="50">
        <v>17.200000000000003</v>
      </c>
      <c r="K41" s="43" t="s">
        <v>227</v>
      </c>
      <c r="L41" s="51">
        <v>12.299999999999981</v>
      </c>
      <c r="M41" s="43" t="s">
        <v>57</v>
      </c>
      <c r="N41" s="40" t="s">
        <v>22</v>
      </c>
      <c r="O41" s="52"/>
      <c r="P41" s="53"/>
      <c r="Q41" s="44"/>
    </row>
    <row r="42" spans="1:17" ht="15" x14ac:dyDescent="0.2">
      <c r="A42" s="39"/>
      <c r="B42" s="40" t="s">
        <v>13</v>
      </c>
      <c r="C42" s="41" t="s">
        <v>230</v>
      </c>
      <c r="D42" s="42" t="s">
        <v>379</v>
      </c>
      <c r="E42" s="49"/>
      <c r="F42" s="40"/>
      <c r="G42" s="43"/>
      <c r="H42" s="43" t="s">
        <v>373</v>
      </c>
      <c r="I42" s="43" t="s">
        <v>229</v>
      </c>
      <c r="J42" s="50">
        <v>17.300000000000004</v>
      </c>
      <c r="K42" s="43" t="s">
        <v>226</v>
      </c>
      <c r="L42" s="51">
        <v>12.399999999999981</v>
      </c>
      <c r="M42" s="43" t="s">
        <v>58</v>
      </c>
      <c r="N42" s="40" t="s">
        <v>22</v>
      </c>
      <c r="O42" s="52"/>
      <c r="P42" s="53"/>
      <c r="Q42" s="44"/>
    </row>
    <row r="43" spans="1:17" ht="15" x14ac:dyDescent="0.2">
      <c r="A43" s="39"/>
      <c r="B43" s="40" t="s">
        <v>1</v>
      </c>
      <c r="C43" s="41" t="s">
        <v>231</v>
      </c>
      <c r="D43" s="42" t="s">
        <v>236</v>
      </c>
      <c r="E43" s="49"/>
      <c r="F43" s="40"/>
      <c r="G43" s="43"/>
      <c r="H43" s="43" t="s">
        <v>373</v>
      </c>
      <c r="I43" s="43" t="s">
        <v>237</v>
      </c>
      <c r="J43" s="50">
        <v>18</v>
      </c>
      <c r="K43" s="43" t="s">
        <v>238</v>
      </c>
      <c r="L43" s="51">
        <v>12.49999999999998</v>
      </c>
      <c r="M43" s="43" t="s">
        <v>57</v>
      </c>
      <c r="N43" s="40" t="s">
        <v>22</v>
      </c>
      <c r="O43" s="52"/>
      <c r="P43" s="53"/>
      <c r="Q43" s="44"/>
    </row>
    <row r="44" spans="1:17" ht="18" customHeight="1" x14ac:dyDescent="0.2">
      <c r="A44" s="39"/>
      <c r="B44" s="40" t="s">
        <v>14</v>
      </c>
      <c r="C44" s="41" t="s">
        <v>233</v>
      </c>
      <c r="D44" s="42" t="s">
        <v>236</v>
      </c>
      <c r="E44" s="49"/>
      <c r="F44" s="40"/>
      <c r="G44" s="43"/>
      <c r="H44" s="43" t="s">
        <v>373</v>
      </c>
      <c r="I44" s="43" t="s">
        <v>237</v>
      </c>
      <c r="J44" s="50">
        <v>18.100000000000001</v>
      </c>
      <c r="K44" s="43" t="s">
        <v>238</v>
      </c>
      <c r="L44" s="51">
        <v>12.59999999999998</v>
      </c>
      <c r="M44" s="43" t="s">
        <v>57</v>
      </c>
      <c r="N44" s="40" t="s">
        <v>22</v>
      </c>
      <c r="O44" s="69"/>
      <c r="P44" s="70"/>
      <c r="Q44" s="44"/>
    </row>
    <row r="45" spans="1:17" ht="18" customHeight="1" x14ac:dyDescent="0.2">
      <c r="A45" s="39"/>
      <c r="B45" s="40" t="s">
        <v>0</v>
      </c>
      <c r="C45" s="41" t="s">
        <v>234</v>
      </c>
      <c r="D45" s="42" t="s">
        <v>379</v>
      </c>
      <c r="E45" s="49"/>
      <c r="F45" s="40"/>
      <c r="G45" s="43"/>
      <c r="H45" s="43" t="s">
        <v>373</v>
      </c>
      <c r="I45" s="43" t="s">
        <v>237</v>
      </c>
      <c r="J45" s="50">
        <v>18.200000000000003</v>
      </c>
      <c r="K45" s="43" t="s">
        <v>238</v>
      </c>
      <c r="L45" s="51">
        <v>12.69999999999998</v>
      </c>
      <c r="M45" s="43" t="s">
        <v>57</v>
      </c>
      <c r="N45" s="40" t="s">
        <v>22</v>
      </c>
      <c r="O45" s="69"/>
      <c r="P45" s="70"/>
      <c r="Q45" s="44"/>
    </row>
    <row r="46" spans="1:17" ht="18" customHeight="1" x14ac:dyDescent="0.2">
      <c r="A46" s="39"/>
      <c r="B46" s="40" t="s">
        <v>13</v>
      </c>
      <c r="C46" s="41" t="s">
        <v>235</v>
      </c>
      <c r="D46" s="42" t="s">
        <v>379</v>
      </c>
      <c r="E46" s="49"/>
      <c r="F46" s="40"/>
      <c r="G46" s="43"/>
      <c r="H46" s="43" t="s">
        <v>373</v>
      </c>
      <c r="I46" s="43" t="s">
        <v>237</v>
      </c>
      <c r="J46" s="50">
        <v>18.300000000000004</v>
      </c>
      <c r="K46" s="43" t="s">
        <v>239</v>
      </c>
      <c r="L46" s="51">
        <v>12.799999999999979</v>
      </c>
      <c r="M46" s="43" t="s">
        <v>57</v>
      </c>
      <c r="N46" s="40" t="s">
        <v>22</v>
      </c>
      <c r="O46" s="69"/>
      <c r="P46" s="70"/>
      <c r="Q46" s="44"/>
    </row>
    <row r="47" spans="1:17" ht="18" customHeight="1" x14ac:dyDescent="0.2">
      <c r="A47" s="39"/>
      <c r="B47" s="40" t="s">
        <v>1</v>
      </c>
      <c r="C47" s="41" t="s">
        <v>180</v>
      </c>
      <c r="D47" s="42" t="s">
        <v>379</v>
      </c>
      <c r="E47" s="49"/>
      <c r="F47" s="40"/>
      <c r="G47" s="43"/>
      <c r="H47" s="43" t="s">
        <v>369</v>
      </c>
      <c r="I47" s="43" t="s">
        <v>244</v>
      </c>
      <c r="J47" s="50">
        <v>5</v>
      </c>
      <c r="K47" s="43" t="s">
        <v>93</v>
      </c>
      <c r="L47" s="51">
        <v>3</v>
      </c>
      <c r="M47" s="43" t="s">
        <v>58</v>
      </c>
      <c r="N47" s="40" t="s">
        <v>22</v>
      </c>
      <c r="O47" s="76" t="s">
        <v>240</v>
      </c>
      <c r="P47" s="77"/>
      <c r="Q47" s="44"/>
    </row>
    <row r="48" spans="1:17" ht="18" customHeight="1" x14ac:dyDescent="0.2">
      <c r="A48" s="39"/>
      <c r="B48" s="40" t="s">
        <v>14</v>
      </c>
      <c r="C48" s="41" t="s">
        <v>197</v>
      </c>
      <c r="D48" s="42" t="s">
        <v>359</v>
      </c>
      <c r="E48" s="49"/>
      <c r="F48" s="40"/>
      <c r="G48" s="43"/>
      <c r="H48" s="43" t="s">
        <v>369</v>
      </c>
      <c r="I48" s="43" t="s">
        <v>244</v>
      </c>
      <c r="J48" s="50">
        <v>13.599999999999998</v>
      </c>
      <c r="K48" s="43" t="s">
        <v>196</v>
      </c>
      <c r="L48" s="51">
        <v>9.5999999999999908</v>
      </c>
      <c r="M48" s="43" t="s">
        <v>57</v>
      </c>
      <c r="N48" s="40" t="s">
        <v>22</v>
      </c>
      <c r="O48" s="52"/>
      <c r="P48" s="53"/>
      <c r="Q48" s="44"/>
    </row>
    <row r="49" spans="1:17" ht="18" customHeight="1" x14ac:dyDescent="0.25">
      <c r="A49" s="39"/>
      <c r="B49" s="40" t="s">
        <v>14</v>
      </c>
      <c r="C49" s="41" t="s">
        <v>84</v>
      </c>
      <c r="D49" s="42" t="s">
        <v>379</v>
      </c>
      <c r="E49" s="49"/>
      <c r="F49" s="40"/>
      <c r="G49" s="43"/>
      <c r="H49" s="43" t="s">
        <v>369</v>
      </c>
      <c r="I49" s="43" t="s">
        <v>244</v>
      </c>
      <c r="J49" s="50">
        <v>5.1999999999999993</v>
      </c>
      <c r="K49" s="59" t="s">
        <v>93</v>
      </c>
      <c r="L49" s="51">
        <v>3.2</v>
      </c>
      <c r="M49" s="43" t="s">
        <v>58</v>
      </c>
      <c r="N49" s="40" t="s">
        <v>22</v>
      </c>
      <c r="O49" s="52"/>
      <c r="P49" s="53"/>
      <c r="Q49" s="44"/>
    </row>
    <row r="50" spans="1:17" ht="18" customHeight="1" x14ac:dyDescent="0.2">
      <c r="A50" s="39"/>
      <c r="B50" s="40" t="s">
        <v>0</v>
      </c>
      <c r="C50" s="41" t="s">
        <v>178</v>
      </c>
      <c r="D50" s="42" t="s">
        <v>359</v>
      </c>
      <c r="E50" s="49"/>
      <c r="F50" s="40"/>
      <c r="G50" s="43"/>
      <c r="H50" s="43" t="s">
        <v>369</v>
      </c>
      <c r="I50" s="43" t="s">
        <v>244</v>
      </c>
      <c r="J50" s="50">
        <v>5</v>
      </c>
      <c r="K50" s="43" t="s">
        <v>196</v>
      </c>
      <c r="L50" s="51">
        <v>3</v>
      </c>
      <c r="M50" s="43" t="s">
        <v>57</v>
      </c>
      <c r="N50" s="40" t="s">
        <v>22</v>
      </c>
      <c r="O50" s="76" t="s">
        <v>240</v>
      </c>
      <c r="P50" s="77"/>
      <c r="Q50" s="44"/>
    </row>
    <row r="51" spans="1:17" ht="18" customHeight="1" x14ac:dyDescent="0.2">
      <c r="A51" s="39"/>
      <c r="B51" s="40" t="s">
        <v>0</v>
      </c>
      <c r="C51" s="41" t="s">
        <v>245</v>
      </c>
      <c r="D51" s="42" t="s">
        <v>359</v>
      </c>
      <c r="E51" s="49"/>
      <c r="F51" s="40"/>
      <c r="G51" s="43"/>
      <c r="H51" s="43" t="s">
        <v>369</v>
      </c>
      <c r="I51" s="43" t="s">
        <v>244</v>
      </c>
      <c r="J51" s="50">
        <v>19</v>
      </c>
      <c r="K51" s="43" t="s">
        <v>246</v>
      </c>
      <c r="L51" s="51">
        <v>12.9</v>
      </c>
      <c r="M51" s="43" t="s">
        <v>57</v>
      </c>
      <c r="N51" s="40" t="s">
        <v>22</v>
      </c>
      <c r="O51" s="76"/>
      <c r="P51" s="77"/>
      <c r="Q51" s="44"/>
    </row>
    <row r="52" spans="1:17" ht="18" customHeight="1" x14ac:dyDescent="0.2">
      <c r="A52" s="39"/>
      <c r="B52" s="40" t="s">
        <v>0</v>
      </c>
      <c r="C52" s="48" t="s">
        <v>250</v>
      </c>
      <c r="D52" s="42" t="s">
        <v>379</v>
      </c>
      <c r="E52" s="49"/>
      <c r="F52" s="40"/>
      <c r="G52" s="43"/>
      <c r="H52" s="43" t="s">
        <v>369</v>
      </c>
      <c r="I52" s="43" t="s">
        <v>244</v>
      </c>
      <c r="J52" s="50">
        <v>5.8</v>
      </c>
      <c r="K52" s="43" t="s">
        <v>249</v>
      </c>
      <c r="L52" s="51">
        <v>3.8000000000000007</v>
      </c>
      <c r="M52" s="43" t="s">
        <v>58</v>
      </c>
      <c r="N52" s="40" t="s">
        <v>22</v>
      </c>
      <c r="O52" s="52"/>
      <c r="P52" s="53"/>
      <c r="Q52" s="44"/>
    </row>
    <row r="53" spans="1:17" ht="18" customHeight="1" x14ac:dyDescent="0.2">
      <c r="A53" s="39"/>
      <c r="B53" s="40" t="s">
        <v>13</v>
      </c>
      <c r="C53" s="41" t="s">
        <v>248</v>
      </c>
      <c r="D53" s="42" t="s">
        <v>359</v>
      </c>
      <c r="E53" s="49"/>
      <c r="F53" s="40"/>
      <c r="G53" s="43"/>
      <c r="H53" s="43" t="s">
        <v>369</v>
      </c>
      <c r="I53" s="43" t="s">
        <v>244</v>
      </c>
      <c r="J53" s="50">
        <v>5.3999999999999986</v>
      </c>
      <c r="K53" s="43" t="s">
        <v>249</v>
      </c>
      <c r="L53" s="51">
        <v>3.4000000000000004</v>
      </c>
      <c r="M53" s="43" t="s">
        <v>58</v>
      </c>
      <c r="N53" s="40" t="s">
        <v>22</v>
      </c>
      <c r="O53" s="76"/>
      <c r="P53" s="77"/>
      <c r="Q53" s="44"/>
    </row>
    <row r="54" spans="1:17" ht="18" customHeight="1" x14ac:dyDescent="0.2">
      <c r="A54" s="39"/>
      <c r="B54" s="40" t="s">
        <v>13</v>
      </c>
      <c r="C54" s="41" t="s">
        <v>247</v>
      </c>
      <c r="D54" s="42" t="s">
        <v>359</v>
      </c>
      <c r="E54" s="49"/>
      <c r="F54" s="40"/>
      <c r="G54" s="43"/>
      <c r="H54" s="43" t="s">
        <v>369</v>
      </c>
      <c r="I54" s="43" t="s">
        <v>244</v>
      </c>
      <c r="J54" s="50">
        <v>19.200000000000003</v>
      </c>
      <c r="K54" s="43" t="s">
        <v>249</v>
      </c>
      <c r="L54" s="51">
        <v>13.1</v>
      </c>
      <c r="M54" s="43" t="s">
        <v>57</v>
      </c>
      <c r="N54" s="40" t="s">
        <v>22</v>
      </c>
      <c r="O54" s="76"/>
      <c r="P54" s="77"/>
      <c r="Q54" s="44"/>
    </row>
    <row r="55" spans="1:17" ht="18" customHeight="1" x14ac:dyDescent="0.2">
      <c r="A55" s="39"/>
      <c r="B55" s="40" t="s">
        <v>13</v>
      </c>
      <c r="C55" s="41" t="s">
        <v>326</v>
      </c>
      <c r="D55" s="42" t="s">
        <v>359</v>
      </c>
      <c r="E55" s="49"/>
      <c r="F55" s="40"/>
      <c r="G55" s="43"/>
      <c r="H55" s="43" t="s">
        <v>369</v>
      </c>
      <c r="I55" s="43" t="s">
        <v>244</v>
      </c>
      <c r="J55" s="50">
        <v>19.300000000000004</v>
      </c>
      <c r="K55" s="43" t="s">
        <v>249</v>
      </c>
      <c r="L55" s="51">
        <v>13.2</v>
      </c>
      <c r="M55" s="43" t="s">
        <v>57</v>
      </c>
      <c r="N55" s="40" t="s">
        <v>22</v>
      </c>
      <c r="O55" s="76"/>
      <c r="P55" s="77"/>
      <c r="Q55" s="44"/>
    </row>
    <row r="56" spans="1:17" ht="15" x14ac:dyDescent="0.2">
      <c r="A56" s="39"/>
      <c r="B56" s="40"/>
      <c r="C56" s="41"/>
      <c r="D56" s="42"/>
      <c r="E56" s="49"/>
      <c r="F56" s="40"/>
      <c r="G56" s="43"/>
      <c r="H56" s="43"/>
      <c r="I56" s="43"/>
      <c r="J56" s="50"/>
      <c r="K56" s="43"/>
      <c r="L56" s="51"/>
      <c r="M56" s="43"/>
      <c r="N56" s="40"/>
      <c r="O56" s="52"/>
      <c r="P56" s="53"/>
      <c r="Q56" s="44"/>
    </row>
    <row r="57" spans="1:17" ht="15" x14ac:dyDescent="0.2">
      <c r="A57" s="39"/>
      <c r="B57" s="40"/>
      <c r="C57" s="41"/>
      <c r="D57" s="42"/>
      <c r="E57" s="49"/>
      <c r="F57" s="40"/>
      <c r="G57" s="43"/>
      <c r="H57" s="43"/>
      <c r="I57" s="43"/>
      <c r="J57" s="50"/>
      <c r="K57" s="43"/>
      <c r="L57" s="51"/>
      <c r="M57" s="43"/>
      <c r="N57" s="40"/>
      <c r="O57" s="52"/>
      <c r="P57" s="53"/>
      <c r="Q57" s="44"/>
    </row>
    <row r="58" spans="1:17" ht="15" x14ac:dyDescent="0.2">
      <c r="A58" s="39"/>
      <c r="B58" s="40"/>
      <c r="C58" s="41"/>
      <c r="D58" s="42"/>
      <c r="E58" s="49"/>
      <c r="F58" s="40"/>
      <c r="G58" s="43"/>
      <c r="H58" s="43"/>
      <c r="I58" s="43"/>
      <c r="J58" s="50"/>
      <c r="K58" s="43"/>
      <c r="L58" s="51"/>
      <c r="M58" s="43"/>
      <c r="N58" s="40"/>
      <c r="O58" s="52"/>
      <c r="P58" s="53"/>
      <c r="Q58" s="44"/>
    </row>
    <row r="59" spans="1:17" ht="15" x14ac:dyDescent="0.2">
      <c r="A59" s="39"/>
      <c r="B59" s="40"/>
      <c r="C59" s="41"/>
      <c r="D59" s="42"/>
      <c r="E59" s="49"/>
      <c r="F59" s="40"/>
      <c r="G59" s="43"/>
      <c r="H59" s="43"/>
      <c r="I59" s="43"/>
      <c r="J59" s="50"/>
      <c r="K59" s="43"/>
      <c r="L59" s="51"/>
      <c r="M59" s="43"/>
      <c r="N59" s="40"/>
      <c r="O59" s="52"/>
      <c r="P59" s="53"/>
      <c r="Q59" s="44"/>
    </row>
    <row r="60" spans="1:17" ht="15" x14ac:dyDescent="0.2">
      <c r="A60" s="39"/>
      <c r="B60" s="40"/>
      <c r="C60" s="41"/>
      <c r="D60" s="42"/>
      <c r="E60" s="49"/>
      <c r="F60" s="40"/>
      <c r="G60" s="43"/>
      <c r="H60" s="43"/>
      <c r="I60" s="43"/>
      <c r="J60" s="50"/>
      <c r="K60" s="43"/>
      <c r="L60" s="51"/>
      <c r="M60" s="43"/>
      <c r="N60" s="40"/>
      <c r="O60" s="52"/>
      <c r="P60" s="53"/>
      <c r="Q60" s="44"/>
    </row>
    <row r="61" spans="1:17" ht="15" x14ac:dyDescent="0.2">
      <c r="A61" s="39"/>
      <c r="B61" s="40"/>
      <c r="C61" s="41"/>
      <c r="D61" s="42"/>
      <c r="E61" s="49"/>
      <c r="F61" s="40"/>
      <c r="G61" s="43"/>
      <c r="H61" s="43"/>
      <c r="I61" s="43"/>
      <c r="J61" s="50"/>
      <c r="K61" s="43"/>
      <c r="L61" s="51"/>
      <c r="M61" s="43"/>
      <c r="N61" s="40"/>
      <c r="O61" s="52"/>
      <c r="P61" s="53"/>
      <c r="Q61" s="44"/>
    </row>
    <row r="62" spans="1:17" ht="15" x14ac:dyDescent="0.2">
      <c r="A62" s="39"/>
      <c r="B62" s="40"/>
      <c r="C62" s="41"/>
      <c r="D62" s="42"/>
      <c r="E62" s="49"/>
      <c r="F62" s="40"/>
      <c r="G62" s="43"/>
      <c r="H62" s="43"/>
      <c r="I62" s="43"/>
      <c r="J62" s="50"/>
      <c r="K62" s="43"/>
      <c r="L62" s="51"/>
      <c r="M62" s="43"/>
      <c r="N62" s="40"/>
      <c r="O62" s="52"/>
      <c r="P62" s="53"/>
      <c r="Q62" s="44"/>
    </row>
    <row r="63" spans="1:17" ht="15" x14ac:dyDescent="0.2">
      <c r="A63" s="39"/>
      <c r="B63" s="40"/>
      <c r="C63" s="41"/>
      <c r="D63" s="42"/>
      <c r="E63" s="49"/>
      <c r="F63" s="40"/>
      <c r="G63" s="43"/>
      <c r="H63" s="43"/>
      <c r="I63" s="43"/>
      <c r="J63" s="50"/>
      <c r="K63" s="43"/>
      <c r="L63" s="51"/>
      <c r="M63" s="43"/>
      <c r="N63" s="40"/>
      <c r="O63" s="52"/>
      <c r="P63" s="53"/>
      <c r="Q63" s="44"/>
    </row>
    <row r="64" spans="1:17" ht="15" x14ac:dyDescent="0.2">
      <c r="A64" s="39"/>
      <c r="B64" s="40"/>
      <c r="C64" s="41"/>
      <c r="D64" s="42"/>
      <c r="E64" s="49"/>
      <c r="F64" s="40"/>
      <c r="G64" s="43"/>
      <c r="H64" s="43"/>
      <c r="I64" s="43"/>
      <c r="J64" s="50"/>
      <c r="K64" s="43"/>
      <c r="L64" s="51"/>
      <c r="M64" s="43"/>
      <c r="N64" s="40"/>
      <c r="O64" s="52"/>
      <c r="P64" s="53"/>
      <c r="Q64" s="44"/>
    </row>
    <row r="65" spans="1:17" ht="15" x14ac:dyDescent="0.2">
      <c r="A65" s="39"/>
      <c r="B65" s="40"/>
      <c r="C65" s="41"/>
      <c r="D65" s="42"/>
      <c r="E65" s="49"/>
      <c r="F65" s="40"/>
      <c r="G65" s="43"/>
      <c r="H65" s="43"/>
      <c r="I65" s="43"/>
      <c r="J65" s="50"/>
      <c r="K65" s="43"/>
      <c r="L65" s="51"/>
      <c r="M65" s="43"/>
      <c r="N65" s="40"/>
      <c r="O65" s="52"/>
      <c r="P65" s="53"/>
      <c r="Q65" s="44"/>
    </row>
    <row r="66" spans="1:17" ht="15" x14ac:dyDescent="0.2">
      <c r="A66" s="39"/>
      <c r="B66" s="40"/>
      <c r="C66" s="41"/>
      <c r="D66" s="42"/>
      <c r="E66" s="49"/>
      <c r="F66" s="40"/>
      <c r="G66" s="43"/>
      <c r="H66" s="43"/>
      <c r="I66" s="43"/>
      <c r="J66" s="50"/>
      <c r="K66" s="43"/>
      <c r="L66" s="51"/>
      <c r="M66" s="43"/>
      <c r="N66" s="40"/>
      <c r="O66" s="52"/>
      <c r="P66" s="53"/>
      <c r="Q66" s="44"/>
    </row>
    <row r="67" spans="1:17" ht="15" x14ac:dyDescent="0.2">
      <c r="A67" s="39"/>
      <c r="B67" s="40"/>
      <c r="C67" s="41"/>
      <c r="D67" s="42"/>
      <c r="E67" s="49"/>
      <c r="F67" s="40"/>
      <c r="G67" s="43"/>
      <c r="H67" s="43"/>
      <c r="I67" s="43"/>
      <c r="J67" s="50"/>
      <c r="K67" s="43"/>
      <c r="L67" s="51"/>
      <c r="M67" s="43"/>
      <c r="N67" s="40"/>
      <c r="O67" s="52"/>
      <c r="P67" s="53"/>
      <c r="Q67" s="44"/>
    </row>
    <row r="68" spans="1:17" ht="15" x14ac:dyDescent="0.2">
      <c r="A68" s="39"/>
      <c r="B68" s="40"/>
      <c r="C68" s="41"/>
      <c r="D68" s="42"/>
      <c r="E68" s="49"/>
      <c r="F68" s="40"/>
      <c r="G68" s="43"/>
      <c r="H68" s="43"/>
      <c r="I68" s="43"/>
      <c r="J68" s="50"/>
      <c r="K68" s="43"/>
      <c r="L68" s="51"/>
      <c r="M68" s="43"/>
      <c r="N68" s="40"/>
      <c r="O68" s="52"/>
      <c r="P68" s="53"/>
      <c r="Q68" s="44"/>
    </row>
    <row r="69" spans="1:17" ht="15" x14ac:dyDescent="0.2">
      <c r="A69" s="39"/>
      <c r="B69" s="40"/>
      <c r="C69" s="41"/>
      <c r="D69" s="42"/>
      <c r="E69" s="49"/>
      <c r="F69" s="40"/>
      <c r="G69" s="43"/>
      <c r="H69" s="43"/>
      <c r="I69" s="43"/>
      <c r="J69" s="50"/>
      <c r="K69" s="43"/>
      <c r="L69" s="51"/>
      <c r="M69" s="43"/>
      <c r="N69" s="40"/>
      <c r="O69" s="52"/>
      <c r="P69" s="53"/>
      <c r="Q69" s="44"/>
    </row>
    <row r="70" spans="1:17" ht="15" x14ac:dyDescent="0.2">
      <c r="A70" s="39"/>
      <c r="B70" s="40"/>
      <c r="C70" s="41"/>
      <c r="D70" s="42"/>
      <c r="E70" s="49"/>
      <c r="F70" s="40"/>
      <c r="G70" s="43"/>
      <c r="H70" s="43"/>
      <c r="I70" s="43"/>
      <c r="J70" s="50"/>
      <c r="K70" s="43"/>
      <c r="L70" s="51"/>
      <c r="M70" s="43"/>
      <c r="N70" s="40"/>
      <c r="O70" s="52"/>
      <c r="P70" s="53"/>
      <c r="Q70" s="44"/>
    </row>
    <row r="71" spans="1:17" ht="15" x14ac:dyDescent="0.2">
      <c r="A71" s="39"/>
      <c r="B71" s="40"/>
      <c r="C71" s="41"/>
      <c r="D71" s="42"/>
      <c r="E71" s="49"/>
      <c r="F71" s="40"/>
      <c r="G71" s="43"/>
      <c r="H71" s="43"/>
      <c r="I71" s="43"/>
      <c r="J71" s="50"/>
      <c r="K71" s="43"/>
      <c r="L71" s="51"/>
      <c r="M71" s="43"/>
      <c r="N71" s="40"/>
      <c r="O71" s="52"/>
      <c r="P71" s="53"/>
      <c r="Q71" s="44"/>
    </row>
    <row r="72" spans="1:17" ht="15" x14ac:dyDescent="0.2">
      <c r="A72" s="39"/>
      <c r="B72" s="40"/>
      <c r="C72" s="41"/>
      <c r="D72" s="42"/>
      <c r="E72" s="49"/>
      <c r="F72" s="40"/>
      <c r="G72" s="43"/>
      <c r="H72" s="43"/>
      <c r="I72" s="43"/>
      <c r="J72" s="50"/>
      <c r="K72" s="43"/>
      <c r="L72" s="51"/>
      <c r="M72" s="43"/>
      <c r="N72" s="40"/>
      <c r="O72" s="52"/>
      <c r="P72" s="53"/>
      <c r="Q72" s="44"/>
    </row>
    <row r="73" spans="1:17" ht="15" x14ac:dyDescent="0.2">
      <c r="A73" s="39"/>
      <c r="B73" s="40"/>
      <c r="C73" s="41"/>
      <c r="D73" s="42"/>
      <c r="E73" s="49"/>
      <c r="F73" s="40"/>
      <c r="G73" s="43"/>
      <c r="H73" s="43"/>
      <c r="I73" s="43"/>
      <c r="J73" s="50"/>
      <c r="K73" s="43"/>
      <c r="L73" s="51"/>
      <c r="M73" s="43"/>
      <c r="N73" s="40"/>
      <c r="O73" s="52"/>
      <c r="P73" s="53"/>
      <c r="Q73" s="44"/>
    </row>
    <row r="74" spans="1:17" ht="15" x14ac:dyDescent="0.2">
      <c r="A74" s="39"/>
      <c r="B74" s="40"/>
      <c r="C74" s="41"/>
      <c r="D74" s="42"/>
      <c r="E74" s="49"/>
      <c r="F74" s="40"/>
      <c r="G74" s="43"/>
      <c r="H74" s="43"/>
      <c r="I74" s="43"/>
      <c r="J74" s="50"/>
      <c r="K74" s="43"/>
      <c r="L74" s="51"/>
      <c r="M74" s="43"/>
      <c r="N74" s="40"/>
      <c r="O74" s="52"/>
      <c r="P74" s="53"/>
      <c r="Q74" s="44"/>
    </row>
    <row r="75" spans="1:17" ht="15" x14ac:dyDescent="0.2">
      <c r="A75" s="39"/>
      <c r="B75" s="40"/>
      <c r="C75" s="41"/>
      <c r="D75" s="42"/>
      <c r="E75" s="49"/>
      <c r="F75" s="40"/>
      <c r="G75" s="43"/>
      <c r="H75" s="43"/>
      <c r="I75" s="43"/>
      <c r="J75" s="50"/>
      <c r="K75" s="43"/>
      <c r="L75" s="51"/>
      <c r="M75" s="43"/>
      <c r="N75" s="40"/>
      <c r="O75" s="52"/>
      <c r="P75" s="53"/>
      <c r="Q75" s="44"/>
    </row>
    <row r="76" spans="1:17" ht="15" x14ac:dyDescent="0.2">
      <c r="A76" s="39"/>
      <c r="B76" s="40"/>
      <c r="C76" s="41"/>
      <c r="D76" s="42"/>
      <c r="E76" s="49"/>
      <c r="F76" s="40"/>
      <c r="G76" s="43"/>
      <c r="H76" s="43"/>
      <c r="I76" s="43"/>
      <c r="J76" s="50"/>
      <c r="K76" s="43"/>
      <c r="L76" s="51"/>
      <c r="M76" s="43"/>
      <c r="N76" s="40"/>
      <c r="O76" s="52"/>
      <c r="P76" s="53"/>
      <c r="Q76" s="44"/>
    </row>
    <row r="77" spans="1:17" ht="18" customHeight="1" x14ac:dyDescent="0.2">
      <c r="A77" s="39"/>
      <c r="B77" s="40"/>
      <c r="C77" s="41"/>
      <c r="D77" s="42"/>
      <c r="E77" s="49"/>
      <c r="F77" s="40"/>
      <c r="G77" s="43"/>
      <c r="H77" s="43"/>
      <c r="I77" s="43"/>
      <c r="J77" s="50"/>
      <c r="K77" s="43"/>
      <c r="L77" s="51"/>
      <c r="M77" s="43"/>
      <c r="N77" s="40"/>
      <c r="O77" s="69"/>
      <c r="P77" s="70"/>
      <c r="Q77" s="44"/>
    </row>
    <row r="78" spans="1:17" ht="18" customHeight="1" x14ac:dyDescent="0.2">
      <c r="A78" s="39"/>
      <c r="B78" s="40"/>
      <c r="C78" s="41"/>
      <c r="D78" s="42"/>
      <c r="E78" s="49"/>
      <c r="F78" s="40"/>
      <c r="G78" s="43"/>
      <c r="H78" s="43"/>
      <c r="I78" s="43"/>
      <c r="J78" s="50"/>
      <c r="K78" s="43"/>
      <c r="L78" s="51"/>
      <c r="M78" s="43"/>
      <c r="N78" s="40"/>
      <c r="O78" s="69"/>
      <c r="P78" s="70"/>
      <c r="Q78" s="44"/>
    </row>
    <row r="79" spans="1:17" ht="18" customHeight="1" x14ac:dyDescent="0.2">
      <c r="A79" s="39"/>
      <c r="B79" s="40"/>
      <c r="C79" s="41"/>
      <c r="D79" s="42"/>
      <c r="E79" s="49"/>
      <c r="F79" s="40"/>
      <c r="G79" s="43"/>
      <c r="H79" s="43"/>
      <c r="I79" s="43"/>
      <c r="J79" s="50"/>
      <c r="K79" s="43"/>
      <c r="L79" s="51"/>
      <c r="M79" s="43"/>
      <c r="N79" s="40"/>
      <c r="O79" s="69"/>
      <c r="P79" s="70"/>
      <c r="Q79" s="44"/>
    </row>
    <row r="80" spans="1:17" ht="15" x14ac:dyDescent="0.2">
      <c r="A80" s="39"/>
      <c r="B80" s="40"/>
      <c r="C80" s="41"/>
      <c r="D80" s="42"/>
      <c r="E80" s="49"/>
      <c r="F80" s="40"/>
      <c r="G80" s="43"/>
      <c r="H80" s="43"/>
      <c r="I80" s="43"/>
      <c r="J80" s="50"/>
      <c r="K80" s="43"/>
      <c r="L80" s="51"/>
      <c r="M80" s="43"/>
      <c r="N80" s="40"/>
      <c r="O80" s="52"/>
      <c r="P80" s="53"/>
      <c r="Q80" s="44"/>
    </row>
    <row r="81" spans="1:17" ht="15" x14ac:dyDescent="0.2">
      <c r="A81" s="39"/>
      <c r="B81" s="40"/>
      <c r="C81" s="41"/>
      <c r="D81" s="42"/>
      <c r="E81" s="49"/>
      <c r="F81" s="40"/>
      <c r="G81" s="43"/>
      <c r="H81" s="43"/>
      <c r="I81" s="43"/>
      <c r="J81" s="50"/>
      <c r="K81" s="43"/>
      <c r="L81" s="51"/>
      <c r="M81" s="43"/>
      <c r="N81" s="40"/>
      <c r="O81" s="52"/>
      <c r="P81" s="53"/>
      <c r="Q81" s="44"/>
    </row>
    <row r="82" spans="1:17" ht="15" x14ac:dyDescent="0.2">
      <c r="A82" s="39"/>
      <c r="B82" s="40"/>
      <c r="C82" s="41"/>
      <c r="D82" s="42"/>
      <c r="E82" s="49"/>
      <c r="F82" s="40"/>
      <c r="G82" s="43"/>
      <c r="H82" s="43"/>
      <c r="I82" s="43"/>
      <c r="J82" s="50"/>
      <c r="K82" s="43"/>
      <c r="L82" s="51"/>
      <c r="M82" s="43"/>
      <c r="N82" s="40"/>
      <c r="O82" s="52"/>
      <c r="P82" s="53"/>
      <c r="Q82" s="44"/>
    </row>
    <row r="83" spans="1:17" ht="15" x14ac:dyDescent="0.2">
      <c r="A83" s="39"/>
      <c r="B83" s="40"/>
      <c r="C83" s="41"/>
      <c r="D83" s="42"/>
      <c r="E83" s="49"/>
      <c r="F83" s="40"/>
      <c r="G83" s="43"/>
      <c r="H83" s="43"/>
      <c r="I83" s="43"/>
      <c r="J83" s="50"/>
      <c r="K83" s="43"/>
      <c r="L83" s="51"/>
      <c r="M83" s="43"/>
      <c r="N83" s="40"/>
      <c r="O83" s="52"/>
      <c r="P83" s="53"/>
      <c r="Q83" s="44"/>
    </row>
    <row r="84" spans="1:17" ht="15" x14ac:dyDescent="0.2">
      <c r="A84" s="39"/>
      <c r="B84" s="40" t="s">
        <v>1</v>
      </c>
      <c r="C84" s="41" t="s">
        <v>231</v>
      </c>
      <c r="D84" s="42" t="s">
        <v>236</v>
      </c>
      <c r="E84" s="49"/>
      <c r="F84" s="40"/>
      <c r="G84" s="43"/>
      <c r="H84" s="43" t="s">
        <v>237</v>
      </c>
      <c r="I84" s="43" t="s">
        <v>237</v>
      </c>
      <c r="J84" s="50">
        <v>18</v>
      </c>
      <c r="K84" s="43" t="s">
        <v>238</v>
      </c>
      <c r="L84" s="51">
        <f>L42+0.1</f>
        <v>12.49999999999998</v>
      </c>
      <c r="M84" s="43" t="s">
        <v>57</v>
      </c>
      <c r="N84" s="40" t="s">
        <v>22</v>
      </c>
      <c r="O84" s="52"/>
      <c r="P84" s="53"/>
      <c r="Q84" s="44"/>
    </row>
    <row r="85" spans="1:17" ht="18" customHeight="1" x14ac:dyDescent="0.2">
      <c r="A85" s="39"/>
      <c r="B85" s="40" t="s">
        <v>14</v>
      </c>
      <c r="C85" s="41" t="s">
        <v>233</v>
      </c>
      <c r="D85" s="42" t="s">
        <v>236</v>
      </c>
      <c r="E85" s="49"/>
      <c r="F85" s="40"/>
      <c r="G85" s="43"/>
      <c r="H85" s="43" t="s">
        <v>237</v>
      </c>
      <c r="I85" s="43" t="s">
        <v>237</v>
      </c>
      <c r="J85" s="50">
        <f t="shared" ref="J85:J87" si="0">J84+0.1</f>
        <v>18.100000000000001</v>
      </c>
      <c r="K85" s="43" t="s">
        <v>238</v>
      </c>
      <c r="L85" s="51">
        <f t="shared" ref="L85:L87" si="1">L84+0.1</f>
        <v>12.59999999999998</v>
      </c>
      <c r="M85" s="43" t="s">
        <v>57</v>
      </c>
      <c r="N85" s="40" t="s">
        <v>22</v>
      </c>
      <c r="O85" s="69"/>
      <c r="P85" s="70"/>
      <c r="Q85" s="44"/>
    </row>
    <row r="86" spans="1:17" ht="18" customHeight="1" x14ac:dyDescent="0.2">
      <c r="A86" s="39"/>
      <c r="B86" s="40" t="s">
        <v>0</v>
      </c>
      <c r="C86" s="41" t="s">
        <v>234</v>
      </c>
      <c r="D86" s="42" t="s">
        <v>43</v>
      </c>
      <c r="E86" s="49"/>
      <c r="F86" s="40"/>
      <c r="G86" s="43"/>
      <c r="H86" s="43" t="s">
        <v>237</v>
      </c>
      <c r="I86" s="43" t="s">
        <v>237</v>
      </c>
      <c r="J86" s="50">
        <f t="shared" si="0"/>
        <v>18.200000000000003</v>
      </c>
      <c r="K86" s="43" t="s">
        <v>238</v>
      </c>
      <c r="L86" s="51">
        <f t="shared" si="1"/>
        <v>12.69999999999998</v>
      </c>
      <c r="M86" s="43" t="s">
        <v>57</v>
      </c>
      <c r="N86" s="40" t="s">
        <v>22</v>
      </c>
      <c r="O86" s="69"/>
      <c r="P86" s="70"/>
      <c r="Q86" s="44"/>
    </row>
    <row r="87" spans="1:17" ht="18" customHeight="1" x14ac:dyDescent="0.2">
      <c r="A87" s="39"/>
      <c r="B87" s="40" t="s">
        <v>13</v>
      </c>
      <c r="C87" s="41" t="s">
        <v>235</v>
      </c>
      <c r="D87" s="42" t="s">
        <v>185</v>
      </c>
      <c r="E87" s="49"/>
      <c r="F87" s="40"/>
      <c r="G87" s="43"/>
      <c r="H87" s="43" t="s">
        <v>237</v>
      </c>
      <c r="I87" s="43" t="s">
        <v>237</v>
      </c>
      <c r="J87" s="50">
        <f t="shared" si="0"/>
        <v>18.300000000000004</v>
      </c>
      <c r="K87" s="43" t="s">
        <v>239</v>
      </c>
      <c r="L87" s="51">
        <f t="shared" si="1"/>
        <v>12.799999999999979</v>
      </c>
      <c r="M87" s="43" t="s">
        <v>57</v>
      </c>
      <c r="N87" s="40" t="s">
        <v>22</v>
      </c>
      <c r="O87" s="69"/>
      <c r="P87" s="70"/>
      <c r="Q87" s="44"/>
    </row>
    <row r="88" spans="1:17" ht="6" customHeight="1" thickBot="1" x14ac:dyDescent="0.25">
      <c r="A88" s="29"/>
      <c r="B88" s="45"/>
      <c r="C88" s="45"/>
      <c r="D88" s="45"/>
      <c r="E88" s="45"/>
      <c r="F88" s="45"/>
      <c r="G88" s="45"/>
      <c r="H88" s="45"/>
      <c r="I88" s="45"/>
      <c r="J88" s="45"/>
      <c r="K88" s="45"/>
      <c r="L88" s="45"/>
      <c r="M88" s="45"/>
      <c r="N88" s="45"/>
      <c r="O88" s="45"/>
      <c r="P88" s="46"/>
    </row>
    <row r="89" spans="1:17" ht="15" customHeight="1" thickTop="1" x14ac:dyDescent="0.2"/>
    <row r="90" spans="1:17" ht="12.75" customHeight="1" x14ac:dyDescent="0.2"/>
    <row r="91" spans="1:17" ht="12.75" customHeight="1" x14ac:dyDescent="0.2"/>
    <row r="92" spans="1:17" ht="12.75" customHeight="1" x14ac:dyDescent="0.2"/>
    <row r="93" spans="1:17" ht="12.75" customHeight="1" x14ac:dyDescent="0.2"/>
    <row r="94" spans="1:17" ht="12.75" customHeight="1" x14ac:dyDescent="0.2"/>
    <row r="95" spans="1:17" ht="12.75" customHeight="1" x14ac:dyDescent="0.2"/>
    <row r="96" spans="1:17"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sheetData>
  <mergeCells count="35">
    <mergeCell ref="O15:P15"/>
    <mergeCell ref="O16:P16"/>
    <mergeCell ref="O44:P44"/>
    <mergeCell ref="O45:P45"/>
    <mergeCell ref="O19:P19"/>
    <mergeCell ref="B1:C1"/>
    <mergeCell ref="O55:P55"/>
    <mergeCell ref="O47:P47"/>
    <mergeCell ref="O50:P50"/>
    <mergeCell ref="O53:P53"/>
    <mergeCell ref="O54:P54"/>
    <mergeCell ref="O28:P28"/>
    <mergeCell ref="C2:C3"/>
    <mergeCell ref="O7:P7"/>
    <mergeCell ref="O10:P10"/>
    <mergeCell ref="O12:P12"/>
    <mergeCell ref="O13:P13"/>
    <mergeCell ref="O14:P14"/>
    <mergeCell ref="O17:P17"/>
    <mergeCell ref="O18:P18"/>
    <mergeCell ref="O11:P11"/>
    <mergeCell ref="O86:P86"/>
    <mergeCell ref="O87:P87"/>
    <mergeCell ref="O51:P51"/>
    <mergeCell ref="O29:P29"/>
    <mergeCell ref="O30:P30"/>
    <mergeCell ref="O31:P31"/>
    <mergeCell ref="O32:P32"/>
    <mergeCell ref="O34:P34"/>
    <mergeCell ref="O85:P85"/>
    <mergeCell ref="O33:P33"/>
    <mergeCell ref="O77:P77"/>
    <mergeCell ref="O78:P78"/>
    <mergeCell ref="O79:P79"/>
    <mergeCell ref="O46:P46"/>
  </mergeCells>
  <conditionalFormatting sqref="B8:B87">
    <cfRule type="containsText" dxfId="17" priority="10" operator="containsText" text="Check">
      <formula>NOT(ISERROR(SEARCH("Check",B8)))</formula>
    </cfRule>
    <cfRule type="containsText" dxfId="16" priority="11" operator="containsText" text="Act">
      <formula>NOT(ISERROR(SEARCH("Act",B8)))</formula>
    </cfRule>
    <cfRule type="containsText" dxfId="15" priority="12" operator="containsText" text="Do">
      <formula>NOT(ISERROR(SEARCH("Do",B8)))</formula>
    </cfRule>
    <cfRule type="containsText" dxfId="14" priority="13" operator="containsText" text="Plan">
      <formula>NOT(ISERROR(SEARCH("Plan",B8)))</formula>
    </cfRule>
  </conditionalFormatting>
  <conditionalFormatting sqref="B49">
    <cfRule type="containsText" dxfId="13" priority="6" operator="containsText" text="Check">
      <formula>NOT(ISERROR(SEARCH("Check",B49)))</formula>
    </cfRule>
    <cfRule type="containsText" dxfId="12" priority="7" operator="containsText" text="Act">
      <formula>NOT(ISERROR(SEARCH("Act",B49)))</formula>
    </cfRule>
    <cfRule type="containsText" dxfId="11" priority="8" operator="containsText" text="Do">
      <formula>NOT(ISERROR(SEARCH("Do",B49)))</formula>
    </cfRule>
    <cfRule type="containsText" dxfId="10" priority="9" operator="containsText" text="Plan">
      <formula>NOT(ISERROR(SEARCH("Plan",B49)))</formula>
    </cfRule>
  </conditionalFormatting>
  <conditionalFormatting sqref="B52">
    <cfRule type="containsText" dxfId="9" priority="1" operator="containsText" text="Check">
      <formula>NOT(ISERROR(SEARCH("Check",B52)))</formula>
    </cfRule>
    <cfRule type="containsText" dxfId="8" priority="2" operator="containsText" text="Act">
      <formula>NOT(ISERROR(SEARCH("Act",B52)))</formula>
    </cfRule>
    <cfRule type="containsText" dxfId="7" priority="3" operator="containsText" text="Do">
      <formula>NOT(ISERROR(SEARCH("Do",B52)))</formula>
    </cfRule>
    <cfRule type="containsText" dxfId="6" priority="4" operator="containsText" text="Plan">
      <formula>NOT(ISERROR(SEARCH("Plan",B52)))</formula>
    </cfRule>
  </conditionalFormatting>
  <conditionalFormatting sqref="N8:N87">
    <cfRule type="cellIs" dxfId="5" priority="5" operator="equal">
      <formula>"Closed"</formula>
    </cfRule>
  </conditionalFormatting>
  <dataValidations count="5">
    <dataValidation type="list" allowBlank="1" showInputMessage="1" showErrorMessage="1" sqref="B10:B11 B15:B16 B24 B27 B86:B87 B31:B34 B37:B38 B78:B83 B41:B42 B45:B46 B50:B75" xr:uid="{7C017037-B06F-4D65-9E49-5D7DB5038BE2}">
      <formula1>$Q$7:$Q$10</formula1>
    </dataValidation>
    <dataValidation type="list" allowBlank="1" showInputMessage="1" showErrorMessage="1" sqref="B12:B14 B25:B26 B28:B30 B17:B23 B8:B9 B39:B40 B35:B36 B84:B85 B76:B77 B43:B44 B48:B49" xr:uid="{5E831D53-DC55-4F53-BBA2-E84A36ED6C8D}">
      <formula1>$Q$7:$Q$29</formula1>
    </dataValidation>
    <dataValidation type="list" allowBlank="1" showInputMessage="1" showErrorMessage="1" sqref="N8:N46 N50:N87" xr:uid="{A767B53A-575B-4FB6-A3AA-65C51D682A97}">
      <formula1>$Q$29:$Q$34</formula1>
    </dataValidation>
    <dataValidation type="list" allowBlank="1" showInputMessage="1" showErrorMessage="1" sqref="N47:N49 N52" xr:uid="{0C31FE39-E07A-4A46-B861-F53CB4E46EB0}">
      <formula1>$Q$11:$Q$13</formula1>
    </dataValidation>
    <dataValidation type="list" allowBlank="1" showInputMessage="1" showErrorMessage="1" sqref="B47 B49 B52" xr:uid="{A0C122DE-5C28-48EB-B4D5-5F8032342B75}">
      <formula1>$Q$7:$Q$12</formula1>
    </dataValidation>
  </dataValidations>
  <pageMargins left="0.7" right="0.7" top="0.75" bottom="0.75" header="0.3" footer="0.3"/>
  <pageSetup orientation="portrait" r:id="rId1"/>
  <ignoredErrors>
    <ignoredError sqref="H8:H55" numberStoredAsText="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1B5BB-3796-4738-9CE2-311218CB8DBE}">
  <sheetPr codeName="Sheet7"/>
  <dimension ref="A1:Y290"/>
  <sheetViews>
    <sheetView tabSelected="1" topLeftCell="A7" workbookViewId="0">
      <selection activeCell="C17" sqref="C17"/>
    </sheetView>
  </sheetViews>
  <sheetFormatPr defaultRowHeight="12" x14ac:dyDescent="0.2"/>
  <cols>
    <col min="1" max="1" width="2.7109375" style="2" customWidth="1"/>
    <col min="2" max="2" width="14.7109375" style="2" customWidth="1"/>
    <col min="3" max="3" width="143.5703125" style="2" customWidth="1"/>
    <col min="4" max="4" width="17.42578125" style="2" customWidth="1"/>
    <col min="5" max="7" width="14.7109375" style="2" customWidth="1"/>
    <col min="8" max="8" width="5.28515625" style="2" customWidth="1"/>
    <col min="9" max="9" width="9.7109375" style="2" bestFit="1" customWidth="1"/>
    <col min="10" max="10" width="11.5703125" style="2" bestFit="1" customWidth="1"/>
    <col min="11" max="11" width="11.7109375" style="2" bestFit="1" customWidth="1"/>
    <col min="12" max="12" width="12.42578125" style="2" customWidth="1"/>
    <col min="13" max="13" width="10.5703125" style="2" customWidth="1"/>
    <col min="14" max="14" width="14.7109375" style="2" customWidth="1"/>
    <col min="15" max="16" width="20.7109375" style="2" customWidth="1"/>
    <col min="17" max="18" width="2.7109375" style="2" customWidth="1"/>
    <col min="19" max="19" width="14.140625" style="2" hidden="1" customWidth="1"/>
    <col min="20" max="25" width="7.85546875" style="2" hidden="1" customWidth="1"/>
    <col min="26" max="26" width="7.85546875" style="2" customWidth="1"/>
    <col min="27" max="247" width="9.140625" style="2"/>
    <col min="248" max="250" width="3" style="2" customWidth="1"/>
    <col min="251" max="270" width="5.7109375" style="2" customWidth="1"/>
    <col min="271" max="271" width="13.85546875" style="2" customWidth="1"/>
    <col min="272" max="272" width="19.42578125" style="2" customWidth="1"/>
    <col min="273" max="503" width="9.140625" style="2"/>
    <col min="504" max="506" width="3" style="2" customWidth="1"/>
    <col min="507" max="526" width="5.7109375" style="2" customWidth="1"/>
    <col min="527" max="527" width="13.85546875" style="2" customWidth="1"/>
    <col min="528" max="528" width="19.42578125" style="2" customWidth="1"/>
    <col min="529" max="759" width="9.140625" style="2"/>
    <col min="760" max="762" width="3" style="2" customWidth="1"/>
    <col min="763" max="782" width="5.7109375" style="2" customWidth="1"/>
    <col min="783" max="783" width="13.85546875" style="2" customWidth="1"/>
    <col min="784" max="784" width="19.42578125" style="2" customWidth="1"/>
    <col min="785" max="1015" width="9.140625" style="2"/>
    <col min="1016" max="1018" width="3" style="2" customWidth="1"/>
    <col min="1019" max="1038" width="5.7109375" style="2" customWidth="1"/>
    <col min="1039" max="1039" width="13.85546875" style="2" customWidth="1"/>
    <col min="1040" max="1040" width="19.42578125" style="2" customWidth="1"/>
    <col min="1041" max="1271" width="9.140625" style="2"/>
    <col min="1272" max="1274" width="3" style="2" customWidth="1"/>
    <col min="1275" max="1294" width="5.7109375" style="2" customWidth="1"/>
    <col min="1295" max="1295" width="13.85546875" style="2" customWidth="1"/>
    <col min="1296" max="1296" width="19.42578125" style="2" customWidth="1"/>
    <col min="1297" max="1527" width="9.140625" style="2"/>
    <col min="1528" max="1530" width="3" style="2" customWidth="1"/>
    <col min="1531" max="1550" width="5.7109375" style="2" customWidth="1"/>
    <col min="1551" max="1551" width="13.85546875" style="2" customWidth="1"/>
    <col min="1552" max="1552" width="19.42578125" style="2" customWidth="1"/>
    <col min="1553" max="1783" width="9.140625" style="2"/>
    <col min="1784" max="1786" width="3" style="2" customWidth="1"/>
    <col min="1787" max="1806" width="5.7109375" style="2" customWidth="1"/>
    <col min="1807" max="1807" width="13.85546875" style="2" customWidth="1"/>
    <col min="1808" max="1808" width="19.42578125" style="2" customWidth="1"/>
    <col min="1809" max="2039" width="9.140625" style="2"/>
    <col min="2040" max="2042" width="3" style="2" customWidth="1"/>
    <col min="2043" max="2062" width="5.7109375" style="2" customWidth="1"/>
    <col min="2063" max="2063" width="13.85546875" style="2" customWidth="1"/>
    <col min="2064" max="2064" width="19.42578125" style="2" customWidth="1"/>
    <col min="2065" max="2295" width="9.140625" style="2"/>
    <col min="2296" max="2298" width="3" style="2" customWidth="1"/>
    <col min="2299" max="2318" width="5.7109375" style="2" customWidth="1"/>
    <col min="2319" max="2319" width="13.85546875" style="2" customWidth="1"/>
    <col min="2320" max="2320" width="19.42578125" style="2" customWidth="1"/>
    <col min="2321" max="2551" width="9.140625" style="2"/>
    <col min="2552" max="2554" width="3" style="2" customWidth="1"/>
    <col min="2555" max="2574" width="5.7109375" style="2" customWidth="1"/>
    <col min="2575" max="2575" width="13.85546875" style="2" customWidth="1"/>
    <col min="2576" max="2576" width="19.42578125" style="2" customWidth="1"/>
    <col min="2577" max="2807" width="9.140625" style="2"/>
    <col min="2808" max="2810" width="3" style="2" customWidth="1"/>
    <col min="2811" max="2830" width="5.7109375" style="2" customWidth="1"/>
    <col min="2831" max="2831" width="13.85546875" style="2" customWidth="1"/>
    <col min="2832" max="2832" width="19.42578125" style="2" customWidth="1"/>
    <col min="2833" max="3063" width="9.140625" style="2"/>
    <col min="3064" max="3066" width="3" style="2" customWidth="1"/>
    <col min="3067" max="3086" width="5.7109375" style="2" customWidth="1"/>
    <col min="3087" max="3087" width="13.85546875" style="2" customWidth="1"/>
    <col min="3088" max="3088" width="19.42578125" style="2" customWidth="1"/>
    <col min="3089" max="3319" width="9.140625" style="2"/>
    <col min="3320" max="3322" width="3" style="2" customWidth="1"/>
    <col min="3323" max="3342" width="5.7109375" style="2" customWidth="1"/>
    <col min="3343" max="3343" width="13.85546875" style="2" customWidth="1"/>
    <col min="3344" max="3344" width="19.42578125" style="2" customWidth="1"/>
    <col min="3345" max="3575" width="9.140625" style="2"/>
    <col min="3576" max="3578" width="3" style="2" customWidth="1"/>
    <col min="3579" max="3598" width="5.7109375" style="2" customWidth="1"/>
    <col min="3599" max="3599" width="13.85546875" style="2" customWidth="1"/>
    <col min="3600" max="3600" width="19.42578125" style="2" customWidth="1"/>
    <col min="3601" max="3831" width="9.140625" style="2"/>
    <col min="3832" max="3834" width="3" style="2" customWidth="1"/>
    <col min="3835" max="3854" width="5.7109375" style="2" customWidth="1"/>
    <col min="3855" max="3855" width="13.85546875" style="2" customWidth="1"/>
    <col min="3856" max="3856" width="19.42578125" style="2" customWidth="1"/>
    <col min="3857" max="4087" width="9.140625" style="2"/>
    <col min="4088" max="4090" width="3" style="2" customWidth="1"/>
    <col min="4091" max="4110" width="5.7109375" style="2" customWidth="1"/>
    <col min="4111" max="4111" width="13.85546875" style="2" customWidth="1"/>
    <col min="4112" max="4112" width="19.42578125" style="2" customWidth="1"/>
    <col min="4113" max="4343" width="9.140625" style="2"/>
    <col min="4344" max="4346" width="3" style="2" customWidth="1"/>
    <col min="4347" max="4366" width="5.7109375" style="2" customWidth="1"/>
    <col min="4367" max="4367" width="13.85546875" style="2" customWidth="1"/>
    <col min="4368" max="4368" width="19.42578125" style="2" customWidth="1"/>
    <col min="4369" max="4599" width="9.140625" style="2"/>
    <col min="4600" max="4602" width="3" style="2" customWidth="1"/>
    <col min="4603" max="4622" width="5.7109375" style="2" customWidth="1"/>
    <col min="4623" max="4623" width="13.85546875" style="2" customWidth="1"/>
    <col min="4624" max="4624" width="19.42578125" style="2" customWidth="1"/>
    <col min="4625" max="4855" width="9.140625" style="2"/>
    <col min="4856" max="4858" width="3" style="2" customWidth="1"/>
    <col min="4859" max="4878" width="5.7109375" style="2" customWidth="1"/>
    <col min="4879" max="4879" width="13.85546875" style="2" customWidth="1"/>
    <col min="4880" max="4880" width="19.42578125" style="2" customWidth="1"/>
    <col min="4881" max="5111" width="9.140625" style="2"/>
    <col min="5112" max="5114" width="3" style="2" customWidth="1"/>
    <col min="5115" max="5134" width="5.7109375" style="2" customWidth="1"/>
    <col min="5135" max="5135" width="13.85546875" style="2" customWidth="1"/>
    <col min="5136" max="5136" width="19.42578125" style="2" customWidth="1"/>
    <col min="5137" max="5367" width="9.140625" style="2"/>
    <col min="5368" max="5370" width="3" style="2" customWidth="1"/>
    <col min="5371" max="5390" width="5.7109375" style="2" customWidth="1"/>
    <col min="5391" max="5391" width="13.85546875" style="2" customWidth="1"/>
    <col min="5392" max="5392" width="19.42578125" style="2" customWidth="1"/>
    <col min="5393" max="5623" width="9.140625" style="2"/>
    <col min="5624" max="5626" width="3" style="2" customWidth="1"/>
    <col min="5627" max="5646" width="5.7109375" style="2" customWidth="1"/>
    <col min="5647" max="5647" width="13.85546875" style="2" customWidth="1"/>
    <col min="5648" max="5648" width="19.42578125" style="2" customWidth="1"/>
    <col min="5649" max="5879" width="9.140625" style="2"/>
    <col min="5880" max="5882" width="3" style="2" customWidth="1"/>
    <col min="5883" max="5902" width="5.7109375" style="2" customWidth="1"/>
    <col min="5903" max="5903" width="13.85546875" style="2" customWidth="1"/>
    <col min="5904" max="5904" width="19.42578125" style="2" customWidth="1"/>
    <col min="5905" max="6135" width="9.140625" style="2"/>
    <col min="6136" max="6138" width="3" style="2" customWidth="1"/>
    <col min="6139" max="6158" width="5.7109375" style="2" customWidth="1"/>
    <col min="6159" max="6159" width="13.85546875" style="2" customWidth="1"/>
    <col min="6160" max="6160" width="19.42578125" style="2" customWidth="1"/>
    <col min="6161" max="6391" width="9.140625" style="2"/>
    <col min="6392" max="6394" width="3" style="2" customWidth="1"/>
    <col min="6395" max="6414" width="5.7109375" style="2" customWidth="1"/>
    <col min="6415" max="6415" width="13.85546875" style="2" customWidth="1"/>
    <col min="6416" max="6416" width="19.42578125" style="2" customWidth="1"/>
    <col min="6417" max="6647" width="9.140625" style="2"/>
    <col min="6648" max="6650" width="3" style="2" customWidth="1"/>
    <col min="6651" max="6670" width="5.7109375" style="2" customWidth="1"/>
    <col min="6671" max="6671" width="13.85546875" style="2" customWidth="1"/>
    <col min="6672" max="6672" width="19.42578125" style="2" customWidth="1"/>
    <col min="6673" max="6903" width="9.140625" style="2"/>
    <col min="6904" max="6906" width="3" style="2" customWidth="1"/>
    <col min="6907" max="6926" width="5.7109375" style="2" customWidth="1"/>
    <col min="6927" max="6927" width="13.85546875" style="2" customWidth="1"/>
    <col min="6928" max="6928" width="19.42578125" style="2" customWidth="1"/>
    <col min="6929" max="7159" width="9.140625" style="2"/>
    <col min="7160" max="7162" width="3" style="2" customWidth="1"/>
    <col min="7163" max="7182" width="5.7109375" style="2" customWidth="1"/>
    <col min="7183" max="7183" width="13.85546875" style="2" customWidth="1"/>
    <col min="7184" max="7184" width="19.42578125" style="2" customWidth="1"/>
    <col min="7185" max="7415" width="9.140625" style="2"/>
    <col min="7416" max="7418" width="3" style="2" customWidth="1"/>
    <col min="7419" max="7438" width="5.7109375" style="2" customWidth="1"/>
    <col min="7439" max="7439" width="13.85546875" style="2" customWidth="1"/>
    <col min="7440" max="7440" width="19.42578125" style="2" customWidth="1"/>
    <col min="7441" max="7671" width="9.140625" style="2"/>
    <col min="7672" max="7674" width="3" style="2" customWidth="1"/>
    <col min="7675" max="7694" width="5.7109375" style="2" customWidth="1"/>
    <col min="7695" max="7695" width="13.85546875" style="2" customWidth="1"/>
    <col min="7696" max="7696" width="19.42578125" style="2" customWidth="1"/>
    <col min="7697" max="7927" width="9.140625" style="2"/>
    <col min="7928" max="7930" width="3" style="2" customWidth="1"/>
    <col min="7931" max="7950" width="5.7109375" style="2" customWidth="1"/>
    <col min="7951" max="7951" width="13.85546875" style="2" customWidth="1"/>
    <col min="7952" max="7952" width="19.42578125" style="2" customWidth="1"/>
    <col min="7953" max="8183" width="9.140625" style="2"/>
    <col min="8184" max="8186" width="3" style="2" customWidth="1"/>
    <col min="8187" max="8206" width="5.7109375" style="2" customWidth="1"/>
    <col min="8207" max="8207" width="13.85546875" style="2" customWidth="1"/>
    <col min="8208" max="8208" width="19.42578125" style="2" customWidth="1"/>
    <col min="8209" max="8439" width="9.140625" style="2"/>
    <col min="8440" max="8442" width="3" style="2" customWidth="1"/>
    <col min="8443" max="8462" width="5.7109375" style="2" customWidth="1"/>
    <col min="8463" max="8463" width="13.85546875" style="2" customWidth="1"/>
    <col min="8464" max="8464" width="19.42578125" style="2" customWidth="1"/>
    <col min="8465" max="8695" width="9.140625" style="2"/>
    <col min="8696" max="8698" width="3" style="2" customWidth="1"/>
    <col min="8699" max="8718" width="5.7109375" style="2" customWidth="1"/>
    <col min="8719" max="8719" width="13.85546875" style="2" customWidth="1"/>
    <col min="8720" max="8720" width="19.42578125" style="2" customWidth="1"/>
    <col min="8721" max="8951" width="9.140625" style="2"/>
    <col min="8952" max="8954" width="3" style="2" customWidth="1"/>
    <col min="8955" max="8974" width="5.7109375" style="2" customWidth="1"/>
    <col min="8975" max="8975" width="13.85546875" style="2" customWidth="1"/>
    <col min="8976" max="8976" width="19.42578125" style="2" customWidth="1"/>
    <col min="8977" max="9207" width="9.140625" style="2"/>
    <col min="9208" max="9210" width="3" style="2" customWidth="1"/>
    <col min="9211" max="9230" width="5.7109375" style="2" customWidth="1"/>
    <col min="9231" max="9231" width="13.85546875" style="2" customWidth="1"/>
    <col min="9232" max="9232" width="19.42578125" style="2" customWidth="1"/>
    <col min="9233" max="9463" width="9.140625" style="2"/>
    <col min="9464" max="9466" width="3" style="2" customWidth="1"/>
    <col min="9467" max="9486" width="5.7109375" style="2" customWidth="1"/>
    <col min="9487" max="9487" width="13.85546875" style="2" customWidth="1"/>
    <col min="9488" max="9488" width="19.42578125" style="2" customWidth="1"/>
    <col min="9489" max="9719" width="9.140625" style="2"/>
    <col min="9720" max="9722" width="3" style="2" customWidth="1"/>
    <col min="9723" max="9742" width="5.7109375" style="2" customWidth="1"/>
    <col min="9743" max="9743" width="13.85546875" style="2" customWidth="1"/>
    <col min="9744" max="9744" width="19.42578125" style="2" customWidth="1"/>
    <col min="9745" max="9975" width="9.140625" style="2"/>
    <col min="9976" max="9978" width="3" style="2" customWidth="1"/>
    <col min="9979" max="9998" width="5.7109375" style="2" customWidth="1"/>
    <col min="9999" max="9999" width="13.85546875" style="2" customWidth="1"/>
    <col min="10000" max="10000" width="19.42578125" style="2" customWidth="1"/>
    <col min="10001" max="10231" width="9.140625" style="2"/>
    <col min="10232" max="10234" width="3" style="2" customWidth="1"/>
    <col min="10235" max="10254" width="5.7109375" style="2" customWidth="1"/>
    <col min="10255" max="10255" width="13.85546875" style="2" customWidth="1"/>
    <col min="10256" max="10256" width="19.42578125" style="2" customWidth="1"/>
    <col min="10257" max="10487" width="9.140625" style="2"/>
    <col min="10488" max="10490" width="3" style="2" customWidth="1"/>
    <col min="10491" max="10510" width="5.7109375" style="2" customWidth="1"/>
    <col min="10511" max="10511" width="13.85546875" style="2" customWidth="1"/>
    <col min="10512" max="10512" width="19.42578125" style="2" customWidth="1"/>
    <col min="10513" max="10743" width="9.140625" style="2"/>
    <col min="10744" max="10746" width="3" style="2" customWidth="1"/>
    <col min="10747" max="10766" width="5.7109375" style="2" customWidth="1"/>
    <col min="10767" max="10767" width="13.85546875" style="2" customWidth="1"/>
    <col min="10768" max="10768" width="19.42578125" style="2" customWidth="1"/>
    <col min="10769" max="10999" width="9.140625" style="2"/>
    <col min="11000" max="11002" width="3" style="2" customWidth="1"/>
    <col min="11003" max="11022" width="5.7109375" style="2" customWidth="1"/>
    <col min="11023" max="11023" width="13.85546875" style="2" customWidth="1"/>
    <col min="11024" max="11024" width="19.42578125" style="2" customWidth="1"/>
    <col min="11025" max="11255" width="9.140625" style="2"/>
    <col min="11256" max="11258" width="3" style="2" customWidth="1"/>
    <col min="11259" max="11278" width="5.7109375" style="2" customWidth="1"/>
    <col min="11279" max="11279" width="13.85546875" style="2" customWidth="1"/>
    <col min="11280" max="11280" width="19.42578125" style="2" customWidth="1"/>
    <col min="11281" max="11511" width="9.140625" style="2"/>
    <col min="11512" max="11514" width="3" style="2" customWidth="1"/>
    <col min="11515" max="11534" width="5.7109375" style="2" customWidth="1"/>
    <col min="11535" max="11535" width="13.85546875" style="2" customWidth="1"/>
    <col min="11536" max="11536" width="19.42578125" style="2" customWidth="1"/>
    <col min="11537" max="11767" width="9.140625" style="2"/>
    <col min="11768" max="11770" width="3" style="2" customWidth="1"/>
    <col min="11771" max="11790" width="5.7109375" style="2" customWidth="1"/>
    <col min="11791" max="11791" width="13.85546875" style="2" customWidth="1"/>
    <col min="11792" max="11792" width="19.42578125" style="2" customWidth="1"/>
    <col min="11793" max="12023" width="9.140625" style="2"/>
    <col min="12024" max="12026" width="3" style="2" customWidth="1"/>
    <col min="12027" max="12046" width="5.7109375" style="2" customWidth="1"/>
    <col min="12047" max="12047" width="13.85546875" style="2" customWidth="1"/>
    <col min="12048" max="12048" width="19.42578125" style="2" customWidth="1"/>
    <col min="12049" max="12279" width="9.140625" style="2"/>
    <col min="12280" max="12282" width="3" style="2" customWidth="1"/>
    <col min="12283" max="12302" width="5.7109375" style="2" customWidth="1"/>
    <col min="12303" max="12303" width="13.85546875" style="2" customWidth="1"/>
    <col min="12304" max="12304" width="19.42578125" style="2" customWidth="1"/>
    <col min="12305" max="12535" width="9.140625" style="2"/>
    <col min="12536" max="12538" width="3" style="2" customWidth="1"/>
    <col min="12539" max="12558" width="5.7109375" style="2" customWidth="1"/>
    <col min="12559" max="12559" width="13.85546875" style="2" customWidth="1"/>
    <col min="12560" max="12560" width="19.42578125" style="2" customWidth="1"/>
    <col min="12561" max="12791" width="9.140625" style="2"/>
    <col min="12792" max="12794" width="3" style="2" customWidth="1"/>
    <col min="12795" max="12814" width="5.7109375" style="2" customWidth="1"/>
    <col min="12815" max="12815" width="13.85546875" style="2" customWidth="1"/>
    <col min="12816" max="12816" width="19.42578125" style="2" customWidth="1"/>
    <col min="12817" max="13047" width="9.140625" style="2"/>
    <col min="13048" max="13050" width="3" style="2" customWidth="1"/>
    <col min="13051" max="13070" width="5.7109375" style="2" customWidth="1"/>
    <col min="13071" max="13071" width="13.85546875" style="2" customWidth="1"/>
    <col min="13072" max="13072" width="19.42578125" style="2" customWidth="1"/>
    <col min="13073" max="13303" width="9.140625" style="2"/>
    <col min="13304" max="13306" width="3" style="2" customWidth="1"/>
    <col min="13307" max="13326" width="5.7109375" style="2" customWidth="1"/>
    <col min="13327" max="13327" width="13.85546875" style="2" customWidth="1"/>
    <col min="13328" max="13328" width="19.42578125" style="2" customWidth="1"/>
    <col min="13329" max="13559" width="9.140625" style="2"/>
    <col min="13560" max="13562" width="3" style="2" customWidth="1"/>
    <col min="13563" max="13582" width="5.7109375" style="2" customWidth="1"/>
    <col min="13583" max="13583" width="13.85546875" style="2" customWidth="1"/>
    <col min="13584" max="13584" width="19.42578125" style="2" customWidth="1"/>
    <col min="13585" max="13815" width="9.140625" style="2"/>
    <col min="13816" max="13818" width="3" style="2" customWidth="1"/>
    <col min="13819" max="13838" width="5.7109375" style="2" customWidth="1"/>
    <col min="13839" max="13839" width="13.85546875" style="2" customWidth="1"/>
    <col min="13840" max="13840" width="19.42578125" style="2" customWidth="1"/>
    <col min="13841" max="14071" width="9.140625" style="2"/>
    <col min="14072" max="14074" width="3" style="2" customWidth="1"/>
    <col min="14075" max="14094" width="5.7109375" style="2" customWidth="1"/>
    <col min="14095" max="14095" width="13.85546875" style="2" customWidth="1"/>
    <col min="14096" max="14096" width="19.42578125" style="2" customWidth="1"/>
    <col min="14097" max="14327" width="9.140625" style="2"/>
    <col min="14328" max="14330" width="3" style="2" customWidth="1"/>
    <col min="14331" max="14350" width="5.7109375" style="2" customWidth="1"/>
    <col min="14351" max="14351" width="13.85546875" style="2" customWidth="1"/>
    <col min="14352" max="14352" width="19.42578125" style="2" customWidth="1"/>
    <col min="14353" max="14583" width="9.140625" style="2"/>
    <col min="14584" max="14586" width="3" style="2" customWidth="1"/>
    <col min="14587" max="14606" width="5.7109375" style="2" customWidth="1"/>
    <col min="14607" max="14607" width="13.85546875" style="2" customWidth="1"/>
    <col min="14608" max="14608" width="19.42578125" style="2" customWidth="1"/>
    <col min="14609" max="14839" width="9.140625" style="2"/>
    <col min="14840" max="14842" width="3" style="2" customWidth="1"/>
    <col min="14843" max="14862" width="5.7109375" style="2" customWidth="1"/>
    <col min="14863" max="14863" width="13.85546875" style="2" customWidth="1"/>
    <col min="14864" max="14864" width="19.42578125" style="2" customWidth="1"/>
    <col min="14865" max="15095" width="9.140625" style="2"/>
    <col min="15096" max="15098" width="3" style="2" customWidth="1"/>
    <col min="15099" max="15118" width="5.7109375" style="2" customWidth="1"/>
    <col min="15119" max="15119" width="13.85546875" style="2" customWidth="1"/>
    <col min="15120" max="15120" width="19.42578125" style="2" customWidth="1"/>
    <col min="15121" max="15351" width="9.140625" style="2"/>
    <col min="15352" max="15354" width="3" style="2" customWidth="1"/>
    <col min="15355" max="15374" width="5.7109375" style="2" customWidth="1"/>
    <col min="15375" max="15375" width="13.85546875" style="2" customWidth="1"/>
    <col min="15376" max="15376" width="19.42578125" style="2" customWidth="1"/>
    <col min="15377" max="15607" width="9.140625" style="2"/>
    <col min="15608" max="15610" width="3" style="2" customWidth="1"/>
    <col min="15611" max="15630" width="5.7109375" style="2" customWidth="1"/>
    <col min="15631" max="15631" width="13.85546875" style="2" customWidth="1"/>
    <col min="15632" max="15632" width="19.42578125" style="2" customWidth="1"/>
    <col min="15633" max="15863" width="9.140625" style="2"/>
    <col min="15864" max="15866" width="3" style="2" customWidth="1"/>
    <col min="15867" max="15886" width="5.7109375" style="2" customWidth="1"/>
    <col min="15887" max="15887" width="13.85546875" style="2" customWidth="1"/>
    <col min="15888" max="15888" width="19.42578125" style="2" customWidth="1"/>
    <col min="15889" max="16119" width="9.140625" style="2"/>
    <col min="16120" max="16122" width="3" style="2" customWidth="1"/>
    <col min="16123" max="16142" width="5.7109375" style="2" customWidth="1"/>
    <col min="16143" max="16143" width="13.85546875" style="2" customWidth="1"/>
    <col min="16144" max="16144" width="19.42578125" style="2" customWidth="1"/>
    <col min="16145" max="16384" width="9.140625" style="2"/>
  </cols>
  <sheetData>
    <row r="1" spans="1:25" ht="31.5" customHeight="1" x14ac:dyDescent="0.3">
      <c r="A1" s="1"/>
      <c r="B1" s="73" t="s">
        <v>251</v>
      </c>
      <c r="C1" s="73"/>
      <c r="O1" s="3" t="s">
        <v>0</v>
      </c>
      <c r="P1" s="4" t="s">
        <v>1</v>
      </c>
      <c r="S1" s="5"/>
      <c r="T1" s="6" t="s">
        <v>2</v>
      </c>
      <c r="U1" s="6" t="s">
        <v>3</v>
      </c>
      <c r="V1" s="6" t="s">
        <v>4</v>
      </c>
      <c r="W1" s="6" t="s">
        <v>5</v>
      </c>
      <c r="X1" s="6" t="s">
        <v>6</v>
      </c>
      <c r="Y1" s="6" t="s">
        <v>7</v>
      </c>
    </row>
    <row r="2" spans="1:25" s="7" customFormat="1" ht="18" customHeight="1" x14ac:dyDescent="0.2">
      <c r="B2" s="8" t="s">
        <v>29</v>
      </c>
      <c r="C2" s="78" t="s">
        <v>489</v>
      </c>
      <c r="D2" s="8" t="s">
        <v>28</v>
      </c>
      <c r="E2" s="9" t="s">
        <v>171</v>
      </c>
      <c r="F2" s="8" t="s">
        <v>8</v>
      </c>
      <c r="G2" s="9">
        <v>2024</v>
      </c>
      <c r="H2" s="2"/>
      <c r="I2" s="2"/>
      <c r="J2" s="2"/>
      <c r="K2" s="2"/>
      <c r="L2" s="2"/>
      <c r="M2" s="2"/>
      <c r="N2" s="10"/>
      <c r="O2" s="11" t="str">
        <f>IFERROR(AVERAGEIFS(G24:G257,B24:B257,O1),"")</f>
        <v/>
      </c>
      <c r="P2" s="12" t="str">
        <f>IFERROR(AVERAGEIFS(G24:G257,B24:B257,P1),"")</f>
        <v/>
      </c>
      <c r="Q2" s="10"/>
      <c r="S2" s="13" t="s">
        <v>9</v>
      </c>
      <c r="T2" s="14">
        <f>COUNTIF(B24:B257,S2)</f>
        <v>0</v>
      </c>
      <c r="U2" s="15">
        <f>COUNTIFS(B24:B257,S2,F24:F257,U1,P24:P257,"Open")</f>
        <v>0</v>
      </c>
      <c r="V2" s="15">
        <f>COUNTIFS(B24:B257,S2,F24:F257,V1,P24:P257,"Open")</f>
        <v>0</v>
      </c>
      <c r="W2" s="15">
        <f>COUNTIFS(B24:B257,S2,F24:F257,W1,P24:P257,"Open")</f>
        <v>0</v>
      </c>
      <c r="X2" s="15">
        <f>COUNTIFS(B24:B257,S2,F24:F257,X1,P24:P257,"Open")</f>
        <v>0</v>
      </c>
      <c r="Y2" s="15">
        <f>COUNTIFS(B24:B257,S2,F24:F257,Y1,P24:P257,"Open")</f>
        <v>0</v>
      </c>
    </row>
    <row r="3" spans="1:25" s="7" customFormat="1" ht="18" customHeight="1" x14ac:dyDescent="0.2">
      <c r="B3" s="8"/>
      <c r="C3" s="78"/>
      <c r="D3" s="8" t="s">
        <v>10</v>
      </c>
      <c r="E3" s="9" t="s">
        <v>27</v>
      </c>
      <c r="F3" s="8" t="s">
        <v>11</v>
      </c>
      <c r="G3" s="47">
        <v>45292</v>
      </c>
      <c r="H3" s="2"/>
      <c r="I3" s="2"/>
      <c r="J3" s="2"/>
      <c r="K3" s="2"/>
      <c r="L3" s="2"/>
      <c r="M3" s="2"/>
      <c r="N3" s="10"/>
      <c r="O3" s="16" t="str">
        <f>IFERROR(AVERAGEIFS(G24:G257,B24:B257,O4),"")</f>
        <v/>
      </c>
      <c r="P3" s="17" t="str">
        <f>IFERROR(AVERAGEIFS(G24:G257,B24:B257,P4),"")</f>
        <v/>
      </c>
      <c r="S3" s="13" t="s">
        <v>12</v>
      </c>
      <c r="T3" s="14">
        <f>COUNTIF(B24:B257,S3)</f>
        <v>0</v>
      </c>
      <c r="U3" s="15">
        <f>COUNTIFS(B24:B257,S3,F24:F257,U1,P24:P257,"Open")</f>
        <v>0</v>
      </c>
      <c r="V3" s="15">
        <f>COUNTIFS(B24:B257,S3,F24:F257,V1,P24:P257,"Open")</f>
        <v>0</v>
      </c>
      <c r="W3" s="15">
        <f>COUNTIFS(B24:B257,S3,F24:F257,W1,P24:P257,"Open")</f>
        <v>0</v>
      </c>
      <c r="X3" s="15">
        <f>COUNTIFS(B24:B257,S3,F24:F257,X1,P24:P257,"Open")</f>
        <v>0</v>
      </c>
      <c r="Y3" s="15">
        <f>COUNTIFS(B24:B257,S3,F24:F257,Y1,P24:P257,"Open")</f>
        <v>0</v>
      </c>
    </row>
    <row r="4" spans="1:25" s="7" customFormat="1" ht="18" customHeight="1" x14ac:dyDescent="0.2">
      <c r="B4" s="18"/>
      <c r="C4" s="78"/>
      <c r="D4" s="18"/>
      <c r="E4" s="20"/>
      <c r="H4" s="2"/>
      <c r="I4" s="2"/>
      <c r="J4" s="2"/>
      <c r="K4" s="2"/>
      <c r="L4" s="2"/>
      <c r="M4" s="2"/>
      <c r="O4" s="21" t="s">
        <v>13</v>
      </c>
      <c r="P4" s="22" t="s">
        <v>14</v>
      </c>
      <c r="R4" s="23"/>
      <c r="S4" s="13" t="s">
        <v>15</v>
      </c>
      <c r="T4" s="14">
        <f>COUNTIF(B24:B257,S4)</f>
        <v>0</v>
      </c>
      <c r="U4" s="15">
        <f>COUNTIFS(B24:B257,S4,F24:F257,U1,P24:P257,"Open")</f>
        <v>0</v>
      </c>
      <c r="V4" s="15">
        <f>COUNTIFS(B24:B257,S4,F24:F257,V1,P24:P257,"Open")</f>
        <v>0</v>
      </c>
      <c r="W4" s="15">
        <f>COUNTIFS(B24:B257,S4,F24:F257,W1,P24:P257,"Open")</f>
        <v>0</v>
      </c>
      <c r="X4" s="15">
        <f>COUNTIFS(B24:B257,S4,F24:F257,X1,P24:P257,"Open")</f>
        <v>0</v>
      </c>
      <c r="Y4" s="15">
        <f>COUNTIFS(B24:B257,S4,F24:F257,Y1,P24:P257,"Open")</f>
        <v>0</v>
      </c>
    </row>
    <row r="5" spans="1:25" s="7" customFormat="1" ht="15" customHeight="1" thickBot="1" x14ac:dyDescent="0.3">
      <c r="B5" s="24"/>
      <c r="C5" s="25"/>
      <c r="D5" s="26"/>
      <c r="E5" s="26"/>
      <c r="F5" s="26"/>
      <c r="G5" s="26"/>
      <c r="H5" s="26"/>
      <c r="I5" s="26"/>
      <c r="J5" s="26"/>
      <c r="K5" s="26"/>
      <c r="L5" s="26"/>
      <c r="M5" s="26"/>
      <c r="N5" s="26"/>
      <c r="O5" s="27"/>
      <c r="P5" s="28"/>
      <c r="R5" s="23"/>
      <c r="S5" s="2"/>
      <c r="T5" s="14">
        <f>SUM(T2:T4)</f>
        <v>0</v>
      </c>
      <c r="U5" s="2"/>
      <c r="V5" s="2"/>
      <c r="W5" s="2"/>
      <c r="X5" s="2"/>
      <c r="Y5" s="14">
        <f>SUM(U2:Y4)</f>
        <v>0</v>
      </c>
    </row>
    <row r="6" spans="1:25" ht="18" customHeight="1" thickTop="1" x14ac:dyDescent="0.25">
      <c r="A6" s="29"/>
      <c r="B6" s="30"/>
      <c r="C6" s="30"/>
      <c r="D6" s="30"/>
      <c r="E6" s="30"/>
      <c r="F6" s="31" t="str">
        <f>IF(SUM(F24:F257)=0,"",SUM(F24:F257))</f>
        <v/>
      </c>
      <c r="G6" s="32" t="str">
        <f>IFERROR(AVERAGE(G24:G257),"")</f>
        <v/>
      </c>
      <c r="H6" s="32"/>
      <c r="I6" s="32"/>
      <c r="J6" s="32"/>
      <c r="K6" s="32"/>
      <c r="L6" s="32"/>
      <c r="M6" s="32"/>
      <c r="N6" s="30"/>
      <c r="O6" s="30"/>
      <c r="P6" s="33"/>
      <c r="R6" s="54" t="s">
        <v>57</v>
      </c>
    </row>
    <row r="7" spans="1:25" s="5" customFormat="1" ht="30" x14ac:dyDescent="0.2">
      <c r="A7" s="34"/>
      <c r="B7" s="35" t="s">
        <v>16</v>
      </c>
      <c r="C7" s="36" t="s">
        <v>70</v>
      </c>
      <c r="D7" s="37" t="s">
        <v>17</v>
      </c>
      <c r="E7" s="37" t="s">
        <v>18</v>
      </c>
      <c r="F7" s="37" t="s">
        <v>38</v>
      </c>
      <c r="G7" s="37" t="s">
        <v>19</v>
      </c>
      <c r="H7" s="37" t="s">
        <v>24</v>
      </c>
      <c r="I7" s="37" t="s">
        <v>25</v>
      </c>
      <c r="J7" s="37" t="s">
        <v>31</v>
      </c>
      <c r="K7" s="37" t="s">
        <v>32</v>
      </c>
      <c r="L7" s="37" t="s">
        <v>34</v>
      </c>
      <c r="M7" s="37" t="s">
        <v>54</v>
      </c>
      <c r="N7" s="37" t="s">
        <v>20</v>
      </c>
      <c r="O7" s="71" t="s">
        <v>33</v>
      </c>
      <c r="P7" s="72"/>
      <c r="Q7" s="38"/>
      <c r="R7" s="55" t="s">
        <v>55</v>
      </c>
      <c r="S7" s="2"/>
      <c r="T7" s="2"/>
      <c r="U7" s="2"/>
      <c r="V7" s="2"/>
      <c r="W7" s="2"/>
      <c r="X7" s="2"/>
      <c r="Y7" s="2"/>
    </row>
    <row r="8" spans="1:25" ht="18" customHeight="1" x14ac:dyDescent="0.2">
      <c r="A8" s="39"/>
      <c r="B8" s="40" t="s">
        <v>1</v>
      </c>
      <c r="C8" s="41" t="s">
        <v>252</v>
      </c>
      <c r="D8" s="42" t="s">
        <v>359</v>
      </c>
      <c r="E8" s="49"/>
      <c r="F8" s="40"/>
      <c r="G8" s="43"/>
      <c r="H8" s="43" t="s">
        <v>374</v>
      </c>
      <c r="I8" s="43" t="s">
        <v>254</v>
      </c>
      <c r="J8" s="50">
        <v>20</v>
      </c>
      <c r="K8" s="43" t="s">
        <v>255</v>
      </c>
      <c r="L8" s="51">
        <v>13.2</v>
      </c>
      <c r="M8" s="43" t="s">
        <v>57</v>
      </c>
      <c r="N8" s="40" t="s">
        <v>22</v>
      </c>
      <c r="O8" s="79"/>
      <c r="P8" s="80"/>
      <c r="Q8" s="44" t="s">
        <v>14</v>
      </c>
    </row>
    <row r="9" spans="1:25" ht="18" customHeight="1" x14ac:dyDescent="0.2">
      <c r="A9" s="39"/>
      <c r="B9" s="40" t="s">
        <v>14</v>
      </c>
      <c r="C9" s="41" t="s">
        <v>274</v>
      </c>
      <c r="D9" s="42" t="s">
        <v>359</v>
      </c>
      <c r="E9" s="49"/>
      <c r="F9" s="40"/>
      <c r="G9" s="43"/>
      <c r="H9" s="43" t="s">
        <v>374</v>
      </c>
      <c r="I9" s="43" t="s">
        <v>254</v>
      </c>
      <c r="J9" s="50">
        <f t="shared" ref="J9:J73" si="0">J8+0.1</f>
        <v>20.100000000000001</v>
      </c>
      <c r="K9" s="43" t="s">
        <v>255</v>
      </c>
      <c r="L9" s="51">
        <f t="shared" ref="L9:L64" si="1">L8+0.1</f>
        <v>13.299999999999999</v>
      </c>
      <c r="M9" s="43" t="s">
        <v>57</v>
      </c>
      <c r="N9" s="40" t="s">
        <v>22</v>
      </c>
      <c r="O9" s="79"/>
      <c r="P9" s="80"/>
      <c r="Q9" s="44" t="s">
        <v>13</v>
      </c>
    </row>
    <row r="10" spans="1:25" ht="18" customHeight="1" x14ac:dyDescent="0.2">
      <c r="A10" s="39"/>
      <c r="B10" s="40" t="s">
        <v>0</v>
      </c>
      <c r="C10" s="41" t="s">
        <v>256</v>
      </c>
      <c r="D10" s="42" t="s">
        <v>359</v>
      </c>
      <c r="E10" s="49"/>
      <c r="F10" s="40"/>
      <c r="G10" s="43"/>
      <c r="H10" s="43" t="s">
        <v>374</v>
      </c>
      <c r="I10" s="43" t="s">
        <v>254</v>
      </c>
      <c r="J10" s="50">
        <f t="shared" si="0"/>
        <v>20.200000000000003</v>
      </c>
      <c r="K10" s="43" t="s">
        <v>257</v>
      </c>
      <c r="L10" s="51">
        <f t="shared" si="1"/>
        <v>13.399999999999999</v>
      </c>
      <c r="M10" s="43" t="s">
        <v>57</v>
      </c>
      <c r="N10" s="40" t="s">
        <v>22</v>
      </c>
      <c r="O10" s="79"/>
      <c r="P10" s="80"/>
      <c r="Q10" s="44" t="s">
        <v>13</v>
      </c>
    </row>
    <row r="11" spans="1:25" ht="15" x14ac:dyDescent="0.2">
      <c r="A11" s="39"/>
      <c r="B11" s="40" t="s">
        <v>13</v>
      </c>
      <c r="C11" s="41" t="s">
        <v>253</v>
      </c>
      <c r="D11" s="42" t="s">
        <v>379</v>
      </c>
      <c r="E11" s="49"/>
      <c r="F11" s="40"/>
      <c r="G11" s="43"/>
      <c r="H11" s="43" t="s">
        <v>374</v>
      </c>
      <c r="I11" s="43" t="s">
        <v>254</v>
      </c>
      <c r="J11" s="50">
        <f t="shared" si="0"/>
        <v>20.300000000000004</v>
      </c>
      <c r="K11" s="43" t="s">
        <v>257</v>
      </c>
      <c r="L11" s="51">
        <f t="shared" si="1"/>
        <v>13.499999999999998</v>
      </c>
      <c r="M11" s="43" t="s">
        <v>57</v>
      </c>
      <c r="N11" s="40" t="s">
        <v>22</v>
      </c>
      <c r="O11" s="79"/>
      <c r="P11" s="80"/>
      <c r="Q11" s="44" t="s">
        <v>22</v>
      </c>
    </row>
    <row r="12" spans="1:25" ht="18" customHeight="1" x14ac:dyDescent="0.2">
      <c r="A12" s="39"/>
      <c r="B12" s="40" t="s">
        <v>1</v>
      </c>
      <c r="C12" s="41" t="s">
        <v>261</v>
      </c>
      <c r="D12" s="42" t="s">
        <v>359</v>
      </c>
      <c r="E12" s="49"/>
      <c r="F12" s="40"/>
      <c r="G12" s="43"/>
      <c r="H12" s="43" t="s">
        <v>374</v>
      </c>
      <c r="I12" s="43" t="s">
        <v>198</v>
      </c>
      <c r="J12" s="50">
        <f t="shared" si="0"/>
        <v>20.400000000000006</v>
      </c>
      <c r="K12" s="43" t="s">
        <v>200</v>
      </c>
      <c r="L12" s="51">
        <f t="shared" si="1"/>
        <v>13.599999999999998</v>
      </c>
      <c r="M12" s="43" t="s">
        <v>57</v>
      </c>
      <c r="N12" s="40" t="s">
        <v>22</v>
      </c>
      <c r="O12" s="79"/>
      <c r="P12" s="80"/>
      <c r="Q12" s="44"/>
    </row>
    <row r="13" spans="1:25" ht="18" customHeight="1" x14ac:dyDescent="0.2">
      <c r="A13" s="39"/>
      <c r="B13" s="40" t="s">
        <v>1</v>
      </c>
      <c r="C13" s="41" t="s">
        <v>268</v>
      </c>
      <c r="D13" s="42" t="s">
        <v>359</v>
      </c>
      <c r="E13" s="49"/>
      <c r="F13" s="40"/>
      <c r="G13" s="43"/>
      <c r="H13" s="43" t="s">
        <v>374</v>
      </c>
      <c r="I13" s="43" t="s">
        <v>198</v>
      </c>
      <c r="J13" s="50">
        <f t="shared" si="0"/>
        <v>20.500000000000007</v>
      </c>
      <c r="K13" s="43" t="s">
        <v>200</v>
      </c>
      <c r="L13" s="51">
        <f t="shared" si="1"/>
        <v>13.699999999999998</v>
      </c>
      <c r="M13" s="43" t="s">
        <v>57</v>
      </c>
      <c r="N13" s="40" t="s">
        <v>22</v>
      </c>
      <c r="O13" s="79"/>
      <c r="P13" s="80"/>
      <c r="Q13" s="44"/>
    </row>
    <row r="14" spans="1:25" ht="18" customHeight="1" x14ac:dyDescent="0.2">
      <c r="A14" s="39"/>
      <c r="B14" s="40" t="s">
        <v>14</v>
      </c>
      <c r="C14" s="41" t="s">
        <v>258</v>
      </c>
      <c r="D14" s="42" t="s">
        <v>359</v>
      </c>
      <c r="E14" s="49"/>
      <c r="F14" s="40"/>
      <c r="G14" s="43"/>
      <c r="H14" s="43" t="s">
        <v>374</v>
      </c>
      <c r="I14" s="43" t="s">
        <v>198</v>
      </c>
      <c r="J14" s="50">
        <f>J12+0.1</f>
        <v>20.500000000000007</v>
      </c>
      <c r="K14" s="43" t="s">
        <v>200</v>
      </c>
      <c r="L14" s="51">
        <f>L11+0.1</f>
        <v>13.599999999999998</v>
      </c>
      <c r="M14" s="43" t="s">
        <v>57</v>
      </c>
      <c r="N14" s="40" t="s">
        <v>22</v>
      </c>
      <c r="O14" s="79"/>
      <c r="P14" s="80"/>
      <c r="Q14" s="44"/>
    </row>
    <row r="15" spans="1:25" ht="18" customHeight="1" x14ac:dyDescent="0.2">
      <c r="A15" s="39"/>
      <c r="B15" s="40" t="s">
        <v>0</v>
      </c>
      <c r="C15" s="41" t="s">
        <v>259</v>
      </c>
      <c r="D15" s="42" t="s">
        <v>359</v>
      </c>
      <c r="E15" s="49"/>
      <c r="F15" s="40"/>
      <c r="G15" s="43"/>
      <c r="H15" s="43" t="s">
        <v>374</v>
      </c>
      <c r="I15" s="43" t="s">
        <v>198</v>
      </c>
      <c r="J15" s="50">
        <f t="shared" si="0"/>
        <v>20.600000000000009</v>
      </c>
      <c r="K15" s="43" t="s">
        <v>200</v>
      </c>
      <c r="L15" s="51">
        <f t="shared" si="1"/>
        <v>13.699999999999998</v>
      </c>
      <c r="M15" s="43" t="s">
        <v>57</v>
      </c>
      <c r="N15" s="40" t="s">
        <v>22</v>
      </c>
      <c r="O15" s="79"/>
      <c r="P15" s="80"/>
      <c r="Q15" s="44"/>
    </row>
    <row r="16" spans="1:25" ht="18" customHeight="1" x14ac:dyDescent="0.2">
      <c r="A16" s="39"/>
      <c r="B16" s="40" t="s">
        <v>0</v>
      </c>
      <c r="C16" s="41" t="s">
        <v>263</v>
      </c>
      <c r="D16" s="42" t="s">
        <v>359</v>
      </c>
      <c r="E16" s="49"/>
      <c r="F16" s="40"/>
      <c r="G16" s="43"/>
      <c r="H16" s="43" t="s">
        <v>374</v>
      </c>
      <c r="I16" s="43" t="s">
        <v>260</v>
      </c>
      <c r="J16" s="50">
        <f t="shared" si="0"/>
        <v>20.70000000000001</v>
      </c>
      <c r="K16" s="43" t="s">
        <v>267</v>
      </c>
      <c r="L16" s="51">
        <f t="shared" si="1"/>
        <v>13.799999999999997</v>
      </c>
      <c r="M16" s="43" t="s">
        <v>57</v>
      </c>
      <c r="N16" s="40" t="s">
        <v>22</v>
      </c>
      <c r="O16" s="79"/>
      <c r="P16" s="80"/>
      <c r="Q16" s="44"/>
    </row>
    <row r="17" spans="1:17" ht="18" customHeight="1" x14ac:dyDescent="0.2">
      <c r="A17" s="39"/>
      <c r="B17" s="40" t="s">
        <v>13</v>
      </c>
      <c r="C17" s="41" t="s">
        <v>264</v>
      </c>
      <c r="D17" s="42" t="s">
        <v>379</v>
      </c>
      <c r="E17" s="49"/>
      <c r="F17" s="40"/>
      <c r="G17" s="43"/>
      <c r="H17" s="43" t="s">
        <v>374</v>
      </c>
      <c r="I17" s="43" t="s">
        <v>260</v>
      </c>
      <c r="J17" s="50">
        <f>J12+0.1</f>
        <v>20.500000000000007</v>
      </c>
      <c r="K17" s="43" t="s">
        <v>262</v>
      </c>
      <c r="L17" s="51">
        <f>L12+0.1</f>
        <v>13.699999999999998</v>
      </c>
      <c r="M17" s="43" t="s">
        <v>139</v>
      </c>
      <c r="N17" s="40" t="s">
        <v>22</v>
      </c>
      <c r="O17" s="79"/>
      <c r="P17" s="80"/>
      <c r="Q17" s="44"/>
    </row>
    <row r="18" spans="1:17" ht="18" customHeight="1" x14ac:dyDescent="0.2">
      <c r="A18" s="39"/>
      <c r="B18" s="40" t="s">
        <v>13</v>
      </c>
      <c r="C18" s="41" t="s">
        <v>266</v>
      </c>
      <c r="D18" s="42" t="s">
        <v>379</v>
      </c>
      <c r="E18" s="49"/>
      <c r="F18" s="40"/>
      <c r="G18" s="43"/>
      <c r="H18" s="43" t="s">
        <v>374</v>
      </c>
      <c r="I18" s="43" t="s">
        <v>260</v>
      </c>
      <c r="J18" s="50">
        <f>J14+0.1</f>
        <v>20.600000000000009</v>
      </c>
      <c r="K18" s="43" t="s">
        <v>265</v>
      </c>
      <c r="L18" s="51">
        <f>L14+0.1</f>
        <v>13.699999999999998</v>
      </c>
      <c r="M18" s="43" t="s">
        <v>139</v>
      </c>
      <c r="N18" s="40" t="s">
        <v>22</v>
      </c>
      <c r="O18" s="79"/>
      <c r="P18" s="80"/>
      <c r="Q18" s="44"/>
    </row>
    <row r="19" spans="1:17" ht="18" customHeight="1" x14ac:dyDescent="0.2">
      <c r="A19" s="39"/>
      <c r="B19" s="40" t="s">
        <v>13</v>
      </c>
      <c r="C19" s="41" t="s">
        <v>269</v>
      </c>
      <c r="D19" s="42" t="s">
        <v>359</v>
      </c>
      <c r="E19" s="49"/>
      <c r="F19" s="40"/>
      <c r="G19" s="43"/>
      <c r="H19" s="43" t="s">
        <v>374</v>
      </c>
      <c r="I19" s="43" t="s">
        <v>270</v>
      </c>
      <c r="J19" s="50">
        <f t="shared" si="0"/>
        <v>20.70000000000001</v>
      </c>
      <c r="K19" s="43" t="s">
        <v>271</v>
      </c>
      <c r="L19" s="51">
        <f t="shared" si="1"/>
        <v>13.799999999999997</v>
      </c>
      <c r="M19" s="43" t="s">
        <v>139</v>
      </c>
      <c r="N19" s="40" t="s">
        <v>22</v>
      </c>
      <c r="O19" s="79"/>
      <c r="P19" s="80"/>
      <c r="Q19" s="44"/>
    </row>
    <row r="20" spans="1:17" ht="18" customHeight="1" x14ac:dyDescent="0.2">
      <c r="A20" s="39"/>
      <c r="B20" s="40" t="s">
        <v>13</v>
      </c>
      <c r="C20" s="41" t="s">
        <v>272</v>
      </c>
      <c r="D20" s="42" t="s">
        <v>359</v>
      </c>
      <c r="E20" s="49"/>
      <c r="F20" s="40"/>
      <c r="G20" s="43"/>
      <c r="H20" s="43" t="s">
        <v>374</v>
      </c>
      <c r="I20" s="43" t="s">
        <v>273</v>
      </c>
      <c r="J20" s="50">
        <f t="shared" si="0"/>
        <v>20.800000000000011</v>
      </c>
      <c r="K20" s="43" t="s">
        <v>273</v>
      </c>
      <c r="L20" s="51">
        <f t="shared" si="1"/>
        <v>13.899999999999997</v>
      </c>
      <c r="M20" s="43" t="s">
        <v>139</v>
      </c>
      <c r="N20" s="40" t="s">
        <v>22</v>
      </c>
      <c r="O20" s="79"/>
      <c r="P20" s="80"/>
      <c r="Q20" s="44"/>
    </row>
    <row r="21" spans="1:17" ht="18" customHeight="1" x14ac:dyDescent="0.2">
      <c r="A21" s="39"/>
      <c r="B21" s="40" t="s">
        <v>1</v>
      </c>
      <c r="C21" s="41" t="s">
        <v>275</v>
      </c>
      <c r="D21" s="42" t="s">
        <v>359</v>
      </c>
      <c r="E21" s="49"/>
      <c r="F21" s="40"/>
      <c r="G21" s="43"/>
      <c r="H21" s="43" t="s">
        <v>374</v>
      </c>
      <c r="I21" s="43" t="s">
        <v>276</v>
      </c>
      <c r="J21" s="50">
        <v>21</v>
      </c>
      <c r="K21" s="43" t="s">
        <v>277</v>
      </c>
      <c r="L21" s="51">
        <f t="shared" si="1"/>
        <v>13.999999999999996</v>
      </c>
      <c r="M21" s="43" t="s">
        <v>139</v>
      </c>
      <c r="N21" s="40" t="s">
        <v>22</v>
      </c>
      <c r="O21" s="79"/>
      <c r="P21" s="80"/>
      <c r="Q21" s="44"/>
    </row>
    <row r="22" spans="1:17" ht="18" customHeight="1" x14ac:dyDescent="0.2">
      <c r="A22" s="39"/>
      <c r="B22" s="40" t="s">
        <v>14</v>
      </c>
      <c r="C22" s="41" t="s">
        <v>282</v>
      </c>
      <c r="D22" s="42" t="s">
        <v>359</v>
      </c>
      <c r="E22" s="49"/>
      <c r="F22" s="40"/>
      <c r="G22" s="43"/>
      <c r="H22" s="43" t="s">
        <v>374</v>
      </c>
      <c r="I22" s="43" t="s">
        <v>276</v>
      </c>
      <c r="J22" s="50">
        <f t="shared" si="0"/>
        <v>21.1</v>
      </c>
      <c r="K22" s="43" t="s">
        <v>277</v>
      </c>
      <c r="L22" s="51">
        <f t="shared" si="1"/>
        <v>14.099999999999996</v>
      </c>
      <c r="M22" s="43" t="s">
        <v>139</v>
      </c>
      <c r="N22" s="40" t="s">
        <v>22</v>
      </c>
      <c r="O22" s="79"/>
      <c r="P22" s="80"/>
      <c r="Q22" s="44"/>
    </row>
    <row r="23" spans="1:17" ht="18" customHeight="1" x14ac:dyDescent="0.2">
      <c r="A23" s="39"/>
      <c r="B23" s="40" t="s">
        <v>0</v>
      </c>
      <c r="C23" s="41" t="s">
        <v>280</v>
      </c>
      <c r="D23" s="42" t="s">
        <v>359</v>
      </c>
      <c r="E23" s="49"/>
      <c r="F23" s="40"/>
      <c r="G23" s="43"/>
      <c r="H23" s="43" t="s">
        <v>374</v>
      </c>
      <c r="I23" s="43" t="s">
        <v>276</v>
      </c>
      <c r="J23" s="50">
        <f t="shared" si="0"/>
        <v>21.200000000000003</v>
      </c>
      <c r="K23" s="43" t="s">
        <v>277</v>
      </c>
      <c r="L23" s="51">
        <f t="shared" si="1"/>
        <v>14.199999999999996</v>
      </c>
      <c r="M23" s="43" t="s">
        <v>139</v>
      </c>
      <c r="N23" s="40" t="s">
        <v>22</v>
      </c>
      <c r="O23" s="79"/>
      <c r="P23" s="80"/>
      <c r="Q23" s="44"/>
    </row>
    <row r="24" spans="1:17" ht="18" customHeight="1" x14ac:dyDescent="0.2">
      <c r="A24" s="39"/>
      <c r="B24" s="40" t="s">
        <v>13</v>
      </c>
      <c r="C24" s="41" t="s">
        <v>281</v>
      </c>
      <c r="D24" s="42" t="s">
        <v>359</v>
      </c>
      <c r="E24" s="49"/>
      <c r="F24" s="40"/>
      <c r="G24" s="43"/>
      <c r="H24" s="43" t="s">
        <v>374</v>
      </c>
      <c r="I24" s="43" t="s">
        <v>276</v>
      </c>
      <c r="J24" s="50">
        <f t="shared" si="0"/>
        <v>21.300000000000004</v>
      </c>
      <c r="K24" s="43" t="s">
        <v>279</v>
      </c>
      <c r="L24" s="51">
        <f t="shared" si="1"/>
        <v>14.299999999999995</v>
      </c>
      <c r="M24" s="43" t="s">
        <v>139</v>
      </c>
      <c r="N24" s="40" t="s">
        <v>22</v>
      </c>
      <c r="O24" s="79"/>
      <c r="P24" s="80"/>
      <c r="Q24" s="44"/>
    </row>
    <row r="25" spans="1:17" ht="18" customHeight="1" x14ac:dyDescent="0.2">
      <c r="A25" s="39"/>
      <c r="B25" s="40" t="s">
        <v>1</v>
      </c>
      <c r="C25" s="41" t="s">
        <v>283</v>
      </c>
      <c r="D25" s="42" t="s">
        <v>359</v>
      </c>
      <c r="E25" s="49"/>
      <c r="F25" s="40"/>
      <c r="G25" s="43"/>
      <c r="H25" s="43" t="s">
        <v>374</v>
      </c>
      <c r="I25" s="43" t="s">
        <v>278</v>
      </c>
      <c r="J25" s="50">
        <v>22</v>
      </c>
      <c r="K25" s="43" t="s">
        <v>277</v>
      </c>
      <c r="L25" s="51">
        <f t="shared" si="1"/>
        <v>14.399999999999995</v>
      </c>
      <c r="M25" s="43" t="s">
        <v>139</v>
      </c>
      <c r="N25" s="40" t="s">
        <v>22</v>
      </c>
      <c r="O25" s="79"/>
      <c r="P25" s="80"/>
      <c r="Q25" s="44"/>
    </row>
    <row r="26" spans="1:17" ht="18" customHeight="1" x14ac:dyDescent="0.2">
      <c r="A26" s="39"/>
      <c r="B26" s="40" t="s">
        <v>14</v>
      </c>
      <c r="C26" s="41" t="s">
        <v>284</v>
      </c>
      <c r="D26" s="42" t="s">
        <v>359</v>
      </c>
      <c r="E26" s="49"/>
      <c r="F26" s="40"/>
      <c r="G26" s="43"/>
      <c r="H26" s="43" t="s">
        <v>374</v>
      </c>
      <c r="I26" s="43" t="s">
        <v>278</v>
      </c>
      <c r="J26" s="50">
        <f t="shared" si="0"/>
        <v>22.1</v>
      </c>
      <c r="K26" s="43" t="s">
        <v>277</v>
      </c>
      <c r="L26" s="51">
        <f t="shared" si="1"/>
        <v>14.499999999999995</v>
      </c>
      <c r="M26" s="43" t="s">
        <v>139</v>
      </c>
      <c r="N26" s="40" t="s">
        <v>22</v>
      </c>
      <c r="O26" s="79"/>
      <c r="P26" s="80"/>
      <c r="Q26" s="44" t="s">
        <v>13</v>
      </c>
    </row>
    <row r="27" spans="1:17" ht="18" customHeight="1" x14ac:dyDescent="0.2">
      <c r="A27" s="39"/>
      <c r="B27" s="40" t="s">
        <v>0</v>
      </c>
      <c r="C27" s="41" t="s">
        <v>285</v>
      </c>
      <c r="D27" s="42" t="s">
        <v>359</v>
      </c>
      <c r="E27" s="49"/>
      <c r="F27" s="40"/>
      <c r="G27" s="43"/>
      <c r="H27" s="43" t="s">
        <v>374</v>
      </c>
      <c r="I27" s="43" t="s">
        <v>278</v>
      </c>
      <c r="J27" s="50">
        <f t="shared" si="0"/>
        <v>22.200000000000003</v>
      </c>
      <c r="K27" s="43" t="s">
        <v>277</v>
      </c>
      <c r="L27" s="51">
        <f t="shared" si="1"/>
        <v>14.599999999999994</v>
      </c>
      <c r="M27" s="43" t="s">
        <v>139</v>
      </c>
      <c r="N27" s="40" t="s">
        <v>22</v>
      </c>
      <c r="O27" s="79"/>
      <c r="P27" s="80"/>
      <c r="Q27" s="44" t="s">
        <v>13</v>
      </c>
    </row>
    <row r="28" spans="1:17" ht="18" customHeight="1" x14ac:dyDescent="0.2">
      <c r="A28" s="39"/>
      <c r="B28" s="40" t="s">
        <v>13</v>
      </c>
      <c r="C28" s="41" t="s">
        <v>286</v>
      </c>
      <c r="D28" s="42" t="s">
        <v>359</v>
      </c>
      <c r="E28" s="49"/>
      <c r="F28" s="40"/>
      <c r="G28" s="43"/>
      <c r="H28" s="43" t="s">
        <v>374</v>
      </c>
      <c r="I28" s="43" t="s">
        <v>278</v>
      </c>
      <c r="J28" s="50">
        <f t="shared" si="0"/>
        <v>22.300000000000004</v>
      </c>
      <c r="K28" s="43" t="s">
        <v>279</v>
      </c>
      <c r="L28" s="51">
        <f t="shared" si="1"/>
        <v>14.699999999999994</v>
      </c>
      <c r="M28" s="43" t="s">
        <v>139</v>
      </c>
      <c r="N28" s="40" t="s">
        <v>22</v>
      </c>
      <c r="O28" s="79"/>
      <c r="P28" s="80"/>
      <c r="Q28" s="44" t="s">
        <v>13</v>
      </c>
    </row>
    <row r="29" spans="1:17" ht="18" customHeight="1" x14ac:dyDescent="0.2">
      <c r="A29" s="39"/>
      <c r="B29" s="40" t="s">
        <v>1</v>
      </c>
      <c r="C29" s="41" t="s">
        <v>291</v>
      </c>
      <c r="D29" s="42" t="s">
        <v>359</v>
      </c>
      <c r="E29" s="49"/>
      <c r="F29" s="40"/>
      <c r="G29" s="43"/>
      <c r="H29" s="43" t="s">
        <v>374</v>
      </c>
      <c r="I29" s="43" t="s">
        <v>290</v>
      </c>
      <c r="J29" s="50">
        <v>23</v>
      </c>
      <c r="K29" s="43" t="s">
        <v>290</v>
      </c>
      <c r="L29" s="51">
        <f t="shared" si="1"/>
        <v>14.799999999999994</v>
      </c>
      <c r="M29" s="43" t="s">
        <v>139</v>
      </c>
      <c r="N29" s="40" t="s">
        <v>22</v>
      </c>
      <c r="O29" s="79"/>
      <c r="P29" s="80"/>
      <c r="Q29" s="44" t="s">
        <v>13</v>
      </c>
    </row>
    <row r="30" spans="1:17" ht="18" customHeight="1" x14ac:dyDescent="0.2">
      <c r="A30" s="39"/>
      <c r="B30" s="40" t="s">
        <v>14</v>
      </c>
      <c r="C30" s="41" t="s">
        <v>287</v>
      </c>
      <c r="D30" s="42" t="s">
        <v>359</v>
      </c>
      <c r="E30" s="49"/>
      <c r="F30" s="40"/>
      <c r="G30" s="43"/>
      <c r="H30" s="43" t="s">
        <v>374</v>
      </c>
      <c r="I30" s="43" t="s">
        <v>290</v>
      </c>
      <c r="J30" s="50">
        <f t="shared" si="0"/>
        <v>23.1</v>
      </c>
      <c r="K30" s="43" t="s">
        <v>290</v>
      </c>
      <c r="L30" s="51">
        <f t="shared" si="1"/>
        <v>14.899999999999993</v>
      </c>
      <c r="M30" s="43" t="s">
        <v>139</v>
      </c>
      <c r="N30" s="40" t="s">
        <v>22</v>
      </c>
      <c r="O30" s="79"/>
      <c r="P30" s="80"/>
      <c r="Q30" s="44" t="s">
        <v>13</v>
      </c>
    </row>
    <row r="31" spans="1:17" ht="15" x14ac:dyDescent="0.2">
      <c r="A31" s="39"/>
      <c r="B31" s="40" t="s">
        <v>0</v>
      </c>
      <c r="C31" s="41" t="s">
        <v>288</v>
      </c>
      <c r="D31" s="42" t="s">
        <v>359</v>
      </c>
      <c r="E31" s="49"/>
      <c r="F31" s="40"/>
      <c r="G31" s="43"/>
      <c r="H31" s="43" t="s">
        <v>374</v>
      </c>
      <c r="I31" s="43" t="s">
        <v>290</v>
      </c>
      <c r="J31" s="50">
        <f t="shared" si="0"/>
        <v>23.200000000000003</v>
      </c>
      <c r="K31" s="43" t="s">
        <v>290</v>
      </c>
      <c r="L31" s="51">
        <f t="shared" si="1"/>
        <v>14.999999999999993</v>
      </c>
      <c r="M31" s="43" t="s">
        <v>139</v>
      </c>
      <c r="N31" s="40" t="s">
        <v>22</v>
      </c>
      <c r="O31" s="79"/>
      <c r="P31" s="80"/>
      <c r="Q31" s="44" t="s">
        <v>22</v>
      </c>
    </row>
    <row r="32" spans="1:17" ht="15" x14ac:dyDescent="0.2">
      <c r="A32" s="39"/>
      <c r="B32" s="40" t="s">
        <v>13</v>
      </c>
      <c r="C32" s="41" t="s">
        <v>289</v>
      </c>
      <c r="D32" s="42" t="s">
        <v>359</v>
      </c>
      <c r="E32" s="49"/>
      <c r="F32" s="40"/>
      <c r="G32" s="43"/>
      <c r="H32" s="43" t="s">
        <v>374</v>
      </c>
      <c r="I32" s="43" t="s">
        <v>290</v>
      </c>
      <c r="J32" s="50">
        <f t="shared" si="0"/>
        <v>23.300000000000004</v>
      </c>
      <c r="K32" s="43" t="s">
        <v>290</v>
      </c>
      <c r="L32" s="51">
        <f t="shared" si="1"/>
        <v>15.099999999999993</v>
      </c>
      <c r="M32" s="43" t="s">
        <v>139</v>
      </c>
      <c r="N32" s="40" t="s">
        <v>22</v>
      </c>
      <c r="O32" s="79"/>
      <c r="P32" s="80"/>
      <c r="Q32" s="44"/>
    </row>
    <row r="33" spans="1:17" ht="15" x14ac:dyDescent="0.2">
      <c r="A33" s="39"/>
      <c r="B33" s="40" t="s">
        <v>1</v>
      </c>
      <c r="C33" s="41" t="s">
        <v>293</v>
      </c>
      <c r="D33" s="42" t="s">
        <v>359</v>
      </c>
      <c r="E33" s="49"/>
      <c r="F33" s="40"/>
      <c r="G33" s="43"/>
      <c r="H33" s="43" t="s">
        <v>374</v>
      </c>
      <c r="I33" s="43" t="s">
        <v>296</v>
      </c>
      <c r="J33" s="50">
        <f t="shared" si="0"/>
        <v>23.400000000000006</v>
      </c>
      <c r="K33" s="43" t="s">
        <v>297</v>
      </c>
      <c r="L33" s="51">
        <f t="shared" si="1"/>
        <v>15.199999999999992</v>
      </c>
      <c r="M33" s="43" t="s">
        <v>139</v>
      </c>
      <c r="N33" s="40" t="s">
        <v>22</v>
      </c>
      <c r="O33" s="79"/>
      <c r="P33" s="80"/>
      <c r="Q33" s="44"/>
    </row>
    <row r="34" spans="1:17" ht="15" x14ac:dyDescent="0.2">
      <c r="A34" s="39"/>
      <c r="B34" s="40" t="s">
        <v>14</v>
      </c>
      <c r="C34" s="41" t="s">
        <v>292</v>
      </c>
      <c r="D34" s="42" t="s">
        <v>359</v>
      </c>
      <c r="E34" s="49"/>
      <c r="F34" s="40"/>
      <c r="G34" s="43"/>
      <c r="H34" s="43" t="s">
        <v>374</v>
      </c>
      <c r="I34" s="43" t="s">
        <v>296</v>
      </c>
      <c r="J34" s="50">
        <f t="shared" si="0"/>
        <v>23.500000000000007</v>
      </c>
      <c r="K34" s="43" t="s">
        <v>297</v>
      </c>
      <c r="L34" s="51">
        <f t="shared" si="1"/>
        <v>15.299999999999992</v>
      </c>
      <c r="M34" s="43" t="s">
        <v>139</v>
      </c>
      <c r="N34" s="40" t="s">
        <v>22</v>
      </c>
      <c r="O34" s="79"/>
      <c r="P34" s="80"/>
      <c r="Q34" s="44"/>
    </row>
    <row r="35" spans="1:17" ht="15" x14ac:dyDescent="0.2">
      <c r="A35" s="39"/>
      <c r="B35" s="40" t="s">
        <v>0</v>
      </c>
      <c r="C35" s="41" t="s">
        <v>294</v>
      </c>
      <c r="D35" s="42" t="s">
        <v>359</v>
      </c>
      <c r="E35" s="49"/>
      <c r="F35" s="40"/>
      <c r="G35" s="43"/>
      <c r="H35" s="43" t="s">
        <v>374</v>
      </c>
      <c r="I35" s="43" t="s">
        <v>296</v>
      </c>
      <c r="J35" s="50">
        <f t="shared" si="0"/>
        <v>23.600000000000009</v>
      </c>
      <c r="K35" s="43" t="s">
        <v>298</v>
      </c>
      <c r="L35" s="51">
        <f t="shared" si="1"/>
        <v>15.399999999999991</v>
      </c>
      <c r="M35" s="43" t="s">
        <v>139</v>
      </c>
      <c r="N35" s="40" t="s">
        <v>22</v>
      </c>
      <c r="O35" s="79"/>
      <c r="P35" s="80"/>
      <c r="Q35" s="44"/>
    </row>
    <row r="36" spans="1:17" ht="15" x14ac:dyDescent="0.2">
      <c r="A36" s="39"/>
      <c r="B36" s="40" t="s">
        <v>13</v>
      </c>
      <c r="C36" s="41" t="s">
        <v>295</v>
      </c>
      <c r="D36" s="42" t="s">
        <v>359</v>
      </c>
      <c r="E36" s="49"/>
      <c r="F36" s="40"/>
      <c r="G36" s="43"/>
      <c r="H36" s="43" t="s">
        <v>374</v>
      </c>
      <c r="I36" s="43" t="s">
        <v>296</v>
      </c>
      <c r="J36" s="50">
        <f t="shared" si="0"/>
        <v>23.70000000000001</v>
      </c>
      <c r="K36" s="43" t="s">
        <v>298</v>
      </c>
      <c r="L36" s="51">
        <f t="shared" si="1"/>
        <v>15.499999999999991</v>
      </c>
      <c r="M36" s="43" t="s">
        <v>139</v>
      </c>
      <c r="N36" s="40" t="s">
        <v>22</v>
      </c>
      <c r="O36" s="79"/>
      <c r="P36" s="80"/>
      <c r="Q36" s="44"/>
    </row>
    <row r="37" spans="1:17" ht="15" x14ac:dyDescent="0.2">
      <c r="A37" s="39"/>
      <c r="B37" s="40" t="s">
        <v>1</v>
      </c>
      <c r="C37" s="41" t="s">
        <v>299</v>
      </c>
      <c r="D37" s="42" t="s">
        <v>359</v>
      </c>
      <c r="E37" s="49"/>
      <c r="F37" s="40"/>
      <c r="G37" s="43"/>
      <c r="H37" s="43" t="s">
        <v>374</v>
      </c>
      <c r="I37" s="43" t="s">
        <v>300</v>
      </c>
      <c r="J37" s="50">
        <v>24</v>
      </c>
      <c r="K37" s="43" t="s">
        <v>301</v>
      </c>
      <c r="L37" s="51">
        <f t="shared" si="1"/>
        <v>15.599999999999991</v>
      </c>
      <c r="M37" s="43" t="s">
        <v>139</v>
      </c>
      <c r="N37" s="40" t="s">
        <v>22</v>
      </c>
      <c r="O37" s="79"/>
      <c r="P37" s="80"/>
      <c r="Q37" s="44"/>
    </row>
    <row r="38" spans="1:17" ht="15" x14ac:dyDescent="0.2">
      <c r="A38" s="39"/>
      <c r="B38" s="40" t="s">
        <v>14</v>
      </c>
      <c r="C38" s="41" t="s">
        <v>306</v>
      </c>
      <c r="D38" s="42" t="s">
        <v>359</v>
      </c>
      <c r="E38" s="49"/>
      <c r="F38" s="40"/>
      <c r="G38" s="43"/>
      <c r="H38" s="43" t="s">
        <v>374</v>
      </c>
      <c r="I38" s="43" t="s">
        <v>300</v>
      </c>
      <c r="J38" s="50">
        <f t="shared" si="0"/>
        <v>24.1</v>
      </c>
      <c r="K38" s="43" t="s">
        <v>297</v>
      </c>
      <c r="L38" s="51">
        <f t="shared" si="1"/>
        <v>15.69999999999999</v>
      </c>
      <c r="M38" s="43" t="s">
        <v>139</v>
      </c>
      <c r="N38" s="40" t="s">
        <v>22</v>
      </c>
      <c r="O38" s="79"/>
      <c r="P38" s="80"/>
      <c r="Q38" s="44"/>
    </row>
    <row r="39" spans="1:17" ht="15" x14ac:dyDescent="0.2">
      <c r="A39" s="39"/>
      <c r="B39" s="40" t="s">
        <v>0</v>
      </c>
      <c r="C39" s="41" t="s">
        <v>302</v>
      </c>
      <c r="D39" s="42" t="s">
        <v>359</v>
      </c>
      <c r="E39" s="49"/>
      <c r="F39" s="40"/>
      <c r="G39" s="43"/>
      <c r="H39" s="43" t="s">
        <v>374</v>
      </c>
      <c r="I39" s="43" t="s">
        <v>300</v>
      </c>
      <c r="J39" s="50">
        <f t="shared" si="0"/>
        <v>24.200000000000003</v>
      </c>
      <c r="K39" s="43" t="s">
        <v>298</v>
      </c>
      <c r="L39" s="51">
        <f t="shared" si="1"/>
        <v>15.79999999999999</v>
      </c>
      <c r="M39" s="43" t="s">
        <v>139</v>
      </c>
      <c r="N39" s="40" t="s">
        <v>22</v>
      </c>
      <c r="O39" s="79"/>
      <c r="P39" s="80"/>
      <c r="Q39" s="44"/>
    </row>
    <row r="40" spans="1:17" ht="15" x14ac:dyDescent="0.2">
      <c r="A40" s="39"/>
      <c r="B40" s="40" t="s">
        <v>13</v>
      </c>
      <c r="C40" s="41" t="s">
        <v>303</v>
      </c>
      <c r="D40" s="42" t="s">
        <v>359</v>
      </c>
      <c r="E40" s="49"/>
      <c r="F40" s="40"/>
      <c r="G40" s="43"/>
      <c r="H40" s="43" t="s">
        <v>374</v>
      </c>
      <c r="I40" s="43" t="s">
        <v>300</v>
      </c>
      <c r="J40" s="50">
        <f t="shared" si="0"/>
        <v>24.300000000000004</v>
      </c>
      <c r="K40" s="43" t="s">
        <v>298</v>
      </c>
      <c r="L40" s="51">
        <f t="shared" si="1"/>
        <v>15.89999999999999</v>
      </c>
      <c r="M40" s="43" t="s">
        <v>139</v>
      </c>
      <c r="N40" s="40" t="s">
        <v>22</v>
      </c>
      <c r="O40" s="79"/>
      <c r="P40" s="80"/>
      <c r="Q40" s="44"/>
    </row>
    <row r="41" spans="1:17" ht="18" customHeight="1" x14ac:dyDescent="0.2">
      <c r="A41" s="39"/>
      <c r="B41" s="40" t="s">
        <v>1</v>
      </c>
      <c r="C41" s="41" t="s">
        <v>305</v>
      </c>
      <c r="D41" s="42" t="s">
        <v>359</v>
      </c>
      <c r="E41" s="49"/>
      <c r="F41" s="40"/>
      <c r="G41" s="43"/>
      <c r="H41" s="43" t="s">
        <v>374</v>
      </c>
      <c r="I41" s="43" t="s">
        <v>304</v>
      </c>
      <c r="J41" s="50">
        <v>25</v>
      </c>
      <c r="K41" s="43" t="s">
        <v>304</v>
      </c>
      <c r="L41" s="51">
        <f t="shared" si="1"/>
        <v>15.999999999999989</v>
      </c>
      <c r="M41" s="43" t="s">
        <v>139</v>
      </c>
      <c r="N41" s="40" t="s">
        <v>22</v>
      </c>
      <c r="O41" s="79"/>
      <c r="P41" s="80"/>
      <c r="Q41" s="44"/>
    </row>
    <row r="42" spans="1:17" ht="18" customHeight="1" x14ac:dyDescent="0.2">
      <c r="A42" s="39"/>
      <c r="B42" s="40" t="s">
        <v>14</v>
      </c>
      <c r="C42" s="41" t="s">
        <v>311</v>
      </c>
      <c r="D42" s="42" t="s">
        <v>359</v>
      </c>
      <c r="E42" s="49"/>
      <c r="F42" s="40"/>
      <c r="G42" s="43"/>
      <c r="H42" s="43" t="s">
        <v>374</v>
      </c>
      <c r="I42" s="43" t="s">
        <v>304</v>
      </c>
      <c r="J42" s="50">
        <f t="shared" si="0"/>
        <v>25.1</v>
      </c>
      <c r="K42" s="43" t="s">
        <v>304</v>
      </c>
      <c r="L42" s="51">
        <f t="shared" si="1"/>
        <v>16.099999999999991</v>
      </c>
      <c r="M42" s="43" t="s">
        <v>139</v>
      </c>
      <c r="N42" s="40" t="s">
        <v>22</v>
      </c>
      <c r="O42" s="79"/>
      <c r="P42" s="80"/>
      <c r="Q42" s="44"/>
    </row>
    <row r="43" spans="1:17" ht="18" customHeight="1" x14ac:dyDescent="0.2">
      <c r="A43" s="39"/>
      <c r="B43" s="40" t="s">
        <v>0</v>
      </c>
      <c r="C43" s="41" t="s">
        <v>307</v>
      </c>
      <c r="D43" s="42" t="s">
        <v>359</v>
      </c>
      <c r="E43" s="49"/>
      <c r="F43" s="40"/>
      <c r="G43" s="43"/>
      <c r="H43" s="43" t="s">
        <v>374</v>
      </c>
      <c r="I43" s="43" t="s">
        <v>304</v>
      </c>
      <c r="J43" s="50">
        <f t="shared" si="0"/>
        <v>25.200000000000003</v>
      </c>
      <c r="K43" s="43" t="s">
        <v>304</v>
      </c>
      <c r="L43" s="51">
        <f t="shared" si="1"/>
        <v>16.199999999999992</v>
      </c>
      <c r="M43" s="43" t="s">
        <v>139</v>
      </c>
      <c r="N43" s="40" t="s">
        <v>22</v>
      </c>
      <c r="O43" s="79"/>
      <c r="P43" s="80"/>
      <c r="Q43" s="44"/>
    </row>
    <row r="44" spans="1:17" ht="15" x14ac:dyDescent="0.2">
      <c r="A44" s="39"/>
      <c r="B44" s="40" t="s">
        <v>13</v>
      </c>
      <c r="C44" s="41" t="s">
        <v>308</v>
      </c>
      <c r="D44" s="42" t="s">
        <v>359</v>
      </c>
      <c r="E44" s="49"/>
      <c r="F44" s="40"/>
      <c r="G44" s="43"/>
      <c r="H44" s="43" t="s">
        <v>374</v>
      </c>
      <c r="I44" s="43" t="s">
        <v>304</v>
      </c>
      <c r="J44" s="50">
        <f t="shared" si="0"/>
        <v>25.300000000000004</v>
      </c>
      <c r="K44" s="43" t="s">
        <v>304</v>
      </c>
      <c r="L44" s="51">
        <f t="shared" si="1"/>
        <v>16.299999999999994</v>
      </c>
      <c r="M44" s="43" t="s">
        <v>139</v>
      </c>
      <c r="N44" s="40" t="s">
        <v>22</v>
      </c>
      <c r="O44" s="79"/>
      <c r="P44" s="80"/>
      <c r="Q44" s="44"/>
    </row>
    <row r="45" spans="1:17" ht="15" x14ac:dyDescent="0.2">
      <c r="A45" s="39"/>
      <c r="B45" s="40" t="s">
        <v>1</v>
      </c>
      <c r="C45" s="41" t="s">
        <v>310</v>
      </c>
      <c r="D45" s="42" t="s">
        <v>359</v>
      </c>
      <c r="E45" s="49"/>
      <c r="F45" s="40"/>
      <c r="G45" s="43"/>
      <c r="H45" s="43" t="s">
        <v>374</v>
      </c>
      <c r="I45" s="43" t="s">
        <v>309</v>
      </c>
      <c r="J45" s="50">
        <v>26</v>
      </c>
      <c r="K45" s="43" t="s">
        <v>315</v>
      </c>
      <c r="L45" s="51">
        <f t="shared" si="1"/>
        <v>16.399999999999995</v>
      </c>
      <c r="M45" s="43" t="s">
        <v>139</v>
      </c>
      <c r="N45" s="40" t="s">
        <v>22</v>
      </c>
      <c r="O45" s="79"/>
      <c r="P45" s="80"/>
      <c r="Q45" s="44"/>
    </row>
    <row r="46" spans="1:17" ht="15" x14ac:dyDescent="0.2">
      <c r="A46" s="39"/>
      <c r="B46" s="40" t="s">
        <v>14</v>
      </c>
      <c r="C46" s="41" t="s">
        <v>312</v>
      </c>
      <c r="D46" s="42" t="s">
        <v>359</v>
      </c>
      <c r="E46" s="49"/>
      <c r="F46" s="40"/>
      <c r="G46" s="43"/>
      <c r="H46" s="43" t="s">
        <v>374</v>
      </c>
      <c r="I46" s="43" t="s">
        <v>309</v>
      </c>
      <c r="J46" s="50">
        <f t="shared" si="0"/>
        <v>26.1</v>
      </c>
      <c r="K46" s="43" t="s">
        <v>315</v>
      </c>
      <c r="L46" s="51">
        <f t="shared" si="1"/>
        <v>16.499999999999996</v>
      </c>
      <c r="M46" s="43" t="s">
        <v>139</v>
      </c>
      <c r="N46" s="40" t="s">
        <v>22</v>
      </c>
      <c r="O46" s="79"/>
      <c r="P46" s="80"/>
      <c r="Q46" s="44"/>
    </row>
    <row r="47" spans="1:17" ht="15" x14ac:dyDescent="0.2">
      <c r="A47" s="39"/>
      <c r="B47" s="40" t="s">
        <v>0</v>
      </c>
      <c r="C47" s="41" t="s">
        <v>313</v>
      </c>
      <c r="D47" s="42" t="s">
        <v>359</v>
      </c>
      <c r="E47" s="49"/>
      <c r="F47" s="40"/>
      <c r="G47" s="43"/>
      <c r="H47" s="43" t="s">
        <v>374</v>
      </c>
      <c r="I47" s="43" t="s">
        <v>309</v>
      </c>
      <c r="J47" s="50">
        <f t="shared" si="0"/>
        <v>26.200000000000003</v>
      </c>
      <c r="K47" s="43" t="s">
        <v>315</v>
      </c>
      <c r="L47" s="51">
        <f t="shared" si="1"/>
        <v>16.599999999999998</v>
      </c>
      <c r="M47" s="43" t="s">
        <v>139</v>
      </c>
      <c r="N47" s="40" t="s">
        <v>22</v>
      </c>
      <c r="O47" s="79"/>
      <c r="P47" s="80"/>
      <c r="Q47" s="44"/>
    </row>
    <row r="48" spans="1:17" ht="15" x14ac:dyDescent="0.2">
      <c r="A48" s="39"/>
      <c r="B48" s="40" t="s">
        <v>13</v>
      </c>
      <c r="C48" s="41" t="s">
        <v>316</v>
      </c>
      <c r="D48" s="42" t="s">
        <v>359</v>
      </c>
      <c r="E48" s="49"/>
      <c r="F48" s="40"/>
      <c r="G48" s="43"/>
      <c r="H48" s="43" t="s">
        <v>374</v>
      </c>
      <c r="I48" s="43" t="s">
        <v>309</v>
      </c>
      <c r="J48" s="50">
        <f t="shared" si="0"/>
        <v>26.300000000000004</v>
      </c>
      <c r="K48" s="43" t="s">
        <v>314</v>
      </c>
      <c r="L48" s="51">
        <f t="shared" si="1"/>
        <v>16.7</v>
      </c>
      <c r="M48" s="43" t="s">
        <v>139</v>
      </c>
      <c r="N48" s="40" t="s">
        <v>22</v>
      </c>
      <c r="O48" s="79"/>
      <c r="P48" s="80"/>
      <c r="Q48" s="44"/>
    </row>
    <row r="49" spans="1:17" ht="15" x14ac:dyDescent="0.2">
      <c r="A49" s="39"/>
      <c r="B49" s="40" t="s">
        <v>1</v>
      </c>
      <c r="C49" s="41" t="s">
        <v>317</v>
      </c>
      <c r="D49" s="42" t="s">
        <v>359</v>
      </c>
      <c r="E49" s="49"/>
      <c r="F49" s="40"/>
      <c r="G49" s="43"/>
      <c r="H49" s="43" t="s">
        <v>374</v>
      </c>
      <c r="I49" s="43" t="s">
        <v>322</v>
      </c>
      <c r="J49" s="50">
        <v>26</v>
      </c>
      <c r="K49" s="43" t="s">
        <v>323</v>
      </c>
      <c r="L49" s="51">
        <f t="shared" si="1"/>
        <v>16.8</v>
      </c>
      <c r="M49" s="43" t="s">
        <v>139</v>
      </c>
      <c r="N49" s="40" t="s">
        <v>22</v>
      </c>
      <c r="O49" s="79"/>
      <c r="P49" s="80"/>
      <c r="Q49" s="44"/>
    </row>
    <row r="50" spans="1:17" ht="15" x14ac:dyDescent="0.2">
      <c r="A50" s="39"/>
      <c r="B50" s="40" t="s">
        <v>14</v>
      </c>
      <c r="C50" s="41" t="s">
        <v>318</v>
      </c>
      <c r="D50" s="42" t="s">
        <v>359</v>
      </c>
      <c r="E50" s="49"/>
      <c r="F50" s="40"/>
      <c r="G50" s="43"/>
      <c r="H50" s="43" t="s">
        <v>374</v>
      </c>
      <c r="I50" s="43" t="s">
        <v>322</v>
      </c>
      <c r="J50" s="50">
        <f t="shared" si="0"/>
        <v>26.1</v>
      </c>
      <c r="K50" s="43" t="s">
        <v>323</v>
      </c>
      <c r="L50" s="51">
        <f t="shared" si="1"/>
        <v>16.900000000000002</v>
      </c>
      <c r="M50" s="43" t="s">
        <v>139</v>
      </c>
      <c r="N50" s="40" t="s">
        <v>22</v>
      </c>
      <c r="O50" s="79"/>
      <c r="P50" s="80"/>
      <c r="Q50" s="44"/>
    </row>
    <row r="51" spans="1:17" ht="15" x14ac:dyDescent="0.2">
      <c r="A51" s="39"/>
      <c r="B51" s="40" t="s">
        <v>0</v>
      </c>
      <c r="C51" s="41" t="s">
        <v>319</v>
      </c>
      <c r="D51" s="42" t="s">
        <v>359</v>
      </c>
      <c r="E51" s="49"/>
      <c r="F51" s="40"/>
      <c r="G51" s="43"/>
      <c r="H51" s="43" t="s">
        <v>374</v>
      </c>
      <c r="I51" s="43" t="s">
        <v>322</v>
      </c>
      <c r="J51" s="50">
        <f t="shared" si="0"/>
        <v>26.200000000000003</v>
      </c>
      <c r="K51" s="43" t="s">
        <v>315</v>
      </c>
      <c r="L51" s="51">
        <f t="shared" si="1"/>
        <v>17.000000000000004</v>
      </c>
      <c r="M51" s="43" t="s">
        <v>139</v>
      </c>
      <c r="N51" s="40" t="s">
        <v>22</v>
      </c>
      <c r="O51" s="79"/>
      <c r="P51" s="80"/>
      <c r="Q51" s="44"/>
    </row>
    <row r="52" spans="1:17" ht="15" x14ac:dyDescent="0.2">
      <c r="A52" s="39"/>
      <c r="B52" s="40" t="s">
        <v>13</v>
      </c>
      <c r="C52" s="41" t="s">
        <v>320</v>
      </c>
      <c r="D52" s="42" t="s">
        <v>359</v>
      </c>
      <c r="E52" s="49"/>
      <c r="F52" s="40"/>
      <c r="G52" s="43"/>
      <c r="H52" s="43" t="s">
        <v>374</v>
      </c>
      <c r="I52" s="43" t="s">
        <v>322</v>
      </c>
      <c r="J52" s="50">
        <f t="shared" si="0"/>
        <v>26.300000000000004</v>
      </c>
      <c r="K52" s="43" t="s">
        <v>314</v>
      </c>
      <c r="L52" s="51">
        <f t="shared" si="1"/>
        <v>17.100000000000005</v>
      </c>
      <c r="M52" s="43" t="s">
        <v>139</v>
      </c>
      <c r="N52" s="40" t="s">
        <v>22</v>
      </c>
      <c r="O52" s="79"/>
      <c r="P52" s="80"/>
      <c r="Q52" s="44"/>
    </row>
    <row r="53" spans="1:17" ht="15" x14ac:dyDescent="0.2">
      <c r="A53" s="39"/>
      <c r="B53" s="40" t="s">
        <v>13</v>
      </c>
      <c r="C53" s="41" t="s">
        <v>321</v>
      </c>
      <c r="D53" s="42" t="s">
        <v>359</v>
      </c>
      <c r="E53" s="49"/>
      <c r="F53" s="40"/>
      <c r="G53" s="43"/>
      <c r="H53" s="43" t="s">
        <v>374</v>
      </c>
      <c r="I53" s="43" t="s">
        <v>322</v>
      </c>
      <c r="J53" s="50">
        <f t="shared" si="0"/>
        <v>26.400000000000006</v>
      </c>
      <c r="K53" s="43" t="s">
        <v>314</v>
      </c>
      <c r="L53" s="51">
        <f t="shared" si="1"/>
        <v>17.200000000000006</v>
      </c>
      <c r="M53" s="43" t="s">
        <v>139</v>
      </c>
      <c r="N53" s="40" t="s">
        <v>22</v>
      </c>
      <c r="O53" s="79"/>
      <c r="P53" s="80"/>
      <c r="Q53" s="44"/>
    </row>
    <row r="54" spans="1:17" ht="15" x14ac:dyDescent="0.2">
      <c r="A54" s="39"/>
      <c r="B54" s="40" t="s">
        <v>1</v>
      </c>
      <c r="C54" s="41" t="s">
        <v>324</v>
      </c>
      <c r="D54" s="42" t="s">
        <v>359</v>
      </c>
      <c r="E54" s="49"/>
      <c r="F54" s="40"/>
      <c r="G54" s="43"/>
      <c r="H54" s="43" t="s">
        <v>374</v>
      </c>
      <c r="I54" s="43" t="s">
        <v>329</v>
      </c>
      <c r="J54" s="50">
        <v>26</v>
      </c>
      <c r="K54" s="43" t="s">
        <v>330</v>
      </c>
      <c r="L54" s="51">
        <f t="shared" si="1"/>
        <v>17.300000000000008</v>
      </c>
      <c r="M54" s="43" t="s">
        <v>139</v>
      </c>
      <c r="N54" s="40" t="s">
        <v>22</v>
      </c>
      <c r="O54" s="79"/>
      <c r="P54" s="80"/>
      <c r="Q54" s="44"/>
    </row>
    <row r="55" spans="1:17" ht="15" x14ac:dyDescent="0.2">
      <c r="A55" s="39"/>
      <c r="B55" s="40" t="s">
        <v>14</v>
      </c>
      <c r="C55" s="41" t="s">
        <v>325</v>
      </c>
      <c r="D55" s="42" t="s">
        <v>359</v>
      </c>
      <c r="E55" s="49"/>
      <c r="F55" s="40"/>
      <c r="G55" s="43"/>
      <c r="H55" s="43" t="s">
        <v>374</v>
      </c>
      <c r="I55" s="43" t="s">
        <v>329</v>
      </c>
      <c r="J55" s="50">
        <f t="shared" si="0"/>
        <v>26.1</v>
      </c>
      <c r="K55" s="43" t="s">
        <v>330</v>
      </c>
      <c r="L55" s="51">
        <f t="shared" si="1"/>
        <v>17.400000000000009</v>
      </c>
      <c r="M55" s="43" t="s">
        <v>139</v>
      </c>
      <c r="N55" s="40" t="s">
        <v>22</v>
      </c>
      <c r="O55" s="79"/>
      <c r="P55" s="80"/>
      <c r="Q55" s="44"/>
    </row>
    <row r="56" spans="1:17" ht="15" x14ac:dyDescent="0.2">
      <c r="A56" s="39"/>
      <c r="B56" s="40" t="s">
        <v>0</v>
      </c>
      <c r="C56" s="41" t="s">
        <v>327</v>
      </c>
      <c r="D56" s="42" t="s">
        <v>359</v>
      </c>
      <c r="E56" s="49"/>
      <c r="F56" s="40"/>
      <c r="G56" s="43"/>
      <c r="H56" s="43" t="s">
        <v>374</v>
      </c>
      <c r="I56" s="43" t="s">
        <v>329</v>
      </c>
      <c r="J56" s="50">
        <f t="shared" si="0"/>
        <v>26.200000000000003</v>
      </c>
      <c r="K56" s="43" t="s">
        <v>330</v>
      </c>
      <c r="L56" s="51">
        <f t="shared" si="1"/>
        <v>17.500000000000011</v>
      </c>
      <c r="M56" s="43" t="s">
        <v>139</v>
      </c>
      <c r="N56" s="40" t="s">
        <v>22</v>
      </c>
      <c r="O56" s="79"/>
      <c r="P56" s="80"/>
      <c r="Q56" s="44"/>
    </row>
    <row r="57" spans="1:17" ht="15" x14ac:dyDescent="0.2">
      <c r="A57" s="39"/>
      <c r="B57" s="40" t="s">
        <v>13</v>
      </c>
      <c r="C57" s="41" t="s">
        <v>328</v>
      </c>
      <c r="D57" s="42" t="s">
        <v>359</v>
      </c>
      <c r="E57" s="49"/>
      <c r="F57" s="40"/>
      <c r="G57" s="43"/>
      <c r="H57" s="43" t="s">
        <v>374</v>
      </c>
      <c r="I57" s="43" t="s">
        <v>329</v>
      </c>
      <c r="J57" s="50">
        <f t="shared" si="0"/>
        <v>26.300000000000004</v>
      </c>
      <c r="K57" s="43" t="s">
        <v>331</v>
      </c>
      <c r="L57" s="51">
        <f t="shared" si="1"/>
        <v>17.600000000000012</v>
      </c>
      <c r="M57" s="43" t="s">
        <v>139</v>
      </c>
      <c r="N57" s="40" t="s">
        <v>22</v>
      </c>
      <c r="O57" s="79"/>
      <c r="P57" s="80"/>
      <c r="Q57" s="44"/>
    </row>
    <row r="58" spans="1:17" ht="15" x14ac:dyDescent="0.2">
      <c r="A58" s="39"/>
      <c r="B58" s="40" t="s">
        <v>1</v>
      </c>
      <c r="C58" s="41" t="s">
        <v>252</v>
      </c>
      <c r="D58" s="42" t="s">
        <v>359</v>
      </c>
      <c r="E58" s="49"/>
      <c r="F58" s="40"/>
      <c r="G58" s="43"/>
      <c r="H58" s="43" t="s">
        <v>374</v>
      </c>
      <c r="I58" s="43" t="s">
        <v>332</v>
      </c>
      <c r="J58" s="50">
        <v>20</v>
      </c>
      <c r="K58" s="43" t="s">
        <v>333</v>
      </c>
      <c r="L58" s="51">
        <v>13.2</v>
      </c>
      <c r="M58" s="43" t="s">
        <v>139</v>
      </c>
      <c r="N58" s="40" t="s">
        <v>22</v>
      </c>
      <c r="O58" s="79"/>
      <c r="P58" s="80"/>
      <c r="Q58" s="44"/>
    </row>
    <row r="59" spans="1:17" ht="15" x14ac:dyDescent="0.2">
      <c r="A59" s="39"/>
      <c r="B59" s="40" t="s">
        <v>14</v>
      </c>
      <c r="C59" s="41" t="s">
        <v>336</v>
      </c>
      <c r="D59" s="42" t="s">
        <v>359</v>
      </c>
      <c r="E59" s="49"/>
      <c r="F59" s="40"/>
      <c r="G59" s="43"/>
      <c r="H59" s="43" t="s">
        <v>374</v>
      </c>
      <c r="I59" s="43" t="s">
        <v>332</v>
      </c>
      <c r="J59" s="50">
        <v>27</v>
      </c>
      <c r="K59" s="43" t="s">
        <v>330</v>
      </c>
      <c r="L59" s="51">
        <v>17.600000000000012</v>
      </c>
      <c r="M59" s="43" t="s">
        <v>139</v>
      </c>
      <c r="N59" s="40" t="s">
        <v>22</v>
      </c>
      <c r="O59" s="79"/>
      <c r="P59" s="80"/>
      <c r="Q59" s="44"/>
    </row>
    <row r="60" spans="1:17" ht="15" x14ac:dyDescent="0.2">
      <c r="A60" s="39"/>
      <c r="B60" s="40" t="s">
        <v>0</v>
      </c>
      <c r="C60" s="41" t="s">
        <v>334</v>
      </c>
      <c r="D60" s="42" t="s">
        <v>359</v>
      </c>
      <c r="E60" s="49"/>
      <c r="F60" s="40"/>
      <c r="G60" s="43"/>
      <c r="H60" s="43" t="s">
        <v>374</v>
      </c>
      <c r="I60" s="43" t="s">
        <v>332</v>
      </c>
      <c r="J60" s="50">
        <f t="shared" si="0"/>
        <v>27.1</v>
      </c>
      <c r="K60" s="43" t="s">
        <v>330</v>
      </c>
      <c r="L60" s="51">
        <f t="shared" si="1"/>
        <v>17.700000000000014</v>
      </c>
      <c r="M60" s="43" t="s">
        <v>139</v>
      </c>
      <c r="N60" s="40" t="s">
        <v>22</v>
      </c>
      <c r="O60" s="79"/>
      <c r="P60" s="80"/>
      <c r="Q60" s="44"/>
    </row>
    <row r="61" spans="1:17" ht="15" x14ac:dyDescent="0.2">
      <c r="A61" s="39"/>
      <c r="B61" s="40" t="s">
        <v>13</v>
      </c>
      <c r="C61" s="41" t="s">
        <v>335</v>
      </c>
      <c r="D61" s="42" t="s">
        <v>359</v>
      </c>
      <c r="E61" s="49"/>
      <c r="F61" s="40"/>
      <c r="G61" s="43"/>
      <c r="H61" s="43" t="s">
        <v>374</v>
      </c>
      <c r="I61" s="43" t="s">
        <v>332</v>
      </c>
      <c r="J61" s="50">
        <f t="shared" si="0"/>
        <v>27.200000000000003</v>
      </c>
      <c r="K61" s="43" t="s">
        <v>331</v>
      </c>
      <c r="L61" s="51">
        <f t="shared" si="1"/>
        <v>17.800000000000015</v>
      </c>
      <c r="M61" s="43" t="s">
        <v>139</v>
      </c>
      <c r="N61" s="40" t="s">
        <v>22</v>
      </c>
      <c r="O61" s="79"/>
      <c r="P61" s="80"/>
      <c r="Q61" s="44"/>
    </row>
    <row r="62" spans="1:17" ht="15" x14ac:dyDescent="0.2">
      <c r="A62" s="39"/>
      <c r="B62" s="40" t="s">
        <v>1</v>
      </c>
      <c r="C62" s="41" t="s">
        <v>337</v>
      </c>
      <c r="D62" s="42" t="s">
        <v>359</v>
      </c>
      <c r="E62" s="49"/>
      <c r="F62" s="40"/>
      <c r="G62" s="43"/>
      <c r="H62" s="43" t="s">
        <v>374</v>
      </c>
      <c r="I62" s="43" t="s">
        <v>342</v>
      </c>
      <c r="J62" s="50">
        <v>28</v>
      </c>
      <c r="K62" s="43" t="s">
        <v>343</v>
      </c>
      <c r="L62" s="51">
        <f t="shared" si="1"/>
        <v>17.900000000000016</v>
      </c>
      <c r="M62" s="43" t="s">
        <v>139</v>
      </c>
      <c r="N62" s="40" t="s">
        <v>22</v>
      </c>
      <c r="O62" s="79"/>
      <c r="P62" s="80"/>
      <c r="Q62" s="44"/>
    </row>
    <row r="63" spans="1:17" ht="15" x14ac:dyDescent="0.2">
      <c r="A63" s="39"/>
      <c r="B63" s="40" t="s">
        <v>1</v>
      </c>
      <c r="C63" s="41" t="s">
        <v>339</v>
      </c>
      <c r="D63" s="42" t="s">
        <v>359</v>
      </c>
      <c r="E63" s="49"/>
      <c r="F63" s="40"/>
      <c r="G63" s="43"/>
      <c r="H63" s="43" t="s">
        <v>374</v>
      </c>
      <c r="I63" s="43" t="s">
        <v>342</v>
      </c>
      <c r="J63" s="50">
        <f t="shared" si="0"/>
        <v>28.1</v>
      </c>
      <c r="K63" s="43" t="s">
        <v>343</v>
      </c>
      <c r="L63" s="51">
        <f t="shared" si="1"/>
        <v>18.000000000000018</v>
      </c>
      <c r="M63" s="43" t="s">
        <v>139</v>
      </c>
      <c r="N63" s="40" t="s">
        <v>22</v>
      </c>
      <c r="O63" s="63"/>
      <c r="P63" s="64"/>
      <c r="Q63" s="44"/>
    </row>
    <row r="64" spans="1:17" ht="15" x14ac:dyDescent="0.2">
      <c r="A64" s="39"/>
      <c r="B64" s="40" t="s">
        <v>14</v>
      </c>
      <c r="C64" s="41" t="s">
        <v>340</v>
      </c>
      <c r="D64" s="42" t="s">
        <v>359</v>
      </c>
      <c r="E64" s="49"/>
      <c r="F64" s="40"/>
      <c r="G64" s="43"/>
      <c r="H64" s="43" t="s">
        <v>374</v>
      </c>
      <c r="I64" s="43" t="s">
        <v>342</v>
      </c>
      <c r="J64" s="50">
        <f t="shared" si="0"/>
        <v>28.200000000000003</v>
      </c>
      <c r="K64" s="43" t="s">
        <v>343</v>
      </c>
      <c r="L64" s="51">
        <f t="shared" si="1"/>
        <v>18.100000000000019</v>
      </c>
      <c r="M64" s="43" t="s">
        <v>139</v>
      </c>
      <c r="N64" s="40" t="s">
        <v>22</v>
      </c>
      <c r="O64" s="79"/>
      <c r="P64" s="80"/>
      <c r="Q64" s="44"/>
    </row>
    <row r="65" spans="1:17" ht="15" x14ac:dyDescent="0.2">
      <c r="A65" s="39"/>
      <c r="B65" s="40" t="s">
        <v>0</v>
      </c>
      <c r="C65" s="41" t="s">
        <v>341</v>
      </c>
      <c r="D65" s="42" t="s">
        <v>359</v>
      </c>
      <c r="E65" s="49"/>
      <c r="F65" s="40"/>
      <c r="G65" s="43"/>
      <c r="H65" s="43" t="s">
        <v>374</v>
      </c>
      <c r="I65" s="43" t="s">
        <v>342</v>
      </c>
      <c r="J65" s="50">
        <f t="shared" si="0"/>
        <v>28.300000000000004</v>
      </c>
      <c r="K65" s="43" t="s">
        <v>344</v>
      </c>
      <c r="L65" s="51">
        <f t="shared" ref="L65:L128" si="2">L64+0.1</f>
        <v>18.200000000000021</v>
      </c>
      <c r="M65" s="43" t="s">
        <v>352</v>
      </c>
      <c r="N65" s="40" t="s">
        <v>22</v>
      </c>
      <c r="O65" s="79"/>
      <c r="P65" s="80"/>
      <c r="Q65" s="44"/>
    </row>
    <row r="66" spans="1:17" ht="15" x14ac:dyDescent="0.2">
      <c r="A66" s="39"/>
      <c r="B66" s="40" t="s">
        <v>13</v>
      </c>
      <c r="C66" s="41" t="s">
        <v>338</v>
      </c>
      <c r="D66" s="42" t="s">
        <v>359</v>
      </c>
      <c r="E66" s="49"/>
      <c r="F66" s="40"/>
      <c r="G66" s="43"/>
      <c r="H66" s="43" t="s">
        <v>374</v>
      </c>
      <c r="I66" s="43" t="s">
        <v>342</v>
      </c>
      <c r="J66" s="50">
        <f t="shared" si="0"/>
        <v>28.400000000000006</v>
      </c>
      <c r="K66" s="43" t="s">
        <v>344</v>
      </c>
      <c r="L66" s="51">
        <f t="shared" si="2"/>
        <v>18.300000000000022</v>
      </c>
      <c r="M66" s="43" t="s">
        <v>139</v>
      </c>
      <c r="N66" s="40" t="s">
        <v>22</v>
      </c>
      <c r="O66" s="79"/>
      <c r="P66" s="80"/>
      <c r="Q66" s="44"/>
    </row>
    <row r="67" spans="1:17" ht="15" x14ac:dyDescent="0.2">
      <c r="A67" s="39"/>
      <c r="B67" s="40" t="s">
        <v>1</v>
      </c>
      <c r="C67" s="41" t="s">
        <v>346</v>
      </c>
      <c r="D67" s="42" t="s">
        <v>359</v>
      </c>
      <c r="E67" s="49"/>
      <c r="F67" s="40"/>
      <c r="G67" s="43"/>
      <c r="H67" s="43" t="s">
        <v>374</v>
      </c>
      <c r="I67" s="43" t="s">
        <v>347</v>
      </c>
      <c r="J67" s="50">
        <v>29</v>
      </c>
      <c r="K67" s="43" t="s">
        <v>347</v>
      </c>
      <c r="L67" s="51">
        <f t="shared" si="2"/>
        <v>18.400000000000023</v>
      </c>
      <c r="M67" s="43" t="s">
        <v>57</v>
      </c>
      <c r="N67" s="40" t="s">
        <v>22</v>
      </c>
      <c r="O67" s="79"/>
      <c r="P67" s="80"/>
      <c r="Q67" s="44"/>
    </row>
    <row r="68" spans="1:17" ht="15" x14ac:dyDescent="0.2">
      <c r="A68" s="39"/>
      <c r="B68" s="40" t="s">
        <v>14</v>
      </c>
      <c r="C68" s="41" t="s">
        <v>345</v>
      </c>
      <c r="D68" s="42" t="s">
        <v>359</v>
      </c>
      <c r="E68" s="49"/>
      <c r="F68" s="40"/>
      <c r="G68" s="43"/>
      <c r="H68" s="43" t="s">
        <v>374</v>
      </c>
      <c r="I68" s="43" t="s">
        <v>347</v>
      </c>
      <c r="J68" s="50">
        <f t="shared" si="0"/>
        <v>29.1</v>
      </c>
      <c r="K68" s="43" t="s">
        <v>347</v>
      </c>
      <c r="L68" s="51">
        <f t="shared" si="2"/>
        <v>18.500000000000025</v>
      </c>
      <c r="M68" s="43" t="s">
        <v>57</v>
      </c>
      <c r="N68" s="40" t="s">
        <v>22</v>
      </c>
      <c r="O68" s="79"/>
      <c r="P68" s="80"/>
      <c r="Q68" s="44"/>
    </row>
    <row r="69" spans="1:17" ht="15" x14ac:dyDescent="0.2">
      <c r="A69" s="39"/>
      <c r="B69" s="40" t="s">
        <v>0</v>
      </c>
      <c r="C69" s="41" t="s">
        <v>349</v>
      </c>
      <c r="D69" s="42" t="s">
        <v>359</v>
      </c>
      <c r="E69" s="49"/>
      <c r="F69" s="40"/>
      <c r="G69" s="43"/>
      <c r="H69" s="43" t="s">
        <v>374</v>
      </c>
      <c r="I69" s="43" t="s">
        <v>347</v>
      </c>
      <c r="J69" s="50">
        <f t="shared" si="0"/>
        <v>29.200000000000003</v>
      </c>
      <c r="K69" s="43" t="s">
        <v>347</v>
      </c>
      <c r="L69" s="51">
        <f t="shared" si="2"/>
        <v>18.600000000000026</v>
      </c>
      <c r="M69" s="43" t="s">
        <v>57</v>
      </c>
      <c r="N69" s="40" t="s">
        <v>22</v>
      </c>
      <c r="O69" s="79"/>
      <c r="P69" s="80"/>
      <c r="Q69" s="44"/>
    </row>
    <row r="70" spans="1:17" ht="15" x14ac:dyDescent="0.2">
      <c r="A70" s="39"/>
      <c r="B70" s="40" t="s">
        <v>13</v>
      </c>
      <c r="C70" s="41" t="s">
        <v>348</v>
      </c>
      <c r="D70" s="42" t="s">
        <v>359</v>
      </c>
      <c r="E70" s="49"/>
      <c r="F70" s="40"/>
      <c r="G70" s="43"/>
      <c r="H70" s="43" t="s">
        <v>374</v>
      </c>
      <c r="I70" s="43" t="s">
        <v>347</v>
      </c>
      <c r="J70" s="50">
        <f t="shared" si="0"/>
        <v>29.300000000000004</v>
      </c>
      <c r="K70" s="43" t="s">
        <v>347</v>
      </c>
      <c r="L70" s="51">
        <f t="shared" si="2"/>
        <v>18.700000000000028</v>
      </c>
      <c r="M70" s="43" t="s">
        <v>57</v>
      </c>
      <c r="N70" s="40" t="s">
        <v>22</v>
      </c>
      <c r="O70" s="79"/>
      <c r="P70" s="80"/>
      <c r="Q70" s="44"/>
    </row>
    <row r="71" spans="1:17" ht="15" x14ac:dyDescent="0.2">
      <c r="A71" s="39"/>
      <c r="B71" s="40" t="s">
        <v>1</v>
      </c>
      <c r="C71" s="41" t="s">
        <v>355</v>
      </c>
      <c r="D71" s="42" t="s">
        <v>359</v>
      </c>
      <c r="E71" s="49"/>
      <c r="F71" s="40"/>
      <c r="G71" s="43"/>
      <c r="H71" s="43" t="s">
        <v>374</v>
      </c>
      <c r="I71" s="43" t="s">
        <v>350</v>
      </c>
      <c r="J71" s="50">
        <v>30</v>
      </c>
      <c r="K71" s="43" t="s">
        <v>351</v>
      </c>
      <c r="L71" s="51">
        <f t="shared" si="2"/>
        <v>18.800000000000029</v>
      </c>
      <c r="M71" s="43" t="s">
        <v>57</v>
      </c>
      <c r="N71" s="40" t="s">
        <v>22</v>
      </c>
      <c r="O71" s="79"/>
      <c r="P71" s="80"/>
      <c r="Q71" s="44"/>
    </row>
    <row r="72" spans="1:17" ht="15" x14ac:dyDescent="0.2">
      <c r="A72" s="39"/>
      <c r="B72" s="40" t="s">
        <v>14</v>
      </c>
      <c r="C72" s="41" t="s">
        <v>354</v>
      </c>
      <c r="D72" s="42" t="s">
        <v>379</v>
      </c>
      <c r="E72" s="49"/>
      <c r="F72" s="40"/>
      <c r="G72" s="43"/>
      <c r="H72" s="43" t="s">
        <v>374</v>
      </c>
      <c r="I72" s="43" t="s">
        <v>350</v>
      </c>
      <c r="J72" s="50">
        <f t="shared" si="0"/>
        <v>30.1</v>
      </c>
      <c r="K72" s="43" t="s">
        <v>351</v>
      </c>
      <c r="L72" s="51">
        <f t="shared" si="2"/>
        <v>18.900000000000031</v>
      </c>
      <c r="M72" s="43" t="s">
        <v>57</v>
      </c>
      <c r="N72" s="40" t="s">
        <v>22</v>
      </c>
      <c r="O72" s="79"/>
      <c r="P72" s="80"/>
      <c r="Q72" s="44"/>
    </row>
    <row r="73" spans="1:17" ht="15" x14ac:dyDescent="0.2">
      <c r="A73" s="39"/>
      <c r="B73" s="40" t="s">
        <v>0</v>
      </c>
      <c r="C73" s="41" t="s">
        <v>353</v>
      </c>
      <c r="D73" s="42" t="s">
        <v>359</v>
      </c>
      <c r="E73" s="49"/>
      <c r="F73" s="40"/>
      <c r="G73" s="43"/>
      <c r="H73" s="43" t="s">
        <v>374</v>
      </c>
      <c r="I73" s="43" t="s">
        <v>350</v>
      </c>
      <c r="J73" s="50">
        <f t="shared" si="0"/>
        <v>30.200000000000003</v>
      </c>
      <c r="K73" s="43" t="s">
        <v>357</v>
      </c>
      <c r="L73" s="51">
        <f t="shared" si="2"/>
        <v>19.000000000000032</v>
      </c>
      <c r="M73" s="43" t="s">
        <v>57</v>
      </c>
      <c r="N73" s="40" t="s">
        <v>22</v>
      </c>
      <c r="O73" s="79"/>
      <c r="P73" s="80"/>
      <c r="Q73" s="44"/>
    </row>
    <row r="74" spans="1:17" ht="15" x14ac:dyDescent="0.2">
      <c r="A74" s="39"/>
      <c r="B74" s="40" t="s">
        <v>13</v>
      </c>
      <c r="C74" s="41" t="s">
        <v>356</v>
      </c>
      <c r="D74" s="42" t="s">
        <v>359</v>
      </c>
      <c r="E74" s="49"/>
      <c r="F74" s="40"/>
      <c r="G74" s="43"/>
      <c r="H74" s="43" t="s">
        <v>374</v>
      </c>
      <c r="I74" s="43" t="s">
        <v>350</v>
      </c>
      <c r="J74" s="50">
        <f t="shared" ref="J74" si="3">J73+0.1</f>
        <v>30.300000000000004</v>
      </c>
      <c r="K74" s="43" t="s">
        <v>357</v>
      </c>
      <c r="L74" s="51">
        <f t="shared" si="2"/>
        <v>19.100000000000033</v>
      </c>
      <c r="M74" s="43" t="s">
        <v>57</v>
      </c>
      <c r="N74" s="40" t="s">
        <v>22</v>
      </c>
      <c r="O74" s="79"/>
      <c r="P74" s="80"/>
      <c r="Q74" s="44"/>
    </row>
    <row r="75" spans="1:17" ht="15" customHeight="1" x14ac:dyDescent="0.2">
      <c r="A75" s="39"/>
      <c r="B75" s="40" t="s">
        <v>1</v>
      </c>
      <c r="C75" s="41" t="s">
        <v>355</v>
      </c>
      <c r="D75" s="42" t="s">
        <v>359</v>
      </c>
      <c r="E75" s="49"/>
      <c r="F75" s="40"/>
      <c r="G75" s="43"/>
      <c r="H75" s="43" t="s">
        <v>374</v>
      </c>
      <c r="I75" s="43" t="s">
        <v>350</v>
      </c>
      <c r="J75" s="50">
        <v>30</v>
      </c>
      <c r="K75" s="43" t="s">
        <v>351</v>
      </c>
      <c r="L75" s="51">
        <f t="shared" si="2"/>
        <v>19.200000000000035</v>
      </c>
      <c r="M75" s="43" t="s">
        <v>57</v>
      </c>
      <c r="N75" s="40" t="s">
        <v>22</v>
      </c>
      <c r="O75" s="67" t="s">
        <v>358</v>
      </c>
      <c r="P75" s="68"/>
      <c r="Q75" s="44"/>
    </row>
    <row r="76" spans="1:17" ht="15" x14ac:dyDescent="0.2">
      <c r="A76" s="39"/>
      <c r="B76" s="40" t="s">
        <v>14</v>
      </c>
      <c r="C76" s="41" t="s">
        <v>354</v>
      </c>
      <c r="D76" s="42" t="s">
        <v>379</v>
      </c>
      <c r="E76" s="49"/>
      <c r="F76" s="40"/>
      <c r="G76" s="43"/>
      <c r="H76" s="43" t="s">
        <v>374</v>
      </c>
      <c r="I76" s="43" t="s">
        <v>350</v>
      </c>
      <c r="J76" s="50">
        <f t="shared" ref="J76:J90" si="4">J75+0.1</f>
        <v>30.1</v>
      </c>
      <c r="K76" s="43" t="s">
        <v>351</v>
      </c>
      <c r="L76" s="51">
        <f t="shared" si="2"/>
        <v>19.300000000000036</v>
      </c>
      <c r="M76" s="43" t="s">
        <v>57</v>
      </c>
      <c r="N76" s="40" t="s">
        <v>22</v>
      </c>
      <c r="O76" s="79"/>
      <c r="P76" s="80"/>
      <c r="Q76" s="44"/>
    </row>
    <row r="77" spans="1:17" ht="15" x14ac:dyDescent="0.2">
      <c r="A77" s="39"/>
      <c r="B77" s="40" t="s">
        <v>0</v>
      </c>
      <c r="C77" s="41" t="s">
        <v>353</v>
      </c>
      <c r="D77" s="42" t="s">
        <v>359</v>
      </c>
      <c r="E77" s="49"/>
      <c r="F77" s="40"/>
      <c r="G77" s="43"/>
      <c r="H77" s="43" t="s">
        <v>374</v>
      </c>
      <c r="I77" s="43" t="s">
        <v>350</v>
      </c>
      <c r="J77" s="50">
        <f t="shared" si="4"/>
        <v>30.200000000000003</v>
      </c>
      <c r="K77" s="43" t="s">
        <v>357</v>
      </c>
      <c r="L77" s="51">
        <f t="shared" si="2"/>
        <v>19.400000000000038</v>
      </c>
      <c r="M77" s="43" t="s">
        <v>57</v>
      </c>
      <c r="N77" s="40" t="s">
        <v>22</v>
      </c>
      <c r="O77" s="79"/>
      <c r="P77" s="80"/>
      <c r="Q77" s="44"/>
    </row>
    <row r="78" spans="1:17" ht="15" x14ac:dyDescent="0.2">
      <c r="A78" s="39"/>
      <c r="B78" s="40" t="s">
        <v>13</v>
      </c>
      <c r="C78" s="41" t="s">
        <v>356</v>
      </c>
      <c r="D78" s="42" t="s">
        <v>359</v>
      </c>
      <c r="E78" s="49"/>
      <c r="F78" s="40"/>
      <c r="G78" s="43"/>
      <c r="H78" s="43" t="s">
        <v>374</v>
      </c>
      <c r="I78" s="43" t="s">
        <v>350</v>
      </c>
      <c r="J78" s="50">
        <f t="shared" si="4"/>
        <v>30.300000000000004</v>
      </c>
      <c r="K78" s="43" t="s">
        <v>357</v>
      </c>
      <c r="L78" s="51">
        <f t="shared" si="2"/>
        <v>19.500000000000039</v>
      </c>
      <c r="M78" s="43" t="s">
        <v>57</v>
      </c>
      <c r="N78" s="40" t="s">
        <v>22</v>
      </c>
      <c r="O78" s="79"/>
      <c r="P78" s="80"/>
      <c r="Q78" s="44"/>
    </row>
    <row r="79" spans="1:17" ht="15" x14ac:dyDescent="0.2">
      <c r="A79" s="39"/>
      <c r="B79" s="40" t="s">
        <v>1</v>
      </c>
      <c r="C79" s="41" t="s">
        <v>361</v>
      </c>
      <c r="D79" s="42" t="s">
        <v>359</v>
      </c>
      <c r="E79" s="49"/>
      <c r="F79" s="40"/>
      <c r="G79" s="43"/>
      <c r="H79" s="43" t="s">
        <v>374</v>
      </c>
      <c r="I79" s="43" t="s">
        <v>364</v>
      </c>
      <c r="J79" s="50">
        <v>40</v>
      </c>
      <c r="K79" s="43" t="s">
        <v>365</v>
      </c>
      <c r="L79" s="51">
        <f t="shared" si="2"/>
        <v>19.600000000000041</v>
      </c>
      <c r="M79" s="43" t="s">
        <v>57</v>
      </c>
      <c r="N79" s="40" t="s">
        <v>22</v>
      </c>
      <c r="O79" s="79"/>
      <c r="P79" s="80"/>
      <c r="Q79" s="44"/>
    </row>
    <row r="80" spans="1:17" ht="15" x14ac:dyDescent="0.2">
      <c r="A80" s="39"/>
      <c r="B80" s="40" t="s">
        <v>14</v>
      </c>
      <c r="C80" s="41" t="s">
        <v>360</v>
      </c>
      <c r="D80" s="42" t="s">
        <v>359</v>
      </c>
      <c r="E80" s="49"/>
      <c r="F80" s="40"/>
      <c r="G80" s="43"/>
      <c r="H80" s="43" t="s">
        <v>374</v>
      </c>
      <c r="I80" s="43" t="s">
        <v>364</v>
      </c>
      <c r="J80" s="50">
        <f t="shared" si="4"/>
        <v>40.1</v>
      </c>
      <c r="K80" s="43" t="s">
        <v>366</v>
      </c>
      <c r="L80" s="51">
        <f t="shared" si="2"/>
        <v>19.700000000000042</v>
      </c>
      <c r="M80" s="43" t="s">
        <v>57</v>
      </c>
      <c r="N80" s="40" t="s">
        <v>22</v>
      </c>
      <c r="O80" s="79"/>
      <c r="P80" s="80"/>
      <c r="Q80" s="44"/>
    </row>
    <row r="81" spans="1:17" ht="15" x14ac:dyDescent="0.2">
      <c r="A81" s="39"/>
      <c r="B81" s="40" t="s">
        <v>0</v>
      </c>
      <c r="C81" s="41" t="s">
        <v>363</v>
      </c>
      <c r="D81" s="42" t="s">
        <v>359</v>
      </c>
      <c r="E81" s="49"/>
      <c r="F81" s="40"/>
      <c r="G81" s="43"/>
      <c r="H81" s="43" t="s">
        <v>374</v>
      </c>
      <c r="I81" s="43" t="s">
        <v>364</v>
      </c>
      <c r="J81" s="50">
        <f t="shared" si="4"/>
        <v>40.200000000000003</v>
      </c>
      <c r="K81" s="43" t="s">
        <v>367</v>
      </c>
      <c r="L81" s="51">
        <f t="shared" si="2"/>
        <v>19.800000000000043</v>
      </c>
      <c r="M81" s="43" t="s">
        <v>57</v>
      </c>
      <c r="N81" s="40" t="s">
        <v>22</v>
      </c>
      <c r="O81" s="79"/>
      <c r="P81" s="80"/>
      <c r="Q81" s="44"/>
    </row>
    <row r="82" spans="1:17" ht="15" x14ac:dyDescent="0.2">
      <c r="A82" s="39"/>
      <c r="B82" s="40" t="s">
        <v>13</v>
      </c>
      <c r="C82" s="41" t="s">
        <v>362</v>
      </c>
      <c r="D82" s="42" t="s">
        <v>236</v>
      </c>
      <c r="E82" s="49"/>
      <c r="F82" s="40"/>
      <c r="G82" s="43"/>
      <c r="H82" s="43" t="s">
        <v>374</v>
      </c>
      <c r="I82" s="43" t="s">
        <v>364</v>
      </c>
      <c r="J82" s="50">
        <f t="shared" si="4"/>
        <v>40.300000000000004</v>
      </c>
      <c r="K82" s="43" t="s">
        <v>366</v>
      </c>
      <c r="L82" s="51">
        <f t="shared" si="2"/>
        <v>19.900000000000045</v>
      </c>
      <c r="M82" s="43" t="s">
        <v>57</v>
      </c>
      <c r="N82" s="40" t="s">
        <v>22</v>
      </c>
      <c r="O82" s="79"/>
      <c r="P82" s="80"/>
      <c r="Q82" s="44"/>
    </row>
    <row r="83" spans="1:17" ht="15" x14ac:dyDescent="0.2">
      <c r="A83" s="39"/>
      <c r="B83" s="40" t="s">
        <v>1</v>
      </c>
      <c r="C83" s="41" t="s">
        <v>375</v>
      </c>
      <c r="D83" s="42" t="s">
        <v>359</v>
      </c>
      <c r="E83" s="49"/>
      <c r="F83" s="40"/>
      <c r="G83" s="43"/>
      <c r="H83" s="43" t="s">
        <v>374</v>
      </c>
      <c r="I83" s="43" t="s">
        <v>368</v>
      </c>
      <c r="J83" s="50">
        <v>41</v>
      </c>
      <c r="K83" s="43" t="s">
        <v>380</v>
      </c>
      <c r="L83" s="51">
        <f t="shared" si="2"/>
        <v>20.000000000000046</v>
      </c>
      <c r="M83" s="43" t="s">
        <v>57</v>
      </c>
      <c r="N83" s="40" t="s">
        <v>22</v>
      </c>
      <c r="O83" s="79"/>
      <c r="P83" s="80"/>
      <c r="Q83" s="44"/>
    </row>
    <row r="84" spans="1:17" ht="15" x14ac:dyDescent="0.2">
      <c r="A84" s="39"/>
      <c r="B84" s="40" t="s">
        <v>14</v>
      </c>
      <c r="C84" s="41" t="s">
        <v>376</v>
      </c>
      <c r="D84" s="42" t="s">
        <v>359</v>
      </c>
      <c r="E84" s="49"/>
      <c r="F84" s="40"/>
      <c r="G84" s="43"/>
      <c r="H84" s="43" t="s">
        <v>374</v>
      </c>
      <c r="I84" s="43" t="s">
        <v>368</v>
      </c>
      <c r="J84" s="50">
        <f t="shared" si="4"/>
        <v>41.1</v>
      </c>
      <c r="K84" s="43" t="s">
        <v>380</v>
      </c>
      <c r="L84" s="51">
        <f t="shared" si="2"/>
        <v>20.100000000000048</v>
      </c>
      <c r="M84" s="43" t="s">
        <v>57</v>
      </c>
      <c r="N84" s="40" t="s">
        <v>22</v>
      </c>
      <c r="O84" s="79"/>
      <c r="P84" s="80"/>
      <c r="Q84" s="44"/>
    </row>
    <row r="85" spans="1:17" ht="15" x14ac:dyDescent="0.2">
      <c r="A85" s="39"/>
      <c r="B85" s="40" t="s">
        <v>0</v>
      </c>
      <c r="C85" s="41" t="s">
        <v>377</v>
      </c>
      <c r="D85" s="42" t="s">
        <v>359</v>
      </c>
      <c r="E85" s="49"/>
      <c r="F85" s="40"/>
      <c r="G85" s="43"/>
      <c r="H85" s="43" t="s">
        <v>374</v>
      </c>
      <c r="I85" s="43" t="s">
        <v>368</v>
      </c>
      <c r="J85" s="50">
        <f t="shared" si="4"/>
        <v>41.2</v>
      </c>
      <c r="K85" s="43" t="s">
        <v>380</v>
      </c>
      <c r="L85" s="51">
        <f t="shared" si="2"/>
        <v>20.200000000000049</v>
      </c>
      <c r="M85" s="43" t="s">
        <v>57</v>
      </c>
      <c r="N85" s="40" t="s">
        <v>22</v>
      </c>
      <c r="O85" s="79"/>
      <c r="P85" s="80"/>
      <c r="Q85" s="44"/>
    </row>
    <row r="86" spans="1:17" ht="15" x14ac:dyDescent="0.2">
      <c r="A86" s="39"/>
      <c r="B86" s="40" t="s">
        <v>13</v>
      </c>
      <c r="C86" s="41" t="s">
        <v>378</v>
      </c>
      <c r="D86" s="42" t="s">
        <v>379</v>
      </c>
      <c r="E86" s="49"/>
      <c r="F86" s="40"/>
      <c r="G86" s="43"/>
      <c r="H86" s="43" t="s">
        <v>374</v>
      </c>
      <c r="I86" s="43" t="s">
        <v>368</v>
      </c>
      <c r="J86" s="50">
        <f t="shared" si="4"/>
        <v>41.300000000000004</v>
      </c>
      <c r="K86" s="43" t="s">
        <v>381</v>
      </c>
      <c r="L86" s="51">
        <f t="shared" si="2"/>
        <v>20.30000000000005</v>
      </c>
      <c r="M86" s="43" t="s">
        <v>57</v>
      </c>
      <c r="N86" s="40" t="s">
        <v>22</v>
      </c>
      <c r="O86" s="79"/>
      <c r="P86" s="80"/>
      <c r="Q86" s="44"/>
    </row>
    <row r="87" spans="1:17" ht="18" customHeight="1" x14ac:dyDescent="0.2">
      <c r="A87" s="39"/>
      <c r="B87" s="40" t="s">
        <v>1</v>
      </c>
      <c r="C87" s="41" t="s">
        <v>383</v>
      </c>
      <c r="D87" s="42" t="s">
        <v>359</v>
      </c>
      <c r="E87" s="49"/>
      <c r="F87" s="40"/>
      <c r="G87" s="43"/>
      <c r="H87" s="43" t="s">
        <v>374</v>
      </c>
      <c r="I87" s="43" t="s">
        <v>382</v>
      </c>
      <c r="J87" s="50">
        <v>42</v>
      </c>
      <c r="K87" s="43" t="s">
        <v>386</v>
      </c>
      <c r="L87" s="51">
        <f t="shared" si="2"/>
        <v>20.400000000000052</v>
      </c>
      <c r="M87" s="43" t="s">
        <v>57</v>
      </c>
      <c r="N87" s="40" t="s">
        <v>22</v>
      </c>
      <c r="O87" s="79"/>
      <c r="P87" s="80"/>
      <c r="Q87" s="44"/>
    </row>
    <row r="88" spans="1:17" ht="18" customHeight="1" x14ac:dyDescent="0.2">
      <c r="A88" s="39"/>
      <c r="B88" s="40" t="s">
        <v>14</v>
      </c>
      <c r="C88" s="41" t="s">
        <v>384</v>
      </c>
      <c r="D88" s="42" t="s">
        <v>359</v>
      </c>
      <c r="E88" s="49"/>
      <c r="F88" s="40"/>
      <c r="G88" s="43"/>
      <c r="H88" s="43" t="s">
        <v>374</v>
      </c>
      <c r="I88" s="43" t="s">
        <v>382</v>
      </c>
      <c r="J88" s="50">
        <f t="shared" si="4"/>
        <v>42.1</v>
      </c>
      <c r="K88" s="43" t="s">
        <v>386</v>
      </c>
      <c r="L88" s="51">
        <f t="shared" si="2"/>
        <v>20.500000000000053</v>
      </c>
      <c r="M88" s="43" t="s">
        <v>57</v>
      </c>
      <c r="N88" s="40" t="s">
        <v>22</v>
      </c>
      <c r="O88" s="79"/>
      <c r="P88" s="80"/>
      <c r="Q88" s="44"/>
    </row>
    <row r="89" spans="1:17" ht="18" customHeight="1" x14ac:dyDescent="0.2">
      <c r="A89" s="39"/>
      <c r="B89" s="40" t="s">
        <v>0</v>
      </c>
      <c r="C89" s="41" t="s">
        <v>388</v>
      </c>
      <c r="D89" s="42" t="s">
        <v>359</v>
      </c>
      <c r="E89" s="49"/>
      <c r="F89" s="40"/>
      <c r="G89" s="43"/>
      <c r="H89" s="43" t="s">
        <v>374</v>
      </c>
      <c r="I89" s="43" t="s">
        <v>382</v>
      </c>
      <c r="J89" s="50">
        <f t="shared" si="4"/>
        <v>42.2</v>
      </c>
      <c r="K89" s="43" t="s">
        <v>386</v>
      </c>
      <c r="L89" s="51">
        <f t="shared" si="2"/>
        <v>20.600000000000055</v>
      </c>
      <c r="M89" s="43" t="s">
        <v>57</v>
      </c>
      <c r="N89" s="40" t="s">
        <v>22</v>
      </c>
      <c r="O89" s="79"/>
      <c r="P89" s="80"/>
      <c r="Q89" s="44"/>
    </row>
    <row r="90" spans="1:17" ht="15" x14ac:dyDescent="0.2">
      <c r="A90" s="39"/>
      <c r="B90" s="40" t="s">
        <v>13</v>
      </c>
      <c r="C90" s="41" t="s">
        <v>385</v>
      </c>
      <c r="D90" s="42" t="s">
        <v>379</v>
      </c>
      <c r="E90" s="49"/>
      <c r="F90" s="40"/>
      <c r="G90" s="43"/>
      <c r="H90" s="43" t="s">
        <v>374</v>
      </c>
      <c r="I90" s="43" t="s">
        <v>382</v>
      </c>
      <c r="J90" s="50">
        <f t="shared" si="4"/>
        <v>42.300000000000004</v>
      </c>
      <c r="K90" s="43" t="s">
        <v>387</v>
      </c>
      <c r="L90" s="51">
        <f t="shared" si="2"/>
        <v>20.700000000000056</v>
      </c>
      <c r="M90" s="43" t="s">
        <v>57</v>
      </c>
      <c r="N90" s="40" t="s">
        <v>22</v>
      </c>
      <c r="O90" s="79"/>
      <c r="P90" s="80"/>
      <c r="Q90" s="44"/>
    </row>
    <row r="91" spans="1:17" ht="15" x14ac:dyDescent="0.2">
      <c r="A91" s="39"/>
      <c r="B91" s="40" t="s">
        <v>1</v>
      </c>
      <c r="C91" s="48" t="s">
        <v>389</v>
      </c>
      <c r="D91" s="42" t="s">
        <v>359</v>
      </c>
      <c r="E91" s="49"/>
      <c r="F91" s="40"/>
      <c r="G91" s="43"/>
      <c r="H91" s="43" t="s">
        <v>374</v>
      </c>
      <c r="I91" s="43" t="s">
        <v>393</v>
      </c>
      <c r="J91" s="50">
        <v>43</v>
      </c>
      <c r="K91" s="43" t="s">
        <v>394</v>
      </c>
      <c r="L91" s="51">
        <f t="shared" si="2"/>
        <v>20.800000000000058</v>
      </c>
      <c r="M91" s="43" t="s">
        <v>57</v>
      </c>
      <c r="N91" s="40" t="s">
        <v>22</v>
      </c>
      <c r="O91" s="79"/>
      <c r="P91" s="80"/>
      <c r="Q91" s="44"/>
    </row>
    <row r="92" spans="1:17" ht="15" x14ac:dyDescent="0.2">
      <c r="A92" s="39"/>
      <c r="B92" s="40" t="s">
        <v>14</v>
      </c>
      <c r="C92" s="41" t="s">
        <v>391</v>
      </c>
      <c r="D92" s="42" t="s">
        <v>359</v>
      </c>
      <c r="E92" s="49"/>
      <c r="F92" s="40"/>
      <c r="G92" s="43"/>
      <c r="H92" s="43" t="s">
        <v>374</v>
      </c>
      <c r="I92" s="43" t="s">
        <v>393</v>
      </c>
      <c r="J92" s="50">
        <f t="shared" ref="J92:J115" si="5">J91+0.1</f>
        <v>43.1</v>
      </c>
      <c r="K92" s="43" t="s">
        <v>394</v>
      </c>
      <c r="L92" s="51">
        <f t="shared" si="2"/>
        <v>20.900000000000059</v>
      </c>
      <c r="M92" s="43" t="s">
        <v>57</v>
      </c>
      <c r="N92" s="40" t="s">
        <v>22</v>
      </c>
      <c r="O92" s="79"/>
      <c r="P92" s="80"/>
      <c r="Q92" s="44"/>
    </row>
    <row r="93" spans="1:17" ht="15" x14ac:dyDescent="0.2">
      <c r="A93" s="39"/>
      <c r="B93" s="40" t="s">
        <v>0</v>
      </c>
      <c r="C93" s="41" t="s">
        <v>390</v>
      </c>
      <c r="D93" s="42" t="s">
        <v>359</v>
      </c>
      <c r="E93" s="49"/>
      <c r="F93" s="40"/>
      <c r="G93" s="43"/>
      <c r="H93" s="43" t="s">
        <v>374</v>
      </c>
      <c r="I93" s="43" t="s">
        <v>393</v>
      </c>
      <c r="J93" s="50">
        <f t="shared" si="5"/>
        <v>43.2</v>
      </c>
      <c r="K93" s="43" t="s">
        <v>395</v>
      </c>
      <c r="L93" s="51">
        <f t="shared" si="2"/>
        <v>21.00000000000006</v>
      </c>
      <c r="M93" s="43" t="s">
        <v>57</v>
      </c>
      <c r="N93" s="40" t="s">
        <v>22</v>
      </c>
      <c r="O93" s="79"/>
      <c r="P93" s="80"/>
      <c r="Q93" s="44"/>
    </row>
    <row r="94" spans="1:17" ht="15" x14ac:dyDescent="0.2">
      <c r="A94" s="39"/>
      <c r="B94" s="40" t="s">
        <v>13</v>
      </c>
      <c r="C94" s="41" t="s">
        <v>392</v>
      </c>
      <c r="D94" s="42" t="s">
        <v>236</v>
      </c>
      <c r="E94" s="49"/>
      <c r="F94" s="40"/>
      <c r="G94" s="43"/>
      <c r="H94" s="43" t="s">
        <v>374</v>
      </c>
      <c r="I94" s="43" t="s">
        <v>393</v>
      </c>
      <c r="J94" s="50">
        <f t="shared" si="5"/>
        <v>43.300000000000004</v>
      </c>
      <c r="K94" s="43" t="s">
        <v>396</v>
      </c>
      <c r="L94" s="51">
        <f t="shared" si="2"/>
        <v>21.100000000000062</v>
      </c>
      <c r="M94" s="43" t="s">
        <v>57</v>
      </c>
      <c r="N94" s="40" t="s">
        <v>22</v>
      </c>
      <c r="O94" s="79"/>
      <c r="P94" s="80"/>
      <c r="Q94" s="44"/>
    </row>
    <row r="95" spans="1:17" ht="15" x14ac:dyDescent="0.2">
      <c r="A95" s="39"/>
      <c r="B95" s="40" t="s">
        <v>1</v>
      </c>
      <c r="C95" s="41" t="s">
        <v>399</v>
      </c>
      <c r="D95" s="42" t="s">
        <v>359</v>
      </c>
      <c r="E95" s="49"/>
      <c r="F95" s="40"/>
      <c r="G95" s="43"/>
      <c r="H95" s="43" t="s">
        <v>374</v>
      </c>
      <c r="I95" s="43" t="s">
        <v>397</v>
      </c>
      <c r="J95" s="50">
        <v>44</v>
      </c>
      <c r="K95" s="43" t="s">
        <v>398</v>
      </c>
      <c r="L95" s="51">
        <f>L89+0.1</f>
        <v>20.700000000000056</v>
      </c>
      <c r="M95" s="43" t="s">
        <v>57</v>
      </c>
      <c r="N95" s="40" t="s">
        <v>22</v>
      </c>
      <c r="O95" s="79"/>
      <c r="P95" s="80"/>
      <c r="Q95" s="44"/>
    </row>
    <row r="96" spans="1:17" ht="15" x14ac:dyDescent="0.2">
      <c r="A96" s="39"/>
      <c r="B96" s="40" t="s">
        <v>14</v>
      </c>
      <c r="C96" s="41" t="s">
        <v>401</v>
      </c>
      <c r="D96" s="42" t="s">
        <v>359</v>
      </c>
      <c r="E96" s="49"/>
      <c r="F96" s="40"/>
      <c r="G96" s="43"/>
      <c r="H96" s="43" t="s">
        <v>374</v>
      </c>
      <c r="I96" s="43" t="s">
        <v>397</v>
      </c>
      <c r="J96" s="50">
        <f t="shared" si="5"/>
        <v>44.1</v>
      </c>
      <c r="K96" s="43" t="s">
        <v>404</v>
      </c>
      <c r="L96" s="51">
        <f t="shared" si="2"/>
        <v>20.800000000000058</v>
      </c>
      <c r="M96" s="43" t="s">
        <v>57</v>
      </c>
      <c r="N96" s="40" t="s">
        <v>22</v>
      </c>
      <c r="O96" s="79"/>
      <c r="P96" s="80"/>
      <c r="Q96" s="44"/>
    </row>
    <row r="97" spans="1:17" ht="15" x14ac:dyDescent="0.2">
      <c r="A97" s="39"/>
      <c r="B97" s="40" t="s">
        <v>13</v>
      </c>
      <c r="C97" s="41" t="s">
        <v>402</v>
      </c>
      <c r="D97" s="42" t="s">
        <v>359</v>
      </c>
      <c r="E97" s="49"/>
      <c r="F97" s="40"/>
      <c r="G97" s="43"/>
      <c r="H97" s="43" t="s">
        <v>374</v>
      </c>
      <c r="I97" s="43" t="s">
        <v>397</v>
      </c>
      <c r="J97" s="50">
        <f t="shared" si="5"/>
        <v>44.2</v>
      </c>
      <c r="K97" s="43" t="s">
        <v>404</v>
      </c>
      <c r="L97" s="51">
        <f t="shared" si="2"/>
        <v>20.900000000000059</v>
      </c>
      <c r="M97" s="43" t="s">
        <v>57</v>
      </c>
      <c r="N97" s="40" t="s">
        <v>22</v>
      </c>
      <c r="O97" s="79"/>
      <c r="P97" s="80"/>
      <c r="Q97" s="44"/>
    </row>
    <row r="98" spans="1:17" ht="15" x14ac:dyDescent="0.2">
      <c r="A98" s="39"/>
      <c r="B98" s="40" t="s">
        <v>0</v>
      </c>
      <c r="C98" s="41" t="s">
        <v>403</v>
      </c>
      <c r="D98" s="42" t="s">
        <v>359</v>
      </c>
      <c r="E98" s="49"/>
      <c r="F98" s="40"/>
      <c r="G98" s="43"/>
      <c r="H98" s="43" t="s">
        <v>374</v>
      </c>
      <c r="I98" s="43" t="s">
        <v>397</v>
      </c>
      <c r="J98" s="50">
        <f t="shared" si="5"/>
        <v>44.300000000000004</v>
      </c>
      <c r="K98" s="43" t="s">
        <v>405</v>
      </c>
      <c r="L98" s="51">
        <f t="shared" si="2"/>
        <v>21.00000000000006</v>
      </c>
      <c r="M98" s="43" t="s">
        <v>57</v>
      </c>
      <c r="N98" s="40" t="s">
        <v>22</v>
      </c>
      <c r="O98" s="79"/>
      <c r="P98" s="80"/>
      <c r="Q98" s="44"/>
    </row>
    <row r="99" spans="1:17" ht="15" x14ac:dyDescent="0.2">
      <c r="A99" s="39"/>
      <c r="B99" s="40" t="s">
        <v>13</v>
      </c>
      <c r="C99" s="41" t="s">
        <v>400</v>
      </c>
      <c r="D99" s="42" t="s">
        <v>359</v>
      </c>
      <c r="E99" s="49"/>
      <c r="F99" s="40"/>
      <c r="G99" s="43"/>
      <c r="H99" s="43" t="s">
        <v>374</v>
      </c>
      <c r="I99" s="43" t="s">
        <v>397</v>
      </c>
      <c r="J99" s="50">
        <f t="shared" si="5"/>
        <v>44.400000000000006</v>
      </c>
      <c r="K99" s="43" t="s">
        <v>406</v>
      </c>
      <c r="L99" s="51">
        <f t="shared" si="2"/>
        <v>21.100000000000062</v>
      </c>
      <c r="M99" s="43" t="s">
        <v>57</v>
      </c>
      <c r="N99" s="40" t="s">
        <v>22</v>
      </c>
      <c r="O99" s="79"/>
      <c r="P99" s="80"/>
      <c r="Q99" s="44"/>
    </row>
    <row r="100" spans="1:17" ht="15" x14ac:dyDescent="0.2">
      <c r="A100" s="39"/>
      <c r="B100" s="40" t="s">
        <v>1</v>
      </c>
      <c r="C100" s="41" t="s">
        <v>410</v>
      </c>
      <c r="D100" s="42" t="s">
        <v>359</v>
      </c>
      <c r="E100" s="49"/>
      <c r="F100" s="40"/>
      <c r="G100" s="43"/>
      <c r="H100" s="40">
        <v>2.2999999999999998</v>
      </c>
      <c r="I100" s="43" t="s">
        <v>407</v>
      </c>
      <c r="J100" s="50">
        <v>45</v>
      </c>
      <c r="K100" s="43" t="s">
        <v>409</v>
      </c>
      <c r="L100" s="51">
        <f t="shared" si="2"/>
        <v>21.200000000000063</v>
      </c>
      <c r="M100" s="43" t="s">
        <v>57</v>
      </c>
      <c r="N100" s="40" t="s">
        <v>22</v>
      </c>
      <c r="O100" s="79"/>
      <c r="P100" s="80"/>
      <c r="Q100" s="44"/>
    </row>
    <row r="101" spans="1:17" ht="15" x14ac:dyDescent="0.2">
      <c r="A101" s="39"/>
      <c r="B101" s="40" t="s">
        <v>1</v>
      </c>
      <c r="C101" s="41" t="s">
        <v>417</v>
      </c>
      <c r="D101" s="42" t="s">
        <v>359</v>
      </c>
      <c r="E101" s="49"/>
      <c r="F101" s="40"/>
      <c r="G101" s="43"/>
      <c r="H101" s="40">
        <v>2.2999999999999998</v>
      </c>
      <c r="I101" s="43" t="s">
        <v>407</v>
      </c>
      <c r="J101" s="50">
        <f t="shared" si="5"/>
        <v>45.1</v>
      </c>
      <c r="K101" s="43" t="s">
        <v>409</v>
      </c>
      <c r="L101" s="51">
        <f t="shared" si="2"/>
        <v>21.300000000000065</v>
      </c>
      <c r="M101" s="43" t="s">
        <v>57</v>
      </c>
      <c r="N101" s="40" t="s">
        <v>22</v>
      </c>
      <c r="O101" s="79"/>
      <c r="P101" s="80"/>
      <c r="Q101" s="44"/>
    </row>
    <row r="102" spans="1:17" ht="15" x14ac:dyDescent="0.2">
      <c r="A102" s="39"/>
      <c r="B102" s="40" t="s">
        <v>14</v>
      </c>
      <c r="C102" s="41" t="s">
        <v>412</v>
      </c>
      <c r="D102" s="42" t="s">
        <v>359</v>
      </c>
      <c r="E102" s="49"/>
      <c r="F102" s="40"/>
      <c r="G102" s="43"/>
      <c r="H102" s="40">
        <v>2.2999999999999998</v>
      </c>
      <c r="I102" s="43" t="s">
        <v>407</v>
      </c>
      <c r="J102" s="50">
        <f t="shared" si="5"/>
        <v>45.2</v>
      </c>
      <c r="K102" s="43" t="s">
        <v>413</v>
      </c>
      <c r="L102" s="51">
        <f t="shared" si="2"/>
        <v>21.400000000000066</v>
      </c>
      <c r="M102" s="43" t="s">
        <v>57</v>
      </c>
      <c r="N102" s="40" t="s">
        <v>22</v>
      </c>
      <c r="O102" s="79"/>
      <c r="P102" s="80"/>
      <c r="Q102" s="44"/>
    </row>
    <row r="103" spans="1:17" ht="15" x14ac:dyDescent="0.2">
      <c r="A103" s="39"/>
      <c r="B103" s="40" t="s">
        <v>14</v>
      </c>
      <c r="C103" s="41" t="s">
        <v>416</v>
      </c>
      <c r="D103" s="42" t="s">
        <v>359</v>
      </c>
      <c r="E103" s="49"/>
      <c r="F103" s="40"/>
      <c r="G103" s="43"/>
      <c r="H103" s="40">
        <v>2.2999999999999998</v>
      </c>
      <c r="I103" s="43" t="s">
        <v>415</v>
      </c>
      <c r="J103" s="50">
        <f t="shared" si="5"/>
        <v>45.300000000000004</v>
      </c>
      <c r="K103" s="43" t="s">
        <v>415</v>
      </c>
      <c r="L103" s="51">
        <f t="shared" si="2"/>
        <v>21.500000000000068</v>
      </c>
      <c r="M103" s="43" t="s">
        <v>57</v>
      </c>
      <c r="N103" s="40" t="s">
        <v>22</v>
      </c>
      <c r="O103" s="79"/>
      <c r="P103" s="80"/>
      <c r="Q103" s="44"/>
    </row>
    <row r="104" spans="1:17" ht="15" x14ac:dyDescent="0.2">
      <c r="A104" s="39"/>
      <c r="B104" s="40" t="s">
        <v>13</v>
      </c>
      <c r="C104" s="41" t="s">
        <v>408</v>
      </c>
      <c r="D104" s="42" t="s">
        <v>359</v>
      </c>
      <c r="E104" s="49"/>
      <c r="F104" s="40"/>
      <c r="G104" s="43"/>
      <c r="H104" s="40">
        <v>2.2999999999999998</v>
      </c>
      <c r="I104" s="43" t="s">
        <v>407</v>
      </c>
      <c r="J104" s="50">
        <f>J102+0.1</f>
        <v>45.300000000000004</v>
      </c>
      <c r="K104" s="43" t="s">
        <v>414</v>
      </c>
      <c r="L104" s="51">
        <f>L102+0.1</f>
        <v>21.500000000000068</v>
      </c>
      <c r="M104" s="43" t="s">
        <v>57</v>
      </c>
      <c r="N104" s="40" t="s">
        <v>22</v>
      </c>
      <c r="O104" s="79"/>
      <c r="P104" s="80"/>
      <c r="Q104" s="44"/>
    </row>
    <row r="105" spans="1:17" ht="15" x14ac:dyDescent="0.2">
      <c r="A105" s="39"/>
      <c r="B105" s="40" t="s">
        <v>0</v>
      </c>
      <c r="C105" s="41" t="s">
        <v>411</v>
      </c>
      <c r="D105" s="42" t="s">
        <v>236</v>
      </c>
      <c r="E105" s="49"/>
      <c r="F105" s="40"/>
      <c r="G105" s="43"/>
      <c r="H105" s="40">
        <v>2.2999999999999998</v>
      </c>
      <c r="I105" s="43" t="s">
        <v>407</v>
      </c>
      <c r="J105" s="50">
        <f t="shared" si="5"/>
        <v>45.400000000000006</v>
      </c>
      <c r="K105" s="43" t="s">
        <v>414</v>
      </c>
      <c r="L105" s="51">
        <f t="shared" si="2"/>
        <v>21.600000000000069</v>
      </c>
      <c r="M105" s="43" t="s">
        <v>57</v>
      </c>
      <c r="N105" s="40" t="s">
        <v>22</v>
      </c>
      <c r="O105" s="79"/>
      <c r="P105" s="80"/>
      <c r="Q105" s="44"/>
    </row>
    <row r="106" spans="1:17" ht="15" x14ac:dyDescent="0.2">
      <c r="A106" s="39"/>
      <c r="B106" s="40" t="s">
        <v>1</v>
      </c>
      <c r="C106" s="41" t="s">
        <v>418</v>
      </c>
      <c r="D106" s="42" t="s">
        <v>359</v>
      </c>
      <c r="E106" s="49"/>
      <c r="F106" s="40"/>
      <c r="G106" s="43"/>
      <c r="H106" s="40">
        <v>4.2</v>
      </c>
      <c r="I106" s="43" t="s">
        <v>419</v>
      </c>
      <c r="J106" s="50">
        <v>46</v>
      </c>
      <c r="K106" s="43" t="s">
        <v>426</v>
      </c>
      <c r="L106" s="51">
        <f t="shared" si="2"/>
        <v>21.70000000000007</v>
      </c>
      <c r="M106" s="43" t="s">
        <v>57</v>
      </c>
      <c r="N106" s="40" t="s">
        <v>22</v>
      </c>
      <c r="O106" s="79"/>
      <c r="P106" s="80"/>
      <c r="Q106" s="44"/>
    </row>
    <row r="107" spans="1:17" ht="15" x14ac:dyDescent="0.2">
      <c r="A107" s="39"/>
      <c r="B107" s="40" t="s">
        <v>14</v>
      </c>
      <c r="C107" s="41" t="s">
        <v>429</v>
      </c>
      <c r="D107" s="42" t="s">
        <v>359</v>
      </c>
      <c r="E107" s="49"/>
      <c r="F107" s="40"/>
      <c r="G107" s="43"/>
      <c r="H107" s="40">
        <v>4.2</v>
      </c>
      <c r="I107" s="43" t="s">
        <v>419</v>
      </c>
      <c r="J107" s="50">
        <f t="shared" si="5"/>
        <v>46.1</v>
      </c>
      <c r="K107" s="43" t="s">
        <v>426</v>
      </c>
      <c r="L107" s="51">
        <f t="shared" si="2"/>
        <v>21.800000000000072</v>
      </c>
      <c r="M107" s="43" t="s">
        <v>57</v>
      </c>
      <c r="N107" s="40" t="s">
        <v>22</v>
      </c>
      <c r="O107" s="79"/>
      <c r="P107" s="80"/>
      <c r="Q107" s="44"/>
    </row>
    <row r="108" spans="1:17" ht="15" x14ac:dyDescent="0.2">
      <c r="A108" s="39"/>
      <c r="B108" s="40" t="s">
        <v>14</v>
      </c>
      <c r="C108" s="41" t="s">
        <v>420</v>
      </c>
      <c r="D108" s="42" t="s">
        <v>359</v>
      </c>
      <c r="E108" s="49"/>
      <c r="F108" s="40"/>
      <c r="G108" s="43"/>
      <c r="H108" s="40">
        <v>4.2</v>
      </c>
      <c r="I108" s="43" t="s">
        <v>419</v>
      </c>
      <c r="J108" s="50">
        <f t="shared" si="5"/>
        <v>46.2</v>
      </c>
      <c r="K108" s="43" t="s">
        <v>426</v>
      </c>
      <c r="L108" s="51">
        <f t="shared" si="2"/>
        <v>21.900000000000073</v>
      </c>
      <c r="M108" s="43" t="s">
        <v>57</v>
      </c>
      <c r="N108" s="40" t="s">
        <v>22</v>
      </c>
      <c r="O108" s="79"/>
      <c r="P108" s="80"/>
      <c r="Q108" s="44"/>
    </row>
    <row r="109" spans="1:17" ht="15" x14ac:dyDescent="0.2">
      <c r="A109" s="39"/>
      <c r="B109" s="40" t="s">
        <v>14</v>
      </c>
      <c r="C109" s="41" t="s">
        <v>421</v>
      </c>
      <c r="D109" s="42" t="s">
        <v>359</v>
      </c>
      <c r="E109" s="49"/>
      <c r="F109" s="40"/>
      <c r="G109" s="43"/>
      <c r="H109" s="40">
        <v>4.2</v>
      </c>
      <c r="I109" s="43" t="s">
        <v>419</v>
      </c>
      <c r="J109" s="50">
        <f t="shared" si="5"/>
        <v>46.300000000000004</v>
      </c>
      <c r="K109" s="43" t="s">
        <v>426</v>
      </c>
      <c r="L109" s="51">
        <f t="shared" si="2"/>
        <v>22.000000000000075</v>
      </c>
      <c r="M109" s="43" t="s">
        <v>57</v>
      </c>
      <c r="N109" s="40" t="s">
        <v>22</v>
      </c>
      <c r="O109" s="79"/>
      <c r="P109" s="80"/>
      <c r="Q109" s="44"/>
    </row>
    <row r="110" spans="1:17" ht="15" x14ac:dyDescent="0.2">
      <c r="A110" s="39"/>
      <c r="B110" s="40" t="s">
        <v>14</v>
      </c>
      <c r="C110" s="41" t="s">
        <v>422</v>
      </c>
      <c r="D110" s="42" t="s">
        <v>359</v>
      </c>
      <c r="E110" s="49"/>
      <c r="F110" s="40"/>
      <c r="G110" s="43"/>
      <c r="H110" s="40">
        <v>4.2</v>
      </c>
      <c r="I110" s="43" t="s">
        <v>419</v>
      </c>
      <c r="J110" s="50">
        <f t="shared" si="5"/>
        <v>46.400000000000006</v>
      </c>
      <c r="K110" s="43" t="s">
        <v>426</v>
      </c>
      <c r="L110" s="51">
        <f t="shared" si="2"/>
        <v>22.100000000000076</v>
      </c>
      <c r="M110" s="43" t="s">
        <v>57</v>
      </c>
      <c r="N110" s="40" t="s">
        <v>22</v>
      </c>
      <c r="O110" s="79"/>
      <c r="P110" s="80"/>
      <c r="Q110" s="44"/>
    </row>
    <row r="111" spans="1:17" ht="15" x14ac:dyDescent="0.2">
      <c r="A111" s="39"/>
      <c r="B111" s="40" t="s">
        <v>13</v>
      </c>
      <c r="C111" s="41" t="s">
        <v>423</v>
      </c>
      <c r="D111" s="42" t="s">
        <v>359</v>
      </c>
      <c r="E111" s="49"/>
      <c r="F111" s="40"/>
      <c r="G111" s="43"/>
      <c r="H111" s="40">
        <v>4.2</v>
      </c>
      <c r="I111" s="43" t="s">
        <v>419</v>
      </c>
      <c r="J111" s="50">
        <f t="shared" si="5"/>
        <v>46.500000000000007</v>
      </c>
      <c r="K111" s="43" t="s">
        <v>427</v>
      </c>
      <c r="L111" s="51">
        <f t="shared" si="2"/>
        <v>22.200000000000077</v>
      </c>
      <c r="M111" s="43" t="s">
        <v>57</v>
      </c>
      <c r="N111" s="40" t="s">
        <v>22</v>
      </c>
      <c r="O111" s="79"/>
      <c r="P111" s="80"/>
      <c r="Q111" s="44"/>
    </row>
    <row r="112" spans="1:17" ht="15" x14ac:dyDescent="0.2">
      <c r="A112" s="39"/>
      <c r="B112" s="40" t="s">
        <v>13</v>
      </c>
      <c r="C112" s="41" t="s">
        <v>424</v>
      </c>
      <c r="D112" s="42" t="s">
        <v>359</v>
      </c>
      <c r="E112" s="49"/>
      <c r="F112" s="40"/>
      <c r="G112" s="43"/>
      <c r="H112" s="40">
        <v>4.2</v>
      </c>
      <c r="I112" s="43" t="s">
        <v>419</v>
      </c>
      <c r="J112" s="50">
        <f t="shared" si="5"/>
        <v>46.600000000000009</v>
      </c>
      <c r="K112" s="43" t="s">
        <v>428</v>
      </c>
      <c r="L112" s="51">
        <f t="shared" si="2"/>
        <v>22.300000000000079</v>
      </c>
      <c r="M112" s="43" t="s">
        <v>57</v>
      </c>
      <c r="N112" s="40" t="s">
        <v>22</v>
      </c>
      <c r="O112" s="79"/>
      <c r="P112" s="80"/>
      <c r="Q112" s="44"/>
    </row>
    <row r="113" spans="1:17" ht="15" x14ac:dyDescent="0.2">
      <c r="A113" s="39"/>
      <c r="B113" s="40" t="s">
        <v>13</v>
      </c>
      <c r="C113" s="41" t="s">
        <v>431</v>
      </c>
      <c r="D113" s="42" t="s">
        <v>359</v>
      </c>
      <c r="E113" s="49"/>
      <c r="F113" s="40"/>
      <c r="G113" s="43"/>
      <c r="H113" s="40">
        <v>4.2</v>
      </c>
      <c r="I113" s="43" t="s">
        <v>419</v>
      </c>
      <c r="J113" s="50">
        <f t="shared" si="5"/>
        <v>46.70000000000001</v>
      </c>
      <c r="K113" s="43" t="s">
        <v>432</v>
      </c>
      <c r="L113" s="51">
        <f t="shared" si="2"/>
        <v>22.40000000000008</v>
      </c>
      <c r="M113" s="43" t="s">
        <v>57</v>
      </c>
      <c r="N113" s="40" t="s">
        <v>22</v>
      </c>
      <c r="O113" s="79"/>
      <c r="P113" s="80"/>
      <c r="Q113" s="44"/>
    </row>
    <row r="114" spans="1:17" ht="15" x14ac:dyDescent="0.2">
      <c r="A114" s="39"/>
      <c r="B114" s="40" t="s">
        <v>0</v>
      </c>
      <c r="C114" s="41" t="s">
        <v>425</v>
      </c>
      <c r="D114" s="42" t="s">
        <v>236</v>
      </c>
      <c r="E114" s="49"/>
      <c r="F114" s="40"/>
      <c r="G114" s="43"/>
      <c r="H114" s="40">
        <v>4.2</v>
      </c>
      <c r="I114" s="43" t="s">
        <v>419</v>
      </c>
      <c r="J114" s="50">
        <f t="shared" si="5"/>
        <v>46.800000000000011</v>
      </c>
      <c r="K114" s="43" t="s">
        <v>427</v>
      </c>
      <c r="L114" s="51">
        <f t="shared" si="2"/>
        <v>22.500000000000082</v>
      </c>
      <c r="M114" s="43" t="s">
        <v>57</v>
      </c>
      <c r="N114" s="40" t="s">
        <v>22</v>
      </c>
      <c r="O114" s="79"/>
      <c r="P114" s="80"/>
      <c r="Q114" s="44"/>
    </row>
    <row r="115" spans="1:17" ht="15" x14ac:dyDescent="0.2">
      <c r="A115" s="39"/>
      <c r="B115" s="40" t="s">
        <v>0</v>
      </c>
      <c r="C115" s="41" t="s">
        <v>430</v>
      </c>
      <c r="D115" s="42" t="s">
        <v>236</v>
      </c>
      <c r="E115" s="49"/>
      <c r="F115" s="40"/>
      <c r="G115" s="43"/>
      <c r="H115" s="40">
        <v>4.2</v>
      </c>
      <c r="I115" s="43" t="s">
        <v>419</v>
      </c>
      <c r="J115" s="50">
        <f t="shared" si="5"/>
        <v>46.900000000000013</v>
      </c>
      <c r="K115" s="43" t="s">
        <v>432</v>
      </c>
      <c r="L115" s="51">
        <f t="shared" si="2"/>
        <v>22.600000000000083</v>
      </c>
      <c r="M115" s="43" t="s">
        <v>57</v>
      </c>
      <c r="N115" s="40" t="s">
        <v>22</v>
      </c>
      <c r="O115" s="79"/>
      <c r="P115" s="80"/>
      <c r="Q115" s="44"/>
    </row>
    <row r="116" spans="1:17" ht="15" x14ac:dyDescent="0.2">
      <c r="A116" s="39"/>
      <c r="B116" s="40" t="s">
        <v>1</v>
      </c>
      <c r="C116" s="41" t="s">
        <v>443</v>
      </c>
      <c r="D116" s="42" t="s">
        <v>359</v>
      </c>
      <c r="E116" s="49"/>
      <c r="F116" s="40"/>
      <c r="G116" s="43"/>
      <c r="H116" s="40">
        <v>4.2</v>
      </c>
      <c r="I116" s="43" t="s">
        <v>433</v>
      </c>
      <c r="J116" s="50">
        <v>47</v>
      </c>
      <c r="K116" s="43" t="s">
        <v>442</v>
      </c>
      <c r="L116" s="51">
        <f t="shared" si="2"/>
        <v>22.700000000000085</v>
      </c>
      <c r="M116" s="43" t="s">
        <v>57</v>
      </c>
      <c r="N116" s="40" t="s">
        <v>22</v>
      </c>
      <c r="O116" s="63"/>
      <c r="P116" s="64"/>
      <c r="Q116" s="44"/>
    </row>
    <row r="117" spans="1:17" ht="15" x14ac:dyDescent="0.2">
      <c r="A117" s="39"/>
      <c r="B117" s="40" t="s">
        <v>1</v>
      </c>
      <c r="C117" s="41" t="s">
        <v>438</v>
      </c>
      <c r="D117" s="42" t="s">
        <v>359</v>
      </c>
      <c r="E117" s="49"/>
      <c r="F117" s="40"/>
      <c r="G117" s="43"/>
      <c r="H117" s="40">
        <v>4.2</v>
      </c>
      <c r="I117" s="43" t="s">
        <v>433</v>
      </c>
      <c r="J117" s="50">
        <f>J116+0.1</f>
        <v>47.1</v>
      </c>
      <c r="K117" s="43" t="s">
        <v>442</v>
      </c>
      <c r="L117" s="51">
        <f t="shared" si="2"/>
        <v>22.800000000000086</v>
      </c>
      <c r="M117" s="43" t="s">
        <v>57</v>
      </c>
      <c r="N117" s="40" t="s">
        <v>22</v>
      </c>
      <c r="O117" s="79"/>
      <c r="P117" s="80"/>
      <c r="Q117" s="44"/>
    </row>
    <row r="118" spans="1:17" ht="15" x14ac:dyDescent="0.2">
      <c r="A118" s="39"/>
      <c r="B118" s="40" t="s">
        <v>14</v>
      </c>
      <c r="C118" s="41" t="s">
        <v>434</v>
      </c>
      <c r="D118" s="42" t="s">
        <v>359</v>
      </c>
      <c r="E118" s="49"/>
      <c r="F118" s="40"/>
      <c r="G118" s="43"/>
      <c r="H118" s="40">
        <v>4.2</v>
      </c>
      <c r="I118" s="43" t="s">
        <v>433</v>
      </c>
      <c r="J118" s="50">
        <f>J117+0.1</f>
        <v>47.2</v>
      </c>
      <c r="K118" s="43" t="s">
        <v>444</v>
      </c>
      <c r="L118" s="51">
        <f t="shared" si="2"/>
        <v>22.900000000000087</v>
      </c>
      <c r="M118" s="43" t="s">
        <v>57</v>
      </c>
      <c r="N118" s="40" t="s">
        <v>22</v>
      </c>
      <c r="O118" s="79"/>
      <c r="P118" s="80"/>
      <c r="Q118" s="44"/>
    </row>
    <row r="119" spans="1:17" ht="15" x14ac:dyDescent="0.2">
      <c r="A119" s="39"/>
      <c r="B119" s="40" t="s">
        <v>14</v>
      </c>
      <c r="C119" s="41" t="s">
        <v>435</v>
      </c>
      <c r="D119" s="42" t="s">
        <v>359</v>
      </c>
      <c r="E119" s="49"/>
      <c r="F119" s="40"/>
      <c r="G119" s="43"/>
      <c r="H119" s="40">
        <v>4.2</v>
      </c>
      <c r="I119" s="43" t="s">
        <v>433</v>
      </c>
      <c r="J119" s="50">
        <f t="shared" ref="J119:J138" si="6">J118+0.1</f>
        <v>47.300000000000004</v>
      </c>
      <c r="K119" s="43" t="s">
        <v>444</v>
      </c>
      <c r="L119" s="51">
        <f t="shared" si="2"/>
        <v>23.000000000000089</v>
      </c>
      <c r="M119" s="43" t="s">
        <v>57</v>
      </c>
      <c r="N119" s="40" t="s">
        <v>22</v>
      </c>
      <c r="O119" s="79"/>
      <c r="P119" s="80"/>
      <c r="Q119" s="44"/>
    </row>
    <row r="120" spans="1:17" ht="15" x14ac:dyDescent="0.2">
      <c r="A120" s="39"/>
      <c r="B120" s="40" t="s">
        <v>14</v>
      </c>
      <c r="C120" s="41" t="s">
        <v>436</v>
      </c>
      <c r="D120" s="42" t="s">
        <v>359</v>
      </c>
      <c r="E120" s="49"/>
      <c r="F120" s="40"/>
      <c r="G120" s="43"/>
      <c r="H120" s="40">
        <v>4.2</v>
      </c>
      <c r="I120" s="43" t="s">
        <v>433</v>
      </c>
      <c r="J120" s="50">
        <f t="shared" si="6"/>
        <v>47.400000000000006</v>
      </c>
      <c r="K120" s="43" t="s">
        <v>444</v>
      </c>
      <c r="L120" s="51">
        <f t="shared" si="2"/>
        <v>23.10000000000009</v>
      </c>
      <c r="M120" s="43" t="s">
        <v>57</v>
      </c>
      <c r="N120" s="40" t="s">
        <v>22</v>
      </c>
      <c r="O120" s="79"/>
      <c r="P120" s="80"/>
      <c r="Q120" s="44"/>
    </row>
    <row r="121" spans="1:17" ht="15" x14ac:dyDescent="0.2">
      <c r="A121" s="39"/>
      <c r="B121" s="40" t="s">
        <v>13</v>
      </c>
      <c r="C121" s="41" t="s">
        <v>441</v>
      </c>
      <c r="D121" s="42" t="s">
        <v>236</v>
      </c>
      <c r="E121" s="49"/>
      <c r="F121" s="40"/>
      <c r="G121" s="43"/>
      <c r="H121" s="40">
        <v>4.2</v>
      </c>
      <c r="I121" s="43" t="s">
        <v>433</v>
      </c>
      <c r="J121" s="50">
        <f t="shared" si="6"/>
        <v>47.500000000000007</v>
      </c>
      <c r="K121" s="43" t="s">
        <v>444</v>
      </c>
      <c r="L121" s="51">
        <f t="shared" si="2"/>
        <v>23.200000000000092</v>
      </c>
      <c r="M121" s="43" t="s">
        <v>57</v>
      </c>
      <c r="N121" s="40" t="s">
        <v>22</v>
      </c>
      <c r="O121" s="79"/>
      <c r="P121" s="80"/>
      <c r="Q121" s="44"/>
    </row>
    <row r="122" spans="1:17" ht="15" x14ac:dyDescent="0.2">
      <c r="A122" s="39"/>
      <c r="B122" s="40" t="s">
        <v>0</v>
      </c>
      <c r="C122" s="41" t="s">
        <v>437</v>
      </c>
      <c r="D122" s="42" t="s">
        <v>359</v>
      </c>
      <c r="E122" s="49"/>
      <c r="F122" s="40"/>
      <c r="G122" s="43"/>
      <c r="H122" s="40">
        <v>4.2</v>
      </c>
      <c r="I122" s="43" t="s">
        <v>433</v>
      </c>
      <c r="J122" s="50">
        <f t="shared" si="6"/>
        <v>47.600000000000009</v>
      </c>
      <c r="K122" s="43" t="s">
        <v>444</v>
      </c>
      <c r="L122" s="51">
        <f t="shared" si="2"/>
        <v>23.300000000000093</v>
      </c>
      <c r="M122" s="43" t="s">
        <v>57</v>
      </c>
      <c r="N122" s="40" t="s">
        <v>22</v>
      </c>
      <c r="O122" s="79"/>
      <c r="P122" s="80"/>
      <c r="Q122" s="44"/>
    </row>
    <row r="123" spans="1:17" ht="15" x14ac:dyDescent="0.2">
      <c r="A123" s="39"/>
      <c r="B123" s="40" t="s">
        <v>0</v>
      </c>
      <c r="C123" s="41" t="s">
        <v>439</v>
      </c>
      <c r="D123" s="42" t="s">
        <v>359</v>
      </c>
      <c r="E123" s="49"/>
      <c r="F123" s="40"/>
      <c r="G123" s="43"/>
      <c r="H123" s="40">
        <v>4.2</v>
      </c>
      <c r="I123" s="43" t="s">
        <v>433</v>
      </c>
      <c r="J123" s="50">
        <f t="shared" si="6"/>
        <v>47.70000000000001</v>
      </c>
      <c r="K123" s="43" t="s">
        <v>444</v>
      </c>
      <c r="L123" s="51">
        <f t="shared" si="2"/>
        <v>23.400000000000095</v>
      </c>
      <c r="M123" s="43" t="s">
        <v>57</v>
      </c>
      <c r="N123" s="40" t="s">
        <v>22</v>
      </c>
      <c r="O123" s="79"/>
      <c r="P123" s="80"/>
      <c r="Q123" s="44"/>
    </row>
    <row r="124" spans="1:17" ht="15" x14ac:dyDescent="0.2">
      <c r="A124" s="39"/>
      <c r="B124" s="40" t="s">
        <v>0</v>
      </c>
      <c r="C124" s="41" t="s">
        <v>440</v>
      </c>
      <c r="D124" s="42" t="s">
        <v>359</v>
      </c>
      <c r="E124" s="49"/>
      <c r="F124" s="40"/>
      <c r="G124" s="43"/>
      <c r="H124" s="40">
        <v>4.2</v>
      </c>
      <c r="I124" s="43" t="s">
        <v>433</v>
      </c>
      <c r="J124" s="50">
        <f t="shared" si="6"/>
        <v>47.800000000000011</v>
      </c>
      <c r="K124" s="43" t="s">
        <v>444</v>
      </c>
      <c r="L124" s="51">
        <f t="shared" si="2"/>
        <v>23.500000000000096</v>
      </c>
      <c r="M124" s="43" t="s">
        <v>57</v>
      </c>
      <c r="N124" s="40" t="s">
        <v>22</v>
      </c>
      <c r="O124" s="79"/>
      <c r="P124" s="80"/>
      <c r="Q124" s="44"/>
    </row>
    <row r="125" spans="1:17" ht="15" x14ac:dyDescent="0.2">
      <c r="A125" s="39"/>
      <c r="B125" s="40" t="s">
        <v>1</v>
      </c>
      <c r="C125" s="41" t="s">
        <v>445</v>
      </c>
      <c r="D125" s="42" t="s">
        <v>359</v>
      </c>
      <c r="E125" s="49"/>
      <c r="F125" s="40"/>
      <c r="G125" s="43"/>
      <c r="H125" s="40">
        <v>4.2</v>
      </c>
      <c r="I125" s="43" t="s">
        <v>457</v>
      </c>
      <c r="J125" s="50">
        <v>48</v>
      </c>
      <c r="K125" s="43" t="s">
        <v>457</v>
      </c>
      <c r="L125" s="51">
        <f t="shared" si="2"/>
        <v>23.600000000000097</v>
      </c>
      <c r="M125" s="43" t="s">
        <v>57</v>
      </c>
      <c r="N125" s="40" t="s">
        <v>22</v>
      </c>
      <c r="O125" s="79"/>
      <c r="P125" s="80"/>
      <c r="Q125" s="44"/>
    </row>
    <row r="126" spans="1:17" ht="15" x14ac:dyDescent="0.2">
      <c r="A126" s="39"/>
      <c r="B126" s="40" t="s">
        <v>1</v>
      </c>
      <c r="C126" s="41" t="s">
        <v>447</v>
      </c>
      <c r="D126" s="42" t="s">
        <v>359</v>
      </c>
      <c r="E126" s="49"/>
      <c r="F126" s="40"/>
      <c r="G126" s="43"/>
      <c r="H126" s="40">
        <v>4.2</v>
      </c>
      <c r="I126" s="43" t="s">
        <v>457</v>
      </c>
      <c r="J126" s="50">
        <f t="shared" si="6"/>
        <v>48.1</v>
      </c>
      <c r="K126" s="43" t="s">
        <v>457</v>
      </c>
      <c r="L126" s="51">
        <f t="shared" si="2"/>
        <v>23.700000000000099</v>
      </c>
      <c r="M126" s="43" t="s">
        <v>57</v>
      </c>
      <c r="N126" s="40" t="s">
        <v>22</v>
      </c>
      <c r="O126" s="79"/>
      <c r="P126" s="80"/>
      <c r="Q126" s="44"/>
    </row>
    <row r="127" spans="1:17" ht="15" x14ac:dyDescent="0.2">
      <c r="A127" s="39"/>
      <c r="B127" s="40" t="s">
        <v>14</v>
      </c>
      <c r="C127" s="41" t="s">
        <v>446</v>
      </c>
      <c r="D127" s="42" t="s">
        <v>359</v>
      </c>
      <c r="E127" s="49"/>
      <c r="F127" s="40"/>
      <c r="G127" s="43"/>
      <c r="H127" s="40">
        <v>4.2</v>
      </c>
      <c r="I127" s="43" t="s">
        <v>457</v>
      </c>
      <c r="J127" s="50">
        <f t="shared" si="6"/>
        <v>48.2</v>
      </c>
      <c r="K127" s="43" t="s">
        <v>457</v>
      </c>
      <c r="L127" s="51">
        <f t="shared" si="2"/>
        <v>23.8000000000001</v>
      </c>
      <c r="M127" s="43" t="s">
        <v>57</v>
      </c>
      <c r="N127" s="40" t="s">
        <v>22</v>
      </c>
      <c r="O127" s="79"/>
      <c r="P127" s="80"/>
      <c r="Q127" s="44"/>
    </row>
    <row r="128" spans="1:17" ht="15" x14ac:dyDescent="0.2">
      <c r="A128" s="39"/>
      <c r="B128" s="40" t="s">
        <v>14</v>
      </c>
      <c r="C128" s="41" t="s">
        <v>448</v>
      </c>
      <c r="D128" s="42" t="s">
        <v>359</v>
      </c>
      <c r="E128" s="49"/>
      <c r="F128" s="40"/>
      <c r="G128" s="43"/>
      <c r="H128" s="40">
        <v>4.2</v>
      </c>
      <c r="I128" s="43" t="s">
        <v>457</v>
      </c>
      <c r="J128" s="50">
        <f t="shared" si="6"/>
        <v>48.300000000000004</v>
      </c>
      <c r="K128" s="43" t="s">
        <v>457</v>
      </c>
      <c r="L128" s="51">
        <f t="shared" si="2"/>
        <v>23.900000000000102</v>
      </c>
      <c r="M128" s="43" t="s">
        <v>57</v>
      </c>
      <c r="N128" s="40" t="s">
        <v>22</v>
      </c>
      <c r="O128" s="79"/>
      <c r="P128" s="80"/>
      <c r="Q128" s="44"/>
    </row>
    <row r="129" spans="1:17" ht="15" x14ac:dyDescent="0.2">
      <c r="A129" s="39"/>
      <c r="B129" s="40" t="s">
        <v>14</v>
      </c>
      <c r="C129" s="41" t="s">
        <v>449</v>
      </c>
      <c r="D129" s="42" t="s">
        <v>359</v>
      </c>
      <c r="E129" s="49"/>
      <c r="F129" s="40"/>
      <c r="G129" s="43"/>
      <c r="H129" s="40">
        <v>4.2</v>
      </c>
      <c r="I129" s="43" t="s">
        <v>457</v>
      </c>
      <c r="J129" s="50">
        <f t="shared" si="6"/>
        <v>48.400000000000006</v>
      </c>
      <c r="K129" s="43" t="s">
        <v>457</v>
      </c>
      <c r="L129" s="51">
        <f t="shared" ref="L129:L192" si="7">L128+0.1</f>
        <v>24.000000000000103</v>
      </c>
      <c r="M129" s="43" t="s">
        <v>57</v>
      </c>
      <c r="N129" s="40" t="s">
        <v>22</v>
      </c>
      <c r="O129" s="79"/>
      <c r="P129" s="80"/>
      <c r="Q129" s="44"/>
    </row>
    <row r="130" spans="1:17" ht="18" customHeight="1" x14ac:dyDescent="0.2">
      <c r="A130" s="39"/>
      <c r="B130" s="40" t="s">
        <v>14</v>
      </c>
      <c r="C130" s="41" t="s">
        <v>450</v>
      </c>
      <c r="D130" s="42" t="s">
        <v>359</v>
      </c>
      <c r="E130" s="49"/>
      <c r="F130" s="40"/>
      <c r="G130" s="43"/>
      <c r="H130" s="40">
        <v>4.2</v>
      </c>
      <c r="I130" s="43" t="s">
        <v>457</v>
      </c>
      <c r="J130" s="50">
        <f t="shared" si="6"/>
        <v>48.500000000000007</v>
      </c>
      <c r="K130" s="43" t="s">
        <v>457</v>
      </c>
      <c r="L130" s="51">
        <f t="shared" si="7"/>
        <v>24.100000000000104</v>
      </c>
      <c r="M130" s="43" t="s">
        <v>57</v>
      </c>
      <c r="N130" s="40" t="s">
        <v>22</v>
      </c>
      <c r="O130" s="79"/>
      <c r="P130" s="80"/>
      <c r="Q130" s="44"/>
    </row>
    <row r="131" spans="1:17" ht="18" customHeight="1" x14ac:dyDescent="0.2">
      <c r="A131" s="39"/>
      <c r="B131" s="40" t="s">
        <v>14</v>
      </c>
      <c r="C131" s="41" t="s">
        <v>451</v>
      </c>
      <c r="D131" s="42" t="s">
        <v>359</v>
      </c>
      <c r="E131" s="49"/>
      <c r="F131" s="40"/>
      <c r="G131" s="43"/>
      <c r="H131" s="40">
        <v>4.2</v>
      </c>
      <c r="I131" s="43" t="s">
        <v>457</v>
      </c>
      <c r="J131" s="50">
        <f t="shared" si="6"/>
        <v>48.600000000000009</v>
      </c>
      <c r="K131" s="43" t="s">
        <v>457</v>
      </c>
      <c r="L131" s="51">
        <f t="shared" si="7"/>
        <v>24.200000000000106</v>
      </c>
      <c r="M131" s="43" t="s">
        <v>57</v>
      </c>
      <c r="N131" s="40" t="s">
        <v>22</v>
      </c>
      <c r="O131" s="79"/>
      <c r="P131" s="80"/>
      <c r="Q131" s="44"/>
    </row>
    <row r="132" spans="1:17" ht="18" customHeight="1" x14ac:dyDescent="0.2">
      <c r="A132" s="39"/>
      <c r="B132" s="40" t="s">
        <v>14</v>
      </c>
      <c r="C132" s="41" t="s">
        <v>452</v>
      </c>
      <c r="D132" s="42" t="s">
        <v>359</v>
      </c>
      <c r="E132" s="49"/>
      <c r="F132" s="40"/>
      <c r="G132" s="43"/>
      <c r="H132" s="40">
        <v>4.2</v>
      </c>
      <c r="I132" s="43" t="s">
        <v>457</v>
      </c>
      <c r="J132" s="50">
        <f t="shared" si="6"/>
        <v>48.70000000000001</v>
      </c>
      <c r="K132" s="43" t="s">
        <v>457</v>
      </c>
      <c r="L132" s="51">
        <f t="shared" si="7"/>
        <v>24.300000000000107</v>
      </c>
      <c r="M132" s="43" t="s">
        <v>57</v>
      </c>
      <c r="N132" s="40" t="s">
        <v>22</v>
      </c>
      <c r="O132" s="79"/>
      <c r="P132" s="80"/>
      <c r="Q132" s="44"/>
    </row>
    <row r="133" spans="1:17" ht="18" customHeight="1" x14ac:dyDescent="0.2">
      <c r="A133" s="39"/>
      <c r="B133" s="40" t="s">
        <v>14</v>
      </c>
      <c r="C133" s="41" t="s">
        <v>453</v>
      </c>
      <c r="D133" s="42" t="s">
        <v>359</v>
      </c>
      <c r="E133" s="49"/>
      <c r="F133" s="40"/>
      <c r="G133" s="43"/>
      <c r="H133" s="40">
        <v>4.2</v>
      </c>
      <c r="I133" s="43" t="s">
        <v>457</v>
      </c>
      <c r="J133" s="50">
        <f t="shared" si="6"/>
        <v>48.800000000000011</v>
      </c>
      <c r="K133" s="43" t="s">
        <v>457</v>
      </c>
      <c r="L133" s="51">
        <f t="shared" si="7"/>
        <v>24.400000000000109</v>
      </c>
      <c r="M133" s="43" t="s">
        <v>57</v>
      </c>
      <c r="N133" s="40" t="s">
        <v>22</v>
      </c>
      <c r="O133" s="79"/>
      <c r="P133" s="80"/>
      <c r="Q133" s="44"/>
    </row>
    <row r="134" spans="1:17" ht="18" customHeight="1" x14ac:dyDescent="0.2">
      <c r="A134" s="39"/>
      <c r="B134" s="40" t="s">
        <v>13</v>
      </c>
      <c r="C134" s="41" t="s">
        <v>454</v>
      </c>
      <c r="D134" s="42" t="s">
        <v>359</v>
      </c>
      <c r="E134" s="49"/>
      <c r="F134" s="40"/>
      <c r="G134" s="43"/>
      <c r="H134" s="40">
        <v>4.2</v>
      </c>
      <c r="I134" s="43" t="s">
        <v>457</v>
      </c>
      <c r="J134" s="50">
        <f t="shared" si="6"/>
        <v>48.900000000000013</v>
      </c>
      <c r="K134" s="43" t="s">
        <v>457</v>
      </c>
      <c r="L134" s="51">
        <f t="shared" si="7"/>
        <v>24.50000000000011</v>
      </c>
      <c r="M134" s="43" t="s">
        <v>58</v>
      </c>
      <c r="N134" s="40" t="s">
        <v>22</v>
      </c>
      <c r="O134" s="63"/>
      <c r="P134" s="64"/>
      <c r="Q134" s="44"/>
    </row>
    <row r="135" spans="1:17" ht="18" customHeight="1" x14ac:dyDescent="0.2">
      <c r="A135" s="39"/>
      <c r="B135" s="40" t="s">
        <v>13</v>
      </c>
      <c r="C135" s="41" t="s">
        <v>455</v>
      </c>
      <c r="D135" s="42" t="s">
        <v>359</v>
      </c>
      <c r="E135" s="49"/>
      <c r="F135" s="40"/>
      <c r="G135" s="43"/>
      <c r="H135" s="40">
        <v>4.2</v>
      </c>
      <c r="I135" s="43" t="s">
        <v>457</v>
      </c>
      <c r="J135" s="50">
        <f t="shared" si="6"/>
        <v>49.000000000000014</v>
      </c>
      <c r="K135" s="43" t="s">
        <v>457</v>
      </c>
      <c r="L135" s="51">
        <f t="shared" si="7"/>
        <v>24.600000000000112</v>
      </c>
      <c r="M135" s="43" t="s">
        <v>58</v>
      </c>
      <c r="N135" s="40" t="s">
        <v>22</v>
      </c>
      <c r="O135" s="63"/>
      <c r="P135" s="64"/>
      <c r="Q135" s="44"/>
    </row>
    <row r="136" spans="1:17" ht="18" customHeight="1" x14ac:dyDescent="0.2">
      <c r="A136" s="39"/>
      <c r="B136" s="40" t="s">
        <v>13</v>
      </c>
      <c r="C136" s="41" t="s">
        <v>458</v>
      </c>
      <c r="D136" s="42" t="s">
        <v>359</v>
      </c>
      <c r="E136" s="49"/>
      <c r="F136" s="40"/>
      <c r="G136" s="43"/>
      <c r="H136" s="40">
        <v>4.2</v>
      </c>
      <c r="I136" s="43" t="s">
        <v>457</v>
      </c>
      <c r="J136" s="50">
        <f t="shared" si="6"/>
        <v>49.100000000000016</v>
      </c>
      <c r="K136" s="43" t="s">
        <v>457</v>
      </c>
      <c r="L136" s="51">
        <f t="shared" si="7"/>
        <v>24.700000000000113</v>
      </c>
      <c r="M136" s="43" t="s">
        <v>58</v>
      </c>
      <c r="N136" s="40" t="s">
        <v>22</v>
      </c>
      <c r="O136" s="63"/>
      <c r="P136" s="64"/>
      <c r="Q136" s="44"/>
    </row>
    <row r="137" spans="1:17" ht="18" customHeight="1" x14ac:dyDescent="0.2">
      <c r="A137" s="39"/>
      <c r="B137" s="40" t="s">
        <v>0</v>
      </c>
      <c r="C137" s="41" t="s">
        <v>456</v>
      </c>
      <c r="D137" s="42" t="s">
        <v>359</v>
      </c>
      <c r="E137" s="49"/>
      <c r="F137" s="40"/>
      <c r="G137" s="43"/>
      <c r="H137" s="40">
        <v>4.2</v>
      </c>
      <c r="I137" s="43" t="s">
        <v>457</v>
      </c>
      <c r="J137" s="50">
        <f t="shared" si="6"/>
        <v>49.200000000000017</v>
      </c>
      <c r="K137" s="43" t="s">
        <v>457</v>
      </c>
      <c r="L137" s="51">
        <f t="shared" si="7"/>
        <v>24.800000000000114</v>
      </c>
      <c r="M137" s="43" t="s">
        <v>58</v>
      </c>
      <c r="N137" s="40" t="s">
        <v>22</v>
      </c>
      <c r="O137" s="63"/>
      <c r="P137" s="64"/>
      <c r="Q137" s="44"/>
    </row>
    <row r="138" spans="1:17" ht="18" customHeight="1" x14ac:dyDescent="0.2">
      <c r="A138" s="39"/>
      <c r="B138" s="40" t="s">
        <v>0</v>
      </c>
      <c r="C138" s="41" t="s">
        <v>461</v>
      </c>
      <c r="D138" s="42" t="s">
        <v>379</v>
      </c>
      <c r="E138" s="49"/>
      <c r="F138" s="40"/>
      <c r="G138" s="43"/>
      <c r="H138" s="40">
        <v>4.2</v>
      </c>
      <c r="I138" s="43" t="s">
        <v>457</v>
      </c>
      <c r="J138" s="50">
        <f t="shared" si="6"/>
        <v>49.300000000000018</v>
      </c>
      <c r="K138" s="43" t="s">
        <v>457</v>
      </c>
      <c r="L138" s="51">
        <f t="shared" si="7"/>
        <v>24.900000000000116</v>
      </c>
      <c r="M138" s="43" t="s">
        <v>57</v>
      </c>
      <c r="N138" s="40" t="s">
        <v>22</v>
      </c>
      <c r="O138" s="63"/>
      <c r="P138" s="64"/>
      <c r="Q138" s="44"/>
    </row>
    <row r="139" spans="1:17" ht="18" customHeight="1" x14ac:dyDescent="0.2">
      <c r="A139" s="39"/>
      <c r="B139" s="40" t="s">
        <v>1</v>
      </c>
      <c r="C139" s="41" t="s">
        <v>460</v>
      </c>
      <c r="D139" s="42" t="s">
        <v>236</v>
      </c>
      <c r="E139" s="49"/>
      <c r="F139" s="40"/>
      <c r="G139" s="43"/>
      <c r="H139" s="40">
        <v>4.2</v>
      </c>
      <c r="I139" s="43" t="s">
        <v>459</v>
      </c>
      <c r="J139" s="50">
        <v>50</v>
      </c>
      <c r="K139" s="43" t="s">
        <v>470</v>
      </c>
      <c r="L139" s="51">
        <f t="shared" si="7"/>
        <v>25.000000000000117</v>
      </c>
      <c r="M139" s="43" t="s">
        <v>57</v>
      </c>
      <c r="N139" s="40" t="s">
        <v>22</v>
      </c>
      <c r="O139" s="79" t="s">
        <v>462</v>
      </c>
      <c r="P139" s="80"/>
      <c r="Q139" s="44"/>
    </row>
    <row r="140" spans="1:17" ht="18" customHeight="1" x14ac:dyDescent="0.2">
      <c r="A140" s="39"/>
      <c r="B140" s="40" t="s">
        <v>14</v>
      </c>
      <c r="C140" s="41" t="s">
        <v>463</v>
      </c>
      <c r="D140" s="42" t="s">
        <v>379</v>
      </c>
      <c r="E140" s="49"/>
      <c r="F140" s="40"/>
      <c r="G140" s="43"/>
      <c r="H140" s="40">
        <v>4.2</v>
      </c>
      <c r="I140" s="43" t="s">
        <v>459</v>
      </c>
      <c r="J140" s="50">
        <v>50</v>
      </c>
      <c r="K140" s="43" t="s">
        <v>470</v>
      </c>
      <c r="L140" s="51">
        <f t="shared" si="7"/>
        <v>25.100000000000119</v>
      </c>
      <c r="M140" s="43" t="s">
        <v>58</v>
      </c>
      <c r="N140" s="40" t="s">
        <v>22</v>
      </c>
      <c r="O140" s="63"/>
      <c r="P140" s="64"/>
      <c r="Q140" s="44"/>
    </row>
    <row r="141" spans="1:17" ht="18" customHeight="1" x14ac:dyDescent="0.2">
      <c r="A141" s="39"/>
      <c r="B141" s="40" t="s">
        <v>14</v>
      </c>
      <c r="C141" s="41" t="s">
        <v>464</v>
      </c>
      <c r="D141" s="42" t="s">
        <v>359</v>
      </c>
      <c r="E141" s="49"/>
      <c r="F141" s="40"/>
      <c r="G141" s="43"/>
      <c r="H141" s="40">
        <v>4.2</v>
      </c>
      <c r="I141" s="43" t="s">
        <v>459</v>
      </c>
      <c r="J141" s="50">
        <f>J140+0.1</f>
        <v>50.1</v>
      </c>
      <c r="K141" s="43" t="s">
        <v>471</v>
      </c>
      <c r="L141" s="51">
        <f t="shared" si="7"/>
        <v>25.20000000000012</v>
      </c>
      <c r="M141" s="43" t="s">
        <v>57</v>
      </c>
      <c r="N141" s="40" t="s">
        <v>22</v>
      </c>
      <c r="O141" s="63"/>
      <c r="P141" s="64"/>
      <c r="Q141" s="44"/>
    </row>
    <row r="142" spans="1:17" ht="18" customHeight="1" x14ac:dyDescent="0.2">
      <c r="A142" s="39"/>
      <c r="B142" s="40" t="s">
        <v>14</v>
      </c>
      <c r="C142" s="41" t="s">
        <v>465</v>
      </c>
      <c r="D142" s="42" t="s">
        <v>359</v>
      </c>
      <c r="E142" s="49"/>
      <c r="F142" s="40"/>
      <c r="G142" s="43"/>
      <c r="H142" s="40">
        <v>4.2</v>
      </c>
      <c r="I142" s="43" t="s">
        <v>459</v>
      </c>
      <c r="J142" s="50">
        <f t="shared" ref="J142:J146" si="8">J141+0.1</f>
        <v>50.2</v>
      </c>
      <c r="K142" s="43" t="s">
        <v>470</v>
      </c>
      <c r="L142" s="51">
        <f t="shared" si="7"/>
        <v>25.300000000000122</v>
      </c>
      <c r="M142" s="43" t="s">
        <v>57</v>
      </c>
      <c r="N142" s="40" t="s">
        <v>22</v>
      </c>
      <c r="O142" s="63"/>
      <c r="P142" s="64"/>
      <c r="Q142" s="44"/>
    </row>
    <row r="143" spans="1:17" ht="18" customHeight="1" x14ac:dyDescent="0.2">
      <c r="A143" s="39"/>
      <c r="B143" s="40" t="s">
        <v>0</v>
      </c>
      <c r="C143" s="41" t="s">
        <v>466</v>
      </c>
      <c r="D143" s="42" t="s">
        <v>359</v>
      </c>
      <c r="E143" s="49"/>
      <c r="F143" s="40"/>
      <c r="G143" s="43"/>
      <c r="H143" s="40">
        <v>4.2</v>
      </c>
      <c r="I143" s="43" t="s">
        <v>459</v>
      </c>
      <c r="J143" s="50">
        <f t="shared" si="8"/>
        <v>50.300000000000004</v>
      </c>
      <c r="K143" s="43" t="s">
        <v>470</v>
      </c>
      <c r="L143" s="51">
        <f t="shared" si="7"/>
        <v>25.400000000000123</v>
      </c>
      <c r="M143" s="43" t="s">
        <v>57</v>
      </c>
      <c r="N143" s="40" t="s">
        <v>22</v>
      </c>
      <c r="O143" s="63"/>
      <c r="P143" s="64"/>
      <c r="Q143" s="44"/>
    </row>
    <row r="144" spans="1:17" ht="18" customHeight="1" x14ac:dyDescent="0.2">
      <c r="A144" s="39"/>
      <c r="B144" s="40" t="s">
        <v>13</v>
      </c>
      <c r="C144" s="41" t="s">
        <v>467</v>
      </c>
      <c r="D144" s="42" t="s">
        <v>359</v>
      </c>
      <c r="E144" s="49"/>
      <c r="F144" s="40"/>
      <c r="G144" s="43"/>
      <c r="H144" s="40">
        <v>4.2</v>
      </c>
      <c r="I144" s="43" t="s">
        <v>459</v>
      </c>
      <c r="J144" s="50">
        <f t="shared" si="8"/>
        <v>50.400000000000006</v>
      </c>
      <c r="K144" s="43" t="s">
        <v>470</v>
      </c>
      <c r="L144" s="51">
        <f t="shared" si="7"/>
        <v>25.500000000000124</v>
      </c>
      <c r="M144" s="43" t="s">
        <v>59</v>
      </c>
      <c r="N144" s="40" t="s">
        <v>22</v>
      </c>
      <c r="O144" s="63"/>
      <c r="P144" s="64"/>
      <c r="Q144" s="44"/>
    </row>
    <row r="145" spans="1:17" ht="18" customHeight="1" x14ac:dyDescent="0.2">
      <c r="A145" s="39"/>
      <c r="B145" s="40" t="s">
        <v>0</v>
      </c>
      <c r="C145" s="41" t="s">
        <v>468</v>
      </c>
      <c r="D145" s="42" t="s">
        <v>379</v>
      </c>
      <c r="E145" s="49"/>
      <c r="F145" s="40"/>
      <c r="G145" s="43"/>
      <c r="H145" s="40">
        <v>4.2</v>
      </c>
      <c r="I145" s="43" t="s">
        <v>459</v>
      </c>
      <c r="J145" s="50">
        <f t="shared" si="8"/>
        <v>50.500000000000007</v>
      </c>
      <c r="K145" s="43" t="s">
        <v>470</v>
      </c>
      <c r="L145" s="51">
        <f t="shared" si="7"/>
        <v>25.600000000000126</v>
      </c>
      <c r="M145" s="43" t="s">
        <v>57</v>
      </c>
      <c r="N145" s="40" t="s">
        <v>22</v>
      </c>
      <c r="O145" s="63"/>
      <c r="P145" s="64"/>
      <c r="Q145" s="44"/>
    </row>
    <row r="146" spans="1:17" ht="18" customHeight="1" x14ac:dyDescent="0.2">
      <c r="A146" s="39"/>
      <c r="B146" s="40" t="s">
        <v>0</v>
      </c>
      <c r="C146" s="41" t="s">
        <v>469</v>
      </c>
      <c r="D146" s="42" t="s">
        <v>359</v>
      </c>
      <c r="E146" s="49"/>
      <c r="F146" s="40"/>
      <c r="G146" s="43"/>
      <c r="H146" s="40">
        <v>4.2</v>
      </c>
      <c r="I146" s="43" t="s">
        <v>459</v>
      </c>
      <c r="J146" s="50">
        <f t="shared" si="8"/>
        <v>50.600000000000009</v>
      </c>
      <c r="K146" s="43" t="s">
        <v>471</v>
      </c>
      <c r="L146" s="51">
        <f t="shared" si="7"/>
        <v>25.700000000000127</v>
      </c>
      <c r="M146" s="43" t="s">
        <v>58</v>
      </c>
      <c r="N146" s="40" t="s">
        <v>22</v>
      </c>
      <c r="O146" s="63"/>
      <c r="P146" s="64"/>
      <c r="Q146" s="44"/>
    </row>
    <row r="147" spans="1:17" ht="18" customHeight="1" x14ac:dyDescent="0.2">
      <c r="A147" s="39"/>
      <c r="B147" s="40" t="s">
        <v>1</v>
      </c>
      <c r="C147" s="41" t="s">
        <v>472</v>
      </c>
      <c r="D147" s="42" t="s">
        <v>359</v>
      </c>
      <c r="E147" s="49"/>
      <c r="F147" s="40"/>
      <c r="G147" s="43"/>
      <c r="H147" s="40">
        <v>5.2</v>
      </c>
      <c r="I147" s="43" t="s">
        <v>473</v>
      </c>
      <c r="J147" s="50">
        <v>60</v>
      </c>
      <c r="K147" s="43" t="s">
        <v>474</v>
      </c>
      <c r="L147" s="51">
        <f t="shared" si="7"/>
        <v>25.800000000000129</v>
      </c>
      <c r="M147" s="43" t="s">
        <v>59</v>
      </c>
      <c r="N147" s="40" t="s">
        <v>22</v>
      </c>
      <c r="O147" s="63"/>
      <c r="P147" s="64"/>
      <c r="Q147" s="44"/>
    </row>
    <row r="148" spans="1:17" ht="18" customHeight="1" x14ac:dyDescent="0.2">
      <c r="A148" s="39"/>
      <c r="B148" s="40" t="s">
        <v>1</v>
      </c>
      <c r="C148" s="41" t="s">
        <v>475</v>
      </c>
      <c r="D148" s="42" t="s">
        <v>359</v>
      </c>
      <c r="E148" s="49"/>
      <c r="F148" s="40"/>
      <c r="G148" s="43"/>
      <c r="H148" s="40">
        <v>5.2</v>
      </c>
      <c r="I148" s="43" t="s">
        <v>473</v>
      </c>
      <c r="J148" s="50">
        <f>J147+0.1</f>
        <v>60.1</v>
      </c>
      <c r="K148" s="43" t="s">
        <v>474</v>
      </c>
      <c r="L148" s="51">
        <f t="shared" si="7"/>
        <v>25.90000000000013</v>
      </c>
      <c r="M148" s="43" t="s">
        <v>59</v>
      </c>
      <c r="N148" s="40" t="s">
        <v>22</v>
      </c>
      <c r="O148" s="63"/>
      <c r="P148" s="64"/>
      <c r="Q148" s="44"/>
    </row>
    <row r="149" spans="1:17" ht="18" customHeight="1" x14ac:dyDescent="0.2">
      <c r="A149" s="39"/>
      <c r="B149" s="40" t="s">
        <v>1</v>
      </c>
      <c r="C149" s="41" t="s">
        <v>476</v>
      </c>
      <c r="D149" s="42" t="s">
        <v>359</v>
      </c>
      <c r="E149" s="49"/>
      <c r="F149" s="40"/>
      <c r="G149" s="43"/>
      <c r="H149" s="40">
        <v>5.2</v>
      </c>
      <c r="I149" s="43" t="s">
        <v>473</v>
      </c>
      <c r="J149" s="50">
        <f t="shared" ref="J149:J156" si="9">J148+0.1</f>
        <v>60.2</v>
      </c>
      <c r="K149" s="43" t="s">
        <v>474</v>
      </c>
      <c r="L149" s="51">
        <f t="shared" si="7"/>
        <v>26.000000000000131</v>
      </c>
      <c r="M149" s="43" t="s">
        <v>59</v>
      </c>
      <c r="N149" s="40" t="s">
        <v>22</v>
      </c>
      <c r="O149" s="63"/>
      <c r="P149" s="64"/>
      <c r="Q149" s="44"/>
    </row>
    <row r="150" spans="1:17" ht="18" customHeight="1" x14ac:dyDescent="0.2">
      <c r="A150" s="39"/>
      <c r="B150" s="40" t="s">
        <v>14</v>
      </c>
      <c r="C150" s="41" t="s">
        <v>477</v>
      </c>
      <c r="D150" s="42" t="s">
        <v>359</v>
      </c>
      <c r="E150" s="49"/>
      <c r="F150" s="40"/>
      <c r="G150" s="43"/>
      <c r="H150" s="40">
        <v>5.2</v>
      </c>
      <c r="I150" s="43" t="s">
        <v>473</v>
      </c>
      <c r="J150" s="50">
        <f t="shared" si="9"/>
        <v>60.300000000000004</v>
      </c>
      <c r="K150" s="43" t="s">
        <v>474</v>
      </c>
      <c r="L150" s="51">
        <f t="shared" si="7"/>
        <v>26.100000000000133</v>
      </c>
      <c r="M150" s="43" t="s">
        <v>59</v>
      </c>
      <c r="N150" s="40" t="s">
        <v>22</v>
      </c>
      <c r="O150" s="63"/>
      <c r="P150" s="64"/>
      <c r="Q150" s="44"/>
    </row>
    <row r="151" spans="1:17" ht="18" customHeight="1" x14ac:dyDescent="0.2">
      <c r="A151" s="39"/>
      <c r="B151" s="40" t="s">
        <v>14</v>
      </c>
      <c r="C151" s="41" t="s">
        <v>483</v>
      </c>
      <c r="D151" s="42" t="s">
        <v>359</v>
      </c>
      <c r="E151" s="49"/>
      <c r="F151" s="40"/>
      <c r="G151" s="43"/>
      <c r="H151" s="40">
        <v>5.2</v>
      </c>
      <c r="I151" s="43" t="s">
        <v>473</v>
      </c>
      <c r="J151" s="50">
        <f t="shared" si="9"/>
        <v>60.400000000000006</v>
      </c>
      <c r="K151" s="43" t="s">
        <v>474</v>
      </c>
      <c r="L151" s="51">
        <f t="shared" si="7"/>
        <v>26.200000000000134</v>
      </c>
      <c r="M151" s="43" t="s">
        <v>58</v>
      </c>
      <c r="N151" s="40" t="s">
        <v>22</v>
      </c>
      <c r="O151" s="63"/>
      <c r="P151" s="64"/>
      <c r="Q151" s="44"/>
    </row>
    <row r="152" spans="1:17" ht="18" customHeight="1" x14ac:dyDescent="0.2">
      <c r="A152" s="39"/>
      <c r="B152" s="40" t="s">
        <v>13</v>
      </c>
      <c r="C152" s="41" t="s">
        <v>478</v>
      </c>
      <c r="D152" s="42" t="s">
        <v>359</v>
      </c>
      <c r="E152" s="49"/>
      <c r="F152" s="40"/>
      <c r="G152" s="43"/>
      <c r="H152" s="40">
        <v>5.2</v>
      </c>
      <c r="I152" s="43" t="s">
        <v>473</v>
      </c>
      <c r="J152" s="50">
        <f t="shared" si="9"/>
        <v>60.500000000000007</v>
      </c>
      <c r="K152" s="43" t="s">
        <v>484</v>
      </c>
      <c r="L152" s="51">
        <f t="shared" si="7"/>
        <v>26.300000000000136</v>
      </c>
      <c r="M152" s="43" t="s">
        <v>59</v>
      </c>
      <c r="N152" s="40" t="s">
        <v>22</v>
      </c>
      <c r="O152" s="63"/>
      <c r="P152" s="64"/>
      <c r="Q152" s="44"/>
    </row>
    <row r="153" spans="1:17" ht="18" customHeight="1" x14ac:dyDescent="0.2">
      <c r="A153" s="39"/>
      <c r="B153" s="40" t="s">
        <v>0</v>
      </c>
      <c r="C153" s="41" t="s">
        <v>479</v>
      </c>
      <c r="D153" s="42" t="s">
        <v>359</v>
      </c>
      <c r="E153" s="49"/>
      <c r="F153" s="40"/>
      <c r="G153" s="43"/>
      <c r="H153" s="40">
        <v>5.2</v>
      </c>
      <c r="I153" s="43" t="s">
        <v>473</v>
      </c>
      <c r="J153" s="50">
        <f t="shared" si="9"/>
        <v>60.600000000000009</v>
      </c>
      <c r="K153" s="43" t="s">
        <v>484</v>
      </c>
      <c r="L153" s="51">
        <f t="shared" si="7"/>
        <v>26.400000000000137</v>
      </c>
      <c r="M153" s="43" t="s">
        <v>58</v>
      </c>
      <c r="N153" s="40" t="s">
        <v>22</v>
      </c>
      <c r="O153" s="63"/>
      <c r="P153" s="64"/>
      <c r="Q153" s="44"/>
    </row>
    <row r="154" spans="1:17" ht="18" customHeight="1" x14ac:dyDescent="0.2">
      <c r="A154" s="39"/>
      <c r="B154" s="40" t="s">
        <v>0</v>
      </c>
      <c r="C154" s="41" t="s">
        <v>480</v>
      </c>
      <c r="D154" s="42" t="s">
        <v>236</v>
      </c>
      <c r="E154" s="49"/>
      <c r="F154" s="40"/>
      <c r="G154" s="43"/>
      <c r="H154" s="40">
        <v>5.2</v>
      </c>
      <c r="I154" s="43" t="s">
        <v>473</v>
      </c>
      <c r="J154" s="50">
        <f t="shared" si="9"/>
        <v>60.70000000000001</v>
      </c>
      <c r="K154" s="43" t="s">
        <v>485</v>
      </c>
      <c r="L154" s="51">
        <f t="shared" si="7"/>
        <v>26.500000000000139</v>
      </c>
      <c r="M154" s="43" t="s">
        <v>58</v>
      </c>
      <c r="N154" s="40" t="s">
        <v>22</v>
      </c>
      <c r="O154" s="63"/>
      <c r="P154" s="64"/>
      <c r="Q154" s="44"/>
    </row>
    <row r="155" spans="1:17" ht="18" customHeight="1" x14ac:dyDescent="0.2">
      <c r="A155" s="39"/>
      <c r="B155" s="40" t="s">
        <v>0</v>
      </c>
      <c r="C155" s="41" t="s">
        <v>481</v>
      </c>
      <c r="D155" s="42" t="s">
        <v>359</v>
      </c>
      <c r="E155" s="49"/>
      <c r="F155" s="40"/>
      <c r="G155" s="43"/>
      <c r="H155" s="40">
        <v>5.2</v>
      </c>
      <c r="I155" s="43" t="s">
        <v>473</v>
      </c>
      <c r="J155" s="50">
        <f t="shared" si="9"/>
        <v>60.800000000000011</v>
      </c>
      <c r="K155" s="43" t="s">
        <v>484</v>
      </c>
      <c r="L155" s="51">
        <f t="shared" si="7"/>
        <v>26.60000000000014</v>
      </c>
      <c r="M155" s="43" t="s">
        <v>58</v>
      </c>
      <c r="N155" s="40" t="s">
        <v>22</v>
      </c>
      <c r="O155" s="63"/>
      <c r="P155" s="64"/>
      <c r="Q155" s="44"/>
    </row>
    <row r="156" spans="1:17" ht="18" customHeight="1" x14ac:dyDescent="0.2">
      <c r="A156" s="39"/>
      <c r="B156" s="40" t="s">
        <v>0</v>
      </c>
      <c r="C156" s="41" t="s">
        <v>482</v>
      </c>
      <c r="D156" s="42" t="s">
        <v>359</v>
      </c>
      <c r="E156" s="49"/>
      <c r="F156" s="40"/>
      <c r="G156" s="43"/>
      <c r="H156" s="40">
        <v>5.2</v>
      </c>
      <c r="I156" s="43" t="s">
        <v>473</v>
      </c>
      <c r="J156" s="50">
        <f t="shared" si="9"/>
        <v>60.900000000000013</v>
      </c>
      <c r="K156" s="43" t="s">
        <v>484</v>
      </c>
      <c r="L156" s="51">
        <f t="shared" si="7"/>
        <v>26.700000000000141</v>
      </c>
      <c r="M156" s="43" t="s">
        <v>58</v>
      </c>
      <c r="N156" s="40" t="s">
        <v>22</v>
      </c>
      <c r="O156" s="63"/>
      <c r="P156" s="64"/>
      <c r="Q156" s="44"/>
    </row>
    <row r="157" spans="1:17" ht="18" customHeight="1" x14ac:dyDescent="0.2">
      <c r="A157" s="39"/>
      <c r="B157" s="40" t="s">
        <v>1</v>
      </c>
      <c r="C157" s="41" t="s">
        <v>486</v>
      </c>
      <c r="D157" s="42" t="s">
        <v>487</v>
      </c>
      <c r="E157" s="49"/>
      <c r="F157" s="40"/>
      <c r="G157" s="43"/>
      <c r="H157" s="40">
        <v>12.3</v>
      </c>
      <c r="I157" s="43" t="s">
        <v>488</v>
      </c>
      <c r="J157" s="50">
        <v>70</v>
      </c>
      <c r="K157" s="43" t="s">
        <v>488</v>
      </c>
      <c r="L157" s="51">
        <f t="shared" si="7"/>
        <v>26.800000000000143</v>
      </c>
      <c r="M157" s="43" t="s">
        <v>57</v>
      </c>
      <c r="N157" s="40" t="s">
        <v>22</v>
      </c>
      <c r="O157" s="81" t="s">
        <v>490</v>
      </c>
      <c r="P157" s="82"/>
      <c r="Q157" s="44"/>
    </row>
    <row r="158" spans="1:17" ht="18" customHeight="1" x14ac:dyDescent="0.2">
      <c r="A158" s="39"/>
      <c r="B158" s="40" t="s">
        <v>14</v>
      </c>
      <c r="C158" s="41" t="s">
        <v>491</v>
      </c>
      <c r="D158" s="42" t="s">
        <v>487</v>
      </c>
      <c r="E158" s="49"/>
      <c r="F158" s="40"/>
      <c r="G158" s="43"/>
      <c r="H158" s="40">
        <v>12.3</v>
      </c>
      <c r="I158" s="43" t="s">
        <v>488</v>
      </c>
      <c r="J158" s="50">
        <f>J157+0.1</f>
        <v>70.099999999999994</v>
      </c>
      <c r="K158" s="43" t="s">
        <v>488</v>
      </c>
      <c r="L158" s="51">
        <f t="shared" si="7"/>
        <v>26.900000000000144</v>
      </c>
      <c r="M158" s="43" t="s">
        <v>57</v>
      </c>
      <c r="N158" s="40" t="s">
        <v>22</v>
      </c>
      <c r="O158" s="81" t="s">
        <v>492</v>
      </c>
      <c r="P158" s="82"/>
      <c r="Q158" s="44"/>
    </row>
    <row r="159" spans="1:17" ht="18" customHeight="1" x14ac:dyDescent="0.2">
      <c r="A159" s="39"/>
      <c r="B159" s="40" t="s">
        <v>14</v>
      </c>
      <c r="C159" s="41" t="s">
        <v>493</v>
      </c>
      <c r="D159" s="42" t="s">
        <v>487</v>
      </c>
      <c r="E159" s="49"/>
      <c r="F159" s="40"/>
      <c r="G159" s="43"/>
      <c r="H159" s="40">
        <v>12.3</v>
      </c>
      <c r="I159" s="43" t="s">
        <v>488</v>
      </c>
      <c r="J159" s="50">
        <f t="shared" ref="J159:J160" si="10">J158+0.1</f>
        <v>70.199999999999989</v>
      </c>
      <c r="K159" s="43" t="s">
        <v>488</v>
      </c>
      <c r="L159" s="51">
        <f t="shared" si="7"/>
        <v>27.000000000000146</v>
      </c>
      <c r="M159" s="43" t="s">
        <v>57</v>
      </c>
      <c r="N159" s="40" t="s">
        <v>22</v>
      </c>
      <c r="O159" s="63"/>
      <c r="P159" s="64"/>
      <c r="Q159" s="44"/>
    </row>
    <row r="160" spans="1:17" ht="18" customHeight="1" x14ac:dyDescent="0.2">
      <c r="A160" s="39"/>
      <c r="B160" s="40" t="s">
        <v>14</v>
      </c>
      <c r="C160" s="41" t="s">
        <v>494</v>
      </c>
      <c r="D160" s="42" t="s">
        <v>487</v>
      </c>
      <c r="E160" s="49"/>
      <c r="F160" s="40"/>
      <c r="G160" s="43"/>
      <c r="H160" s="40">
        <v>12.3</v>
      </c>
      <c r="I160" s="43" t="s">
        <v>488</v>
      </c>
      <c r="J160" s="50">
        <f t="shared" si="10"/>
        <v>70.299999999999983</v>
      </c>
      <c r="K160" s="43" t="s">
        <v>488</v>
      </c>
      <c r="L160" s="51">
        <f t="shared" si="7"/>
        <v>27.100000000000147</v>
      </c>
      <c r="M160" s="43" t="s">
        <v>57</v>
      </c>
      <c r="N160" s="40" t="s">
        <v>22</v>
      </c>
      <c r="O160" s="81" t="s">
        <v>495</v>
      </c>
      <c r="P160" s="82"/>
      <c r="Q160" s="44"/>
    </row>
    <row r="161" spans="1:17" ht="18" customHeight="1" x14ac:dyDescent="0.2">
      <c r="A161" s="39"/>
      <c r="B161" s="40" t="s">
        <v>13</v>
      </c>
      <c r="C161" s="41" t="s">
        <v>496</v>
      </c>
      <c r="D161" s="42" t="s">
        <v>487</v>
      </c>
      <c r="E161" s="49"/>
      <c r="F161" s="40"/>
      <c r="G161" s="43"/>
      <c r="H161" s="40">
        <v>12.3</v>
      </c>
      <c r="I161" s="43" t="s">
        <v>488</v>
      </c>
      <c r="J161" s="50">
        <f t="shared" ref="J161" si="11">J160+0.1</f>
        <v>70.399999999999977</v>
      </c>
      <c r="K161" s="43" t="s">
        <v>488</v>
      </c>
      <c r="L161" s="51">
        <f t="shared" si="7"/>
        <v>27.200000000000149</v>
      </c>
      <c r="M161" s="43" t="s">
        <v>57</v>
      </c>
      <c r="N161" s="40" t="s">
        <v>22</v>
      </c>
      <c r="O161" s="63"/>
      <c r="P161" s="64"/>
      <c r="Q161" s="44"/>
    </row>
    <row r="162" spans="1:17" ht="18" customHeight="1" x14ac:dyDescent="0.2">
      <c r="A162" s="39"/>
      <c r="B162" s="40" t="s">
        <v>0</v>
      </c>
      <c r="C162" s="41" t="s">
        <v>499</v>
      </c>
      <c r="D162" s="42" t="s">
        <v>379</v>
      </c>
      <c r="E162" s="49"/>
      <c r="F162" s="40"/>
      <c r="G162" s="43"/>
      <c r="H162" s="40">
        <v>12.3</v>
      </c>
      <c r="I162" s="43" t="s">
        <v>488</v>
      </c>
      <c r="J162" s="50">
        <f t="shared" ref="J162:J163" si="12">J161+0.1</f>
        <v>70.499999999999972</v>
      </c>
      <c r="K162" s="43" t="s">
        <v>488</v>
      </c>
      <c r="L162" s="51">
        <f t="shared" si="7"/>
        <v>27.30000000000015</v>
      </c>
      <c r="M162" s="43" t="s">
        <v>57</v>
      </c>
      <c r="N162" s="40" t="s">
        <v>22</v>
      </c>
      <c r="O162" s="63"/>
      <c r="P162" s="64"/>
      <c r="Q162" s="44"/>
    </row>
    <row r="163" spans="1:17" ht="18" customHeight="1" x14ac:dyDescent="0.2">
      <c r="A163" s="39"/>
      <c r="B163" s="40" t="s">
        <v>0</v>
      </c>
      <c r="C163" s="41" t="s">
        <v>498</v>
      </c>
      <c r="D163" s="42" t="s">
        <v>487</v>
      </c>
      <c r="E163" s="49"/>
      <c r="F163" s="40"/>
      <c r="G163" s="43"/>
      <c r="H163" s="40">
        <v>12.3</v>
      </c>
      <c r="I163" s="43" t="s">
        <v>488</v>
      </c>
      <c r="J163" s="50">
        <f t="shared" si="12"/>
        <v>70.599999999999966</v>
      </c>
      <c r="K163" s="43" t="s">
        <v>488</v>
      </c>
      <c r="L163" s="51">
        <f t="shared" si="7"/>
        <v>27.400000000000151</v>
      </c>
      <c r="M163" s="43" t="s">
        <v>57</v>
      </c>
      <c r="N163" s="40" t="s">
        <v>22</v>
      </c>
      <c r="O163" s="63"/>
      <c r="P163" s="64"/>
      <c r="Q163" s="44"/>
    </row>
    <row r="164" spans="1:17" ht="18" customHeight="1" x14ac:dyDescent="0.2">
      <c r="A164" s="39"/>
      <c r="B164" s="40" t="s">
        <v>1</v>
      </c>
      <c r="C164" s="41" t="s">
        <v>502</v>
      </c>
      <c r="D164" s="42" t="s">
        <v>359</v>
      </c>
      <c r="E164" s="49"/>
      <c r="F164" s="40"/>
      <c r="G164" s="43"/>
      <c r="H164" s="40">
        <v>5.2</v>
      </c>
      <c r="I164" s="43" t="s">
        <v>497</v>
      </c>
      <c r="J164" s="50">
        <v>71</v>
      </c>
      <c r="K164" s="43" t="s">
        <v>500</v>
      </c>
      <c r="L164" s="51">
        <f t="shared" si="7"/>
        <v>27.500000000000153</v>
      </c>
      <c r="M164" s="43" t="s">
        <v>58</v>
      </c>
      <c r="N164" s="40" t="s">
        <v>22</v>
      </c>
      <c r="O164" s="63"/>
      <c r="P164" s="64"/>
      <c r="Q164" s="44"/>
    </row>
    <row r="165" spans="1:17" ht="18" customHeight="1" x14ac:dyDescent="0.2">
      <c r="A165" s="39"/>
      <c r="B165" s="40" t="s">
        <v>14</v>
      </c>
      <c r="C165" s="41" t="s">
        <v>501</v>
      </c>
      <c r="D165" s="42" t="s">
        <v>359</v>
      </c>
      <c r="E165" s="49"/>
      <c r="F165" s="40"/>
      <c r="G165" s="43"/>
      <c r="H165" s="40">
        <v>5.2</v>
      </c>
      <c r="I165" s="43" t="s">
        <v>497</v>
      </c>
      <c r="J165" s="50">
        <f>J164+0.1</f>
        <v>71.099999999999994</v>
      </c>
      <c r="K165" s="43" t="s">
        <v>500</v>
      </c>
      <c r="L165" s="51">
        <f t="shared" si="7"/>
        <v>27.600000000000154</v>
      </c>
      <c r="M165" s="43" t="s">
        <v>58</v>
      </c>
      <c r="N165" s="40" t="s">
        <v>22</v>
      </c>
      <c r="O165" s="63"/>
      <c r="P165" s="64"/>
      <c r="Q165" s="44"/>
    </row>
    <row r="166" spans="1:17" ht="18" customHeight="1" x14ac:dyDescent="0.2">
      <c r="A166" s="39"/>
      <c r="B166" s="40" t="s">
        <v>14</v>
      </c>
      <c r="C166" s="41" t="s">
        <v>503</v>
      </c>
      <c r="D166" s="42" t="s">
        <v>359</v>
      </c>
      <c r="E166" s="49"/>
      <c r="F166" s="40"/>
      <c r="G166" s="43"/>
      <c r="H166" s="40">
        <v>5.2</v>
      </c>
      <c r="I166" s="43" t="s">
        <v>497</v>
      </c>
      <c r="J166" s="50">
        <f>J165+0.1</f>
        <v>71.199999999999989</v>
      </c>
      <c r="K166" s="43" t="s">
        <v>500</v>
      </c>
      <c r="L166" s="51">
        <f t="shared" si="7"/>
        <v>27.700000000000156</v>
      </c>
      <c r="M166" s="43" t="s">
        <v>57</v>
      </c>
      <c r="N166" s="40" t="s">
        <v>22</v>
      </c>
      <c r="O166" s="63"/>
      <c r="P166" s="64"/>
      <c r="Q166" s="44"/>
    </row>
    <row r="167" spans="1:17" ht="18" customHeight="1" x14ac:dyDescent="0.2">
      <c r="A167" s="39"/>
      <c r="B167" s="40" t="s">
        <v>14</v>
      </c>
      <c r="C167" s="41" t="s">
        <v>504</v>
      </c>
      <c r="D167" s="42" t="s">
        <v>359</v>
      </c>
      <c r="E167" s="49"/>
      <c r="F167" s="40"/>
      <c r="G167" s="43"/>
      <c r="H167" s="40">
        <v>5.2</v>
      </c>
      <c r="I167" s="43" t="s">
        <v>497</v>
      </c>
      <c r="J167" s="50">
        <f>J166+0.1</f>
        <v>71.299999999999983</v>
      </c>
      <c r="K167" s="43" t="s">
        <v>500</v>
      </c>
      <c r="L167" s="51">
        <f t="shared" si="7"/>
        <v>27.800000000000157</v>
      </c>
      <c r="M167" s="43" t="s">
        <v>57</v>
      </c>
      <c r="N167" s="40" t="s">
        <v>22</v>
      </c>
      <c r="O167" s="63"/>
      <c r="P167" s="64"/>
      <c r="Q167" s="44"/>
    </row>
    <row r="168" spans="1:17" ht="18" customHeight="1" x14ac:dyDescent="0.2">
      <c r="A168" s="39"/>
      <c r="B168" s="40" t="s">
        <v>14</v>
      </c>
      <c r="C168" s="41" t="s">
        <v>505</v>
      </c>
      <c r="D168" s="42" t="s">
        <v>359</v>
      </c>
      <c r="E168" s="49"/>
      <c r="F168" s="40"/>
      <c r="G168" s="43"/>
      <c r="H168" s="40">
        <v>5.2</v>
      </c>
      <c r="I168" s="43" t="s">
        <v>497</v>
      </c>
      <c r="J168" s="50">
        <f>J167+0.1</f>
        <v>71.399999999999977</v>
      </c>
      <c r="K168" s="43" t="s">
        <v>500</v>
      </c>
      <c r="L168" s="51">
        <f t="shared" si="7"/>
        <v>27.900000000000158</v>
      </c>
      <c r="M168" s="43" t="s">
        <v>57</v>
      </c>
      <c r="N168" s="40" t="s">
        <v>22</v>
      </c>
      <c r="O168" s="63"/>
      <c r="P168" s="64"/>
      <c r="Q168" s="44"/>
    </row>
    <row r="169" spans="1:17" ht="18" customHeight="1" x14ac:dyDescent="0.2">
      <c r="A169" s="39"/>
      <c r="B169" s="40" t="s">
        <v>14</v>
      </c>
      <c r="C169" s="41" t="s">
        <v>506</v>
      </c>
      <c r="D169" s="42" t="s">
        <v>359</v>
      </c>
      <c r="E169" s="49"/>
      <c r="F169" s="40"/>
      <c r="G169" s="43"/>
      <c r="H169" s="40">
        <v>5.2</v>
      </c>
      <c r="I169" s="43" t="s">
        <v>497</v>
      </c>
      <c r="J169" s="50">
        <f>J168+0.1</f>
        <v>71.499999999999972</v>
      </c>
      <c r="K169" s="43" t="s">
        <v>500</v>
      </c>
      <c r="L169" s="51">
        <f t="shared" si="7"/>
        <v>28.00000000000016</v>
      </c>
      <c r="M169" s="43" t="s">
        <v>57</v>
      </c>
      <c r="N169" s="40" t="s">
        <v>22</v>
      </c>
      <c r="O169" s="63"/>
      <c r="P169" s="64"/>
      <c r="Q169" s="44"/>
    </row>
    <row r="170" spans="1:17" ht="18" customHeight="1" x14ac:dyDescent="0.2">
      <c r="A170" s="39"/>
      <c r="B170" s="40" t="s">
        <v>13</v>
      </c>
      <c r="C170" s="41" t="s">
        <v>507</v>
      </c>
      <c r="D170" s="42" t="s">
        <v>379</v>
      </c>
      <c r="E170" s="49"/>
      <c r="F170" s="40"/>
      <c r="G170" s="43"/>
      <c r="H170" s="40">
        <v>5.2</v>
      </c>
      <c r="I170" s="43" t="s">
        <v>497</v>
      </c>
      <c r="J170" s="50">
        <f t="shared" ref="J170:J171" si="13">J169+0.1</f>
        <v>71.599999999999966</v>
      </c>
      <c r="K170" s="43" t="s">
        <v>500</v>
      </c>
      <c r="L170" s="51">
        <f t="shared" si="7"/>
        <v>28.100000000000161</v>
      </c>
      <c r="M170" s="43" t="s">
        <v>57</v>
      </c>
      <c r="N170" s="40" t="s">
        <v>22</v>
      </c>
      <c r="O170" s="63"/>
      <c r="P170" s="64"/>
      <c r="Q170" s="44"/>
    </row>
    <row r="171" spans="1:17" ht="18" customHeight="1" x14ac:dyDescent="0.2">
      <c r="A171" s="39"/>
      <c r="B171" s="40" t="s">
        <v>0</v>
      </c>
      <c r="C171" s="41" t="s">
        <v>508</v>
      </c>
      <c r="D171" s="42" t="s">
        <v>359</v>
      </c>
      <c r="E171" s="49"/>
      <c r="F171" s="40"/>
      <c r="G171" s="43"/>
      <c r="H171" s="40">
        <v>5.2</v>
      </c>
      <c r="I171" s="43" t="s">
        <v>497</v>
      </c>
      <c r="J171" s="50">
        <f t="shared" si="13"/>
        <v>71.69999999999996</v>
      </c>
      <c r="K171" s="43" t="s">
        <v>500</v>
      </c>
      <c r="L171" s="51">
        <f t="shared" si="7"/>
        <v>28.200000000000163</v>
      </c>
      <c r="M171" s="43" t="s">
        <v>57</v>
      </c>
      <c r="N171" s="40" t="s">
        <v>22</v>
      </c>
      <c r="O171" s="63"/>
      <c r="P171" s="64"/>
      <c r="Q171" s="44"/>
    </row>
    <row r="172" spans="1:17" ht="18" customHeight="1" x14ac:dyDescent="0.2">
      <c r="A172" s="39"/>
      <c r="B172" s="40" t="s">
        <v>0</v>
      </c>
      <c r="C172" s="41" t="s">
        <v>509</v>
      </c>
      <c r="D172" s="42" t="s">
        <v>359</v>
      </c>
      <c r="E172" s="49"/>
      <c r="F172" s="40"/>
      <c r="G172" s="43"/>
      <c r="H172" s="40">
        <v>5.2</v>
      </c>
      <c r="I172" s="43" t="s">
        <v>497</v>
      </c>
      <c r="J172" s="50">
        <f t="shared" ref="J172" si="14">J171+0.1</f>
        <v>71.799999999999955</v>
      </c>
      <c r="K172" s="43" t="s">
        <v>500</v>
      </c>
      <c r="L172" s="51">
        <f t="shared" si="7"/>
        <v>28.300000000000164</v>
      </c>
      <c r="M172" s="43" t="s">
        <v>57</v>
      </c>
      <c r="N172" s="40" t="s">
        <v>22</v>
      </c>
      <c r="O172" s="63"/>
      <c r="P172" s="64"/>
      <c r="Q172" s="44"/>
    </row>
    <row r="173" spans="1:17" ht="18" customHeight="1" x14ac:dyDescent="0.2">
      <c r="A173" s="39"/>
      <c r="B173" s="40" t="s">
        <v>1</v>
      </c>
      <c r="C173" s="41" t="s">
        <v>510</v>
      </c>
      <c r="D173" s="42" t="s">
        <v>236</v>
      </c>
      <c r="E173" s="49"/>
      <c r="F173" s="40"/>
      <c r="G173" s="43"/>
      <c r="H173" s="40">
        <v>5.2</v>
      </c>
      <c r="I173" s="43" t="s">
        <v>522</v>
      </c>
      <c r="J173" s="50">
        <v>72</v>
      </c>
      <c r="K173" s="43" t="s">
        <v>522</v>
      </c>
      <c r="L173" s="51">
        <f t="shared" si="7"/>
        <v>28.400000000000166</v>
      </c>
      <c r="M173" s="43" t="s">
        <v>57</v>
      </c>
      <c r="N173" s="40" t="s">
        <v>22</v>
      </c>
      <c r="O173" s="63"/>
      <c r="P173" s="64"/>
      <c r="Q173" s="44"/>
    </row>
    <row r="174" spans="1:17" ht="18" customHeight="1" x14ac:dyDescent="0.2">
      <c r="A174" s="39"/>
      <c r="B174" s="40" t="s">
        <v>14</v>
      </c>
      <c r="C174" s="41" t="s">
        <v>511</v>
      </c>
      <c r="D174" s="42" t="s">
        <v>359</v>
      </c>
      <c r="E174" s="49"/>
      <c r="F174" s="40"/>
      <c r="G174" s="43"/>
      <c r="H174" s="40">
        <v>5.2</v>
      </c>
      <c r="I174" s="43" t="s">
        <v>522</v>
      </c>
      <c r="J174" s="50">
        <f>J173+0.1</f>
        <v>72.099999999999994</v>
      </c>
      <c r="K174" s="43" t="s">
        <v>522</v>
      </c>
      <c r="L174" s="51">
        <f t="shared" si="7"/>
        <v>28.500000000000167</v>
      </c>
      <c r="M174" s="43" t="s">
        <v>57</v>
      </c>
      <c r="N174" s="40" t="s">
        <v>22</v>
      </c>
      <c r="O174" s="63"/>
      <c r="P174" s="64"/>
      <c r="Q174" s="44"/>
    </row>
    <row r="175" spans="1:17" ht="18" customHeight="1" x14ac:dyDescent="0.2">
      <c r="A175" s="39"/>
      <c r="B175" s="40" t="s">
        <v>14</v>
      </c>
      <c r="C175" s="41" t="s">
        <v>512</v>
      </c>
      <c r="D175" s="42" t="s">
        <v>359</v>
      </c>
      <c r="E175" s="49"/>
      <c r="F175" s="40"/>
      <c r="G175" s="43"/>
      <c r="H175" s="40">
        <v>5.2</v>
      </c>
      <c r="I175" s="43" t="s">
        <v>522</v>
      </c>
      <c r="J175" s="50">
        <f t="shared" ref="J175:J185" si="15">J174+0.1</f>
        <v>72.199999999999989</v>
      </c>
      <c r="K175" s="43" t="s">
        <v>522</v>
      </c>
      <c r="L175" s="51">
        <f t="shared" si="7"/>
        <v>28.600000000000168</v>
      </c>
      <c r="M175" s="43" t="s">
        <v>57</v>
      </c>
      <c r="N175" s="40" t="s">
        <v>22</v>
      </c>
      <c r="O175" s="63"/>
      <c r="P175" s="64"/>
      <c r="Q175" s="44"/>
    </row>
    <row r="176" spans="1:17" ht="18" customHeight="1" x14ac:dyDescent="0.2">
      <c r="A176" s="39"/>
      <c r="B176" s="40" t="s">
        <v>14</v>
      </c>
      <c r="C176" s="41" t="s">
        <v>513</v>
      </c>
      <c r="D176" s="42" t="s">
        <v>359</v>
      </c>
      <c r="E176" s="49"/>
      <c r="F176" s="40"/>
      <c r="G176" s="43"/>
      <c r="H176" s="40">
        <v>5.2</v>
      </c>
      <c r="I176" s="43" t="s">
        <v>522</v>
      </c>
      <c r="J176" s="50">
        <f t="shared" si="15"/>
        <v>72.299999999999983</v>
      </c>
      <c r="K176" s="43" t="s">
        <v>522</v>
      </c>
      <c r="L176" s="51">
        <f t="shared" si="7"/>
        <v>28.70000000000017</v>
      </c>
      <c r="M176" s="43" t="s">
        <v>57</v>
      </c>
      <c r="N176" s="40" t="s">
        <v>22</v>
      </c>
      <c r="O176" s="63"/>
      <c r="P176" s="64"/>
      <c r="Q176" s="44"/>
    </row>
    <row r="177" spans="1:17" ht="18" customHeight="1" x14ac:dyDescent="0.2">
      <c r="A177" s="39"/>
      <c r="B177" s="40" t="s">
        <v>14</v>
      </c>
      <c r="C177" s="41" t="s">
        <v>514</v>
      </c>
      <c r="D177" s="42" t="s">
        <v>359</v>
      </c>
      <c r="E177" s="49"/>
      <c r="F177" s="40"/>
      <c r="G177" s="43"/>
      <c r="H177" s="40">
        <v>5.2</v>
      </c>
      <c r="I177" s="43" t="s">
        <v>522</v>
      </c>
      <c r="J177" s="50">
        <f t="shared" si="15"/>
        <v>72.399999999999977</v>
      </c>
      <c r="K177" s="43" t="s">
        <v>522</v>
      </c>
      <c r="L177" s="51">
        <f t="shared" si="7"/>
        <v>28.800000000000171</v>
      </c>
      <c r="M177" s="43" t="s">
        <v>57</v>
      </c>
      <c r="N177" s="40" t="s">
        <v>22</v>
      </c>
      <c r="O177" s="63"/>
      <c r="P177" s="64"/>
      <c r="Q177" s="44"/>
    </row>
    <row r="178" spans="1:17" ht="18" customHeight="1" x14ac:dyDescent="0.2">
      <c r="A178" s="39"/>
      <c r="B178" s="40" t="s">
        <v>14</v>
      </c>
      <c r="C178" s="41" t="s">
        <v>515</v>
      </c>
      <c r="D178" s="42" t="s">
        <v>359</v>
      </c>
      <c r="E178" s="49"/>
      <c r="F178" s="40"/>
      <c r="G178" s="43"/>
      <c r="H178" s="40">
        <v>5.2</v>
      </c>
      <c r="I178" s="43" t="s">
        <v>522</v>
      </c>
      <c r="J178" s="50">
        <f t="shared" si="15"/>
        <v>72.499999999999972</v>
      </c>
      <c r="K178" s="43" t="s">
        <v>522</v>
      </c>
      <c r="L178" s="51">
        <f t="shared" si="7"/>
        <v>28.900000000000173</v>
      </c>
      <c r="M178" s="43" t="s">
        <v>57</v>
      </c>
      <c r="N178" s="40" t="s">
        <v>22</v>
      </c>
      <c r="O178" s="63"/>
      <c r="P178" s="64"/>
      <c r="Q178" s="44"/>
    </row>
    <row r="179" spans="1:17" ht="18" customHeight="1" x14ac:dyDescent="0.2">
      <c r="A179" s="39"/>
      <c r="B179" s="40" t="s">
        <v>14</v>
      </c>
      <c r="C179" s="41" t="s">
        <v>516</v>
      </c>
      <c r="D179" s="42" t="s">
        <v>359</v>
      </c>
      <c r="E179" s="49"/>
      <c r="F179" s="40"/>
      <c r="G179" s="43"/>
      <c r="H179" s="40">
        <v>5.2</v>
      </c>
      <c r="I179" s="43" t="s">
        <v>522</v>
      </c>
      <c r="J179" s="50">
        <f t="shared" si="15"/>
        <v>72.599999999999966</v>
      </c>
      <c r="K179" s="43" t="s">
        <v>522</v>
      </c>
      <c r="L179" s="51">
        <f t="shared" si="7"/>
        <v>29.000000000000174</v>
      </c>
      <c r="M179" s="43" t="s">
        <v>57</v>
      </c>
      <c r="N179" s="40" t="s">
        <v>22</v>
      </c>
      <c r="O179" s="63"/>
      <c r="P179" s="64"/>
      <c r="Q179" s="44"/>
    </row>
    <row r="180" spans="1:17" ht="18" customHeight="1" x14ac:dyDescent="0.2">
      <c r="A180" s="39"/>
      <c r="B180" s="40" t="s">
        <v>14</v>
      </c>
      <c r="C180" s="41" t="s">
        <v>517</v>
      </c>
      <c r="D180" s="42" t="s">
        <v>359</v>
      </c>
      <c r="E180" s="49"/>
      <c r="F180" s="40"/>
      <c r="G180" s="43"/>
      <c r="H180" s="40">
        <v>5.2</v>
      </c>
      <c r="I180" s="43" t="s">
        <v>522</v>
      </c>
      <c r="J180" s="50">
        <f t="shared" si="15"/>
        <v>72.69999999999996</v>
      </c>
      <c r="K180" s="43" t="s">
        <v>522</v>
      </c>
      <c r="L180" s="51">
        <f t="shared" si="7"/>
        <v>29.100000000000176</v>
      </c>
      <c r="M180" s="43" t="s">
        <v>57</v>
      </c>
      <c r="N180" s="40" t="s">
        <v>22</v>
      </c>
      <c r="O180" s="81" t="s">
        <v>518</v>
      </c>
      <c r="P180" s="82"/>
      <c r="Q180" s="44"/>
    </row>
    <row r="181" spans="1:17" ht="18" customHeight="1" x14ac:dyDescent="0.2">
      <c r="A181" s="39"/>
      <c r="B181" s="40" t="s">
        <v>14</v>
      </c>
      <c r="C181" s="41" t="s">
        <v>519</v>
      </c>
      <c r="D181" s="42" t="s">
        <v>359</v>
      </c>
      <c r="E181" s="49"/>
      <c r="F181" s="40"/>
      <c r="G181" s="43"/>
      <c r="H181" s="40">
        <v>5.2</v>
      </c>
      <c r="I181" s="43" t="s">
        <v>522</v>
      </c>
      <c r="J181" s="50">
        <f t="shared" si="15"/>
        <v>72.799999999999955</v>
      </c>
      <c r="K181" s="43" t="s">
        <v>522</v>
      </c>
      <c r="L181" s="51">
        <f t="shared" si="7"/>
        <v>29.200000000000177</v>
      </c>
      <c r="M181" s="43" t="s">
        <v>57</v>
      </c>
      <c r="N181" s="40" t="s">
        <v>22</v>
      </c>
      <c r="O181" s="63"/>
      <c r="P181" s="64"/>
      <c r="Q181" s="44"/>
    </row>
    <row r="182" spans="1:17" ht="18" customHeight="1" x14ac:dyDescent="0.2">
      <c r="A182" s="39"/>
      <c r="B182" s="40" t="s">
        <v>13</v>
      </c>
      <c r="C182" s="41" t="s">
        <v>520</v>
      </c>
      <c r="D182" s="42" t="s">
        <v>359</v>
      </c>
      <c r="E182" s="49"/>
      <c r="F182" s="40"/>
      <c r="G182" s="43"/>
      <c r="H182" s="40">
        <v>5.2</v>
      </c>
      <c r="I182" s="43" t="s">
        <v>522</v>
      </c>
      <c r="J182" s="50">
        <f t="shared" si="15"/>
        <v>72.899999999999949</v>
      </c>
      <c r="K182" s="43" t="s">
        <v>522</v>
      </c>
      <c r="L182" s="51">
        <f t="shared" si="7"/>
        <v>29.300000000000178</v>
      </c>
      <c r="M182" s="43" t="s">
        <v>59</v>
      </c>
      <c r="N182" s="40" t="s">
        <v>22</v>
      </c>
      <c r="O182" s="63"/>
      <c r="P182" s="64"/>
      <c r="Q182" s="44"/>
    </row>
    <row r="183" spans="1:17" ht="18" customHeight="1" x14ac:dyDescent="0.2">
      <c r="A183" s="39"/>
      <c r="B183" s="40" t="s">
        <v>13</v>
      </c>
      <c r="C183" s="41" t="s">
        <v>521</v>
      </c>
      <c r="D183" s="42" t="s">
        <v>359</v>
      </c>
      <c r="E183" s="49"/>
      <c r="F183" s="40"/>
      <c r="G183" s="43"/>
      <c r="H183" s="40">
        <v>5.2</v>
      </c>
      <c r="I183" s="43" t="s">
        <v>522</v>
      </c>
      <c r="J183" s="50">
        <f t="shared" si="15"/>
        <v>72.999999999999943</v>
      </c>
      <c r="K183" s="43" t="s">
        <v>522</v>
      </c>
      <c r="L183" s="51">
        <f t="shared" si="7"/>
        <v>29.40000000000018</v>
      </c>
      <c r="M183" s="43" t="s">
        <v>57</v>
      </c>
      <c r="N183" s="40" t="s">
        <v>22</v>
      </c>
      <c r="O183" s="63"/>
      <c r="P183" s="64"/>
      <c r="Q183" s="44"/>
    </row>
    <row r="184" spans="1:17" ht="18" customHeight="1" x14ac:dyDescent="0.2">
      <c r="A184" s="39"/>
      <c r="B184" s="40" t="s">
        <v>0</v>
      </c>
      <c r="C184" s="41" t="s">
        <v>517</v>
      </c>
      <c r="D184" s="42" t="s">
        <v>236</v>
      </c>
      <c r="E184" s="49"/>
      <c r="F184" s="40"/>
      <c r="G184" s="43"/>
      <c r="H184" s="40">
        <v>5.2</v>
      </c>
      <c r="I184" s="43" t="s">
        <v>522</v>
      </c>
      <c r="J184" s="50">
        <f t="shared" si="15"/>
        <v>73.099999999999937</v>
      </c>
      <c r="K184" s="43" t="s">
        <v>522</v>
      </c>
      <c r="L184" s="51">
        <f t="shared" si="7"/>
        <v>29.500000000000181</v>
      </c>
      <c r="M184" s="43" t="s">
        <v>57</v>
      </c>
      <c r="N184" s="40" t="s">
        <v>22</v>
      </c>
      <c r="O184" s="81" t="s">
        <v>518</v>
      </c>
      <c r="P184" s="82"/>
      <c r="Q184" s="44"/>
    </row>
    <row r="185" spans="1:17" ht="18" customHeight="1" x14ac:dyDescent="0.2">
      <c r="A185" s="39"/>
      <c r="B185" s="40" t="s">
        <v>0</v>
      </c>
      <c r="C185" s="41" t="s">
        <v>519</v>
      </c>
      <c r="D185" s="42" t="s">
        <v>359</v>
      </c>
      <c r="E185" s="49"/>
      <c r="F185" s="40"/>
      <c r="G185" s="43"/>
      <c r="H185" s="40">
        <v>5.2</v>
      </c>
      <c r="I185" s="43" t="s">
        <v>522</v>
      </c>
      <c r="J185" s="50">
        <f t="shared" si="15"/>
        <v>73.199999999999932</v>
      </c>
      <c r="K185" s="43" t="s">
        <v>522</v>
      </c>
      <c r="L185" s="51">
        <f t="shared" si="7"/>
        <v>29.600000000000183</v>
      </c>
      <c r="M185" s="43" t="s">
        <v>57</v>
      </c>
      <c r="N185" s="40" t="s">
        <v>22</v>
      </c>
      <c r="O185" s="63"/>
      <c r="P185" s="64"/>
      <c r="Q185" s="44"/>
    </row>
    <row r="186" spans="1:17" ht="18" customHeight="1" x14ac:dyDescent="0.2">
      <c r="A186" s="39"/>
      <c r="B186" s="40" t="s">
        <v>1</v>
      </c>
      <c r="C186" s="41" t="s">
        <v>523</v>
      </c>
      <c r="D186" s="42" t="s">
        <v>379</v>
      </c>
      <c r="E186" s="49"/>
      <c r="F186" s="40"/>
      <c r="G186" s="43"/>
      <c r="H186" s="40">
        <v>5.2</v>
      </c>
      <c r="I186" s="43" t="s">
        <v>524</v>
      </c>
      <c r="J186" s="50">
        <v>74</v>
      </c>
      <c r="K186" s="43" t="s">
        <v>524</v>
      </c>
      <c r="L186" s="51">
        <f t="shared" si="7"/>
        <v>29.700000000000184</v>
      </c>
      <c r="M186" s="43" t="s">
        <v>57</v>
      </c>
      <c r="N186" s="40" t="s">
        <v>22</v>
      </c>
      <c r="O186" s="63"/>
      <c r="P186" s="64"/>
      <c r="Q186" s="44"/>
    </row>
    <row r="187" spans="1:17" ht="18" customHeight="1" x14ac:dyDescent="0.2">
      <c r="A187" s="39"/>
      <c r="B187" s="40" t="s">
        <v>14</v>
      </c>
      <c r="C187" s="41" t="s">
        <v>525</v>
      </c>
      <c r="D187" s="42" t="s">
        <v>359</v>
      </c>
      <c r="E187" s="49"/>
      <c r="F187" s="40"/>
      <c r="G187" s="43"/>
      <c r="H187" s="40">
        <v>5.2</v>
      </c>
      <c r="I187" s="43" t="s">
        <v>524</v>
      </c>
      <c r="J187" s="50">
        <f>J186+0.1</f>
        <v>74.099999999999994</v>
      </c>
      <c r="K187" s="43" t="s">
        <v>524</v>
      </c>
      <c r="L187" s="51">
        <f t="shared" si="7"/>
        <v>29.800000000000185</v>
      </c>
      <c r="M187" s="43" t="s">
        <v>57</v>
      </c>
      <c r="N187" s="40" t="s">
        <v>22</v>
      </c>
      <c r="O187" s="63"/>
      <c r="P187" s="64"/>
      <c r="Q187" s="44"/>
    </row>
    <row r="188" spans="1:17" ht="18" customHeight="1" x14ac:dyDescent="0.2">
      <c r="A188" s="39"/>
      <c r="B188" s="40" t="s">
        <v>13</v>
      </c>
      <c r="C188" s="41" t="s">
        <v>527</v>
      </c>
      <c r="D188" s="42" t="s">
        <v>359</v>
      </c>
      <c r="E188" s="49"/>
      <c r="F188" s="40"/>
      <c r="G188" s="43"/>
      <c r="H188" s="40">
        <v>5.2</v>
      </c>
      <c r="I188" s="43" t="s">
        <v>524</v>
      </c>
      <c r="J188" s="50">
        <f>J187+0.1</f>
        <v>74.199999999999989</v>
      </c>
      <c r="K188" s="43" t="s">
        <v>524</v>
      </c>
      <c r="L188" s="51">
        <f t="shared" si="7"/>
        <v>29.900000000000187</v>
      </c>
      <c r="M188" s="43" t="s">
        <v>57</v>
      </c>
      <c r="N188" s="40" t="s">
        <v>22</v>
      </c>
      <c r="O188" s="63"/>
      <c r="P188" s="64"/>
      <c r="Q188" s="44"/>
    </row>
    <row r="189" spans="1:17" ht="18" customHeight="1" x14ac:dyDescent="0.2">
      <c r="A189" s="39"/>
      <c r="B189" s="40" t="s">
        <v>0</v>
      </c>
      <c r="C189" s="41" t="s">
        <v>526</v>
      </c>
      <c r="D189" s="42" t="s">
        <v>359</v>
      </c>
      <c r="E189" s="49"/>
      <c r="F189" s="40"/>
      <c r="G189" s="43"/>
      <c r="H189" s="40">
        <v>5.2</v>
      </c>
      <c r="I189" s="43" t="s">
        <v>524</v>
      </c>
      <c r="J189" s="50">
        <f>J188+0.1</f>
        <v>74.299999999999983</v>
      </c>
      <c r="K189" s="43" t="s">
        <v>524</v>
      </c>
      <c r="L189" s="51">
        <f t="shared" si="7"/>
        <v>30.000000000000188</v>
      </c>
      <c r="M189" s="43" t="s">
        <v>57</v>
      </c>
      <c r="N189" s="40" t="s">
        <v>22</v>
      </c>
      <c r="O189" s="63"/>
      <c r="P189" s="64"/>
      <c r="Q189" s="44"/>
    </row>
    <row r="190" spans="1:17" ht="18" customHeight="1" x14ac:dyDescent="0.2">
      <c r="A190" s="39"/>
      <c r="B190" s="40" t="s">
        <v>1</v>
      </c>
      <c r="C190" s="41" t="s">
        <v>532</v>
      </c>
      <c r="D190" s="42" t="s">
        <v>359</v>
      </c>
      <c r="E190" s="49"/>
      <c r="F190" s="40"/>
      <c r="G190" s="43"/>
      <c r="H190" s="40">
        <v>5.3</v>
      </c>
      <c r="I190" s="43" t="s">
        <v>528</v>
      </c>
      <c r="J190" s="50">
        <v>75</v>
      </c>
      <c r="K190" s="43" t="s">
        <v>535</v>
      </c>
      <c r="L190" s="51">
        <f t="shared" si="7"/>
        <v>30.10000000000019</v>
      </c>
      <c r="M190" s="43" t="s">
        <v>57</v>
      </c>
      <c r="N190" s="40" t="s">
        <v>22</v>
      </c>
      <c r="O190" s="63"/>
      <c r="P190" s="64"/>
      <c r="Q190" s="44"/>
    </row>
    <row r="191" spans="1:17" ht="18" customHeight="1" x14ac:dyDescent="0.2">
      <c r="A191" s="39"/>
      <c r="B191" s="40" t="s">
        <v>14</v>
      </c>
      <c r="C191" s="41" t="s">
        <v>534</v>
      </c>
      <c r="D191" s="42" t="s">
        <v>359</v>
      </c>
      <c r="E191" s="49"/>
      <c r="F191" s="40"/>
      <c r="G191" s="43"/>
      <c r="H191" s="40">
        <v>5.3</v>
      </c>
      <c r="I191" s="43" t="s">
        <v>528</v>
      </c>
      <c r="J191" s="50">
        <f>J190+0.1</f>
        <v>75.099999999999994</v>
      </c>
      <c r="K191" s="43" t="s">
        <v>535</v>
      </c>
      <c r="L191" s="51">
        <f t="shared" si="7"/>
        <v>30.200000000000191</v>
      </c>
      <c r="M191" s="43" t="s">
        <v>57</v>
      </c>
      <c r="N191" s="40" t="s">
        <v>22</v>
      </c>
      <c r="O191" s="63"/>
      <c r="P191" s="64"/>
      <c r="Q191" s="44"/>
    </row>
    <row r="192" spans="1:17" ht="18" customHeight="1" x14ac:dyDescent="0.2">
      <c r="A192" s="39"/>
      <c r="B192" s="40" t="s">
        <v>14</v>
      </c>
      <c r="C192" s="41" t="s">
        <v>531</v>
      </c>
      <c r="D192" s="42" t="s">
        <v>359</v>
      </c>
      <c r="E192" s="49"/>
      <c r="F192" s="40"/>
      <c r="G192" s="43"/>
      <c r="H192" s="40">
        <v>5.3</v>
      </c>
      <c r="I192" s="43" t="s">
        <v>528</v>
      </c>
      <c r="J192" s="50">
        <f t="shared" ref="J192:J201" si="16">J191+0.1</f>
        <v>75.199999999999989</v>
      </c>
      <c r="K192" s="43" t="s">
        <v>535</v>
      </c>
      <c r="L192" s="51">
        <f t="shared" si="7"/>
        <v>30.300000000000193</v>
      </c>
      <c r="M192" s="43" t="s">
        <v>57</v>
      </c>
      <c r="N192" s="40" t="s">
        <v>22</v>
      </c>
      <c r="O192" s="63"/>
      <c r="P192" s="64"/>
      <c r="Q192" s="44"/>
    </row>
    <row r="193" spans="1:17" ht="18" customHeight="1" x14ac:dyDescent="0.2">
      <c r="A193" s="39"/>
      <c r="B193" s="40" t="s">
        <v>13</v>
      </c>
      <c r="C193" s="41" t="s">
        <v>530</v>
      </c>
      <c r="D193" s="42" t="s">
        <v>359</v>
      </c>
      <c r="E193" s="49"/>
      <c r="F193" s="40"/>
      <c r="G193" s="43"/>
      <c r="H193" s="40">
        <v>5.3</v>
      </c>
      <c r="I193" s="43" t="s">
        <v>528</v>
      </c>
      <c r="J193" s="50">
        <f t="shared" si="16"/>
        <v>75.299999999999983</v>
      </c>
      <c r="K193" s="43" t="s">
        <v>536</v>
      </c>
      <c r="L193" s="51">
        <f t="shared" ref="L193:L251" si="17">L192+0.1</f>
        <v>30.400000000000194</v>
      </c>
      <c r="M193" s="43" t="s">
        <v>537</v>
      </c>
      <c r="N193" s="40" t="s">
        <v>22</v>
      </c>
      <c r="O193" s="63"/>
      <c r="P193" s="64"/>
      <c r="Q193" s="44"/>
    </row>
    <row r="194" spans="1:17" ht="18" customHeight="1" x14ac:dyDescent="0.2">
      <c r="A194" s="39"/>
      <c r="B194" s="40" t="s">
        <v>0</v>
      </c>
      <c r="C194" s="41" t="s">
        <v>529</v>
      </c>
      <c r="D194" s="42" t="s">
        <v>359</v>
      </c>
      <c r="E194" s="49"/>
      <c r="F194" s="40"/>
      <c r="G194" s="43"/>
      <c r="H194" s="40">
        <v>5.3</v>
      </c>
      <c r="I194" s="43" t="s">
        <v>528</v>
      </c>
      <c r="J194" s="50">
        <f t="shared" si="16"/>
        <v>75.399999999999977</v>
      </c>
      <c r="K194" s="43" t="s">
        <v>536</v>
      </c>
      <c r="L194" s="51">
        <f t="shared" si="17"/>
        <v>30.500000000000195</v>
      </c>
      <c r="M194" s="43" t="s">
        <v>58</v>
      </c>
      <c r="N194" s="40" t="s">
        <v>22</v>
      </c>
      <c r="O194" s="63"/>
      <c r="P194" s="64"/>
      <c r="Q194" s="44"/>
    </row>
    <row r="195" spans="1:17" ht="18" customHeight="1" x14ac:dyDescent="0.2">
      <c r="A195" s="39"/>
      <c r="B195" s="40" t="s">
        <v>0</v>
      </c>
      <c r="C195" s="41" t="s">
        <v>533</v>
      </c>
      <c r="D195" s="42" t="s">
        <v>359</v>
      </c>
      <c r="E195" s="49"/>
      <c r="F195" s="40"/>
      <c r="G195" s="43"/>
      <c r="H195" s="40">
        <v>5.3</v>
      </c>
      <c r="I195" s="43" t="s">
        <v>528</v>
      </c>
      <c r="J195" s="50">
        <f t="shared" si="16"/>
        <v>75.499999999999972</v>
      </c>
      <c r="K195" s="43" t="s">
        <v>535</v>
      </c>
      <c r="L195" s="51">
        <f t="shared" si="17"/>
        <v>30.600000000000197</v>
      </c>
      <c r="M195" s="43" t="s">
        <v>57</v>
      </c>
      <c r="N195" s="40" t="s">
        <v>22</v>
      </c>
      <c r="O195" s="63"/>
      <c r="P195" s="64"/>
      <c r="Q195" s="44"/>
    </row>
    <row r="196" spans="1:17" ht="18" customHeight="1" x14ac:dyDescent="0.2">
      <c r="A196" s="39"/>
      <c r="B196" s="40" t="s">
        <v>1</v>
      </c>
      <c r="C196" s="41" t="s">
        <v>538</v>
      </c>
      <c r="D196" s="42" t="s">
        <v>236</v>
      </c>
      <c r="E196" s="49"/>
      <c r="F196" s="40"/>
      <c r="G196" s="43"/>
      <c r="H196" s="40">
        <v>5.3</v>
      </c>
      <c r="I196" s="43" t="s">
        <v>542</v>
      </c>
      <c r="J196" s="50">
        <v>76</v>
      </c>
      <c r="K196" s="43" t="s">
        <v>546</v>
      </c>
      <c r="L196" s="51">
        <f t="shared" si="17"/>
        <v>30.700000000000198</v>
      </c>
      <c r="M196" s="43" t="s">
        <v>57</v>
      </c>
      <c r="N196" s="40" t="s">
        <v>22</v>
      </c>
      <c r="O196" s="63"/>
      <c r="P196" s="64"/>
      <c r="Q196" s="44"/>
    </row>
    <row r="197" spans="1:17" ht="18" customHeight="1" x14ac:dyDescent="0.2">
      <c r="A197" s="39"/>
      <c r="B197" s="40" t="s">
        <v>14</v>
      </c>
      <c r="C197" s="41" t="s">
        <v>539</v>
      </c>
      <c r="D197" s="42" t="s">
        <v>359</v>
      </c>
      <c r="E197" s="49"/>
      <c r="F197" s="40"/>
      <c r="G197" s="43"/>
      <c r="H197" s="40">
        <v>5.3</v>
      </c>
      <c r="I197" s="43" t="s">
        <v>542</v>
      </c>
      <c r="J197" s="50">
        <f t="shared" si="16"/>
        <v>76.099999999999994</v>
      </c>
      <c r="K197" s="43" t="s">
        <v>546</v>
      </c>
      <c r="L197" s="51">
        <f t="shared" si="17"/>
        <v>30.8000000000002</v>
      </c>
      <c r="M197" s="43" t="s">
        <v>58</v>
      </c>
      <c r="N197" s="40" t="s">
        <v>22</v>
      </c>
      <c r="O197" s="63"/>
      <c r="P197" s="64"/>
      <c r="Q197" s="44"/>
    </row>
    <row r="198" spans="1:17" ht="18" customHeight="1" x14ac:dyDescent="0.2">
      <c r="A198" s="39"/>
      <c r="B198" s="40" t="s">
        <v>14</v>
      </c>
      <c r="C198" s="41" t="s">
        <v>540</v>
      </c>
      <c r="D198" s="42" t="s">
        <v>359</v>
      </c>
      <c r="E198" s="49"/>
      <c r="F198" s="40"/>
      <c r="G198" s="43"/>
      <c r="H198" s="40">
        <v>5.3</v>
      </c>
      <c r="I198" s="43" t="s">
        <v>542</v>
      </c>
      <c r="J198" s="50">
        <f t="shared" si="16"/>
        <v>76.199999999999989</v>
      </c>
      <c r="K198" s="43" t="s">
        <v>546</v>
      </c>
      <c r="L198" s="51">
        <f t="shared" si="17"/>
        <v>30.900000000000201</v>
      </c>
      <c r="M198" s="43" t="s">
        <v>57</v>
      </c>
      <c r="N198" s="40" t="s">
        <v>22</v>
      </c>
      <c r="O198" s="63"/>
      <c r="P198" s="64"/>
      <c r="Q198" s="44"/>
    </row>
    <row r="199" spans="1:17" ht="18" customHeight="1" x14ac:dyDescent="0.2">
      <c r="A199" s="39"/>
      <c r="B199" s="40" t="s">
        <v>14</v>
      </c>
      <c r="C199" s="41" t="s">
        <v>541</v>
      </c>
      <c r="D199" s="42" t="s">
        <v>359</v>
      </c>
      <c r="E199" s="49"/>
      <c r="F199" s="40"/>
      <c r="G199" s="43"/>
      <c r="H199" s="40">
        <v>5.3</v>
      </c>
      <c r="I199" s="43" t="s">
        <v>542</v>
      </c>
      <c r="J199" s="50">
        <f t="shared" si="16"/>
        <v>76.299999999999983</v>
      </c>
      <c r="K199" s="43" t="s">
        <v>546</v>
      </c>
      <c r="L199" s="51">
        <f t="shared" si="17"/>
        <v>31.000000000000203</v>
      </c>
      <c r="M199" s="43" t="s">
        <v>57</v>
      </c>
      <c r="N199" s="40" t="s">
        <v>22</v>
      </c>
      <c r="O199" s="63"/>
      <c r="P199" s="64"/>
      <c r="Q199" s="44"/>
    </row>
    <row r="200" spans="1:17" ht="18" customHeight="1" x14ac:dyDescent="0.2">
      <c r="A200" s="39"/>
      <c r="B200" s="40" t="s">
        <v>14</v>
      </c>
      <c r="C200" s="41" t="s">
        <v>543</v>
      </c>
      <c r="D200" s="42" t="s">
        <v>359</v>
      </c>
      <c r="E200" s="49"/>
      <c r="F200" s="40"/>
      <c r="G200" s="43"/>
      <c r="H200" s="40">
        <v>5.3</v>
      </c>
      <c r="I200" s="43" t="s">
        <v>542</v>
      </c>
      <c r="J200" s="50">
        <f t="shared" si="16"/>
        <v>76.399999999999977</v>
      </c>
      <c r="K200" s="43" t="s">
        <v>546</v>
      </c>
      <c r="L200" s="51">
        <f t="shared" si="17"/>
        <v>31.100000000000204</v>
      </c>
      <c r="M200" s="43" t="s">
        <v>57</v>
      </c>
      <c r="N200" s="40" t="s">
        <v>22</v>
      </c>
      <c r="O200" s="63"/>
      <c r="P200" s="64"/>
      <c r="Q200" s="44"/>
    </row>
    <row r="201" spans="1:17" ht="18" customHeight="1" x14ac:dyDescent="0.2">
      <c r="A201" s="39"/>
      <c r="B201" s="40" t="s">
        <v>13</v>
      </c>
      <c r="C201" s="41" t="s">
        <v>544</v>
      </c>
      <c r="D201" s="42" t="s">
        <v>236</v>
      </c>
      <c r="E201" s="49"/>
      <c r="F201" s="40"/>
      <c r="G201" s="43"/>
      <c r="H201" s="40">
        <v>5.3</v>
      </c>
      <c r="I201" s="43" t="s">
        <v>542</v>
      </c>
      <c r="J201" s="50">
        <f t="shared" si="16"/>
        <v>76.499999999999972</v>
      </c>
      <c r="K201" s="43" t="s">
        <v>547</v>
      </c>
      <c r="L201" s="51">
        <f t="shared" si="17"/>
        <v>31.200000000000205</v>
      </c>
      <c r="M201" s="43" t="s">
        <v>58</v>
      </c>
      <c r="N201" s="40" t="s">
        <v>22</v>
      </c>
      <c r="O201" s="63"/>
      <c r="P201" s="64"/>
      <c r="Q201" s="44"/>
    </row>
    <row r="202" spans="1:17" ht="18" customHeight="1" x14ac:dyDescent="0.2">
      <c r="A202" s="39"/>
      <c r="B202" s="40" t="s">
        <v>0</v>
      </c>
      <c r="C202" s="41" t="s">
        <v>545</v>
      </c>
      <c r="D202" s="42" t="s">
        <v>359</v>
      </c>
      <c r="E202" s="49"/>
      <c r="F202" s="40"/>
      <c r="G202" s="43"/>
      <c r="H202" s="40">
        <v>5.3</v>
      </c>
      <c r="I202" s="43" t="s">
        <v>542</v>
      </c>
      <c r="J202" s="50">
        <f t="shared" ref="J202:J221" si="18">J201+0.1</f>
        <v>76.599999999999966</v>
      </c>
      <c r="K202" s="43" t="s">
        <v>547</v>
      </c>
      <c r="L202" s="51">
        <f t="shared" si="17"/>
        <v>31.300000000000207</v>
      </c>
      <c r="M202" s="43" t="s">
        <v>58</v>
      </c>
      <c r="N202" s="40" t="s">
        <v>22</v>
      </c>
      <c r="O202" s="63"/>
      <c r="P202" s="64"/>
      <c r="Q202" s="44"/>
    </row>
    <row r="203" spans="1:17" ht="18" customHeight="1" x14ac:dyDescent="0.2">
      <c r="A203" s="39"/>
      <c r="B203" s="40" t="s">
        <v>1</v>
      </c>
      <c r="C203" s="41" t="s">
        <v>548</v>
      </c>
      <c r="D203" s="42" t="s">
        <v>379</v>
      </c>
      <c r="E203" s="49"/>
      <c r="F203" s="40"/>
      <c r="G203" s="43"/>
      <c r="H203" s="40">
        <v>5.3</v>
      </c>
      <c r="I203" s="43" t="s">
        <v>552</v>
      </c>
      <c r="J203" s="50">
        <v>80</v>
      </c>
      <c r="K203" s="43" t="s">
        <v>553</v>
      </c>
      <c r="L203" s="51">
        <f t="shared" si="17"/>
        <v>31.400000000000208</v>
      </c>
      <c r="M203" s="43" t="s">
        <v>58</v>
      </c>
      <c r="N203" s="40" t="s">
        <v>22</v>
      </c>
      <c r="O203" s="63"/>
      <c r="P203" s="64"/>
      <c r="Q203" s="44"/>
    </row>
    <row r="204" spans="1:17" ht="18" customHeight="1" x14ac:dyDescent="0.2">
      <c r="A204" s="39"/>
      <c r="B204" s="40" t="s">
        <v>14</v>
      </c>
      <c r="C204" s="41" t="s">
        <v>549</v>
      </c>
      <c r="D204" s="42" t="s">
        <v>359</v>
      </c>
      <c r="E204" s="49"/>
      <c r="F204" s="40"/>
      <c r="G204" s="43"/>
      <c r="H204" s="40">
        <v>5.3</v>
      </c>
      <c r="I204" s="43" t="s">
        <v>552</v>
      </c>
      <c r="J204" s="50">
        <f t="shared" si="18"/>
        <v>80.099999999999994</v>
      </c>
      <c r="K204" s="43" t="s">
        <v>553</v>
      </c>
      <c r="L204" s="51">
        <f t="shared" si="17"/>
        <v>31.50000000000021</v>
      </c>
      <c r="M204" s="43" t="s">
        <v>58</v>
      </c>
      <c r="N204" s="40" t="s">
        <v>22</v>
      </c>
      <c r="O204" s="63"/>
      <c r="P204" s="64"/>
      <c r="Q204" s="44"/>
    </row>
    <row r="205" spans="1:17" ht="18" customHeight="1" x14ac:dyDescent="0.2">
      <c r="A205" s="39"/>
      <c r="B205" s="40" t="s">
        <v>13</v>
      </c>
      <c r="C205" s="41" t="s">
        <v>551</v>
      </c>
      <c r="D205" s="42" t="s">
        <v>359</v>
      </c>
      <c r="E205" s="49"/>
      <c r="F205" s="40"/>
      <c r="G205" s="43"/>
      <c r="H205" s="40">
        <v>5.3</v>
      </c>
      <c r="I205" s="43" t="s">
        <v>552</v>
      </c>
      <c r="J205" s="50">
        <f t="shared" si="18"/>
        <v>80.199999999999989</v>
      </c>
      <c r="K205" s="43" t="s">
        <v>554</v>
      </c>
      <c r="L205" s="51">
        <f t="shared" si="17"/>
        <v>31.600000000000211</v>
      </c>
      <c r="M205" s="43" t="s">
        <v>58</v>
      </c>
      <c r="N205" s="40" t="s">
        <v>22</v>
      </c>
      <c r="O205" s="63"/>
      <c r="P205" s="64"/>
      <c r="Q205" s="44"/>
    </row>
    <row r="206" spans="1:17" ht="18" customHeight="1" x14ac:dyDescent="0.2">
      <c r="A206" s="39"/>
      <c r="B206" s="40" t="s">
        <v>0</v>
      </c>
      <c r="C206" s="41" t="s">
        <v>550</v>
      </c>
      <c r="D206" s="42" t="s">
        <v>359</v>
      </c>
      <c r="E206" s="49"/>
      <c r="F206" s="40"/>
      <c r="G206" s="43"/>
      <c r="H206" s="40">
        <v>5.3</v>
      </c>
      <c r="I206" s="43" t="s">
        <v>552</v>
      </c>
      <c r="J206" s="50">
        <f t="shared" si="18"/>
        <v>80.299999999999983</v>
      </c>
      <c r="K206" s="43" t="s">
        <v>554</v>
      </c>
      <c r="L206" s="51">
        <f t="shared" si="17"/>
        <v>31.700000000000212</v>
      </c>
      <c r="M206" s="43" t="s">
        <v>58</v>
      </c>
      <c r="N206" s="40" t="s">
        <v>22</v>
      </c>
      <c r="O206" s="63"/>
      <c r="P206" s="64"/>
      <c r="Q206" s="44"/>
    </row>
    <row r="207" spans="1:17" ht="18" customHeight="1" x14ac:dyDescent="0.2">
      <c r="A207" s="39"/>
      <c r="B207" s="40" t="s">
        <v>1</v>
      </c>
      <c r="C207" s="41" t="s">
        <v>556</v>
      </c>
      <c r="D207" s="42" t="s">
        <v>359</v>
      </c>
      <c r="E207" s="49"/>
      <c r="F207" s="40"/>
      <c r="G207" s="43"/>
      <c r="H207" s="40">
        <v>5.3</v>
      </c>
      <c r="I207" s="43" t="s">
        <v>555</v>
      </c>
      <c r="J207" s="50">
        <v>81</v>
      </c>
      <c r="K207" s="43" t="s">
        <v>564</v>
      </c>
      <c r="L207" s="51">
        <f t="shared" si="17"/>
        <v>31.800000000000214</v>
      </c>
      <c r="M207" s="43" t="s">
        <v>57</v>
      </c>
      <c r="N207" s="40" t="s">
        <v>22</v>
      </c>
      <c r="O207" s="63"/>
      <c r="P207" s="64"/>
      <c r="Q207" s="44"/>
    </row>
    <row r="208" spans="1:17" ht="18" customHeight="1" x14ac:dyDescent="0.2">
      <c r="A208" s="39"/>
      <c r="B208" s="40" t="s">
        <v>14</v>
      </c>
      <c r="C208" s="41" t="s">
        <v>557</v>
      </c>
      <c r="D208" s="42" t="s">
        <v>359</v>
      </c>
      <c r="E208" s="49"/>
      <c r="F208" s="40"/>
      <c r="G208" s="43"/>
      <c r="H208" s="40">
        <v>5.3</v>
      </c>
      <c r="I208" s="43" t="s">
        <v>555</v>
      </c>
      <c r="J208" s="50">
        <f t="shared" si="18"/>
        <v>81.099999999999994</v>
      </c>
      <c r="K208" s="43" t="s">
        <v>565</v>
      </c>
      <c r="L208" s="51">
        <f t="shared" si="17"/>
        <v>31.900000000000215</v>
      </c>
      <c r="M208" s="43" t="s">
        <v>57</v>
      </c>
      <c r="N208" s="40" t="s">
        <v>22</v>
      </c>
      <c r="O208" s="63"/>
      <c r="P208" s="64"/>
      <c r="Q208" s="44"/>
    </row>
    <row r="209" spans="1:17" ht="18" customHeight="1" x14ac:dyDescent="0.2">
      <c r="A209" s="39"/>
      <c r="B209" s="40" t="s">
        <v>14</v>
      </c>
      <c r="C209" s="41" t="s">
        <v>558</v>
      </c>
      <c r="D209" s="42" t="s">
        <v>359</v>
      </c>
      <c r="E209" s="49"/>
      <c r="F209" s="40"/>
      <c r="G209" s="43"/>
      <c r="H209" s="40">
        <v>5.3</v>
      </c>
      <c r="I209" s="43" t="s">
        <v>555</v>
      </c>
      <c r="J209" s="50">
        <f t="shared" si="18"/>
        <v>81.199999999999989</v>
      </c>
      <c r="K209" s="43" t="s">
        <v>565</v>
      </c>
      <c r="L209" s="51">
        <f t="shared" si="17"/>
        <v>32.000000000000213</v>
      </c>
      <c r="M209" s="43" t="s">
        <v>57</v>
      </c>
      <c r="N209" s="40" t="s">
        <v>22</v>
      </c>
      <c r="O209" s="63"/>
      <c r="P209" s="64"/>
      <c r="Q209" s="44"/>
    </row>
    <row r="210" spans="1:17" ht="18" customHeight="1" x14ac:dyDescent="0.2">
      <c r="A210" s="39"/>
      <c r="B210" s="40" t="s">
        <v>13</v>
      </c>
      <c r="C210" s="41" t="s">
        <v>559</v>
      </c>
      <c r="D210" s="42" t="s">
        <v>359</v>
      </c>
      <c r="E210" s="49"/>
      <c r="F210" s="40"/>
      <c r="G210" s="43"/>
      <c r="H210" s="40">
        <v>5.3</v>
      </c>
      <c r="I210" s="43" t="s">
        <v>555</v>
      </c>
      <c r="J210" s="50">
        <f t="shared" si="18"/>
        <v>81.299999999999983</v>
      </c>
      <c r="K210" s="43" t="s">
        <v>566</v>
      </c>
      <c r="L210" s="51">
        <f t="shared" si="17"/>
        <v>32.100000000000215</v>
      </c>
      <c r="M210" s="43" t="s">
        <v>57</v>
      </c>
      <c r="N210" s="40" t="s">
        <v>22</v>
      </c>
      <c r="O210" s="63"/>
      <c r="P210" s="64"/>
      <c r="Q210" s="44"/>
    </row>
    <row r="211" spans="1:17" ht="18" customHeight="1" x14ac:dyDescent="0.2">
      <c r="A211" s="39"/>
      <c r="B211" s="40" t="s">
        <v>13</v>
      </c>
      <c r="C211" s="41" t="s">
        <v>560</v>
      </c>
      <c r="D211" s="42" t="s">
        <v>359</v>
      </c>
      <c r="E211" s="49"/>
      <c r="F211" s="40"/>
      <c r="G211" s="43"/>
      <c r="H211" s="40">
        <v>5.3</v>
      </c>
      <c r="I211" s="43" t="s">
        <v>555</v>
      </c>
      <c r="J211" s="50">
        <f t="shared" si="18"/>
        <v>81.399999999999977</v>
      </c>
      <c r="K211" s="43" t="s">
        <v>566</v>
      </c>
      <c r="L211" s="51">
        <f t="shared" si="17"/>
        <v>32.200000000000216</v>
      </c>
      <c r="M211" s="43" t="s">
        <v>57</v>
      </c>
      <c r="N211" s="40" t="s">
        <v>22</v>
      </c>
      <c r="O211" s="63"/>
      <c r="P211" s="64"/>
      <c r="Q211" s="44"/>
    </row>
    <row r="212" spans="1:17" ht="18" customHeight="1" x14ac:dyDescent="0.2">
      <c r="A212" s="39"/>
      <c r="B212" s="40" t="s">
        <v>13</v>
      </c>
      <c r="C212" s="41" t="s">
        <v>561</v>
      </c>
      <c r="D212" s="42" t="s">
        <v>359</v>
      </c>
      <c r="E212" s="49"/>
      <c r="F212" s="40"/>
      <c r="G212" s="43"/>
      <c r="H212" s="40">
        <v>5.3</v>
      </c>
      <c r="I212" s="43" t="s">
        <v>555</v>
      </c>
      <c r="J212" s="50">
        <f t="shared" si="18"/>
        <v>81.499999999999972</v>
      </c>
      <c r="K212" s="43" t="s">
        <v>564</v>
      </c>
      <c r="L212" s="51">
        <f t="shared" si="17"/>
        <v>32.300000000000217</v>
      </c>
      <c r="M212" s="43" t="s">
        <v>57</v>
      </c>
      <c r="N212" s="40" t="s">
        <v>22</v>
      </c>
      <c r="O212" s="63"/>
      <c r="P212" s="64"/>
      <c r="Q212" s="44"/>
    </row>
    <row r="213" spans="1:17" ht="18" customHeight="1" x14ac:dyDescent="0.2">
      <c r="A213" s="39"/>
      <c r="B213" s="40" t="s">
        <v>0</v>
      </c>
      <c r="C213" s="41" t="s">
        <v>563</v>
      </c>
      <c r="D213" s="42" t="s">
        <v>379</v>
      </c>
      <c r="E213" s="49"/>
      <c r="F213" s="40"/>
      <c r="G213" s="43"/>
      <c r="H213" s="40">
        <v>5.3</v>
      </c>
      <c r="I213" s="43" t="s">
        <v>555</v>
      </c>
      <c r="J213" s="50">
        <f t="shared" si="18"/>
        <v>81.599999999999966</v>
      </c>
      <c r="K213" s="43" t="s">
        <v>565</v>
      </c>
      <c r="L213" s="51">
        <f t="shared" si="17"/>
        <v>32.400000000000219</v>
      </c>
      <c r="M213" s="43" t="s">
        <v>57</v>
      </c>
      <c r="N213" s="40" t="s">
        <v>22</v>
      </c>
      <c r="O213" s="63"/>
      <c r="P213" s="64"/>
      <c r="Q213" s="44"/>
    </row>
    <row r="214" spans="1:17" ht="18" customHeight="1" x14ac:dyDescent="0.2">
      <c r="A214" s="39"/>
      <c r="B214" s="40" t="s">
        <v>0</v>
      </c>
      <c r="C214" s="41" t="s">
        <v>562</v>
      </c>
      <c r="D214" s="42" t="s">
        <v>379</v>
      </c>
      <c r="E214" s="49"/>
      <c r="F214" s="40"/>
      <c r="G214" s="43"/>
      <c r="H214" s="40">
        <v>5.3</v>
      </c>
      <c r="I214" s="43" t="s">
        <v>555</v>
      </c>
      <c r="J214" s="50">
        <f t="shared" si="18"/>
        <v>81.69999999999996</v>
      </c>
      <c r="K214" s="43" t="s">
        <v>566</v>
      </c>
      <c r="L214" s="51">
        <f t="shared" si="17"/>
        <v>32.50000000000022</v>
      </c>
      <c r="M214" s="43" t="s">
        <v>57</v>
      </c>
      <c r="N214" s="40" t="s">
        <v>22</v>
      </c>
      <c r="O214" s="63"/>
      <c r="P214" s="64"/>
      <c r="Q214" s="44"/>
    </row>
    <row r="215" spans="1:17" ht="18" customHeight="1" x14ac:dyDescent="0.2">
      <c r="A215" s="39"/>
      <c r="B215" s="40" t="s">
        <v>1</v>
      </c>
      <c r="C215" s="41" t="s">
        <v>569</v>
      </c>
      <c r="D215" s="42" t="s">
        <v>359</v>
      </c>
      <c r="E215" s="49"/>
      <c r="F215" s="40"/>
      <c r="G215" s="43"/>
      <c r="H215" s="40">
        <v>5.3</v>
      </c>
      <c r="I215" s="43" t="s">
        <v>574</v>
      </c>
      <c r="J215" s="50">
        <v>82</v>
      </c>
      <c r="K215" s="43" t="s">
        <v>574</v>
      </c>
      <c r="L215" s="51">
        <f t="shared" si="17"/>
        <v>32.600000000000222</v>
      </c>
      <c r="M215" s="43" t="s">
        <v>57</v>
      </c>
      <c r="N215" s="40" t="s">
        <v>22</v>
      </c>
      <c r="O215" s="63"/>
      <c r="P215" s="64"/>
      <c r="Q215" s="44"/>
    </row>
    <row r="216" spans="1:17" ht="18" customHeight="1" x14ac:dyDescent="0.2">
      <c r="A216" s="39"/>
      <c r="B216" s="40" t="s">
        <v>14</v>
      </c>
      <c r="C216" s="41" t="s">
        <v>567</v>
      </c>
      <c r="D216" s="42" t="s">
        <v>359</v>
      </c>
      <c r="E216" s="49"/>
      <c r="F216" s="40"/>
      <c r="G216" s="43"/>
      <c r="H216" s="40">
        <v>5.3</v>
      </c>
      <c r="I216" s="43" t="s">
        <v>574</v>
      </c>
      <c r="J216" s="50">
        <f t="shared" si="18"/>
        <v>82.1</v>
      </c>
      <c r="K216" s="43" t="s">
        <v>574</v>
      </c>
      <c r="L216" s="51">
        <f t="shared" si="17"/>
        <v>32.700000000000223</v>
      </c>
      <c r="M216" s="43" t="s">
        <v>57</v>
      </c>
      <c r="N216" s="40" t="s">
        <v>22</v>
      </c>
      <c r="O216" s="63"/>
      <c r="P216" s="64"/>
      <c r="Q216" s="44"/>
    </row>
    <row r="217" spans="1:17" ht="18" customHeight="1" x14ac:dyDescent="0.2">
      <c r="A217" s="39"/>
      <c r="B217" s="40" t="s">
        <v>14</v>
      </c>
      <c r="C217" s="41" t="s">
        <v>568</v>
      </c>
      <c r="D217" s="42" t="s">
        <v>359</v>
      </c>
      <c r="E217" s="49"/>
      <c r="F217" s="40"/>
      <c r="G217" s="43"/>
      <c r="H217" s="40">
        <v>5.3</v>
      </c>
      <c r="I217" s="43" t="s">
        <v>574</v>
      </c>
      <c r="J217" s="50">
        <f t="shared" si="18"/>
        <v>82.199999999999989</v>
      </c>
      <c r="K217" s="43" t="s">
        <v>574</v>
      </c>
      <c r="L217" s="51">
        <f t="shared" si="17"/>
        <v>32.800000000000225</v>
      </c>
      <c r="M217" s="43" t="s">
        <v>57</v>
      </c>
      <c r="N217" s="40" t="s">
        <v>22</v>
      </c>
      <c r="O217" s="63"/>
      <c r="P217" s="64"/>
      <c r="Q217" s="44"/>
    </row>
    <row r="218" spans="1:17" ht="18" customHeight="1" x14ac:dyDescent="0.2">
      <c r="A218" s="39"/>
      <c r="B218" s="40" t="s">
        <v>14</v>
      </c>
      <c r="C218" s="41" t="s">
        <v>571</v>
      </c>
      <c r="D218" s="42" t="s">
        <v>359</v>
      </c>
      <c r="E218" s="49"/>
      <c r="F218" s="40"/>
      <c r="G218" s="43"/>
      <c r="H218" s="40">
        <v>5.3</v>
      </c>
      <c r="I218" s="43" t="s">
        <v>574</v>
      </c>
      <c r="J218" s="50">
        <f t="shared" si="18"/>
        <v>82.299999999999983</v>
      </c>
      <c r="K218" s="43" t="s">
        <v>574</v>
      </c>
      <c r="L218" s="51">
        <f t="shared" si="17"/>
        <v>32.900000000000226</v>
      </c>
      <c r="M218" s="43" t="s">
        <v>57</v>
      </c>
      <c r="N218" s="40" t="s">
        <v>22</v>
      </c>
      <c r="O218" s="63"/>
      <c r="P218" s="64"/>
      <c r="Q218" s="44"/>
    </row>
    <row r="219" spans="1:17" ht="18" customHeight="1" x14ac:dyDescent="0.2">
      <c r="A219" s="39"/>
      <c r="B219" s="40" t="s">
        <v>13</v>
      </c>
      <c r="C219" s="41" t="s">
        <v>570</v>
      </c>
      <c r="D219" s="42" t="s">
        <v>359</v>
      </c>
      <c r="E219" s="49"/>
      <c r="F219" s="40"/>
      <c r="G219" s="43"/>
      <c r="H219" s="40">
        <v>5.3</v>
      </c>
      <c r="I219" s="43" t="s">
        <v>574</v>
      </c>
      <c r="J219" s="50">
        <f t="shared" si="18"/>
        <v>82.399999999999977</v>
      </c>
      <c r="K219" s="43" t="s">
        <v>574</v>
      </c>
      <c r="L219" s="51">
        <f t="shared" si="17"/>
        <v>33.000000000000227</v>
      </c>
      <c r="M219" s="43" t="s">
        <v>57</v>
      </c>
      <c r="N219" s="40" t="s">
        <v>22</v>
      </c>
      <c r="O219" s="63"/>
      <c r="P219" s="64"/>
      <c r="Q219" s="44"/>
    </row>
    <row r="220" spans="1:17" ht="18" customHeight="1" x14ac:dyDescent="0.2">
      <c r="A220" s="39"/>
      <c r="B220" s="40" t="s">
        <v>0</v>
      </c>
      <c r="C220" s="41" t="s">
        <v>572</v>
      </c>
      <c r="D220" s="42" t="s">
        <v>359</v>
      </c>
      <c r="E220" s="49"/>
      <c r="F220" s="40"/>
      <c r="G220" s="43"/>
      <c r="H220" s="40">
        <v>5.3</v>
      </c>
      <c r="I220" s="43" t="s">
        <v>574</v>
      </c>
      <c r="J220" s="50">
        <f t="shared" si="18"/>
        <v>82.499999999999972</v>
      </c>
      <c r="K220" s="43" t="s">
        <v>574</v>
      </c>
      <c r="L220" s="51">
        <f t="shared" si="17"/>
        <v>33.100000000000229</v>
      </c>
      <c r="M220" s="43" t="s">
        <v>57</v>
      </c>
      <c r="N220" s="40" t="s">
        <v>22</v>
      </c>
      <c r="O220" s="63"/>
      <c r="P220" s="64"/>
      <c r="Q220" s="44"/>
    </row>
    <row r="221" spans="1:17" ht="18" customHeight="1" x14ac:dyDescent="0.2">
      <c r="A221" s="39"/>
      <c r="B221" s="40" t="s">
        <v>0</v>
      </c>
      <c r="C221" s="41" t="s">
        <v>573</v>
      </c>
      <c r="D221" s="42" t="s">
        <v>379</v>
      </c>
      <c r="E221" s="49"/>
      <c r="F221" s="40"/>
      <c r="G221" s="43"/>
      <c r="H221" s="40">
        <v>5.3</v>
      </c>
      <c r="I221" s="43" t="s">
        <v>574</v>
      </c>
      <c r="J221" s="50">
        <f t="shared" si="18"/>
        <v>82.599999999999966</v>
      </c>
      <c r="K221" s="43" t="s">
        <v>574</v>
      </c>
      <c r="L221" s="51">
        <f t="shared" si="17"/>
        <v>33.20000000000023</v>
      </c>
      <c r="M221" s="43" t="s">
        <v>57</v>
      </c>
      <c r="N221" s="40" t="s">
        <v>22</v>
      </c>
      <c r="O221" s="63"/>
      <c r="P221" s="64"/>
      <c r="Q221" s="44"/>
    </row>
    <row r="222" spans="1:17" ht="18" customHeight="1" x14ac:dyDescent="0.2">
      <c r="A222" s="39"/>
      <c r="B222" s="40" t="s">
        <v>0</v>
      </c>
      <c r="C222" s="41" t="s">
        <v>575</v>
      </c>
      <c r="D222" s="42" t="s">
        <v>379</v>
      </c>
      <c r="E222" s="49"/>
      <c r="F222" s="40"/>
      <c r="G222" s="43"/>
      <c r="H222" s="40">
        <v>5.3</v>
      </c>
      <c r="I222" s="43" t="s">
        <v>574</v>
      </c>
      <c r="J222" s="50">
        <f t="shared" ref="J222" si="19">J221+0.1</f>
        <v>82.69999999999996</v>
      </c>
      <c r="K222" s="43" t="s">
        <v>574</v>
      </c>
      <c r="L222" s="51">
        <f t="shared" si="17"/>
        <v>33.300000000000232</v>
      </c>
      <c r="M222" s="43" t="s">
        <v>57</v>
      </c>
      <c r="N222" s="40" t="s">
        <v>22</v>
      </c>
      <c r="O222" s="63"/>
      <c r="P222" s="64"/>
      <c r="Q222" s="44"/>
    </row>
    <row r="223" spans="1:17" ht="18" customHeight="1" x14ac:dyDescent="0.2">
      <c r="A223" s="39"/>
      <c r="B223" s="40" t="s">
        <v>1</v>
      </c>
      <c r="C223" s="41" t="s">
        <v>576</v>
      </c>
      <c r="D223" s="42" t="s">
        <v>359</v>
      </c>
      <c r="E223" s="49"/>
      <c r="F223" s="40"/>
      <c r="G223" s="43"/>
      <c r="H223" s="40">
        <v>5.3</v>
      </c>
      <c r="I223" s="43" t="s">
        <v>578</v>
      </c>
      <c r="J223" s="50">
        <v>83</v>
      </c>
      <c r="K223" s="43" t="s">
        <v>579</v>
      </c>
      <c r="L223" s="51">
        <f t="shared" si="17"/>
        <v>33.400000000000233</v>
      </c>
      <c r="M223" s="43" t="s">
        <v>57</v>
      </c>
      <c r="N223" s="40" t="s">
        <v>22</v>
      </c>
      <c r="O223" s="81" t="s">
        <v>577</v>
      </c>
      <c r="P223" s="82"/>
      <c r="Q223" s="44"/>
    </row>
    <row r="224" spans="1:17" ht="18" customHeight="1" x14ac:dyDescent="0.2">
      <c r="A224" s="39"/>
      <c r="B224" s="40" t="s">
        <v>1</v>
      </c>
      <c r="C224" s="41" t="s">
        <v>583</v>
      </c>
      <c r="D224" s="42" t="s">
        <v>359</v>
      </c>
      <c r="E224" s="49"/>
      <c r="F224" s="40"/>
      <c r="G224" s="43"/>
      <c r="H224" s="40">
        <v>5.3</v>
      </c>
      <c r="I224" s="43" t="s">
        <v>578</v>
      </c>
      <c r="J224" s="50">
        <f>J223+0.1</f>
        <v>83.1</v>
      </c>
      <c r="K224" s="43" t="s">
        <v>579</v>
      </c>
      <c r="L224" s="51">
        <f t="shared" si="17"/>
        <v>33.500000000000234</v>
      </c>
      <c r="M224" s="43" t="s">
        <v>57</v>
      </c>
      <c r="N224" s="40" t="s">
        <v>22</v>
      </c>
      <c r="O224" s="65"/>
      <c r="P224" s="66"/>
      <c r="Q224" s="44"/>
    </row>
    <row r="225" spans="1:17" ht="18" customHeight="1" x14ac:dyDescent="0.2">
      <c r="A225" s="39"/>
      <c r="B225" s="40" t="s">
        <v>14</v>
      </c>
      <c r="C225" s="41" t="s">
        <v>581</v>
      </c>
      <c r="D225" s="42" t="s">
        <v>359</v>
      </c>
      <c r="E225" s="49"/>
      <c r="F225" s="40"/>
      <c r="G225" s="43"/>
      <c r="H225" s="40">
        <v>5.3</v>
      </c>
      <c r="I225" s="43" t="s">
        <v>578</v>
      </c>
      <c r="J225" s="50">
        <f t="shared" ref="J225:J234" si="20">J224+0.1</f>
        <v>83.199999999999989</v>
      </c>
      <c r="K225" s="43" t="s">
        <v>579</v>
      </c>
      <c r="L225" s="51">
        <f t="shared" si="17"/>
        <v>33.600000000000236</v>
      </c>
      <c r="M225" s="43" t="s">
        <v>57</v>
      </c>
      <c r="N225" s="40" t="s">
        <v>22</v>
      </c>
      <c r="O225" s="63"/>
      <c r="P225" s="64"/>
      <c r="Q225" s="44"/>
    </row>
    <row r="226" spans="1:17" ht="18" customHeight="1" x14ac:dyDescent="0.2">
      <c r="A226" s="39"/>
      <c r="B226" s="40" t="s">
        <v>14</v>
      </c>
      <c r="C226" s="41" t="s">
        <v>581</v>
      </c>
      <c r="D226" s="42" t="s">
        <v>359</v>
      </c>
      <c r="E226" s="49"/>
      <c r="F226" s="40"/>
      <c r="G226" s="43"/>
      <c r="H226" s="40">
        <v>5.3</v>
      </c>
      <c r="I226" s="43" t="s">
        <v>578</v>
      </c>
      <c r="J226" s="50">
        <f t="shared" si="20"/>
        <v>83.299999999999983</v>
      </c>
      <c r="K226" s="43" t="s">
        <v>579</v>
      </c>
      <c r="L226" s="51">
        <f t="shared" si="17"/>
        <v>33.700000000000237</v>
      </c>
      <c r="M226" s="43" t="s">
        <v>57</v>
      </c>
      <c r="N226" s="40" t="s">
        <v>22</v>
      </c>
      <c r="O226" s="63"/>
      <c r="P226" s="64"/>
      <c r="Q226" s="44"/>
    </row>
    <row r="227" spans="1:17" ht="18" customHeight="1" x14ac:dyDescent="0.2">
      <c r="A227" s="39"/>
      <c r="B227" s="40" t="s">
        <v>14</v>
      </c>
      <c r="C227" s="41" t="s">
        <v>582</v>
      </c>
      <c r="D227" s="42" t="s">
        <v>359</v>
      </c>
      <c r="E227" s="49"/>
      <c r="F227" s="40"/>
      <c r="G227" s="43"/>
      <c r="H227" s="40">
        <v>5.3</v>
      </c>
      <c r="I227" s="43" t="s">
        <v>578</v>
      </c>
      <c r="J227" s="50">
        <f t="shared" si="20"/>
        <v>83.399999999999977</v>
      </c>
      <c r="K227" s="43" t="s">
        <v>579</v>
      </c>
      <c r="L227" s="51">
        <f t="shared" si="17"/>
        <v>33.800000000000239</v>
      </c>
      <c r="M227" s="43" t="s">
        <v>57</v>
      </c>
      <c r="N227" s="40" t="s">
        <v>22</v>
      </c>
      <c r="O227" s="63"/>
      <c r="P227" s="64"/>
      <c r="Q227" s="44"/>
    </row>
    <row r="228" spans="1:17" ht="18" customHeight="1" x14ac:dyDescent="0.2">
      <c r="A228" s="39"/>
      <c r="B228" s="40" t="s">
        <v>13</v>
      </c>
      <c r="C228" s="41" t="s">
        <v>585</v>
      </c>
      <c r="D228" s="42" t="s">
        <v>379</v>
      </c>
      <c r="E228" s="49"/>
      <c r="F228" s="40"/>
      <c r="G228" s="43"/>
      <c r="H228" s="40">
        <v>5.3</v>
      </c>
      <c r="I228" s="43" t="s">
        <v>578</v>
      </c>
      <c r="J228" s="50">
        <f t="shared" si="20"/>
        <v>83.499999999999972</v>
      </c>
      <c r="K228" s="43" t="s">
        <v>580</v>
      </c>
      <c r="L228" s="51">
        <f t="shared" si="17"/>
        <v>33.90000000000024</v>
      </c>
      <c r="M228" s="43" t="s">
        <v>57</v>
      </c>
      <c r="N228" s="40" t="s">
        <v>22</v>
      </c>
      <c r="O228" s="63"/>
      <c r="P228" s="64"/>
      <c r="Q228" s="44"/>
    </row>
    <row r="229" spans="1:17" ht="18" customHeight="1" x14ac:dyDescent="0.2">
      <c r="A229" s="39"/>
      <c r="B229" s="40" t="s">
        <v>0</v>
      </c>
      <c r="C229" s="41" t="s">
        <v>584</v>
      </c>
      <c r="D229" s="42" t="s">
        <v>359</v>
      </c>
      <c r="E229" s="49"/>
      <c r="F229" s="40"/>
      <c r="G229" s="43"/>
      <c r="H229" s="40">
        <v>5.3</v>
      </c>
      <c r="I229" s="43" t="s">
        <v>578</v>
      </c>
      <c r="J229" s="50">
        <f t="shared" si="20"/>
        <v>83.599999999999966</v>
      </c>
      <c r="K229" s="43" t="s">
        <v>580</v>
      </c>
      <c r="L229" s="51">
        <f t="shared" si="17"/>
        <v>34.000000000000242</v>
      </c>
      <c r="M229" s="43" t="s">
        <v>57</v>
      </c>
      <c r="N229" s="40" t="s">
        <v>22</v>
      </c>
      <c r="O229" s="63"/>
      <c r="P229" s="64"/>
      <c r="Q229" s="44"/>
    </row>
    <row r="230" spans="1:17" ht="18" customHeight="1" x14ac:dyDescent="0.2">
      <c r="A230" s="39"/>
      <c r="B230" s="40" t="s">
        <v>1</v>
      </c>
      <c r="C230" s="41" t="s">
        <v>586</v>
      </c>
      <c r="D230" s="42" t="s">
        <v>359</v>
      </c>
      <c r="E230" s="49"/>
      <c r="F230" s="40"/>
      <c r="G230" s="43"/>
      <c r="H230" s="40">
        <v>5.4</v>
      </c>
      <c r="I230" s="43" t="s">
        <v>589</v>
      </c>
      <c r="J230" s="50">
        <v>84</v>
      </c>
      <c r="K230" s="43" t="s">
        <v>589</v>
      </c>
      <c r="L230" s="51">
        <f t="shared" si="17"/>
        <v>34.100000000000243</v>
      </c>
      <c r="M230" s="43" t="s">
        <v>57</v>
      </c>
      <c r="N230" s="40" t="s">
        <v>22</v>
      </c>
      <c r="O230" s="63"/>
      <c r="P230" s="64"/>
      <c r="Q230" s="44"/>
    </row>
    <row r="231" spans="1:17" ht="18" customHeight="1" x14ac:dyDescent="0.2">
      <c r="A231" s="39"/>
      <c r="B231" s="40" t="s">
        <v>14</v>
      </c>
      <c r="C231" s="41" t="s">
        <v>588</v>
      </c>
      <c r="D231" s="42" t="s">
        <v>359</v>
      </c>
      <c r="E231" s="49"/>
      <c r="F231" s="40"/>
      <c r="G231" s="43"/>
      <c r="H231" s="40">
        <v>5.4</v>
      </c>
      <c r="I231" s="43" t="s">
        <v>589</v>
      </c>
      <c r="J231" s="50">
        <f t="shared" si="20"/>
        <v>84.1</v>
      </c>
      <c r="K231" s="43" t="s">
        <v>589</v>
      </c>
      <c r="L231" s="51">
        <f t="shared" si="17"/>
        <v>34.200000000000244</v>
      </c>
      <c r="M231" s="43" t="s">
        <v>57</v>
      </c>
      <c r="N231" s="40" t="s">
        <v>22</v>
      </c>
      <c r="O231" s="63"/>
      <c r="P231" s="64"/>
      <c r="Q231" s="44"/>
    </row>
    <row r="232" spans="1:17" ht="18" customHeight="1" x14ac:dyDescent="0.2">
      <c r="A232" s="39"/>
      <c r="B232" s="40" t="s">
        <v>14</v>
      </c>
      <c r="C232" s="41" t="s">
        <v>587</v>
      </c>
      <c r="D232" s="42" t="s">
        <v>359</v>
      </c>
      <c r="E232" s="49"/>
      <c r="F232" s="40"/>
      <c r="G232" s="43"/>
      <c r="H232" s="40">
        <v>5.4</v>
      </c>
      <c r="I232" s="43" t="s">
        <v>589</v>
      </c>
      <c r="J232" s="50">
        <f t="shared" si="20"/>
        <v>84.199999999999989</v>
      </c>
      <c r="K232" s="43" t="s">
        <v>589</v>
      </c>
      <c r="L232" s="51">
        <f t="shared" si="17"/>
        <v>34.300000000000246</v>
      </c>
      <c r="M232" s="43" t="s">
        <v>57</v>
      </c>
      <c r="N232" s="40" t="s">
        <v>22</v>
      </c>
      <c r="O232" s="63"/>
      <c r="P232" s="64"/>
      <c r="Q232" s="44"/>
    </row>
    <row r="233" spans="1:17" ht="18" customHeight="1" x14ac:dyDescent="0.2">
      <c r="A233" s="39"/>
      <c r="B233" s="40" t="s">
        <v>13</v>
      </c>
      <c r="C233" s="41" t="s">
        <v>591</v>
      </c>
      <c r="D233" s="42" t="s">
        <v>236</v>
      </c>
      <c r="E233" s="49"/>
      <c r="F233" s="40"/>
      <c r="G233" s="43"/>
      <c r="H233" s="40">
        <v>5.4</v>
      </c>
      <c r="I233" s="43" t="s">
        <v>589</v>
      </c>
      <c r="J233" s="50">
        <f t="shared" si="20"/>
        <v>84.299999999999983</v>
      </c>
      <c r="K233" s="43" t="s">
        <v>589</v>
      </c>
      <c r="L233" s="51">
        <f t="shared" si="17"/>
        <v>34.400000000000247</v>
      </c>
      <c r="M233" s="43" t="s">
        <v>57</v>
      </c>
      <c r="N233" s="40" t="s">
        <v>22</v>
      </c>
      <c r="O233" s="63"/>
      <c r="P233" s="64"/>
      <c r="Q233" s="44"/>
    </row>
    <row r="234" spans="1:17" ht="18" customHeight="1" x14ac:dyDescent="0.2">
      <c r="A234" s="39"/>
      <c r="B234" s="40" t="s">
        <v>0</v>
      </c>
      <c r="C234" s="41" t="s">
        <v>590</v>
      </c>
      <c r="D234" s="42" t="s">
        <v>359</v>
      </c>
      <c r="E234" s="49"/>
      <c r="F234" s="40"/>
      <c r="G234" s="43"/>
      <c r="H234" s="40">
        <v>5.4</v>
      </c>
      <c r="I234" s="43" t="s">
        <v>589</v>
      </c>
      <c r="J234" s="50">
        <f t="shared" si="20"/>
        <v>84.399999999999977</v>
      </c>
      <c r="K234" s="43" t="s">
        <v>589</v>
      </c>
      <c r="L234" s="51">
        <f t="shared" si="17"/>
        <v>34.500000000000249</v>
      </c>
      <c r="M234" s="43" t="s">
        <v>57</v>
      </c>
      <c r="N234" s="40" t="s">
        <v>22</v>
      </c>
      <c r="O234" s="63"/>
      <c r="P234" s="64"/>
      <c r="Q234" s="44"/>
    </row>
    <row r="235" spans="1:17" ht="18" customHeight="1" x14ac:dyDescent="0.2">
      <c r="A235" s="39"/>
      <c r="B235" s="40" t="s">
        <v>0</v>
      </c>
      <c r="C235" s="41" t="s">
        <v>592</v>
      </c>
      <c r="D235" s="42" t="s">
        <v>359</v>
      </c>
      <c r="E235" s="49"/>
      <c r="F235" s="40"/>
      <c r="G235" s="43"/>
      <c r="H235" s="40">
        <v>5.4</v>
      </c>
      <c r="I235" s="43" t="s">
        <v>589</v>
      </c>
      <c r="J235" s="50">
        <f t="shared" ref="J235:J251" si="21">J234+0.1</f>
        <v>84.499999999999972</v>
      </c>
      <c r="K235" s="43" t="s">
        <v>589</v>
      </c>
      <c r="L235" s="51">
        <f t="shared" si="17"/>
        <v>34.60000000000025</v>
      </c>
      <c r="M235" s="43" t="s">
        <v>57</v>
      </c>
      <c r="N235" s="40" t="s">
        <v>22</v>
      </c>
      <c r="O235" s="81" t="s">
        <v>593</v>
      </c>
      <c r="P235" s="82"/>
      <c r="Q235" s="44"/>
    </row>
    <row r="236" spans="1:17" ht="18" customHeight="1" x14ac:dyDescent="0.2">
      <c r="A236" s="39"/>
      <c r="B236" s="40" t="s">
        <v>1</v>
      </c>
      <c r="C236" s="41" t="s">
        <v>595</v>
      </c>
      <c r="D236" s="42" t="s">
        <v>359</v>
      </c>
      <c r="E236" s="49"/>
      <c r="F236" s="40"/>
      <c r="G236" s="43"/>
      <c r="H236" s="40">
        <v>6.4</v>
      </c>
      <c r="I236" s="43" t="s">
        <v>594</v>
      </c>
      <c r="J236" s="50">
        <v>85</v>
      </c>
      <c r="K236" s="43" t="s">
        <v>597</v>
      </c>
      <c r="L236" s="51">
        <f t="shared" si="17"/>
        <v>34.700000000000252</v>
      </c>
      <c r="M236" s="43" t="s">
        <v>57</v>
      </c>
      <c r="N236" s="40" t="s">
        <v>22</v>
      </c>
      <c r="O236" s="63"/>
      <c r="P236" s="64"/>
      <c r="Q236" s="44"/>
    </row>
    <row r="237" spans="1:17" ht="18" customHeight="1" x14ac:dyDescent="0.2">
      <c r="A237" s="39"/>
      <c r="B237" s="40" t="s">
        <v>14</v>
      </c>
      <c r="C237" s="41" t="s">
        <v>596</v>
      </c>
      <c r="D237" s="42" t="s">
        <v>359</v>
      </c>
      <c r="E237" s="49"/>
      <c r="F237" s="40"/>
      <c r="G237" s="43"/>
      <c r="H237" s="40">
        <v>6.4</v>
      </c>
      <c r="I237" s="43" t="s">
        <v>594</v>
      </c>
      <c r="J237" s="50">
        <f t="shared" si="21"/>
        <v>85.1</v>
      </c>
      <c r="K237" s="43" t="s">
        <v>597</v>
      </c>
      <c r="L237" s="51">
        <f t="shared" si="17"/>
        <v>34.800000000000253</v>
      </c>
      <c r="M237" s="43" t="s">
        <v>57</v>
      </c>
      <c r="N237" s="40" t="s">
        <v>22</v>
      </c>
      <c r="O237" s="63"/>
      <c r="P237" s="64"/>
      <c r="Q237" s="44"/>
    </row>
    <row r="238" spans="1:17" ht="18" customHeight="1" x14ac:dyDescent="0.2">
      <c r="A238" s="39"/>
      <c r="B238" s="40" t="s">
        <v>14</v>
      </c>
      <c r="C238" s="41" t="s">
        <v>598</v>
      </c>
      <c r="D238" s="42" t="s">
        <v>359</v>
      </c>
      <c r="E238" s="49"/>
      <c r="F238" s="40"/>
      <c r="G238" s="43"/>
      <c r="H238" s="40">
        <v>6.4</v>
      </c>
      <c r="I238" s="43" t="s">
        <v>594</v>
      </c>
      <c r="J238" s="50">
        <f t="shared" si="21"/>
        <v>85.199999999999989</v>
      </c>
      <c r="K238" s="43" t="s">
        <v>597</v>
      </c>
      <c r="L238" s="51">
        <f t="shared" si="17"/>
        <v>34.900000000000254</v>
      </c>
      <c r="M238" s="43" t="s">
        <v>57</v>
      </c>
      <c r="N238" s="40" t="s">
        <v>22</v>
      </c>
      <c r="O238" s="63"/>
      <c r="P238" s="64"/>
      <c r="Q238" s="44"/>
    </row>
    <row r="239" spans="1:17" ht="18" customHeight="1" x14ac:dyDescent="0.2">
      <c r="A239" s="39"/>
      <c r="B239" s="40" t="s">
        <v>14</v>
      </c>
      <c r="C239" s="41" t="s">
        <v>599</v>
      </c>
      <c r="D239" s="42" t="s">
        <v>359</v>
      </c>
      <c r="E239" s="49"/>
      <c r="F239" s="40"/>
      <c r="G239" s="43"/>
      <c r="H239" s="40">
        <v>6.4</v>
      </c>
      <c r="I239" s="43" t="s">
        <v>594</v>
      </c>
      <c r="J239" s="50">
        <f t="shared" si="21"/>
        <v>85.299999999999983</v>
      </c>
      <c r="K239" s="43" t="s">
        <v>597</v>
      </c>
      <c r="L239" s="51">
        <f t="shared" si="17"/>
        <v>35.000000000000256</v>
      </c>
      <c r="M239" s="43" t="s">
        <v>57</v>
      </c>
      <c r="N239" s="40" t="s">
        <v>22</v>
      </c>
      <c r="O239" s="63"/>
      <c r="P239" s="64"/>
      <c r="Q239" s="44"/>
    </row>
    <row r="240" spans="1:17" ht="18" customHeight="1" x14ac:dyDescent="0.2">
      <c r="A240" s="39"/>
      <c r="B240" s="40" t="s">
        <v>14</v>
      </c>
      <c r="C240" s="41" t="s">
        <v>601</v>
      </c>
      <c r="D240" s="42" t="s">
        <v>359</v>
      </c>
      <c r="E240" s="49"/>
      <c r="F240" s="40"/>
      <c r="G240" s="43"/>
      <c r="H240" s="40">
        <v>6.4</v>
      </c>
      <c r="I240" s="43" t="s">
        <v>594</v>
      </c>
      <c r="J240" s="50">
        <f t="shared" si="21"/>
        <v>85.399999999999977</v>
      </c>
      <c r="K240" s="43" t="s">
        <v>597</v>
      </c>
      <c r="L240" s="51">
        <f t="shared" si="17"/>
        <v>35.100000000000257</v>
      </c>
      <c r="M240" s="43" t="s">
        <v>57</v>
      </c>
      <c r="N240" s="40" t="s">
        <v>22</v>
      </c>
      <c r="O240" s="63"/>
      <c r="P240" s="64"/>
      <c r="Q240" s="44"/>
    </row>
    <row r="241" spans="1:17" ht="18" customHeight="1" x14ac:dyDescent="0.2">
      <c r="A241" s="39"/>
      <c r="B241" s="40" t="s">
        <v>13</v>
      </c>
      <c r="C241" s="41" t="s">
        <v>600</v>
      </c>
      <c r="D241" s="42" t="s">
        <v>359</v>
      </c>
      <c r="E241" s="49"/>
      <c r="F241" s="40"/>
      <c r="G241" s="43"/>
      <c r="H241" s="40">
        <v>6.4</v>
      </c>
      <c r="I241" s="43" t="s">
        <v>594</v>
      </c>
      <c r="J241" s="50">
        <f t="shared" si="21"/>
        <v>85.499999999999972</v>
      </c>
      <c r="K241" s="43" t="s">
        <v>606</v>
      </c>
      <c r="L241" s="51">
        <f t="shared" si="17"/>
        <v>35.200000000000259</v>
      </c>
      <c r="M241" s="43" t="s">
        <v>58</v>
      </c>
      <c r="N241" s="40" t="s">
        <v>22</v>
      </c>
      <c r="O241" s="63"/>
      <c r="P241" s="64"/>
      <c r="Q241" s="44"/>
    </row>
    <row r="242" spans="1:17" ht="18" customHeight="1" x14ac:dyDescent="0.2">
      <c r="A242" s="39"/>
      <c r="B242" s="40" t="s">
        <v>13</v>
      </c>
      <c r="C242" s="41" t="s">
        <v>602</v>
      </c>
      <c r="D242" s="42" t="s">
        <v>359</v>
      </c>
      <c r="E242" s="49"/>
      <c r="F242" s="40"/>
      <c r="G242" s="43"/>
      <c r="H242" s="40">
        <v>6.4</v>
      </c>
      <c r="I242" s="43" t="s">
        <v>594</v>
      </c>
      <c r="J242" s="50">
        <f t="shared" si="21"/>
        <v>85.599999999999966</v>
      </c>
      <c r="K242" s="43" t="s">
        <v>606</v>
      </c>
      <c r="L242" s="51">
        <f t="shared" si="17"/>
        <v>35.30000000000026</v>
      </c>
      <c r="M242" s="43" t="s">
        <v>58</v>
      </c>
      <c r="N242" s="40" t="s">
        <v>22</v>
      </c>
      <c r="O242" s="63"/>
      <c r="P242" s="64"/>
      <c r="Q242" s="44"/>
    </row>
    <row r="243" spans="1:17" ht="18" customHeight="1" x14ac:dyDescent="0.2">
      <c r="A243" s="39"/>
      <c r="B243" s="40" t="s">
        <v>0</v>
      </c>
      <c r="C243" s="41" t="s">
        <v>603</v>
      </c>
      <c r="D243" s="42" t="s">
        <v>359</v>
      </c>
      <c r="E243" s="49"/>
      <c r="F243" s="40"/>
      <c r="G243" s="43"/>
      <c r="H243" s="40">
        <v>6.4</v>
      </c>
      <c r="I243" s="43" t="s">
        <v>594</v>
      </c>
      <c r="J243" s="50">
        <f t="shared" si="21"/>
        <v>85.69999999999996</v>
      </c>
      <c r="K243" s="43" t="s">
        <v>606</v>
      </c>
      <c r="L243" s="51">
        <f t="shared" si="17"/>
        <v>35.400000000000261</v>
      </c>
      <c r="M243" s="43" t="s">
        <v>57</v>
      </c>
      <c r="N243" s="40" t="s">
        <v>22</v>
      </c>
      <c r="O243" s="63"/>
      <c r="P243" s="64"/>
      <c r="Q243" s="44"/>
    </row>
    <row r="244" spans="1:17" ht="18" customHeight="1" x14ac:dyDescent="0.2">
      <c r="A244" s="39"/>
      <c r="B244" s="40" t="s">
        <v>0</v>
      </c>
      <c r="C244" s="41" t="s">
        <v>604</v>
      </c>
      <c r="D244" s="42" t="s">
        <v>359</v>
      </c>
      <c r="E244" s="49"/>
      <c r="F244" s="40"/>
      <c r="G244" s="43"/>
      <c r="H244" s="40">
        <v>6.4</v>
      </c>
      <c r="I244" s="43" t="s">
        <v>594</v>
      </c>
      <c r="J244" s="50">
        <f t="shared" si="21"/>
        <v>85.799999999999955</v>
      </c>
      <c r="K244" s="43" t="s">
        <v>606</v>
      </c>
      <c r="L244" s="51">
        <f t="shared" si="17"/>
        <v>35.500000000000263</v>
      </c>
      <c r="M244" s="43" t="s">
        <v>57</v>
      </c>
      <c r="N244" s="40" t="s">
        <v>22</v>
      </c>
      <c r="O244" s="63"/>
      <c r="P244" s="64"/>
      <c r="Q244" s="44"/>
    </row>
    <row r="245" spans="1:17" ht="18" customHeight="1" x14ac:dyDescent="0.2">
      <c r="A245" s="39"/>
      <c r="B245" s="40" t="s">
        <v>0</v>
      </c>
      <c r="C245" s="41" t="s">
        <v>605</v>
      </c>
      <c r="D245" s="42" t="s">
        <v>236</v>
      </c>
      <c r="E245" s="49"/>
      <c r="F245" s="40"/>
      <c r="G245" s="43"/>
      <c r="H245" s="40">
        <v>6.4</v>
      </c>
      <c r="I245" s="43" t="s">
        <v>594</v>
      </c>
      <c r="J245" s="50">
        <f t="shared" si="21"/>
        <v>85.899999999999949</v>
      </c>
      <c r="K245" s="43" t="s">
        <v>606</v>
      </c>
      <c r="L245" s="51">
        <f t="shared" si="17"/>
        <v>35.600000000000264</v>
      </c>
      <c r="M245" s="43" t="s">
        <v>57</v>
      </c>
      <c r="N245" s="40" t="s">
        <v>22</v>
      </c>
      <c r="O245" s="63"/>
      <c r="P245" s="64"/>
      <c r="Q245" s="44"/>
    </row>
    <row r="246" spans="1:17" ht="18" customHeight="1" x14ac:dyDescent="0.2">
      <c r="A246" s="39"/>
      <c r="B246" s="40" t="s">
        <v>1</v>
      </c>
      <c r="C246" s="41" t="s">
        <v>608</v>
      </c>
      <c r="D246" s="42" t="s">
        <v>359</v>
      </c>
      <c r="E246" s="49"/>
      <c r="F246" s="40"/>
      <c r="G246" s="43"/>
      <c r="H246" s="40">
        <v>8.1999999999999993</v>
      </c>
      <c r="I246" s="43" t="s">
        <v>607</v>
      </c>
      <c r="J246" s="50">
        <v>86</v>
      </c>
      <c r="K246" s="43" t="s">
        <v>614</v>
      </c>
      <c r="L246" s="51">
        <f t="shared" si="17"/>
        <v>35.700000000000266</v>
      </c>
      <c r="M246" s="43" t="s">
        <v>57</v>
      </c>
      <c r="N246" s="40" t="s">
        <v>22</v>
      </c>
      <c r="O246" s="63"/>
      <c r="P246" s="64"/>
      <c r="Q246" s="44"/>
    </row>
    <row r="247" spans="1:17" ht="18" customHeight="1" x14ac:dyDescent="0.2">
      <c r="A247" s="39"/>
      <c r="B247" s="40" t="s">
        <v>14</v>
      </c>
      <c r="C247" s="41" t="s">
        <v>609</v>
      </c>
      <c r="D247" s="42" t="s">
        <v>359</v>
      </c>
      <c r="E247" s="49"/>
      <c r="F247" s="40"/>
      <c r="G247" s="43"/>
      <c r="H247" s="40">
        <v>8.1999999999999993</v>
      </c>
      <c r="I247" s="43" t="s">
        <v>607</v>
      </c>
      <c r="J247" s="50">
        <f t="shared" si="21"/>
        <v>86.1</v>
      </c>
      <c r="K247" s="43" t="s">
        <v>614</v>
      </c>
      <c r="L247" s="51">
        <f t="shared" si="17"/>
        <v>35.800000000000267</v>
      </c>
      <c r="M247" s="43" t="s">
        <v>57</v>
      </c>
      <c r="N247" s="40" t="s">
        <v>22</v>
      </c>
      <c r="O247" s="63"/>
      <c r="P247" s="64"/>
      <c r="Q247" s="44"/>
    </row>
    <row r="248" spans="1:17" ht="18" customHeight="1" x14ac:dyDescent="0.2">
      <c r="A248" s="39"/>
      <c r="B248" s="40" t="s">
        <v>14</v>
      </c>
      <c r="C248" s="41" t="s">
        <v>610</v>
      </c>
      <c r="D248" s="42" t="s">
        <v>359</v>
      </c>
      <c r="E248" s="49"/>
      <c r="F248" s="40"/>
      <c r="G248" s="43"/>
      <c r="H248" s="40">
        <v>8.1999999999999993</v>
      </c>
      <c r="I248" s="43" t="s">
        <v>607</v>
      </c>
      <c r="J248" s="50">
        <f t="shared" si="21"/>
        <v>86.199999999999989</v>
      </c>
      <c r="K248" s="43" t="s">
        <v>614</v>
      </c>
      <c r="L248" s="51">
        <f t="shared" si="17"/>
        <v>35.900000000000269</v>
      </c>
      <c r="M248" s="43" t="s">
        <v>57</v>
      </c>
      <c r="N248" s="40" t="s">
        <v>22</v>
      </c>
      <c r="O248" s="63"/>
      <c r="P248" s="64"/>
      <c r="Q248" s="44"/>
    </row>
    <row r="249" spans="1:17" ht="18" customHeight="1" x14ac:dyDescent="0.2">
      <c r="A249" s="39"/>
      <c r="B249" s="40" t="s">
        <v>13</v>
      </c>
      <c r="C249" s="41" t="s">
        <v>611</v>
      </c>
      <c r="D249" s="42" t="s">
        <v>359</v>
      </c>
      <c r="E249" s="49"/>
      <c r="F249" s="40"/>
      <c r="G249" s="43"/>
      <c r="H249" s="40">
        <v>8.1999999999999993</v>
      </c>
      <c r="I249" s="43" t="s">
        <v>607</v>
      </c>
      <c r="J249" s="50">
        <f t="shared" si="21"/>
        <v>86.299999999999983</v>
      </c>
      <c r="K249" s="43" t="s">
        <v>615</v>
      </c>
      <c r="L249" s="51">
        <f t="shared" si="17"/>
        <v>36.00000000000027</v>
      </c>
      <c r="M249" s="43" t="s">
        <v>58</v>
      </c>
      <c r="N249" s="40" t="s">
        <v>22</v>
      </c>
      <c r="O249" s="63"/>
      <c r="P249" s="64"/>
      <c r="Q249" s="44"/>
    </row>
    <row r="250" spans="1:17" ht="18" customHeight="1" x14ac:dyDescent="0.2">
      <c r="A250" s="39"/>
      <c r="B250" s="40" t="s">
        <v>0</v>
      </c>
      <c r="C250" s="41" t="s">
        <v>612</v>
      </c>
      <c r="D250" s="42" t="s">
        <v>236</v>
      </c>
      <c r="E250" s="49"/>
      <c r="F250" s="40"/>
      <c r="G250" s="43"/>
      <c r="H250" s="40">
        <v>8.1999999999999993</v>
      </c>
      <c r="I250" s="43" t="s">
        <v>607</v>
      </c>
      <c r="J250" s="50">
        <f t="shared" si="21"/>
        <v>86.399999999999977</v>
      </c>
      <c r="K250" s="43" t="s">
        <v>615</v>
      </c>
      <c r="L250" s="51">
        <f t="shared" si="17"/>
        <v>36.100000000000271</v>
      </c>
      <c r="M250" s="43" t="s">
        <v>57</v>
      </c>
      <c r="N250" s="40" t="s">
        <v>22</v>
      </c>
      <c r="O250" s="63"/>
      <c r="P250" s="64"/>
      <c r="Q250" s="44"/>
    </row>
    <row r="251" spans="1:17" ht="18" customHeight="1" x14ac:dyDescent="0.2">
      <c r="A251" s="39"/>
      <c r="B251" s="40" t="s">
        <v>0</v>
      </c>
      <c r="C251" s="41" t="s">
        <v>613</v>
      </c>
      <c r="D251" s="42" t="s">
        <v>359</v>
      </c>
      <c r="E251" s="49"/>
      <c r="F251" s="40"/>
      <c r="G251" s="43"/>
      <c r="H251" s="40">
        <v>8.1999999999999993</v>
      </c>
      <c r="I251" s="43" t="s">
        <v>607</v>
      </c>
      <c r="J251" s="50">
        <f t="shared" si="21"/>
        <v>86.499999999999972</v>
      </c>
      <c r="K251" s="43" t="s">
        <v>614</v>
      </c>
      <c r="L251" s="51">
        <f t="shared" si="17"/>
        <v>36.200000000000273</v>
      </c>
      <c r="M251" s="43" t="s">
        <v>57</v>
      </c>
      <c r="N251" s="40" t="s">
        <v>22</v>
      </c>
      <c r="O251" s="63"/>
      <c r="P251" s="64"/>
      <c r="Q251" s="44"/>
    </row>
    <row r="252" spans="1:17" ht="18" customHeight="1" x14ac:dyDescent="0.2">
      <c r="A252" s="39"/>
      <c r="B252" s="40" t="s">
        <v>1</v>
      </c>
      <c r="C252" s="41" t="s">
        <v>617</v>
      </c>
      <c r="D252" s="42" t="s">
        <v>359</v>
      </c>
      <c r="E252" s="49"/>
      <c r="F252" s="40"/>
      <c r="G252" s="43"/>
      <c r="H252" s="40">
        <v>8.1999999999999993</v>
      </c>
      <c r="I252" s="43" t="s">
        <v>616</v>
      </c>
      <c r="J252" s="50">
        <v>87</v>
      </c>
      <c r="K252" s="43"/>
      <c r="L252" s="51"/>
      <c r="M252" s="43"/>
      <c r="N252" s="40"/>
      <c r="O252" s="63"/>
      <c r="P252" s="64"/>
      <c r="Q252" s="44"/>
    </row>
    <row r="253" spans="1:17" ht="18" customHeight="1" x14ac:dyDescent="0.2">
      <c r="A253" s="39"/>
      <c r="B253" s="40"/>
      <c r="C253" s="41"/>
      <c r="D253" s="42"/>
      <c r="E253" s="49"/>
      <c r="F253" s="40"/>
      <c r="G253" s="43"/>
      <c r="H253" s="40"/>
      <c r="I253" s="43"/>
      <c r="J253" s="50"/>
      <c r="K253" s="43"/>
      <c r="L253" s="51"/>
      <c r="M253" s="43"/>
      <c r="N253" s="40"/>
      <c r="O253" s="63"/>
      <c r="P253" s="64"/>
      <c r="Q253" s="44"/>
    </row>
    <row r="254" spans="1:17" ht="18" customHeight="1" x14ac:dyDescent="0.2">
      <c r="A254" s="39"/>
      <c r="B254" s="40"/>
      <c r="C254" s="41"/>
      <c r="D254" s="42"/>
      <c r="E254" s="49"/>
      <c r="F254" s="40"/>
      <c r="G254" s="43"/>
      <c r="H254" s="43"/>
      <c r="I254" s="43"/>
      <c r="J254" s="50"/>
      <c r="K254" s="43"/>
      <c r="L254" s="51"/>
      <c r="M254" s="43"/>
      <c r="N254" s="40"/>
      <c r="O254" s="63"/>
      <c r="P254" s="64"/>
      <c r="Q254" s="44"/>
    </row>
    <row r="255" spans="1:17" ht="18" customHeight="1" x14ac:dyDescent="0.2">
      <c r="A255" s="39"/>
      <c r="B255" s="40"/>
      <c r="C255" s="41"/>
      <c r="D255" s="42"/>
      <c r="E255" s="49"/>
      <c r="F255" s="40"/>
      <c r="G255" s="43"/>
      <c r="H255" s="43"/>
      <c r="I255" s="43"/>
      <c r="J255" s="50"/>
      <c r="K255" s="43"/>
      <c r="L255" s="51"/>
      <c r="M255" s="43"/>
      <c r="N255" s="40"/>
      <c r="O255" s="63"/>
      <c r="P255" s="64"/>
      <c r="Q255" s="44"/>
    </row>
    <row r="256" spans="1:17" ht="18" customHeight="1" x14ac:dyDescent="0.2">
      <c r="A256" s="39"/>
      <c r="B256" s="40"/>
      <c r="C256" s="41"/>
      <c r="D256" s="42"/>
      <c r="E256" s="49"/>
      <c r="F256" s="40"/>
      <c r="G256" s="43"/>
      <c r="H256" s="43"/>
      <c r="I256" s="43"/>
      <c r="J256" s="50"/>
      <c r="K256" s="43"/>
      <c r="L256" s="51"/>
      <c r="M256" s="43"/>
      <c r="N256" s="40"/>
      <c r="O256" s="63"/>
      <c r="P256" s="64"/>
      <c r="Q256" s="44"/>
    </row>
    <row r="257" spans="1:17" ht="18" customHeight="1" x14ac:dyDescent="0.2">
      <c r="A257" s="39"/>
      <c r="B257" s="40"/>
      <c r="C257" s="41"/>
      <c r="D257" s="42"/>
      <c r="E257" s="49"/>
      <c r="F257" s="40"/>
      <c r="G257" s="43"/>
      <c r="H257" s="43"/>
      <c r="I257" s="43"/>
      <c r="J257" s="50"/>
      <c r="K257" s="43"/>
      <c r="L257" s="51"/>
      <c r="M257" s="43"/>
      <c r="N257" s="40"/>
      <c r="O257" s="63"/>
      <c r="P257" s="64"/>
      <c r="Q257" s="44"/>
    </row>
    <row r="258" spans="1:17" ht="6" customHeight="1" thickBot="1" x14ac:dyDescent="0.25">
      <c r="A258" s="29"/>
      <c r="B258" s="45"/>
      <c r="C258" s="45"/>
      <c r="D258" s="45"/>
      <c r="E258" s="45"/>
      <c r="F258" s="45"/>
      <c r="G258" s="45"/>
      <c r="H258" s="45"/>
      <c r="I258" s="45"/>
      <c r="J258" s="45"/>
      <c r="K258" s="45"/>
      <c r="L258" s="45"/>
      <c r="M258" s="45"/>
      <c r="N258" s="45"/>
      <c r="O258" s="45"/>
      <c r="P258" s="46"/>
    </row>
    <row r="259" spans="1:17" ht="15" customHeight="1" thickTop="1" x14ac:dyDescent="0.2"/>
    <row r="260" spans="1:17" ht="12.75" customHeight="1" x14ac:dyDescent="0.2"/>
    <row r="261" spans="1:17" ht="12.75" customHeight="1" x14ac:dyDescent="0.2"/>
    <row r="262" spans="1:17" ht="12.75" customHeight="1" x14ac:dyDescent="0.2"/>
    <row r="263" spans="1:17" ht="12.75" customHeight="1" x14ac:dyDescent="0.2"/>
    <row r="264" spans="1:17" ht="12.75" customHeight="1" x14ac:dyDescent="0.2"/>
    <row r="265" spans="1:17" ht="12.75" customHeight="1" x14ac:dyDescent="0.2"/>
    <row r="266" spans="1:17" ht="12.75" customHeight="1" x14ac:dyDescent="0.2"/>
    <row r="267" spans="1:17" ht="12.75" customHeight="1" x14ac:dyDescent="0.2"/>
    <row r="268" spans="1:17" ht="12.75" customHeight="1" x14ac:dyDescent="0.2"/>
    <row r="269" spans="1:17" ht="12.75" customHeight="1" x14ac:dyDescent="0.2"/>
    <row r="270" spans="1:17" ht="12.75" customHeight="1" x14ac:dyDescent="0.2"/>
    <row r="271" spans="1:17" ht="12.75" customHeight="1" x14ac:dyDescent="0.2"/>
    <row r="272" spans="1:17"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sheetData>
  <mergeCells count="135">
    <mergeCell ref="O139:P139"/>
    <mergeCell ref="O157:P157"/>
    <mergeCell ref="C2:C4"/>
    <mergeCell ref="O158:P158"/>
    <mergeCell ref="O160:P160"/>
    <mergeCell ref="O127:P127"/>
    <mergeCell ref="O128:P128"/>
    <mergeCell ref="O129:P129"/>
    <mergeCell ref="O132:P132"/>
    <mergeCell ref="O126:P126"/>
    <mergeCell ref="O106:P106"/>
    <mergeCell ref="O107:P107"/>
    <mergeCell ref="O108:P108"/>
    <mergeCell ref="O109:P109"/>
    <mergeCell ref="O110:P110"/>
    <mergeCell ref="O111:P111"/>
    <mergeCell ref="O112:P112"/>
    <mergeCell ref="O113:P113"/>
    <mergeCell ref="O114:P114"/>
    <mergeCell ref="O115:P115"/>
    <mergeCell ref="O117:P117"/>
    <mergeCell ref="O118:P118"/>
    <mergeCell ref="O119:P119"/>
    <mergeCell ref="O120:P120"/>
    <mergeCell ref="O121:P121"/>
    <mergeCell ref="O133:P133"/>
    <mergeCell ref="O95:P95"/>
    <mergeCell ref="O96:P96"/>
    <mergeCell ref="O97:P97"/>
    <mergeCell ref="O98:P98"/>
    <mergeCell ref="O99:P99"/>
    <mergeCell ref="O100:P100"/>
    <mergeCell ref="O101:P101"/>
    <mergeCell ref="O102:P102"/>
    <mergeCell ref="O103:P103"/>
    <mergeCell ref="O104:P104"/>
    <mergeCell ref="O105:P105"/>
    <mergeCell ref="O122:P122"/>
    <mergeCell ref="O123:P123"/>
    <mergeCell ref="O124:P124"/>
    <mergeCell ref="O125:P125"/>
    <mergeCell ref="O94:P94"/>
    <mergeCell ref="O80:P80"/>
    <mergeCell ref="O81:P81"/>
    <mergeCell ref="O82:P82"/>
    <mergeCell ref="O83:P83"/>
    <mergeCell ref="O84:P84"/>
    <mergeCell ref="O85:P85"/>
    <mergeCell ref="O87:P87"/>
    <mergeCell ref="O88:P88"/>
    <mergeCell ref="O89:P89"/>
    <mergeCell ref="O86:P86"/>
    <mergeCell ref="O90:P90"/>
    <mergeCell ref="O91:P91"/>
    <mergeCell ref="O93:P93"/>
    <mergeCell ref="O79:P79"/>
    <mergeCell ref="O68:P68"/>
    <mergeCell ref="O69:P69"/>
    <mergeCell ref="O70:P70"/>
    <mergeCell ref="O71:P71"/>
    <mergeCell ref="O72:P72"/>
    <mergeCell ref="O73:P73"/>
    <mergeCell ref="O74:P74"/>
    <mergeCell ref="O75:P75"/>
    <mergeCell ref="O76:P76"/>
    <mergeCell ref="O77:P77"/>
    <mergeCell ref="O78:P78"/>
    <mergeCell ref="O44:P44"/>
    <mergeCell ref="O45:P45"/>
    <mergeCell ref="O46:P46"/>
    <mergeCell ref="O49:P49"/>
    <mergeCell ref="O50:P50"/>
    <mergeCell ref="O51:P51"/>
    <mergeCell ref="O52:P52"/>
    <mergeCell ref="O53:P53"/>
    <mergeCell ref="O67:P67"/>
    <mergeCell ref="O55:P55"/>
    <mergeCell ref="O56:P56"/>
    <mergeCell ref="O57:P57"/>
    <mergeCell ref="O58:P58"/>
    <mergeCell ref="O59:P59"/>
    <mergeCell ref="O60:P60"/>
    <mergeCell ref="O61:P61"/>
    <mergeCell ref="O62:P62"/>
    <mergeCell ref="O64:P64"/>
    <mergeCell ref="O65:P65"/>
    <mergeCell ref="O66:P66"/>
    <mergeCell ref="O92:P92"/>
    <mergeCell ref="O33:P33"/>
    <mergeCell ref="O32:P32"/>
    <mergeCell ref="O16:P16"/>
    <mergeCell ref="O12:P12"/>
    <mergeCell ref="O17:P17"/>
    <mergeCell ref="O29:P29"/>
    <mergeCell ref="O30:P30"/>
    <mergeCell ref="O14:P14"/>
    <mergeCell ref="O15:P15"/>
    <mergeCell ref="O13:P13"/>
    <mergeCell ref="O21:P21"/>
    <mergeCell ref="O22:P22"/>
    <mergeCell ref="O23:P23"/>
    <mergeCell ref="O24:P24"/>
    <mergeCell ref="O20:P20"/>
    <mergeCell ref="O25:P25"/>
    <mergeCell ref="O26:P26"/>
    <mergeCell ref="O27:P27"/>
    <mergeCell ref="O28:P28"/>
    <mergeCell ref="O54:P54"/>
    <mergeCell ref="O38:P38"/>
    <mergeCell ref="O39:P39"/>
    <mergeCell ref="O40:P40"/>
    <mergeCell ref="O7:P7"/>
    <mergeCell ref="O10:P10"/>
    <mergeCell ref="O11:P11"/>
    <mergeCell ref="O180:P180"/>
    <mergeCell ref="O184:P184"/>
    <mergeCell ref="O223:P223"/>
    <mergeCell ref="O235:P235"/>
    <mergeCell ref="B1:C1"/>
    <mergeCell ref="O18:P18"/>
    <mergeCell ref="O8:P8"/>
    <mergeCell ref="O9:P9"/>
    <mergeCell ref="O19:P19"/>
    <mergeCell ref="O130:P130"/>
    <mergeCell ref="O131:P131"/>
    <mergeCell ref="O31:P31"/>
    <mergeCell ref="O41:P41"/>
    <mergeCell ref="O42:P42"/>
    <mergeCell ref="O43:P43"/>
    <mergeCell ref="O47:P47"/>
    <mergeCell ref="O48:P48"/>
    <mergeCell ref="O34:P34"/>
    <mergeCell ref="O35:P35"/>
    <mergeCell ref="O36:P36"/>
    <mergeCell ref="O37:P37"/>
  </mergeCells>
  <conditionalFormatting sqref="B8:B257">
    <cfRule type="containsText" dxfId="4" priority="1" operator="containsText" text="Check">
      <formula>NOT(ISERROR(SEARCH("Check",B8)))</formula>
    </cfRule>
    <cfRule type="containsText" dxfId="3" priority="2" operator="containsText" text="Act">
      <formula>NOT(ISERROR(SEARCH("Act",B8)))</formula>
    </cfRule>
    <cfRule type="containsText" dxfId="2" priority="3" operator="containsText" text="Do">
      <formula>NOT(ISERROR(SEARCH("Do",B8)))</formula>
    </cfRule>
    <cfRule type="containsText" dxfId="1" priority="4" operator="containsText" text="Plan">
      <formula>NOT(ISERROR(SEARCH("Plan",B8)))</formula>
    </cfRule>
  </conditionalFormatting>
  <conditionalFormatting sqref="N8:N257">
    <cfRule type="cellIs" dxfId="0" priority="5" operator="equal">
      <formula>"Closed"</formula>
    </cfRule>
  </conditionalFormatting>
  <dataValidations count="3">
    <dataValidation type="list" allowBlank="1" showInputMessage="1" showErrorMessage="1" sqref="B10 B15:B16 B47 B92:B93 B23 B31 B84:B85 B35 B39 B27 B43 B51 B56 B60 B65 B68:B69 B72:B73 B76:B77 B80:B81 B88:B89 B114:B115 B107:B110 B96 B98 B102:B103 B105 B122:B124 B133:B138 B140:B146 B150:B156 B158:B163 B165:B172 B174:B185 B187:B189 B191:B195 B255:B257 B197:B202 B204:B206 B208:B214 B216:B222 B225:B229 B231:B235 B237:B245 B247:B251 B253" xr:uid="{1086932A-245C-4F56-A975-1DF589C07D26}">
      <formula1>$Q$7:$Q$10</formula1>
    </dataValidation>
    <dataValidation type="list" allowBlank="1" showInputMessage="1" showErrorMessage="1" sqref="B40:B42 B11:B14 B17:B22 B8:B9 B32:B34 B28:B30 B90:B91 B82:B83 B36:B38 B24:B26 B44:B46 B48:B50 B52:B55 B57:B59 B66:B67 B61:B64 B70:B71 B74:B75 B78:B79 B86:B87 B94:B95 B97 B104 B99:B101 B106 B111:B113 B116:B121 B125:B132 B139 B147:B149 B157 B164 B173 B186 B190 B196 B254 B203 B207 B215:B216 B223:B224 B230 B236 B246 B252" xr:uid="{A08FBAEA-B383-489D-94B5-707AF0423CD7}">
      <formula1>$Q$7:$Q$26</formula1>
    </dataValidation>
    <dataValidation type="list" allowBlank="1" showInputMessage="1" showErrorMessage="1" sqref="N8:N257" xr:uid="{81503518-6952-444D-8B3F-5E195D274BDE}">
      <formula1>$Q$26:$Q$31</formula1>
    </dataValidation>
  </dataValidations>
  <pageMargins left="0.7" right="0.7" top="0.75" bottom="0.75" header="0.3" footer="0.3"/>
  <pageSetup orientation="portrait" r:id="rId1"/>
  <ignoredErrors>
    <ignoredError sqref="H8:H91 H94 H93 H92" numberStoredAsText="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0FCD6-AD25-4A38-B564-DFAFD9E88209}">
  <sheetPr codeName="Sheet8"/>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A3.1</vt:lpstr>
      <vt:lpstr>A3.2</vt:lpstr>
      <vt:lpstr>A3.3</vt:lpstr>
      <vt:lpstr>A3.4</vt:lpstr>
      <vt:lpstr>A3.5</vt:lpstr>
      <vt:lpstr>M1</vt:lpstr>
      <vt:lpstr>M2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Atul Bhosale</dc:creator>
  <cp:lastModifiedBy>Atul Bhosale</cp:lastModifiedBy>
  <dcterms:created xsi:type="dcterms:W3CDTF">2025-02-27T16:15:10Z</dcterms:created>
  <dcterms:modified xsi:type="dcterms:W3CDTF">2025-04-12T03:53:33Z</dcterms:modified>
</cp:coreProperties>
</file>