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sarmywestpoint-my.sharepoint.com/personal/andrew_biaglow_westpoint_edu/Documents/Documents/GitHub/abiaglow.github.io/CH402/spreadsheets/"/>
    </mc:Choice>
  </mc:AlternateContent>
  <xr:revisionPtr revIDLastSave="31" documentId="10_ncr:100000_{2C241279-80B3-4998-9EDD-1A3541ED4F0C}" xr6:coauthVersionLast="47" xr6:coauthVersionMax="47" xr10:uidLastSave="{8EE53170-4974-4F43-AAAA-293EE3AF4CC1}"/>
  <bookViews>
    <workbookView xWindow="28680" yWindow="-120" windowWidth="29040" windowHeight="15720" xr2:uid="{00000000-000D-0000-FFFF-FFFF00000000}"/>
  </bookViews>
  <sheets>
    <sheet name="design" sheetId="1" r:id="rId1"/>
    <sheet name="powerfunc" sheetId="2" r:id="rId2"/>
  </sheets>
  <definedNames>
    <definedName name="A">design!#REF!</definedName>
    <definedName name="alpha">design!$E$39</definedName>
    <definedName name="Aopt">design!$E$24</definedName>
    <definedName name="D">design!#REF!</definedName>
    <definedName name="Da">design!$E$10</definedName>
    <definedName name="Dopt">design!#REF!</definedName>
    <definedName name="Dt">design!$E$8</definedName>
    <definedName name="eps">design!$E$44</definedName>
    <definedName name="eta">design!$E$55</definedName>
    <definedName name="f">design!$E$48</definedName>
    <definedName name="Fr">design!$E$12</definedName>
    <definedName name="g">design!#REF!</definedName>
    <definedName name="hfinal">design!#REF!</definedName>
    <definedName name="hinit">design!#REF!</definedName>
    <definedName name="KL">design!$E$28</definedName>
    <definedName name="KT">design!$E$30</definedName>
    <definedName name="L">design!$E$43</definedName>
    <definedName name="Le">design!$E$77</definedName>
    <definedName name="length">powerfunc!$B$4</definedName>
    <definedName name="m">design!$E$13</definedName>
    <definedName name="mu">design!$E$4</definedName>
    <definedName name="mv">design!$E$19</definedName>
    <definedName name="Nr">design!$E$6</definedName>
    <definedName name="P">design!$E$16</definedName>
    <definedName name="pfinal">design!$E$34</definedName>
    <definedName name="phi">design!$E$15</definedName>
    <definedName name="pinit">design!$E$33</definedName>
    <definedName name="Re">design!$E$11</definedName>
    <definedName name="Reopt">design!$E$26</definedName>
    <definedName name="rho">design!$E$5</definedName>
    <definedName name="solver_adj" localSheetId="0" hidden="1">design!$E$46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design!$E$46</definedName>
    <definedName name="solver_lhs2" localSheetId="0" hidden="1">design!$E$46</definedName>
    <definedName name="solver_lin" localSheetId="0" hidden="1">2</definedName>
    <definedName name="solver_neg" localSheetId="0" hidden="1">2</definedName>
    <definedName name="solver_num" localSheetId="0" hidden="1">1</definedName>
    <definedName name="solver_nwt" localSheetId="0" hidden="1">1</definedName>
    <definedName name="solver_opt" localSheetId="0" hidden="1">design!$E$45</definedName>
    <definedName name="solver_pre" localSheetId="0" hidden="1">0.000001</definedName>
    <definedName name="solver_rel1" localSheetId="0" hidden="1">3</definedName>
    <definedName name="solver_rel2" localSheetId="0" hidden="1">3</definedName>
    <definedName name="solver_rhs1" localSheetId="0" hidden="1">0.001</definedName>
    <definedName name="solver_rhs2" localSheetId="0" hidden="1">0.001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0</definedName>
    <definedName name="tau">design!$E$20</definedName>
    <definedName name="V">design!$E$17</definedName>
    <definedName name="Vfinal">design!$E$38</definedName>
    <definedName name="Vinit">design!$E$37</definedName>
    <definedName name="vopt">design!$E$25</definedName>
    <definedName name="x">powerfunc!$B$3</definedName>
    <definedName name="Z">design!$E$9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J51" i="2"/>
  <c r="F51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4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E20" i="1" l="1"/>
  <c r="E12" i="1"/>
  <c r="E11" i="1"/>
  <c r="E31" i="1"/>
  <c r="E29" i="1"/>
  <c r="E13" i="1" l="1"/>
  <c r="M3" i="2"/>
  <c r="M4" i="2" s="1"/>
  <c r="M7" i="2"/>
  <c r="M8" i="2" s="1"/>
  <c r="E15" i="1" l="1"/>
  <c r="E16" i="1" s="1"/>
  <c r="E18" i="1" s="1"/>
</calcChain>
</file>

<file path=xl/sharedStrings.xml><?xml version="1.0" encoding="utf-8"?>
<sst xmlns="http://schemas.openxmlformats.org/spreadsheetml/2006/main" count="109" uniqueCount="78">
  <si>
    <t>viscosity</t>
  </si>
  <si>
    <t>density</t>
  </si>
  <si>
    <t>m</t>
  </si>
  <si>
    <t>Re</t>
  </si>
  <si>
    <t>dimensionless</t>
  </si>
  <si>
    <t>kg/m∙s</t>
  </si>
  <si>
    <r>
      <t>kg/m</t>
    </r>
    <r>
      <rPr>
        <vertAlign val="superscript"/>
        <sz val="10"/>
        <rFont val="Arial"/>
        <family val="2"/>
      </rPr>
      <t>3</t>
    </r>
  </si>
  <si>
    <t>units</t>
  </si>
  <si>
    <t>symbol</t>
  </si>
  <si>
    <t>r</t>
  </si>
  <si>
    <t>Reynolds number</t>
  </si>
  <si>
    <t>Quantity</t>
  </si>
  <si>
    <t>f</t>
  </si>
  <si>
    <t>P</t>
  </si>
  <si>
    <t>speed of impeller</t>
  </si>
  <si>
    <r>
      <t>N</t>
    </r>
    <r>
      <rPr>
        <vertAlign val="subscript"/>
        <sz val="10"/>
        <rFont val="Arial"/>
        <family val="2"/>
      </rPr>
      <t>r</t>
    </r>
  </si>
  <si>
    <t>r/min</t>
  </si>
  <si>
    <t>inside diameter of vessel</t>
  </si>
  <si>
    <t>Froude number</t>
  </si>
  <si>
    <t>Fr</t>
  </si>
  <si>
    <t>exponent for Equation 12-42</t>
  </si>
  <si>
    <t>power function</t>
  </si>
  <si>
    <t>power</t>
  </si>
  <si>
    <t>impeller outside diamter</t>
  </si>
  <si>
    <r>
      <t>D</t>
    </r>
    <r>
      <rPr>
        <vertAlign val="subscript"/>
        <sz val="10"/>
        <rFont val="Arial"/>
        <family val="2"/>
      </rPr>
      <t>t</t>
    </r>
  </si>
  <si>
    <r>
      <t>D</t>
    </r>
    <r>
      <rPr>
        <vertAlign val="subscript"/>
        <sz val="10"/>
        <rFont val="Arial"/>
        <family val="2"/>
      </rPr>
      <t>a</t>
    </r>
  </si>
  <si>
    <t>Watts</t>
  </si>
  <si>
    <t>Note:</t>
  </si>
  <si>
    <r>
      <t>K</t>
    </r>
    <r>
      <rPr>
        <vertAlign val="subscript"/>
        <sz val="10"/>
        <rFont val="Arial"/>
        <family val="2"/>
      </rPr>
      <t>L</t>
    </r>
  </si>
  <si>
    <r>
      <t>K</t>
    </r>
    <r>
      <rPr>
        <vertAlign val="subscript"/>
        <sz val="10"/>
        <rFont val="Arial"/>
        <family val="2"/>
      </rPr>
      <t>T</t>
    </r>
  </si>
  <si>
    <t>constants in equation 12-44, Re&gt;10000</t>
  </si>
  <si>
    <t>constant in equation 12-43, Re&lt;10</t>
  </si>
  <si>
    <t>Power, Re&lt;10</t>
  </si>
  <si>
    <t>Power, Re&gt;10000</t>
  </si>
  <si>
    <t>height of liquid</t>
  </si>
  <si>
    <t>Z</t>
  </si>
  <si>
    <t>tank volume</t>
  </si>
  <si>
    <t>V'</t>
  </si>
  <si>
    <t>Alternate power method:</t>
  </si>
  <si>
    <t>mixing time</t>
  </si>
  <si>
    <t>s</t>
  </si>
  <si>
    <r>
      <t>m</t>
    </r>
    <r>
      <rPr>
        <vertAlign val="superscript"/>
        <sz val="10"/>
        <rFont val="Arial"/>
        <family val="2"/>
      </rPr>
      <t>3</t>
    </r>
  </si>
  <si>
    <r>
      <t>q</t>
    </r>
    <r>
      <rPr>
        <vertAlign val="subscript"/>
        <sz val="10"/>
        <rFont val="Arial"/>
        <family val="2"/>
      </rPr>
      <t>r</t>
    </r>
  </si>
  <si>
    <t>impeller height from tank bottom</t>
  </si>
  <si>
    <t>C</t>
  </si>
  <si>
    <t>S2</t>
  </si>
  <si>
    <t>S1</t>
  </si>
  <si>
    <t>S6</t>
  </si>
  <si>
    <t>space time</t>
  </si>
  <si>
    <t>S3</t>
  </si>
  <si>
    <t>S4</t>
  </si>
  <si>
    <t>S5</t>
  </si>
  <si>
    <r>
      <t>D</t>
    </r>
    <r>
      <rPr>
        <vertAlign val="subscript"/>
        <sz val="10"/>
        <rFont val="Arial"/>
        <family val="2"/>
      </rPr>
      <t>t</t>
    </r>
    <r>
      <rPr>
        <sz val="10"/>
        <rFont val="Arial"/>
        <family val="2"/>
      </rPr>
      <t>/D</t>
    </r>
    <r>
      <rPr>
        <vertAlign val="subscript"/>
        <sz val="10"/>
        <rFont val="Arial"/>
        <family val="2"/>
      </rPr>
      <t>a</t>
    </r>
  </si>
  <si>
    <r>
      <t>C/D</t>
    </r>
    <r>
      <rPr>
        <vertAlign val="subscript"/>
        <sz val="10"/>
        <rFont val="Arial"/>
        <family val="2"/>
      </rPr>
      <t>a</t>
    </r>
  </si>
  <si>
    <r>
      <t>Z/D</t>
    </r>
    <r>
      <rPr>
        <vertAlign val="subscript"/>
        <sz val="10"/>
        <rFont val="Arial"/>
        <family val="2"/>
      </rPr>
      <t>t</t>
    </r>
  </si>
  <si>
    <r>
      <t>B/D</t>
    </r>
    <r>
      <rPr>
        <vertAlign val="subscript"/>
        <sz val="10"/>
        <rFont val="Arial"/>
        <family val="2"/>
      </rPr>
      <t>t</t>
    </r>
  </si>
  <si>
    <r>
      <t>W/D</t>
    </r>
    <r>
      <rPr>
        <vertAlign val="subscript"/>
        <sz val="10"/>
        <rFont val="Arial"/>
        <family val="2"/>
      </rPr>
      <t>a</t>
    </r>
  </si>
  <si>
    <r>
      <t>L/D</t>
    </r>
    <r>
      <rPr>
        <vertAlign val="subscript"/>
        <sz val="10"/>
        <rFont val="Arial"/>
        <family val="2"/>
      </rPr>
      <t>a</t>
    </r>
  </si>
  <si>
    <t>4 baffles</t>
  </si>
  <si>
    <t>volumetric flow rate</t>
  </si>
  <si>
    <r>
      <t>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/s</t>
    </r>
  </si>
  <si>
    <t>t</t>
  </si>
  <si>
    <r>
      <t>m</t>
    </r>
    <r>
      <rPr>
        <vertAlign val="subscript"/>
        <sz val="10"/>
        <rFont val="Arial"/>
        <family val="2"/>
      </rPr>
      <t>v</t>
    </r>
  </si>
  <si>
    <t>number of baffles</t>
  </si>
  <si>
    <t>0 or 4</t>
  </si>
  <si>
    <t>0 baffles</t>
  </si>
  <si>
    <t>n/a</t>
  </si>
  <si>
    <t>input, from design sheet</t>
  </si>
  <si>
    <t>output, sent back to design sheet</t>
  </si>
  <si>
    <t>NO BAFFLES</t>
  </si>
  <si>
    <t>FOUR BAFFLES</t>
  </si>
  <si>
    <t>Linear Interpolation Calculator</t>
  </si>
  <si>
    <t>Design tool for turbine agitators</t>
  </si>
  <si>
    <t>This example follows PTW, Example 12-6</t>
  </si>
  <si>
    <t>User input</t>
  </si>
  <si>
    <t>Shaded cells:</t>
  </si>
  <si>
    <r>
      <rPr>
        <sz val="10"/>
        <rFont val="Symbol"/>
        <family val="1"/>
        <charset val="2"/>
      </rPr>
      <t>f</t>
    </r>
    <r>
      <rPr>
        <b/>
        <sz val="10"/>
        <rFont val="Arial"/>
        <family val="2"/>
      </rPr>
      <t xml:space="preserve"> is read automatically from fig. 12-40</t>
    </r>
  </si>
  <si>
    <t>in powerfunc sheet using interpolation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</si>
</sst>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1" x14ac:knownFonts="1">
    <font>
      <sz val="10"/>
      <name val="Arial"/>
    </font>
    <font>
      <sz val="8"/>
      <name val="Arial"/>
      <family val="2"/>
    </font>
    <font>
      <sz val="10"/>
      <name val="Symbol"/>
      <family val="1"/>
      <charset val="2"/>
    </font>
    <font>
      <vertAlign val="superscript"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6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 applyProtection="1">
      <protection locked="0"/>
    </xf>
    <xf numFmtId="165" fontId="0" fillId="0" borderId="0" xfId="0" applyNumberFormat="1"/>
    <xf numFmtId="0" fontId="7" fillId="0" borderId="0" xfId="0" applyFont="1"/>
    <xf numFmtId="2" fontId="0" fillId="0" borderId="0" xfId="0" applyNumberFormat="1"/>
    <xf numFmtId="0" fontId="8" fillId="0" borderId="0" xfId="0" applyFont="1"/>
    <xf numFmtId="0" fontId="2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4" fillId="0" borderId="0" xfId="0" applyFont="1"/>
    <xf numFmtId="164" fontId="4" fillId="0" borderId="0" xfId="0" quotePrefix="1" applyNumberFormat="1" applyFont="1" applyAlignment="1">
      <alignment horizontal="right"/>
    </xf>
    <xf numFmtId="0" fontId="4" fillId="0" borderId="0" xfId="0" quotePrefix="1" applyFont="1" applyAlignment="1">
      <alignment horizontal="left"/>
    </xf>
    <xf numFmtId="0" fontId="0" fillId="3" borderId="0" xfId="0" applyFill="1"/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quotePrefix="1"/>
    <xf numFmtId="0" fontId="5" fillId="0" borderId="0" xfId="0" quotePrefix="1" applyFont="1"/>
    <xf numFmtId="0" fontId="4" fillId="2" borderId="0" xfId="0" applyFont="1" applyFill="1" applyProtection="1">
      <protection locked="0"/>
    </xf>
    <xf numFmtId="0" fontId="4" fillId="0" borderId="0" xfId="0" applyFont="1" applyAlignment="1">
      <alignment horizontal="left"/>
    </xf>
    <xf numFmtId="0" fontId="10" fillId="0" borderId="0" xfId="0" applyFont="1"/>
    <xf numFmtId="0" fontId="0" fillId="3" borderId="0" xfId="0" applyFill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206896551724171E-2"/>
          <c:y val="5.5201812968196325E-2"/>
          <c:w val="0.86520376175548586"/>
          <c:h val="0.80254943469147022"/>
        </c:manualLayout>
      </c:layout>
      <c:scatterChart>
        <c:scatterStyle val="lineMarker"/>
        <c:varyColors val="0"/>
        <c:ser>
          <c:idx val="2"/>
          <c:order val="0"/>
          <c:spPr>
            <a:ln w="28575">
              <a:noFill/>
            </a:ln>
          </c:spPr>
          <c:marker>
            <c:symbol val="none"/>
          </c:marker>
          <c:xVal>
            <c:numRef>
              <c:f>powerfunc!$D$4:$D$52</c:f>
              <c:numCache>
                <c:formatCode>General</c:formatCode>
                <c:ptCount val="49"/>
                <c:pt idx="0" formatCode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1.4</c:v>
                </c:pt>
                <c:pt idx="4">
                  <c:v>1.7</c:v>
                </c:pt>
                <c:pt idx="5" formatCode="0">
                  <c:v>2</c:v>
                </c:pt>
                <c:pt idx="6" formatCode="0">
                  <c:v>3</c:v>
                </c:pt>
                <c:pt idx="7" formatCode="0">
                  <c:v>4</c:v>
                </c:pt>
                <c:pt idx="8" formatCode="0">
                  <c:v>5</c:v>
                </c:pt>
                <c:pt idx="9" formatCode="0">
                  <c:v>6</c:v>
                </c:pt>
                <c:pt idx="10" formatCode="0">
                  <c:v>7</c:v>
                </c:pt>
                <c:pt idx="11" formatCode="0">
                  <c:v>8</c:v>
                </c:pt>
                <c:pt idx="12" formatCode="0">
                  <c:v>9</c:v>
                </c:pt>
                <c:pt idx="13" formatCode="0">
                  <c:v>10</c:v>
                </c:pt>
                <c:pt idx="14" formatCode="0">
                  <c:v>15</c:v>
                </c:pt>
                <c:pt idx="15" formatCode="0">
                  <c:v>20</c:v>
                </c:pt>
                <c:pt idx="16" formatCode="0">
                  <c:v>30</c:v>
                </c:pt>
                <c:pt idx="17" formatCode="0">
                  <c:v>40</c:v>
                </c:pt>
                <c:pt idx="18" formatCode="0">
                  <c:v>50</c:v>
                </c:pt>
                <c:pt idx="19" formatCode="0">
                  <c:v>60</c:v>
                </c:pt>
                <c:pt idx="20" formatCode="0">
                  <c:v>100</c:v>
                </c:pt>
                <c:pt idx="21" formatCode="0">
                  <c:v>200</c:v>
                </c:pt>
                <c:pt idx="22" formatCode="0">
                  <c:v>300</c:v>
                </c:pt>
                <c:pt idx="23" formatCode="0">
                  <c:v>400</c:v>
                </c:pt>
                <c:pt idx="24" formatCode="0">
                  <c:v>500</c:v>
                </c:pt>
                <c:pt idx="25" formatCode="0">
                  <c:v>600</c:v>
                </c:pt>
                <c:pt idx="26" formatCode="0">
                  <c:v>700</c:v>
                </c:pt>
                <c:pt idx="27" formatCode="0">
                  <c:v>800</c:v>
                </c:pt>
                <c:pt idx="28" formatCode="0">
                  <c:v>900</c:v>
                </c:pt>
                <c:pt idx="29" formatCode="0">
                  <c:v>1000</c:v>
                </c:pt>
                <c:pt idx="30" formatCode="0">
                  <c:v>1500</c:v>
                </c:pt>
                <c:pt idx="31" formatCode="0">
                  <c:v>2000</c:v>
                </c:pt>
                <c:pt idx="32" formatCode="0">
                  <c:v>3000</c:v>
                </c:pt>
                <c:pt idx="33" formatCode="0">
                  <c:v>4000</c:v>
                </c:pt>
                <c:pt idx="34" formatCode="0">
                  <c:v>5000</c:v>
                </c:pt>
                <c:pt idx="35" formatCode="0">
                  <c:v>6000</c:v>
                </c:pt>
                <c:pt idx="36" formatCode="0">
                  <c:v>7000</c:v>
                </c:pt>
                <c:pt idx="37" formatCode="0">
                  <c:v>8000</c:v>
                </c:pt>
                <c:pt idx="38" formatCode="0">
                  <c:v>9000</c:v>
                </c:pt>
                <c:pt idx="39" formatCode="0">
                  <c:v>10000</c:v>
                </c:pt>
                <c:pt idx="40" formatCode="0">
                  <c:v>15000</c:v>
                </c:pt>
                <c:pt idx="41" formatCode="0">
                  <c:v>20000</c:v>
                </c:pt>
                <c:pt idx="42" formatCode="0">
                  <c:v>30000</c:v>
                </c:pt>
                <c:pt idx="43" formatCode="0">
                  <c:v>40000</c:v>
                </c:pt>
                <c:pt idx="44" formatCode="0">
                  <c:v>50000</c:v>
                </c:pt>
                <c:pt idx="45" formatCode="0">
                  <c:v>75000</c:v>
                </c:pt>
                <c:pt idx="46" formatCode="0">
                  <c:v>90000</c:v>
                </c:pt>
                <c:pt idx="47" formatCode="0">
                  <c:v>99999</c:v>
                </c:pt>
                <c:pt idx="48" formatCode="0">
                  <c:v>100000</c:v>
                </c:pt>
              </c:numCache>
            </c:numRef>
          </c:xVal>
          <c:yVal>
            <c:numRef>
              <c:f>powerfunc!$I$4:$I$52</c:f>
              <c:numCache>
                <c:formatCode>0.00</c:formatCode>
                <c:ptCount val="49"/>
                <c:pt idx="0">
                  <c:v>61</c:v>
                </c:pt>
                <c:pt idx="1">
                  <c:v>56</c:v>
                </c:pt>
                <c:pt idx="2">
                  <c:v>52</c:v>
                </c:pt>
                <c:pt idx="3">
                  <c:v>45</c:v>
                </c:pt>
                <c:pt idx="4">
                  <c:v>37</c:v>
                </c:pt>
                <c:pt idx="5">
                  <c:v>31.5</c:v>
                </c:pt>
                <c:pt idx="6">
                  <c:v>22</c:v>
                </c:pt>
                <c:pt idx="7">
                  <c:v>17</c:v>
                </c:pt>
                <c:pt idx="8">
                  <c:v>13</c:v>
                </c:pt>
                <c:pt idx="9">
                  <c:v>11</c:v>
                </c:pt>
                <c:pt idx="10">
                  <c:v>9.5</c:v>
                </c:pt>
                <c:pt idx="11">
                  <c:v>8.5</c:v>
                </c:pt>
                <c:pt idx="12">
                  <c:v>7.7</c:v>
                </c:pt>
                <c:pt idx="13">
                  <c:v>7.2</c:v>
                </c:pt>
                <c:pt idx="14">
                  <c:v>6</c:v>
                </c:pt>
                <c:pt idx="15">
                  <c:v>5.3</c:v>
                </c:pt>
                <c:pt idx="16">
                  <c:v>4.5999999999999996</c:v>
                </c:pt>
                <c:pt idx="17">
                  <c:v>4.2</c:v>
                </c:pt>
                <c:pt idx="18">
                  <c:v>4.01</c:v>
                </c:pt>
                <c:pt idx="19">
                  <c:v>3.95</c:v>
                </c:pt>
                <c:pt idx="20">
                  <c:v>3.75</c:v>
                </c:pt>
                <c:pt idx="21">
                  <c:v>3.65</c:v>
                </c:pt>
                <c:pt idx="22">
                  <c:v>3.7</c:v>
                </c:pt>
                <c:pt idx="23">
                  <c:v>3.8</c:v>
                </c:pt>
                <c:pt idx="24">
                  <c:v>3.95</c:v>
                </c:pt>
                <c:pt idx="25">
                  <c:v>4</c:v>
                </c:pt>
                <c:pt idx="26">
                  <c:v>4.05</c:v>
                </c:pt>
                <c:pt idx="27">
                  <c:v>4.2</c:v>
                </c:pt>
                <c:pt idx="28">
                  <c:v>4.3</c:v>
                </c:pt>
                <c:pt idx="29">
                  <c:v>4.4000000000000004</c:v>
                </c:pt>
                <c:pt idx="30">
                  <c:v>4.7</c:v>
                </c:pt>
                <c:pt idx="31">
                  <c:v>5</c:v>
                </c:pt>
                <c:pt idx="32">
                  <c:v>5.3</c:v>
                </c:pt>
                <c:pt idx="33">
                  <c:v>5.4</c:v>
                </c:pt>
                <c:pt idx="34">
                  <c:v>5.6</c:v>
                </c:pt>
                <c:pt idx="35">
                  <c:v>5.75</c:v>
                </c:pt>
                <c:pt idx="36">
                  <c:v>5.8</c:v>
                </c:pt>
                <c:pt idx="37">
                  <c:v>5.85</c:v>
                </c:pt>
                <c:pt idx="38">
                  <c:v>5.9</c:v>
                </c:pt>
                <c:pt idx="39">
                  <c:v>5.93</c:v>
                </c:pt>
                <c:pt idx="40">
                  <c:v>5.95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D0-4F75-8BA5-E2B4DCDA85CD}"/>
            </c:ext>
          </c:extLst>
        </c:ser>
        <c:ser>
          <c:idx val="3"/>
          <c:order val="1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powerfunc!$H$5:$H$52</c:f>
              <c:numCache>
                <c:formatCode>General</c:formatCode>
                <c:ptCount val="48"/>
                <c:pt idx="0">
                  <c:v>1.1000000000000001</c:v>
                </c:pt>
                <c:pt idx="1">
                  <c:v>1.2</c:v>
                </c:pt>
                <c:pt idx="2">
                  <c:v>1.4</c:v>
                </c:pt>
                <c:pt idx="3">
                  <c:v>1.7</c:v>
                </c:pt>
                <c:pt idx="4" formatCode="0">
                  <c:v>2</c:v>
                </c:pt>
                <c:pt idx="5" formatCode="0">
                  <c:v>3</c:v>
                </c:pt>
                <c:pt idx="6" formatCode="0">
                  <c:v>4</c:v>
                </c:pt>
                <c:pt idx="7" formatCode="0">
                  <c:v>5</c:v>
                </c:pt>
                <c:pt idx="8" formatCode="0">
                  <c:v>6</c:v>
                </c:pt>
                <c:pt idx="9" formatCode="0">
                  <c:v>7</c:v>
                </c:pt>
                <c:pt idx="10" formatCode="0">
                  <c:v>8</c:v>
                </c:pt>
                <c:pt idx="11" formatCode="0">
                  <c:v>9</c:v>
                </c:pt>
                <c:pt idx="12" formatCode="0">
                  <c:v>10</c:v>
                </c:pt>
                <c:pt idx="13" formatCode="0">
                  <c:v>15</c:v>
                </c:pt>
                <c:pt idx="14" formatCode="0">
                  <c:v>20</c:v>
                </c:pt>
                <c:pt idx="15" formatCode="0">
                  <c:v>30</c:v>
                </c:pt>
                <c:pt idx="16" formatCode="0">
                  <c:v>40</c:v>
                </c:pt>
                <c:pt idx="17" formatCode="0">
                  <c:v>50</c:v>
                </c:pt>
                <c:pt idx="18" formatCode="0">
                  <c:v>60</c:v>
                </c:pt>
                <c:pt idx="19" formatCode="0">
                  <c:v>100</c:v>
                </c:pt>
                <c:pt idx="20" formatCode="0">
                  <c:v>200</c:v>
                </c:pt>
                <c:pt idx="21" formatCode="0">
                  <c:v>300</c:v>
                </c:pt>
                <c:pt idx="22" formatCode="0">
                  <c:v>400</c:v>
                </c:pt>
                <c:pt idx="23" formatCode="0">
                  <c:v>500</c:v>
                </c:pt>
                <c:pt idx="24" formatCode="0">
                  <c:v>600</c:v>
                </c:pt>
                <c:pt idx="25" formatCode="0">
                  <c:v>700</c:v>
                </c:pt>
                <c:pt idx="26" formatCode="0">
                  <c:v>800</c:v>
                </c:pt>
                <c:pt idx="27" formatCode="0">
                  <c:v>900</c:v>
                </c:pt>
                <c:pt idx="28" formatCode="0">
                  <c:v>1000</c:v>
                </c:pt>
                <c:pt idx="29" formatCode="0">
                  <c:v>1500</c:v>
                </c:pt>
                <c:pt idx="30" formatCode="0">
                  <c:v>2000</c:v>
                </c:pt>
                <c:pt idx="31" formatCode="0">
                  <c:v>3000</c:v>
                </c:pt>
                <c:pt idx="32" formatCode="0">
                  <c:v>4000</c:v>
                </c:pt>
                <c:pt idx="33" formatCode="0">
                  <c:v>5000</c:v>
                </c:pt>
                <c:pt idx="34" formatCode="0">
                  <c:v>6000</c:v>
                </c:pt>
                <c:pt idx="35" formatCode="0">
                  <c:v>7000</c:v>
                </c:pt>
                <c:pt idx="36" formatCode="0">
                  <c:v>8000</c:v>
                </c:pt>
                <c:pt idx="37" formatCode="0">
                  <c:v>9000</c:v>
                </c:pt>
                <c:pt idx="38" formatCode="0">
                  <c:v>10000</c:v>
                </c:pt>
                <c:pt idx="39" formatCode="0">
                  <c:v>15000</c:v>
                </c:pt>
                <c:pt idx="40" formatCode="0">
                  <c:v>20000</c:v>
                </c:pt>
                <c:pt idx="41" formatCode="0">
                  <c:v>30000</c:v>
                </c:pt>
                <c:pt idx="42" formatCode="0">
                  <c:v>40000</c:v>
                </c:pt>
                <c:pt idx="43" formatCode="0">
                  <c:v>50000</c:v>
                </c:pt>
                <c:pt idx="44" formatCode="0">
                  <c:v>75000</c:v>
                </c:pt>
                <c:pt idx="45" formatCode="0">
                  <c:v>90000</c:v>
                </c:pt>
                <c:pt idx="46" formatCode="0">
                  <c:v>99999</c:v>
                </c:pt>
                <c:pt idx="47" formatCode="0">
                  <c:v>100000</c:v>
                </c:pt>
              </c:numCache>
            </c:numRef>
          </c:xVal>
          <c:yVal>
            <c:numRef>
              <c:f>powerfunc!$J$5:$J$52</c:f>
              <c:numCache>
                <c:formatCode>0.00</c:formatCode>
                <c:ptCount val="48"/>
                <c:pt idx="0">
                  <c:v>56</c:v>
                </c:pt>
                <c:pt idx="1">
                  <c:v>52</c:v>
                </c:pt>
                <c:pt idx="2">
                  <c:v>45</c:v>
                </c:pt>
                <c:pt idx="3">
                  <c:v>37</c:v>
                </c:pt>
                <c:pt idx="4">
                  <c:v>31.5</c:v>
                </c:pt>
                <c:pt idx="5">
                  <c:v>22</c:v>
                </c:pt>
                <c:pt idx="6">
                  <c:v>17</c:v>
                </c:pt>
                <c:pt idx="7">
                  <c:v>13</c:v>
                </c:pt>
                <c:pt idx="8">
                  <c:v>11</c:v>
                </c:pt>
                <c:pt idx="9">
                  <c:v>9.5</c:v>
                </c:pt>
                <c:pt idx="10">
                  <c:v>8.5</c:v>
                </c:pt>
                <c:pt idx="11">
                  <c:v>7.7</c:v>
                </c:pt>
                <c:pt idx="12">
                  <c:v>7.2</c:v>
                </c:pt>
                <c:pt idx="13">
                  <c:v>6</c:v>
                </c:pt>
                <c:pt idx="14">
                  <c:v>5.3</c:v>
                </c:pt>
                <c:pt idx="15">
                  <c:v>4.5999999999999996</c:v>
                </c:pt>
                <c:pt idx="16">
                  <c:v>4.2</c:v>
                </c:pt>
                <c:pt idx="17">
                  <c:v>4.01</c:v>
                </c:pt>
                <c:pt idx="18">
                  <c:v>3.95</c:v>
                </c:pt>
                <c:pt idx="19">
                  <c:v>3.75</c:v>
                </c:pt>
                <c:pt idx="20">
                  <c:v>3.65</c:v>
                </c:pt>
                <c:pt idx="21">
                  <c:v>3.7</c:v>
                </c:pt>
                <c:pt idx="22">
                  <c:v>3.8</c:v>
                </c:pt>
                <c:pt idx="23">
                  <c:v>3.95</c:v>
                </c:pt>
                <c:pt idx="24">
                  <c:v>4</c:v>
                </c:pt>
                <c:pt idx="25">
                  <c:v>4.05</c:v>
                </c:pt>
                <c:pt idx="26">
                  <c:v>4.2</c:v>
                </c:pt>
                <c:pt idx="27">
                  <c:v>4.3</c:v>
                </c:pt>
                <c:pt idx="28">
                  <c:v>4.4000000000000004</c:v>
                </c:pt>
                <c:pt idx="29">
                  <c:v>4.7</c:v>
                </c:pt>
                <c:pt idx="30">
                  <c:v>5</c:v>
                </c:pt>
                <c:pt idx="31">
                  <c:v>5.3</c:v>
                </c:pt>
                <c:pt idx="32">
                  <c:v>5.4</c:v>
                </c:pt>
                <c:pt idx="33">
                  <c:v>5.6</c:v>
                </c:pt>
                <c:pt idx="34">
                  <c:v>5.75</c:v>
                </c:pt>
                <c:pt idx="35">
                  <c:v>5.8</c:v>
                </c:pt>
                <c:pt idx="36">
                  <c:v>5.85</c:v>
                </c:pt>
                <c:pt idx="37">
                  <c:v>5.9</c:v>
                </c:pt>
                <c:pt idx="38">
                  <c:v>5.93</c:v>
                </c:pt>
                <c:pt idx="39">
                  <c:v>5.95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D0-4F75-8BA5-E2B4DCDA85CD}"/>
            </c:ext>
          </c:extLst>
        </c:ser>
        <c:ser>
          <c:idx val="0"/>
          <c:order val="2"/>
          <c:spPr>
            <a:ln w="28575">
              <a:noFill/>
            </a:ln>
          </c:spPr>
          <c:marker>
            <c:symbol val="none"/>
          </c:marker>
          <c:xVal>
            <c:numRef>
              <c:f>powerfunc!$D$4:$D$52</c:f>
              <c:numCache>
                <c:formatCode>General</c:formatCode>
                <c:ptCount val="49"/>
                <c:pt idx="0" formatCode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1.4</c:v>
                </c:pt>
                <c:pt idx="4">
                  <c:v>1.7</c:v>
                </c:pt>
                <c:pt idx="5" formatCode="0">
                  <c:v>2</c:v>
                </c:pt>
                <c:pt idx="6" formatCode="0">
                  <c:v>3</c:v>
                </c:pt>
                <c:pt idx="7" formatCode="0">
                  <c:v>4</c:v>
                </c:pt>
                <c:pt idx="8" formatCode="0">
                  <c:v>5</c:v>
                </c:pt>
                <c:pt idx="9" formatCode="0">
                  <c:v>6</c:v>
                </c:pt>
                <c:pt idx="10" formatCode="0">
                  <c:v>7</c:v>
                </c:pt>
                <c:pt idx="11" formatCode="0">
                  <c:v>8</c:v>
                </c:pt>
                <c:pt idx="12" formatCode="0">
                  <c:v>9</c:v>
                </c:pt>
                <c:pt idx="13" formatCode="0">
                  <c:v>10</c:v>
                </c:pt>
                <c:pt idx="14" formatCode="0">
                  <c:v>15</c:v>
                </c:pt>
                <c:pt idx="15" formatCode="0">
                  <c:v>20</c:v>
                </c:pt>
                <c:pt idx="16" formatCode="0">
                  <c:v>30</c:v>
                </c:pt>
                <c:pt idx="17" formatCode="0">
                  <c:v>40</c:v>
                </c:pt>
                <c:pt idx="18" formatCode="0">
                  <c:v>50</c:v>
                </c:pt>
                <c:pt idx="19" formatCode="0">
                  <c:v>60</c:v>
                </c:pt>
                <c:pt idx="20" formatCode="0">
                  <c:v>100</c:v>
                </c:pt>
                <c:pt idx="21" formatCode="0">
                  <c:v>200</c:v>
                </c:pt>
                <c:pt idx="22" formatCode="0">
                  <c:v>300</c:v>
                </c:pt>
                <c:pt idx="23" formatCode="0">
                  <c:v>400</c:v>
                </c:pt>
                <c:pt idx="24" formatCode="0">
                  <c:v>500</c:v>
                </c:pt>
                <c:pt idx="25" formatCode="0">
                  <c:v>600</c:v>
                </c:pt>
                <c:pt idx="26" formatCode="0">
                  <c:v>700</c:v>
                </c:pt>
                <c:pt idx="27" formatCode="0">
                  <c:v>800</c:v>
                </c:pt>
                <c:pt idx="28" formatCode="0">
                  <c:v>900</c:v>
                </c:pt>
                <c:pt idx="29" formatCode="0">
                  <c:v>1000</c:v>
                </c:pt>
                <c:pt idx="30" formatCode="0">
                  <c:v>1500</c:v>
                </c:pt>
                <c:pt idx="31" formatCode="0">
                  <c:v>2000</c:v>
                </c:pt>
                <c:pt idx="32" formatCode="0">
                  <c:v>3000</c:v>
                </c:pt>
                <c:pt idx="33" formatCode="0">
                  <c:v>4000</c:v>
                </c:pt>
                <c:pt idx="34" formatCode="0">
                  <c:v>5000</c:v>
                </c:pt>
                <c:pt idx="35" formatCode="0">
                  <c:v>6000</c:v>
                </c:pt>
                <c:pt idx="36" formatCode="0">
                  <c:v>7000</c:v>
                </c:pt>
                <c:pt idx="37" formatCode="0">
                  <c:v>8000</c:v>
                </c:pt>
                <c:pt idx="38" formatCode="0">
                  <c:v>9000</c:v>
                </c:pt>
                <c:pt idx="39" formatCode="0">
                  <c:v>10000</c:v>
                </c:pt>
                <c:pt idx="40" formatCode="0">
                  <c:v>15000</c:v>
                </c:pt>
                <c:pt idx="41" formatCode="0">
                  <c:v>20000</c:v>
                </c:pt>
                <c:pt idx="42" formatCode="0">
                  <c:v>30000</c:v>
                </c:pt>
                <c:pt idx="43" formatCode="0">
                  <c:v>40000</c:v>
                </c:pt>
                <c:pt idx="44" formatCode="0">
                  <c:v>50000</c:v>
                </c:pt>
                <c:pt idx="45" formatCode="0">
                  <c:v>75000</c:v>
                </c:pt>
                <c:pt idx="46" formatCode="0">
                  <c:v>90000</c:v>
                </c:pt>
                <c:pt idx="47" formatCode="0">
                  <c:v>99999</c:v>
                </c:pt>
                <c:pt idx="48" formatCode="0">
                  <c:v>100000</c:v>
                </c:pt>
              </c:numCache>
            </c:numRef>
          </c:xVal>
          <c:yVal>
            <c:numRef>
              <c:f>powerfunc!$E$4:$E$52</c:f>
              <c:numCache>
                <c:formatCode>0.00</c:formatCode>
                <c:ptCount val="49"/>
                <c:pt idx="0">
                  <c:v>61</c:v>
                </c:pt>
                <c:pt idx="1">
                  <c:v>56</c:v>
                </c:pt>
                <c:pt idx="2">
                  <c:v>52</c:v>
                </c:pt>
                <c:pt idx="3">
                  <c:v>45</c:v>
                </c:pt>
                <c:pt idx="4">
                  <c:v>37</c:v>
                </c:pt>
                <c:pt idx="5">
                  <c:v>31.5</c:v>
                </c:pt>
                <c:pt idx="6">
                  <c:v>22</c:v>
                </c:pt>
                <c:pt idx="7">
                  <c:v>17</c:v>
                </c:pt>
                <c:pt idx="8">
                  <c:v>13</c:v>
                </c:pt>
                <c:pt idx="9">
                  <c:v>11</c:v>
                </c:pt>
                <c:pt idx="10">
                  <c:v>9.5</c:v>
                </c:pt>
                <c:pt idx="11">
                  <c:v>8.5</c:v>
                </c:pt>
                <c:pt idx="12">
                  <c:v>7.7</c:v>
                </c:pt>
                <c:pt idx="13">
                  <c:v>7.2</c:v>
                </c:pt>
                <c:pt idx="14">
                  <c:v>6</c:v>
                </c:pt>
                <c:pt idx="15">
                  <c:v>5.3</c:v>
                </c:pt>
                <c:pt idx="16">
                  <c:v>4.5999999999999996</c:v>
                </c:pt>
                <c:pt idx="17">
                  <c:v>4.2</c:v>
                </c:pt>
                <c:pt idx="18">
                  <c:v>4.01</c:v>
                </c:pt>
                <c:pt idx="19">
                  <c:v>3.95</c:v>
                </c:pt>
                <c:pt idx="20">
                  <c:v>3.75</c:v>
                </c:pt>
                <c:pt idx="21">
                  <c:v>3.65</c:v>
                </c:pt>
                <c:pt idx="22">
                  <c:v>3.64</c:v>
                </c:pt>
                <c:pt idx="23">
                  <c:v>3.5</c:v>
                </c:pt>
                <c:pt idx="24">
                  <c:v>3.3</c:v>
                </c:pt>
                <c:pt idx="25">
                  <c:v>3.15</c:v>
                </c:pt>
                <c:pt idx="26">
                  <c:v>3.03</c:v>
                </c:pt>
                <c:pt idx="27">
                  <c:v>2.85</c:v>
                </c:pt>
                <c:pt idx="28">
                  <c:v>2.73</c:v>
                </c:pt>
                <c:pt idx="29">
                  <c:v>2.6</c:v>
                </c:pt>
                <c:pt idx="30">
                  <c:v>2.21</c:v>
                </c:pt>
                <c:pt idx="31">
                  <c:v>1.95</c:v>
                </c:pt>
                <c:pt idx="32">
                  <c:v>1.6</c:v>
                </c:pt>
                <c:pt idx="33">
                  <c:v>1.45</c:v>
                </c:pt>
                <c:pt idx="34">
                  <c:v>1.38</c:v>
                </c:pt>
                <c:pt idx="35">
                  <c:v>1.32</c:v>
                </c:pt>
                <c:pt idx="36">
                  <c:v>1.27</c:v>
                </c:pt>
                <c:pt idx="37">
                  <c:v>1.24</c:v>
                </c:pt>
                <c:pt idx="38">
                  <c:v>1.22</c:v>
                </c:pt>
                <c:pt idx="39">
                  <c:v>1.2</c:v>
                </c:pt>
                <c:pt idx="40">
                  <c:v>1.1299999999999999</c:v>
                </c:pt>
                <c:pt idx="41">
                  <c:v>1.1000000000000001</c:v>
                </c:pt>
                <c:pt idx="42">
                  <c:v>1.06</c:v>
                </c:pt>
                <c:pt idx="43">
                  <c:v>1.05</c:v>
                </c:pt>
                <c:pt idx="44">
                  <c:v>1.04</c:v>
                </c:pt>
                <c:pt idx="45">
                  <c:v>1.03</c:v>
                </c:pt>
                <c:pt idx="46">
                  <c:v>1.026</c:v>
                </c:pt>
                <c:pt idx="47">
                  <c:v>1.03</c:v>
                </c:pt>
                <c:pt idx="48">
                  <c:v>1.024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D0-4F75-8BA5-E2B4DCDA85CD}"/>
            </c:ext>
          </c:extLst>
        </c:ser>
        <c:ser>
          <c:idx val="1"/>
          <c:order val="3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powerfunc!$D$4:$D$52</c:f>
              <c:numCache>
                <c:formatCode>General</c:formatCode>
                <c:ptCount val="49"/>
                <c:pt idx="0" formatCode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1.4</c:v>
                </c:pt>
                <c:pt idx="4">
                  <c:v>1.7</c:v>
                </c:pt>
                <c:pt idx="5" formatCode="0">
                  <c:v>2</c:v>
                </c:pt>
                <c:pt idx="6" formatCode="0">
                  <c:v>3</c:v>
                </c:pt>
                <c:pt idx="7" formatCode="0">
                  <c:v>4</c:v>
                </c:pt>
                <c:pt idx="8" formatCode="0">
                  <c:v>5</c:v>
                </c:pt>
                <c:pt idx="9" formatCode="0">
                  <c:v>6</c:v>
                </c:pt>
                <c:pt idx="10" formatCode="0">
                  <c:v>7</c:v>
                </c:pt>
                <c:pt idx="11" formatCode="0">
                  <c:v>8</c:v>
                </c:pt>
                <c:pt idx="12" formatCode="0">
                  <c:v>9</c:v>
                </c:pt>
                <c:pt idx="13" formatCode="0">
                  <c:v>10</c:v>
                </c:pt>
                <c:pt idx="14" formatCode="0">
                  <c:v>15</c:v>
                </c:pt>
                <c:pt idx="15" formatCode="0">
                  <c:v>20</c:v>
                </c:pt>
                <c:pt idx="16" formatCode="0">
                  <c:v>30</c:v>
                </c:pt>
                <c:pt idx="17" formatCode="0">
                  <c:v>40</c:v>
                </c:pt>
                <c:pt idx="18" formatCode="0">
                  <c:v>50</c:v>
                </c:pt>
                <c:pt idx="19" formatCode="0">
                  <c:v>60</c:v>
                </c:pt>
                <c:pt idx="20" formatCode="0">
                  <c:v>100</c:v>
                </c:pt>
                <c:pt idx="21" formatCode="0">
                  <c:v>200</c:v>
                </c:pt>
                <c:pt idx="22" formatCode="0">
                  <c:v>300</c:v>
                </c:pt>
                <c:pt idx="23" formatCode="0">
                  <c:v>400</c:v>
                </c:pt>
                <c:pt idx="24" formatCode="0">
                  <c:v>500</c:v>
                </c:pt>
                <c:pt idx="25" formatCode="0">
                  <c:v>600</c:v>
                </c:pt>
                <c:pt idx="26" formatCode="0">
                  <c:v>700</c:v>
                </c:pt>
                <c:pt idx="27" formatCode="0">
                  <c:v>800</c:v>
                </c:pt>
                <c:pt idx="28" formatCode="0">
                  <c:v>900</c:v>
                </c:pt>
                <c:pt idx="29" formatCode="0">
                  <c:v>1000</c:v>
                </c:pt>
                <c:pt idx="30" formatCode="0">
                  <c:v>1500</c:v>
                </c:pt>
                <c:pt idx="31" formatCode="0">
                  <c:v>2000</c:v>
                </c:pt>
                <c:pt idx="32" formatCode="0">
                  <c:v>3000</c:v>
                </c:pt>
                <c:pt idx="33" formatCode="0">
                  <c:v>4000</c:v>
                </c:pt>
                <c:pt idx="34" formatCode="0">
                  <c:v>5000</c:v>
                </c:pt>
                <c:pt idx="35" formatCode="0">
                  <c:v>6000</c:v>
                </c:pt>
                <c:pt idx="36" formatCode="0">
                  <c:v>7000</c:v>
                </c:pt>
                <c:pt idx="37" formatCode="0">
                  <c:v>8000</c:v>
                </c:pt>
                <c:pt idx="38" formatCode="0">
                  <c:v>9000</c:v>
                </c:pt>
                <c:pt idx="39" formatCode="0">
                  <c:v>10000</c:v>
                </c:pt>
                <c:pt idx="40" formatCode="0">
                  <c:v>15000</c:v>
                </c:pt>
                <c:pt idx="41" formatCode="0">
                  <c:v>20000</c:v>
                </c:pt>
                <c:pt idx="42" formatCode="0">
                  <c:v>30000</c:v>
                </c:pt>
                <c:pt idx="43" formatCode="0">
                  <c:v>40000</c:v>
                </c:pt>
                <c:pt idx="44" formatCode="0">
                  <c:v>50000</c:v>
                </c:pt>
                <c:pt idx="45" formatCode="0">
                  <c:v>75000</c:v>
                </c:pt>
                <c:pt idx="46" formatCode="0">
                  <c:v>90000</c:v>
                </c:pt>
                <c:pt idx="47" formatCode="0">
                  <c:v>99999</c:v>
                </c:pt>
                <c:pt idx="48" formatCode="0">
                  <c:v>100000</c:v>
                </c:pt>
              </c:numCache>
            </c:numRef>
          </c:xVal>
          <c:yVal>
            <c:numRef>
              <c:f>powerfunc!$F$4:$F$52</c:f>
              <c:numCache>
                <c:formatCode>0.00</c:formatCode>
                <c:ptCount val="49"/>
                <c:pt idx="0">
                  <c:v>61</c:v>
                </c:pt>
                <c:pt idx="1">
                  <c:v>56</c:v>
                </c:pt>
                <c:pt idx="2">
                  <c:v>52</c:v>
                </c:pt>
                <c:pt idx="3">
                  <c:v>45</c:v>
                </c:pt>
                <c:pt idx="4">
                  <c:v>37</c:v>
                </c:pt>
                <c:pt idx="5">
                  <c:v>31.5</c:v>
                </c:pt>
                <c:pt idx="6">
                  <c:v>22</c:v>
                </c:pt>
                <c:pt idx="7">
                  <c:v>17</c:v>
                </c:pt>
                <c:pt idx="8">
                  <c:v>13</c:v>
                </c:pt>
                <c:pt idx="9">
                  <c:v>11</c:v>
                </c:pt>
                <c:pt idx="10">
                  <c:v>9.5</c:v>
                </c:pt>
                <c:pt idx="11">
                  <c:v>8.5</c:v>
                </c:pt>
                <c:pt idx="12">
                  <c:v>7.7</c:v>
                </c:pt>
                <c:pt idx="13">
                  <c:v>7.2</c:v>
                </c:pt>
                <c:pt idx="14">
                  <c:v>6</c:v>
                </c:pt>
                <c:pt idx="15">
                  <c:v>5.3</c:v>
                </c:pt>
                <c:pt idx="16">
                  <c:v>4.5999999999999996</c:v>
                </c:pt>
                <c:pt idx="17">
                  <c:v>4.2</c:v>
                </c:pt>
                <c:pt idx="18">
                  <c:v>4.01</c:v>
                </c:pt>
                <c:pt idx="19">
                  <c:v>3.95</c:v>
                </c:pt>
                <c:pt idx="20">
                  <c:v>3.75</c:v>
                </c:pt>
                <c:pt idx="21">
                  <c:v>3.65</c:v>
                </c:pt>
                <c:pt idx="22">
                  <c:v>3.64</c:v>
                </c:pt>
                <c:pt idx="23">
                  <c:v>3.5</c:v>
                </c:pt>
                <c:pt idx="24">
                  <c:v>3.3</c:v>
                </c:pt>
                <c:pt idx="25">
                  <c:v>3.15</c:v>
                </c:pt>
                <c:pt idx="26">
                  <c:v>3.03</c:v>
                </c:pt>
                <c:pt idx="27">
                  <c:v>2.85</c:v>
                </c:pt>
                <c:pt idx="28">
                  <c:v>2.73</c:v>
                </c:pt>
                <c:pt idx="29">
                  <c:v>2.6</c:v>
                </c:pt>
                <c:pt idx="30">
                  <c:v>2.21</c:v>
                </c:pt>
                <c:pt idx="31">
                  <c:v>1.95</c:v>
                </c:pt>
                <c:pt idx="32">
                  <c:v>1.6</c:v>
                </c:pt>
                <c:pt idx="33">
                  <c:v>1.45</c:v>
                </c:pt>
                <c:pt idx="34">
                  <c:v>1.38</c:v>
                </c:pt>
                <c:pt idx="35">
                  <c:v>1.32</c:v>
                </c:pt>
                <c:pt idx="36">
                  <c:v>1.27</c:v>
                </c:pt>
                <c:pt idx="37">
                  <c:v>1.24</c:v>
                </c:pt>
                <c:pt idx="38">
                  <c:v>1.22</c:v>
                </c:pt>
                <c:pt idx="39">
                  <c:v>1.2</c:v>
                </c:pt>
                <c:pt idx="40">
                  <c:v>1.1299999999999999</c:v>
                </c:pt>
                <c:pt idx="41">
                  <c:v>1.1000000000000001</c:v>
                </c:pt>
                <c:pt idx="42">
                  <c:v>1.06</c:v>
                </c:pt>
                <c:pt idx="43">
                  <c:v>1.05</c:v>
                </c:pt>
                <c:pt idx="44">
                  <c:v>1.04</c:v>
                </c:pt>
                <c:pt idx="45">
                  <c:v>1.03</c:v>
                </c:pt>
                <c:pt idx="46">
                  <c:v>1.026</c:v>
                </c:pt>
                <c:pt idx="47">
                  <c:v>1.03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D0-4F75-8BA5-E2B4DCDA8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974248"/>
        <c:axId val="666975424"/>
      </c:scatterChart>
      <c:valAx>
        <c:axId val="666974248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0"/>
                  <a:t>Re=D</a:t>
                </a:r>
                <a:r>
                  <a:rPr lang="en-US" b="0" baseline="-25000"/>
                  <a:t>a</a:t>
                </a:r>
                <a:r>
                  <a:rPr lang="en-US" b="0" baseline="30000"/>
                  <a:t>2 </a:t>
                </a:r>
                <a:r>
                  <a:rPr lang="en-US" b="0"/>
                  <a:t>N</a:t>
                </a:r>
                <a:r>
                  <a:rPr lang="en-US" b="0" baseline="-25000"/>
                  <a:t>r </a:t>
                </a:r>
                <a:r>
                  <a:rPr lang="en-US" b="0">
                    <a:latin typeface="Symbol" pitchFamily="18" charset="2"/>
                  </a:rPr>
                  <a:t>r </a:t>
                </a:r>
                <a:r>
                  <a:rPr lang="en-US" b="0"/>
                  <a:t>/ </a:t>
                </a:r>
                <a:r>
                  <a:rPr lang="en-US" b="0">
                    <a:latin typeface="Symbol" pitchFamily="18" charset="2"/>
                  </a:rPr>
                  <a:t>m</a:t>
                </a:r>
              </a:p>
            </c:rich>
          </c:tx>
          <c:layout>
            <c:manualLayout>
              <c:xMode val="edge"/>
              <c:yMode val="edge"/>
              <c:x val="0.4393939393939395"/>
              <c:y val="0.9327691681851872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6975424"/>
        <c:crosses val="autoZero"/>
        <c:crossBetween val="midCat"/>
      </c:valAx>
      <c:valAx>
        <c:axId val="66697542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0">
                    <a:latin typeface="Symbol" pitchFamily="18" charset="2"/>
                  </a:rPr>
                  <a:t>f </a:t>
                </a:r>
                <a:r>
                  <a:rPr lang="en-US" b="0"/>
                  <a:t>= N</a:t>
                </a:r>
                <a:r>
                  <a:rPr lang="en-US" b="0" baseline="-25000"/>
                  <a:t>Po  </a:t>
                </a:r>
                <a:r>
                  <a:rPr lang="en-US" b="0"/>
                  <a:t>/ (F</a:t>
                </a:r>
                <a:r>
                  <a:rPr lang="en-US" b="0" baseline="-25000"/>
                  <a:t>r</a:t>
                </a:r>
                <a:r>
                  <a:rPr lang="en-US" b="0" baseline="0"/>
                  <a:t>)</a:t>
                </a:r>
                <a:r>
                  <a:rPr lang="en-US" b="0" baseline="30000"/>
                  <a:t>m</a:t>
                </a:r>
              </a:p>
            </c:rich>
          </c:tx>
          <c:layout>
            <c:manualLayout>
              <c:xMode val="edge"/>
              <c:yMode val="edge"/>
              <c:x val="1.2539184952978056E-2"/>
              <c:y val="0.3800429086491578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69742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206896551724213E-2"/>
          <c:y val="5.5201812968196325E-2"/>
          <c:w val="0.86520376175548586"/>
          <c:h val="0.8025494346914706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powerfunc!$D$4:$D$52</c:f>
              <c:numCache>
                <c:formatCode>General</c:formatCode>
                <c:ptCount val="49"/>
                <c:pt idx="0" formatCode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1.4</c:v>
                </c:pt>
                <c:pt idx="4">
                  <c:v>1.7</c:v>
                </c:pt>
                <c:pt idx="5" formatCode="0">
                  <c:v>2</c:v>
                </c:pt>
                <c:pt idx="6" formatCode="0">
                  <c:v>3</c:v>
                </c:pt>
                <c:pt idx="7" formatCode="0">
                  <c:v>4</c:v>
                </c:pt>
                <c:pt idx="8" formatCode="0">
                  <c:v>5</c:v>
                </c:pt>
                <c:pt idx="9" formatCode="0">
                  <c:v>6</c:v>
                </c:pt>
                <c:pt idx="10" formatCode="0">
                  <c:v>7</c:v>
                </c:pt>
                <c:pt idx="11" formatCode="0">
                  <c:v>8</c:v>
                </c:pt>
                <c:pt idx="12" formatCode="0">
                  <c:v>9</c:v>
                </c:pt>
                <c:pt idx="13" formatCode="0">
                  <c:v>10</c:v>
                </c:pt>
                <c:pt idx="14" formatCode="0">
                  <c:v>15</c:v>
                </c:pt>
                <c:pt idx="15" formatCode="0">
                  <c:v>20</c:v>
                </c:pt>
                <c:pt idx="16" formatCode="0">
                  <c:v>30</c:v>
                </c:pt>
                <c:pt idx="17" formatCode="0">
                  <c:v>40</c:v>
                </c:pt>
                <c:pt idx="18" formatCode="0">
                  <c:v>50</c:v>
                </c:pt>
                <c:pt idx="19" formatCode="0">
                  <c:v>60</c:v>
                </c:pt>
                <c:pt idx="20" formatCode="0">
                  <c:v>100</c:v>
                </c:pt>
                <c:pt idx="21" formatCode="0">
                  <c:v>200</c:v>
                </c:pt>
                <c:pt idx="22" formatCode="0">
                  <c:v>300</c:v>
                </c:pt>
                <c:pt idx="23" formatCode="0">
                  <c:v>400</c:v>
                </c:pt>
                <c:pt idx="24" formatCode="0">
                  <c:v>500</c:v>
                </c:pt>
                <c:pt idx="25" formatCode="0">
                  <c:v>600</c:v>
                </c:pt>
                <c:pt idx="26" formatCode="0">
                  <c:v>700</c:v>
                </c:pt>
                <c:pt idx="27" formatCode="0">
                  <c:v>800</c:v>
                </c:pt>
                <c:pt idx="28" formatCode="0">
                  <c:v>900</c:v>
                </c:pt>
                <c:pt idx="29" formatCode="0">
                  <c:v>1000</c:v>
                </c:pt>
                <c:pt idx="30" formatCode="0">
                  <c:v>1500</c:v>
                </c:pt>
                <c:pt idx="31" formatCode="0">
                  <c:v>2000</c:v>
                </c:pt>
                <c:pt idx="32" formatCode="0">
                  <c:v>3000</c:v>
                </c:pt>
                <c:pt idx="33" formatCode="0">
                  <c:v>4000</c:v>
                </c:pt>
                <c:pt idx="34" formatCode="0">
                  <c:v>5000</c:v>
                </c:pt>
                <c:pt idx="35" formatCode="0">
                  <c:v>6000</c:v>
                </c:pt>
                <c:pt idx="36" formatCode="0">
                  <c:v>7000</c:v>
                </c:pt>
                <c:pt idx="37" formatCode="0">
                  <c:v>8000</c:v>
                </c:pt>
                <c:pt idx="38" formatCode="0">
                  <c:v>9000</c:v>
                </c:pt>
                <c:pt idx="39" formatCode="0">
                  <c:v>10000</c:v>
                </c:pt>
                <c:pt idx="40" formatCode="0">
                  <c:v>15000</c:v>
                </c:pt>
                <c:pt idx="41" formatCode="0">
                  <c:v>20000</c:v>
                </c:pt>
                <c:pt idx="42" formatCode="0">
                  <c:v>30000</c:v>
                </c:pt>
                <c:pt idx="43" formatCode="0">
                  <c:v>40000</c:v>
                </c:pt>
                <c:pt idx="44" formatCode="0">
                  <c:v>50000</c:v>
                </c:pt>
                <c:pt idx="45" formatCode="0">
                  <c:v>75000</c:v>
                </c:pt>
                <c:pt idx="46" formatCode="0">
                  <c:v>90000</c:v>
                </c:pt>
                <c:pt idx="47" formatCode="0">
                  <c:v>99999</c:v>
                </c:pt>
                <c:pt idx="48" formatCode="0">
                  <c:v>100000</c:v>
                </c:pt>
              </c:numCache>
            </c:numRef>
          </c:xVal>
          <c:yVal>
            <c:numRef>
              <c:f>powerfunc!$I$4:$I$52</c:f>
              <c:numCache>
                <c:formatCode>0.00</c:formatCode>
                <c:ptCount val="49"/>
                <c:pt idx="0">
                  <c:v>61</c:v>
                </c:pt>
                <c:pt idx="1">
                  <c:v>56</c:v>
                </c:pt>
                <c:pt idx="2">
                  <c:v>52</c:v>
                </c:pt>
                <c:pt idx="3">
                  <c:v>45</c:v>
                </c:pt>
                <c:pt idx="4">
                  <c:v>37</c:v>
                </c:pt>
                <c:pt idx="5">
                  <c:v>31.5</c:v>
                </c:pt>
                <c:pt idx="6">
                  <c:v>22</c:v>
                </c:pt>
                <c:pt idx="7">
                  <c:v>17</c:v>
                </c:pt>
                <c:pt idx="8">
                  <c:v>13</c:v>
                </c:pt>
                <c:pt idx="9">
                  <c:v>11</c:v>
                </c:pt>
                <c:pt idx="10">
                  <c:v>9.5</c:v>
                </c:pt>
                <c:pt idx="11">
                  <c:v>8.5</c:v>
                </c:pt>
                <c:pt idx="12">
                  <c:v>7.7</c:v>
                </c:pt>
                <c:pt idx="13">
                  <c:v>7.2</c:v>
                </c:pt>
                <c:pt idx="14">
                  <c:v>6</c:v>
                </c:pt>
                <c:pt idx="15">
                  <c:v>5.3</c:v>
                </c:pt>
                <c:pt idx="16">
                  <c:v>4.5999999999999996</c:v>
                </c:pt>
                <c:pt idx="17">
                  <c:v>4.2</c:v>
                </c:pt>
                <c:pt idx="18">
                  <c:v>4.01</c:v>
                </c:pt>
                <c:pt idx="19">
                  <c:v>3.95</c:v>
                </c:pt>
                <c:pt idx="20">
                  <c:v>3.75</c:v>
                </c:pt>
                <c:pt idx="21">
                  <c:v>3.65</c:v>
                </c:pt>
                <c:pt idx="22">
                  <c:v>3.7</c:v>
                </c:pt>
                <c:pt idx="23">
                  <c:v>3.8</c:v>
                </c:pt>
                <c:pt idx="24">
                  <c:v>3.95</c:v>
                </c:pt>
                <c:pt idx="25">
                  <c:v>4</c:v>
                </c:pt>
                <c:pt idx="26">
                  <c:v>4.05</c:v>
                </c:pt>
                <c:pt idx="27">
                  <c:v>4.2</c:v>
                </c:pt>
                <c:pt idx="28">
                  <c:v>4.3</c:v>
                </c:pt>
                <c:pt idx="29">
                  <c:v>4.4000000000000004</c:v>
                </c:pt>
                <c:pt idx="30">
                  <c:v>4.7</c:v>
                </c:pt>
                <c:pt idx="31">
                  <c:v>5</c:v>
                </c:pt>
                <c:pt idx="32">
                  <c:v>5.3</c:v>
                </c:pt>
                <c:pt idx="33">
                  <c:v>5.4</c:v>
                </c:pt>
                <c:pt idx="34">
                  <c:v>5.6</c:v>
                </c:pt>
                <c:pt idx="35">
                  <c:v>5.75</c:v>
                </c:pt>
                <c:pt idx="36">
                  <c:v>5.8</c:v>
                </c:pt>
                <c:pt idx="37">
                  <c:v>5.85</c:v>
                </c:pt>
                <c:pt idx="38">
                  <c:v>5.9</c:v>
                </c:pt>
                <c:pt idx="39">
                  <c:v>5.93</c:v>
                </c:pt>
                <c:pt idx="40">
                  <c:v>5.95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6D-4980-B994-2F88E2BADF26}"/>
            </c:ext>
          </c:extLst>
        </c:ser>
        <c:ser>
          <c:idx val="1"/>
          <c:order val="1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powerfunc!$H$5:$H$52</c:f>
              <c:numCache>
                <c:formatCode>General</c:formatCode>
                <c:ptCount val="48"/>
                <c:pt idx="0">
                  <c:v>1.1000000000000001</c:v>
                </c:pt>
                <c:pt idx="1">
                  <c:v>1.2</c:v>
                </c:pt>
                <c:pt idx="2">
                  <c:v>1.4</c:v>
                </c:pt>
                <c:pt idx="3">
                  <c:v>1.7</c:v>
                </c:pt>
                <c:pt idx="4" formatCode="0">
                  <c:v>2</c:v>
                </c:pt>
                <c:pt idx="5" formatCode="0">
                  <c:v>3</c:v>
                </c:pt>
                <c:pt idx="6" formatCode="0">
                  <c:v>4</c:v>
                </c:pt>
                <c:pt idx="7" formatCode="0">
                  <c:v>5</c:v>
                </c:pt>
                <c:pt idx="8" formatCode="0">
                  <c:v>6</c:v>
                </c:pt>
                <c:pt idx="9" formatCode="0">
                  <c:v>7</c:v>
                </c:pt>
                <c:pt idx="10" formatCode="0">
                  <c:v>8</c:v>
                </c:pt>
                <c:pt idx="11" formatCode="0">
                  <c:v>9</c:v>
                </c:pt>
                <c:pt idx="12" formatCode="0">
                  <c:v>10</c:v>
                </c:pt>
                <c:pt idx="13" formatCode="0">
                  <c:v>15</c:v>
                </c:pt>
                <c:pt idx="14" formatCode="0">
                  <c:v>20</c:v>
                </c:pt>
                <c:pt idx="15" formatCode="0">
                  <c:v>30</c:v>
                </c:pt>
                <c:pt idx="16" formatCode="0">
                  <c:v>40</c:v>
                </c:pt>
                <c:pt idx="17" formatCode="0">
                  <c:v>50</c:v>
                </c:pt>
                <c:pt idx="18" formatCode="0">
                  <c:v>60</c:v>
                </c:pt>
                <c:pt idx="19" formatCode="0">
                  <c:v>100</c:v>
                </c:pt>
                <c:pt idx="20" formatCode="0">
                  <c:v>200</c:v>
                </c:pt>
                <c:pt idx="21" formatCode="0">
                  <c:v>300</c:v>
                </c:pt>
                <c:pt idx="22" formatCode="0">
                  <c:v>400</c:v>
                </c:pt>
                <c:pt idx="23" formatCode="0">
                  <c:v>500</c:v>
                </c:pt>
                <c:pt idx="24" formatCode="0">
                  <c:v>600</c:v>
                </c:pt>
                <c:pt idx="25" formatCode="0">
                  <c:v>700</c:v>
                </c:pt>
                <c:pt idx="26" formatCode="0">
                  <c:v>800</c:v>
                </c:pt>
                <c:pt idx="27" formatCode="0">
                  <c:v>900</c:v>
                </c:pt>
                <c:pt idx="28" formatCode="0">
                  <c:v>1000</c:v>
                </c:pt>
                <c:pt idx="29" formatCode="0">
                  <c:v>1500</c:v>
                </c:pt>
                <c:pt idx="30" formatCode="0">
                  <c:v>2000</c:v>
                </c:pt>
                <c:pt idx="31" formatCode="0">
                  <c:v>3000</c:v>
                </c:pt>
                <c:pt idx="32" formatCode="0">
                  <c:v>4000</c:v>
                </c:pt>
                <c:pt idx="33" formatCode="0">
                  <c:v>5000</c:v>
                </c:pt>
                <c:pt idx="34" formatCode="0">
                  <c:v>6000</c:v>
                </c:pt>
                <c:pt idx="35" formatCode="0">
                  <c:v>7000</c:v>
                </c:pt>
                <c:pt idx="36" formatCode="0">
                  <c:v>8000</c:v>
                </c:pt>
                <c:pt idx="37" formatCode="0">
                  <c:v>9000</c:v>
                </c:pt>
                <c:pt idx="38" formatCode="0">
                  <c:v>10000</c:v>
                </c:pt>
                <c:pt idx="39" formatCode="0">
                  <c:v>15000</c:v>
                </c:pt>
                <c:pt idx="40" formatCode="0">
                  <c:v>20000</c:v>
                </c:pt>
                <c:pt idx="41" formatCode="0">
                  <c:v>30000</c:v>
                </c:pt>
                <c:pt idx="42" formatCode="0">
                  <c:v>40000</c:v>
                </c:pt>
                <c:pt idx="43" formatCode="0">
                  <c:v>50000</c:v>
                </c:pt>
                <c:pt idx="44" formatCode="0">
                  <c:v>75000</c:v>
                </c:pt>
                <c:pt idx="45" formatCode="0">
                  <c:v>90000</c:v>
                </c:pt>
                <c:pt idx="46" formatCode="0">
                  <c:v>99999</c:v>
                </c:pt>
                <c:pt idx="47" formatCode="0">
                  <c:v>100000</c:v>
                </c:pt>
              </c:numCache>
            </c:numRef>
          </c:xVal>
          <c:yVal>
            <c:numRef>
              <c:f>powerfunc!$J$5:$J$52</c:f>
              <c:numCache>
                <c:formatCode>0.00</c:formatCode>
                <c:ptCount val="48"/>
                <c:pt idx="0">
                  <c:v>56</c:v>
                </c:pt>
                <c:pt idx="1">
                  <c:v>52</c:v>
                </c:pt>
                <c:pt idx="2">
                  <c:v>45</c:v>
                </c:pt>
                <c:pt idx="3">
                  <c:v>37</c:v>
                </c:pt>
                <c:pt idx="4">
                  <c:v>31.5</c:v>
                </c:pt>
                <c:pt idx="5">
                  <c:v>22</c:v>
                </c:pt>
                <c:pt idx="6">
                  <c:v>17</c:v>
                </c:pt>
                <c:pt idx="7">
                  <c:v>13</c:v>
                </c:pt>
                <c:pt idx="8">
                  <c:v>11</c:v>
                </c:pt>
                <c:pt idx="9">
                  <c:v>9.5</c:v>
                </c:pt>
                <c:pt idx="10">
                  <c:v>8.5</c:v>
                </c:pt>
                <c:pt idx="11">
                  <c:v>7.7</c:v>
                </c:pt>
                <c:pt idx="12">
                  <c:v>7.2</c:v>
                </c:pt>
                <c:pt idx="13">
                  <c:v>6</c:v>
                </c:pt>
                <c:pt idx="14">
                  <c:v>5.3</c:v>
                </c:pt>
                <c:pt idx="15">
                  <c:v>4.5999999999999996</c:v>
                </c:pt>
                <c:pt idx="16">
                  <c:v>4.2</c:v>
                </c:pt>
                <c:pt idx="17">
                  <c:v>4.01</c:v>
                </c:pt>
                <c:pt idx="18">
                  <c:v>3.95</c:v>
                </c:pt>
                <c:pt idx="19">
                  <c:v>3.75</c:v>
                </c:pt>
                <c:pt idx="20">
                  <c:v>3.65</c:v>
                </c:pt>
                <c:pt idx="21">
                  <c:v>3.7</c:v>
                </c:pt>
                <c:pt idx="22">
                  <c:v>3.8</c:v>
                </c:pt>
                <c:pt idx="23">
                  <c:v>3.95</c:v>
                </c:pt>
                <c:pt idx="24">
                  <c:v>4</c:v>
                </c:pt>
                <c:pt idx="25">
                  <c:v>4.05</c:v>
                </c:pt>
                <c:pt idx="26">
                  <c:v>4.2</c:v>
                </c:pt>
                <c:pt idx="27">
                  <c:v>4.3</c:v>
                </c:pt>
                <c:pt idx="28">
                  <c:v>4.4000000000000004</c:v>
                </c:pt>
                <c:pt idx="29">
                  <c:v>4.7</c:v>
                </c:pt>
                <c:pt idx="30">
                  <c:v>5</c:v>
                </c:pt>
                <c:pt idx="31">
                  <c:v>5.3</c:v>
                </c:pt>
                <c:pt idx="32">
                  <c:v>5.4</c:v>
                </c:pt>
                <c:pt idx="33">
                  <c:v>5.6</c:v>
                </c:pt>
                <c:pt idx="34">
                  <c:v>5.75</c:v>
                </c:pt>
                <c:pt idx="35">
                  <c:v>5.8</c:v>
                </c:pt>
                <c:pt idx="36">
                  <c:v>5.85</c:v>
                </c:pt>
                <c:pt idx="37">
                  <c:v>5.9</c:v>
                </c:pt>
                <c:pt idx="38">
                  <c:v>5.93</c:v>
                </c:pt>
                <c:pt idx="39">
                  <c:v>5.95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6D-4980-B994-2F88E2BAD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976600"/>
        <c:axId val="666973856"/>
      </c:scatterChart>
      <c:valAx>
        <c:axId val="666976600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0"/>
                  <a:t>Re=D</a:t>
                </a:r>
                <a:r>
                  <a:rPr lang="en-US" b="0" baseline="-25000"/>
                  <a:t>a</a:t>
                </a:r>
                <a:r>
                  <a:rPr lang="en-US" b="0" baseline="30000"/>
                  <a:t>2 </a:t>
                </a:r>
                <a:r>
                  <a:rPr lang="en-US" b="0"/>
                  <a:t>N</a:t>
                </a:r>
                <a:r>
                  <a:rPr lang="en-US" b="0" baseline="-25000"/>
                  <a:t>r </a:t>
                </a:r>
                <a:r>
                  <a:rPr lang="en-US" b="0">
                    <a:latin typeface="Symbol" pitchFamily="18" charset="2"/>
                  </a:rPr>
                  <a:t>r </a:t>
                </a:r>
                <a:r>
                  <a:rPr lang="en-US" b="0"/>
                  <a:t>/ </a:t>
                </a:r>
                <a:r>
                  <a:rPr lang="en-US" b="0">
                    <a:latin typeface="Symbol" pitchFamily="18" charset="2"/>
                  </a:rPr>
                  <a:t>m</a:t>
                </a:r>
              </a:p>
            </c:rich>
          </c:tx>
          <c:layout>
            <c:manualLayout>
              <c:xMode val="edge"/>
              <c:yMode val="edge"/>
              <c:x val="0.4393939393939395"/>
              <c:y val="0.9327691681851872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6973856"/>
        <c:crosses val="autoZero"/>
        <c:crossBetween val="midCat"/>
      </c:valAx>
      <c:valAx>
        <c:axId val="66697385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0">
                    <a:latin typeface="Symbol" pitchFamily="18" charset="2"/>
                  </a:rPr>
                  <a:t>f </a:t>
                </a:r>
                <a:r>
                  <a:rPr lang="en-US" b="0"/>
                  <a:t>= N</a:t>
                </a:r>
                <a:r>
                  <a:rPr lang="en-US" b="0" baseline="-25000"/>
                  <a:t>Po  </a:t>
                </a:r>
                <a:r>
                  <a:rPr lang="en-US" b="0"/>
                  <a:t>/ (F</a:t>
                </a:r>
                <a:r>
                  <a:rPr lang="en-US" b="0" baseline="-25000"/>
                  <a:t>r</a:t>
                </a:r>
                <a:r>
                  <a:rPr lang="en-US" b="0" baseline="0"/>
                  <a:t>)</a:t>
                </a:r>
                <a:r>
                  <a:rPr lang="en-US" b="0" baseline="30000"/>
                  <a:t>m</a:t>
                </a:r>
              </a:p>
            </c:rich>
          </c:tx>
          <c:layout>
            <c:manualLayout>
              <c:xMode val="edge"/>
              <c:yMode val="edge"/>
              <c:x val="1.2539184952978056E-2"/>
              <c:y val="0.3800429086491578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69766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206896551724171E-2"/>
          <c:y val="5.5201812968196325E-2"/>
          <c:w val="0.86520376175548586"/>
          <c:h val="0.8025494346914702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powerfunc!$D$4:$D$52</c:f>
              <c:numCache>
                <c:formatCode>General</c:formatCode>
                <c:ptCount val="49"/>
                <c:pt idx="0" formatCode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1.4</c:v>
                </c:pt>
                <c:pt idx="4">
                  <c:v>1.7</c:v>
                </c:pt>
                <c:pt idx="5" formatCode="0">
                  <c:v>2</c:v>
                </c:pt>
                <c:pt idx="6" formatCode="0">
                  <c:v>3</c:v>
                </c:pt>
                <c:pt idx="7" formatCode="0">
                  <c:v>4</c:v>
                </c:pt>
                <c:pt idx="8" formatCode="0">
                  <c:v>5</c:v>
                </c:pt>
                <c:pt idx="9" formatCode="0">
                  <c:v>6</c:v>
                </c:pt>
                <c:pt idx="10" formatCode="0">
                  <c:v>7</c:v>
                </c:pt>
                <c:pt idx="11" formatCode="0">
                  <c:v>8</c:v>
                </c:pt>
                <c:pt idx="12" formatCode="0">
                  <c:v>9</c:v>
                </c:pt>
                <c:pt idx="13" formatCode="0">
                  <c:v>10</c:v>
                </c:pt>
                <c:pt idx="14" formatCode="0">
                  <c:v>15</c:v>
                </c:pt>
                <c:pt idx="15" formatCode="0">
                  <c:v>20</c:v>
                </c:pt>
                <c:pt idx="16" formatCode="0">
                  <c:v>30</c:v>
                </c:pt>
                <c:pt idx="17" formatCode="0">
                  <c:v>40</c:v>
                </c:pt>
                <c:pt idx="18" formatCode="0">
                  <c:v>50</c:v>
                </c:pt>
                <c:pt idx="19" formatCode="0">
                  <c:v>60</c:v>
                </c:pt>
                <c:pt idx="20" formatCode="0">
                  <c:v>100</c:v>
                </c:pt>
                <c:pt idx="21" formatCode="0">
                  <c:v>200</c:v>
                </c:pt>
                <c:pt idx="22" formatCode="0">
                  <c:v>300</c:v>
                </c:pt>
                <c:pt idx="23" formatCode="0">
                  <c:v>400</c:v>
                </c:pt>
                <c:pt idx="24" formatCode="0">
                  <c:v>500</c:v>
                </c:pt>
                <c:pt idx="25" formatCode="0">
                  <c:v>600</c:v>
                </c:pt>
                <c:pt idx="26" formatCode="0">
                  <c:v>700</c:v>
                </c:pt>
                <c:pt idx="27" formatCode="0">
                  <c:v>800</c:v>
                </c:pt>
                <c:pt idx="28" formatCode="0">
                  <c:v>900</c:v>
                </c:pt>
                <c:pt idx="29" formatCode="0">
                  <c:v>1000</c:v>
                </c:pt>
                <c:pt idx="30" formatCode="0">
                  <c:v>1500</c:v>
                </c:pt>
                <c:pt idx="31" formatCode="0">
                  <c:v>2000</c:v>
                </c:pt>
                <c:pt idx="32" formatCode="0">
                  <c:v>3000</c:v>
                </c:pt>
                <c:pt idx="33" formatCode="0">
                  <c:v>4000</c:v>
                </c:pt>
                <c:pt idx="34" formatCode="0">
                  <c:v>5000</c:v>
                </c:pt>
                <c:pt idx="35" formatCode="0">
                  <c:v>6000</c:v>
                </c:pt>
                <c:pt idx="36" formatCode="0">
                  <c:v>7000</c:v>
                </c:pt>
                <c:pt idx="37" formatCode="0">
                  <c:v>8000</c:v>
                </c:pt>
                <c:pt idx="38" formatCode="0">
                  <c:v>9000</c:v>
                </c:pt>
                <c:pt idx="39" formatCode="0">
                  <c:v>10000</c:v>
                </c:pt>
                <c:pt idx="40" formatCode="0">
                  <c:v>15000</c:v>
                </c:pt>
                <c:pt idx="41" formatCode="0">
                  <c:v>20000</c:v>
                </c:pt>
                <c:pt idx="42" formatCode="0">
                  <c:v>30000</c:v>
                </c:pt>
                <c:pt idx="43" formatCode="0">
                  <c:v>40000</c:v>
                </c:pt>
                <c:pt idx="44" formatCode="0">
                  <c:v>50000</c:v>
                </c:pt>
                <c:pt idx="45" formatCode="0">
                  <c:v>75000</c:v>
                </c:pt>
                <c:pt idx="46" formatCode="0">
                  <c:v>90000</c:v>
                </c:pt>
                <c:pt idx="47" formatCode="0">
                  <c:v>99999</c:v>
                </c:pt>
                <c:pt idx="48" formatCode="0">
                  <c:v>100000</c:v>
                </c:pt>
              </c:numCache>
            </c:numRef>
          </c:xVal>
          <c:yVal>
            <c:numRef>
              <c:f>powerfunc!$E$4:$E$52</c:f>
              <c:numCache>
                <c:formatCode>0.00</c:formatCode>
                <c:ptCount val="49"/>
                <c:pt idx="0">
                  <c:v>61</c:v>
                </c:pt>
                <c:pt idx="1">
                  <c:v>56</c:v>
                </c:pt>
                <c:pt idx="2">
                  <c:v>52</c:v>
                </c:pt>
                <c:pt idx="3">
                  <c:v>45</c:v>
                </c:pt>
                <c:pt idx="4">
                  <c:v>37</c:v>
                </c:pt>
                <c:pt idx="5">
                  <c:v>31.5</c:v>
                </c:pt>
                <c:pt idx="6">
                  <c:v>22</c:v>
                </c:pt>
                <c:pt idx="7">
                  <c:v>17</c:v>
                </c:pt>
                <c:pt idx="8">
                  <c:v>13</c:v>
                </c:pt>
                <c:pt idx="9">
                  <c:v>11</c:v>
                </c:pt>
                <c:pt idx="10">
                  <c:v>9.5</c:v>
                </c:pt>
                <c:pt idx="11">
                  <c:v>8.5</c:v>
                </c:pt>
                <c:pt idx="12">
                  <c:v>7.7</c:v>
                </c:pt>
                <c:pt idx="13">
                  <c:v>7.2</c:v>
                </c:pt>
                <c:pt idx="14">
                  <c:v>6</c:v>
                </c:pt>
                <c:pt idx="15">
                  <c:v>5.3</c:v>
                </c:pt>
                <c:pt idx="16">
                  <c:v>4.5999999999999996</c:v>
                </c:pt>
                <c:pt idx="17">
                  <c:v>4.2</c:v>
                </c:pt>
                <c:pt idx="18">
                  <c:v>4.01</c:v>
                </c:pt>
                <c:pt idx="19">
                  <c:v>3.95</c:v>
                </c:pt>
                <c:pt idx="20">
                  <c:v>3.75</c:v>
                </c:pt>
                <c:pt idx="21">
                  <c:v>3.65</c:v>
                </c:pt>
                <c:pt idx="22">
                  <c:v>3.64</c:v>
                </c:pt>
                <c:pt idx="23">
                  <c:v>3.5</c:v>
                </c:pt>
                <c:pt idx="24">
                  <c:v>3.3</c:v>
                </c:pt>
                <c:pt idx="25">
                  <c:v>3.15</c:v>
                </c:pt>
                <c:pt idx="26">
                  <c:v>3.03</c:v>
                </c:pt>
                <c:pt idx="27">
                  <c:v>2.85</c:v>
                </c:pt>
                <c:pt idx="28">
                  <c:v>2.73</c:v>
                </c:pt>
                <c:pt idx="29">
                  <c:v>2.6</c:v>
                </c:pt>
                <c:pt idx="30">
                  <c:v>2.21</c:v>
                </c:pt>
                <c:pt idx="31">
                  <c:v>1.95</c:v>
                </c:pt>
                <c:pt idx="32">
                  <c:v>1.6</c:v>
                </c:pt>
                <c:pt idx="33">
                  <c:v>1.45</c:v>
                </c:pt>
                <c:pt idx="34">
                  <c:v>1.38</c:v>
                </c:pt>
                <c:pt idx="35">
                  <c:v>1.32</c:v>
                </c:pt>
                <c:pt idx="36">
                  <c:v>1.27</c:v>
                </c:pt>
                <c:pt idx="37">
                  <c:v>1.24</c:v>
                </c:pt>
                <c:pt idx="38">
                  <c:v>1.22</c:v>
                </c:pt>
                <c:pt idx="39">
                  <c:v>1.2</c:v>
                </c:pt>
                <c:pt idx="40">
                  <c:v>1.1299999999999999</c:v>
                </c:pt>
                <c:pt idx="41">
                  <c:v>1.1000000000000001</c:v>
                </c:pt>
                <c:pt idx="42">
                  <c:v>1.06</c:v>
                </c:pt>
                <c:pt idx="43">
                  <c:v>1.05</c:v>
                </c:pt>
                <c:pt idx="44">
                  <c:v>1.04</c:v>
                </c:pt>
                <c:pt idx="45">
                  <c:v>1.03</c:v>
                </c:pt>
                <c:pt idx="46">
                  <c:v>1.026</c:v>
                </c:pt>
                <c:pt idx="47">
                  <c:v>1.03</c:v>
                </c:pt>
                <c:pt idx="48">
                  <c:v>1.024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2-4EDC-B85D-03BCB1F37106}"/>
            </c:ext>
          </c:extLst>
        </c:ser>
        <c:ser>
          <c:idx val="1"/>
          <c:order val="1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powerfunc!$D$4:$D$52</c:f>
              <c:numCache>
                <c:formatCode>General</c:formatCode>
                <c:ptCount val="49"/>
                <c:pt idx="0" formatCode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1.4</c:v>
                </c:pt>
                <c:pt idx="4">
                  <c:v>1.7</c:v>
                </c:pt>
                <c:pt idx="5" formatCode="0">
                  <c:v>2</c:v>
                </c:pt>
                <c:pt idx="6" formatCode="0">
                  <c:v>3</c:v>
                </c:pt>
                <c:pt idx="7" formatCode="0">
                  <c:v>4</c:v>
                </c:pt>
                <c:pt idx="8" formatCode="0">
                  <c:v>5</c:v>
                </c:pt>
                <c:pt idx="9" formatCode="0">
                  <c:v>6</c:v>
                </c:pt>
                <c:pt idx="10" formatCode="0">
                  <c:v>7</c:v>
                </c:pt>
                <c:pt idx="11" formatCode="0">
                  <c:v>8</c:v>
                </c:pt>
                <c:pt idx="12" formatCode="0">
                  <c:v>9</c:v>
                </c:pt>
                <c:pt idx="13" formatCode="0">
                  <c:v>10</c:v>
                </c:pt>
                <c:pt idx="14" formatCode="0">
                  <c:v>15</c:v>
                </c:pt>
                <c:pt idx="15" formatCode="0">
                  <c:v>20</c:v>
                </c:pt>
                <c:pt idx="16" formatCode="0">
                  <c:v>30</c:v>
                </c:pt>
                <c:pt idx="17" formatCode="0">
                  <c:v>40</c:v>
                </c:pt>
                <c:pt idx="18" formatCode="0">
                  <c:v>50</c:v>
                </c:pt>
                <c:pt idx="19" formatCode="0">
                  <c:v>60</c:v>
                </c:pt>
                <c:pt idx="20" formatCode="0">
                  <c:v>100</c:v>
                </c:pt>
                <c:pt idx="21" formatCode="0">
                  <c:v>200</c:v>
                </c:pt>
                <c:pt idx="22" formatCode="0">
                  <c:v>300</c:v>
                </c:pt>
                <c:pt idx="23" formatCode="0">
                  <c:v>400</c:v>
                </c:pt>
                <c:pt idx="24" formatCode="0">
                  <c:v>500</c:v>
                </c:pt>
                <c:pt idx="25" formatCode="0">
                  <c:v>600</c:v>
                </c:pt>
                <c:pt idx="26" formatCode="0">
                  <c:v>700</c:v>
                </c:pt>
                <c:pt idx="27" formatCode="0">
                  <c:v>800</c:v>
                </c:pt>
                <c:pt idx="28" formatCode="0">
                  <c:v>900</c:v>
                </c:pt>
                <c:pt idx="29" formatCode="0">
                  <c:v>1000</c:v>
                </c:pt>
                <c:pt idx="30" formatCode="0">
                  <c:v>1500</c:v>
                </c:pt>
                <c:pt idx="31" formatCode="0">
                  <c:v>2000</c:v>
                </c:pt>
                <c:pt idx="32" formatCode="0">
                  <c:v>3000</c:v>
                </c:pt>
                <c:pt idx="33" formatCode="0">
                  <c:v>4000</c:v>
                </c:pt>
                <c:pt idx="34" formatCode="0">
                  <c:v>5000</c:v>
                </c:pt>
                <c:pt idx="35" formatCode="0">
                  <c:v>6000</c:v>
                </c:pt>
                <c:pt idx="36" formatCode="0">
                  <c:v>7000</c:v>
                </c:pt>
                <c:pt idx="37" formatCode="0">
                  <c:v>8000</c:v>
                </c:pt>
                <c:pt idx="38" formatCode="0">
                  <c:v>9000</c:v>
                </c:pt>
                <c:pt idx="39" formatCode="0">
                  <c:v>10000</c:v>
                </c:pt>
                <c:pt idx="40" formatCode="0">
                  <c:v>15000</c:v>
                </c:pt>
                <c:pt idx="41" formatCode="0">
                  <c:v>20000</c:v>
                </c:pt>
                <c:pt idx="42" formatCode="0">
                  <c:v>30000</c:v>
                </c:pt>
                <c:pt idx="43" formatCode="0">
                  <c:v>40000</c:v>
                </c:pt>
                <c:pt idx="44" formatCode="0">
                  <c:v>50000</c:v>
                </c:pt>
                <c:pt idx="45" formatCode="0">
                  <c:v>75000</c:v>
                </c:pt>
                <c:pt idx="46" formatCode="0">
                  <c:v>90000</c:v>
                </c:pt>
                <c:pt idx="47" formatCode="0">
                  <c:v>99999</c:v>
                </c:pt>
                <c:pt idx="48" formatCode="0">
                  <c:v>100000</c:v>
                </c:pt>
              </c:numCache>
            </c:numRef>
          </c:xVal>
          <c:yVal>
            <c:numRef>
              <c:f>powerfunc!$F$4:$F$52</c:f>
              <c:numCache>
                <c:formatCode>0.00</c:formatCode>
                <c:ptCount val="49"/>
                <c:pt idx="0">
                  <c:v>61</c:v>
                </c:pt>
                <c:pt idx="1">
                  <c:v>56</c:v>
                </c:pt>
                <c:pt idx="2">
                  <c:v>52</c:v>
                </c:pt>
                <c:pt idx="3">
                  <c:v>45</c:v>
                </c:pt>
                <c:pt idx="4">
                  <c:v>37</c:v>
                </c:pt>
                <c:pt idx="5">
                  <c:v>31.5</c:v>
                </c:pt>
                <c:pt idx="6">
                  <c:v>22</c:v>
                </c:pt>
                <c:pt idx="7">
                  <c:v>17</c:v>
                </c:pt>
                <c:pt idx="8">
                  <c:v>13</c:v>
                </c:pt>
                <c:pt idx="9">
                  <c:v>11</c:v>
                </c:pt>
                <c:pt idx="10">
                  <c:v>9.5</c:v>
                </c:pt>
                <c:pt idx="11">
                  <c:v>8.5</c:v>
                </c:pt>
                <c:pt idx="12">
                  <c:v>7.7</c:v>
                </c:pt>
                <c:pt idx="13">
                  <c:v>7.2</c:v>
                </c:pt>
                <c:pt idx="14">
                  <c:v>6</c:v>
                </c:pt>
                <c:pt idx="15">
                  <c:v>5.3</c:v>
                </c:pt>
                <c:pt idx="16">
                  <c:v>4.5999999999999996</c:v>
                </c:pt>
                <c:pt idx="17">
                  <c:v>4.2</c:v>
                </c:pt>
                <c:pt idx="18">
                  <c:v>4.01</c:v>
                </c:pt>
                <c:pt idx="19">
                  <c:v>3.95</c:v>
                </c:pt>
                <c:pt idx="20">
                  <c:v>3.75</c:v>
                </c:pt>
                <c:pt idx="21">
                  <c:v>3.65</c:v>
                </c:pt>
                <c:pt idx="22">
                  <c:v>3.64</c:v>
                </c:pt>
                <c:pt idx="23">
                  <c:v>3.5</c:v>
                </c:pt>
                <c:pt idx="24">
                  <c:v>3.3</c:v>
                </c:pt>
                <c:pt idx="25">
                  <c:v>3.15</c:v>
                </c:pt>
                <c:pt idx="26">
                  <c:v>3.03</c:v>
                </c:pt>
                <c:pt idx="27">
                  <c:v>2.85</c:v>
                </c:pt>
                <c:pt idx="28">
                  <c:v>2.73</c:v>
                </c:pt>
                <c:pt idx="29">
                  <c:v>2.6</c:v>
                </c:pt>
                <c:pt idx="30">
                  <c:v>2.21</c:v>
                </c:pt>
                <c:pt idx="31">
                  <c:v>1.95</c:v>
                </c:pt>
                <c:pt idx="32">
                  <c:v>1.6</c:v>
                </c:pt>
                <c:pt idx="33">
                  <c:v>1.45</c:v>
                </c:pt>
                <c:pt idx="34">
                  <c:v>1.38</c:v>
                </c:pt>
                <c:pt idx="35">
                  <c:v>1.32</c:v>
                </c:pt>
                <c:pt idx="36">
                  <c:v>1.27</c:v>
                </c:pt>
                <c:pt idx="37">
                  <c:v>1.24</c:v>
                </c:pt>
                <c:pt idx="38">
                  <c:v>1.22</c:v>
                </c:pt>
                <c:pt idx="39">
                  <c:v>1.2</c:v>
                </c:pt>
                <c:pt idx="40">
                  <c:v>1.1299999999999999</c:v>
                </c:pt>
                <c:pt idx="41">
                  <c:v>1.1000000000000001</c:v>
                </c:pt>
                <c:pt idx="42">
                  <c:v>1.06</c:v>
                </c:pt>
                <c:pt idx="43">
                  <c:v>1.05</c:v>
                </c:pt>
                <c:pt idx="44">
                  <c:v>1.04</c:v>
                </c:pt>
                <c:pt idx="45">
                  <c:v>1.03</c:v>
                </c:pt>
                <c:pt idx="46">
                  <c:v>1.026</c:v>
                </c:pt>
                <c:pt idx="47">
                  <c:v>1.03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12-4EDC-B85D-03BCB1F37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120736"/>
        <c:axId val="657154904"/>
      </c:scatterChart>
      <c:valAx>
        <c:axId val="525120736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0"/>
                  <a:t>Re=D</a:t>
                </a:r>
                <a:r>
                  <a:rPr lang="en-US" b="0" baseline="-25000"/>
                  <a:t>a</a:t>
                </a:r>
                <a:r>
                  <a:rPr lang="en-US" b="0" baseline="30000"/>
                  <a:t>2 </a:t>
                </a:r>
                <a:r>
                  <a:rPr lang="en-US" b="0"/>
                  <a:t>N</a:t>
                </a:r>
                <a:r>
                  <a:rPr lang="en-US" b="0" baseline="-25000"/>
                  <a:t>r </a:t>
                </a:r>
                <a:r>
                  <a:rPr lang="en-US" b="0">
                    <a:latin typeface="Symbol" pitchFamily="18" charset="2"/>
                  </a:rPr>
                  <a:t>r </a:t>
                </a:r>
                <a:r>
                  <a:rPr lang="en-US" b="0"/>
                  <a:t>/ </a:t>
                </a:r>
                <a:r>
                  <a:rPr lang="en-US" b="0">
                    <a:latin typeface="Symbol" pitchFamily="18" charset="2"/>
                  </a:rPr>
                  <a:t>m</a:t>
                </a:r>
              </a:p>
            </c:rich>
          </c:tx>
          <c:layout>
            <c:manualLayout>
              <c:xMode val="edge"/>
              <c:yMode val="edge"/>
              <c:x val="0.4393939393939395"/>
              <c:y val="0.9327691681851872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154904"/>
        <c:crosses val="autoZero"/>
        <c:crossBetween val="midCat"/>
      </c:valAx>
      <c:valAx>
        <c:axId val="65715490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0">
                    <a:latin typeface="Symbol" pitchFamily="18" charset="2"/>
                  </a:rPr>
                  <a:t>f </a:t>
                </a:r>
                <a:r>
                  <a:rPr lang="en-US" b="0"/>
                  <a:t>= N</a:t>
                </a:r>
                <a:r>
                  <a:rPr lang="en-US" b="0" baseline="-25000"/>
                  <a:t>Po  </a:t>
                </a:r>
                <a:r>
                  <a:rPr lang="en-US" b="0"/>
                  <a:t>/ (F</a:t>
                </a:r>
                <a:r>
                  <a:rPr lang="en-US" b="0" baseline="-25000"/>
                  <a:t>r</a:t>
                </a:r>
                <a:r>
                  <a:rPr lang="en-US" b="0" baseline="0"/>
                  <a:t>)</a:t>
                </a:r>
                <a:r>
                  <a:rPr lang="en-US" b="0" baseline="30000"/>
                  <a:t>m</a:t>
                </a:r>
              </a:p>
            </c:rich>
          </c:tx>
          <c:layout>
            <c:manualLayout>
              <c:xMode val="edge"/>
              <c:yMode val="edge"/>
              <c:x val="1.2539184952978056E-2"/>
              <c:y val="0.3800429086491578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51207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68</xdr:row>
      <xdr:rowOff>0</xdr:rowOff>
    </xdr:from>
    <xdr:to>
      <xdr:col>21</xdr:col>
      <xdr:colOff>590550</xdr:colOff>
      <xdr:row>95</xdr:row>
      <xdr:rowOff>114300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39</xdr:row>
      <xdr:rowOff>0</xdr:rowOff>
    </xdr:from>
    <xdr:to>
      <xdr:col>21</xdr:col>
      <xdr:colOff>590550</xdr:colOff>
      <xdr:row>66</xdr:row>
      <xdr:rowOff>114300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10</xdr:row>
      <xdr:rowOff>0</xdr:rowOff>
    </xdr:from>
    <xdr:to>
      <xdr:col>21</xdr:col>
      <xdr:colOff>590550</xdr:colOff>
      <xdr:row>37</xdr:row>
      <xdr:rowOff>142875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N51"/>
  <sheetViews>
    <sheetView tabSelected="1" workbookViewId="0">
      <selection activeCell="E19" sqref="E19"/>
    </sheetView>
  </sheetViews>
  <sheetFormatPr defaultRowHeight="12.5" x14ac:dyDescent="0.25"/>
  <cols>
    <col min="2" max="2" width="39.1796875" bestFit="1" customWidth="1"/>
    <col min="3" max="3" width="12.453125" customWidth="1"/>
    <col min="4" max="4" width="15.1796875" bestFit="1" customWidth="1"/>
    <col min="5" max="5" width="14.54296875" customWidth="1"/>
    <col min="6" max="6" width="10.81640625" hidden="1" customWidth="1"/>
    <col min="7" max="7" width="9.81640625" customWidth="1"/>
  </cols>
  <sheetData>
    <row r="1" spans="2:14" ht="13" x14ac:dyDescent="0.3">
      <c r="B1" s="2" t="s">
        <v>72</v>
      </c>
      <c r="D1" t="s">
        <v>73</v>
      </c>
    </row>
    <row r="3" spans="2:14" ht="13" x14ac:dyDescent="0.3">
      <c r="B3" s="2" t="s">
        <v>11</v>
      </c>
      <c r="C3" s="4" t="s">
        <v>8</v>
      </c>
      <c r="D3" s="5" t="s">
        <v>7</v>
      </c>
      <c r="E3" s="25"/>
      <c r="H3" s="31" t="s">
        <v>75</v>
      </c>
      <c r="I3" s="31"/>
      <c r="M3" s="24" t="s">
        <v>65</v>
      </c>
      <c r="N3" s="24" t="s">
        <v>58</v>
      </c>
    </row>
    <row r="4" spans="2:14" ht="15.5" x14ac:dyDescent="0.4">
      <c r="B4" t="s">
        <v>0</v>
      </c>
      <c r="C4" s="10" t="s">
        <v>2</v>
      </c>
      <c r="D4" s="6" t="s">
        <v>5</v>
      </c>
      <c r="E4" s="12">
        <v>1.2E-2</v>
      </c>
      <c r="G4" s="26"/>
      <c r="H4" s="31" t="s">
        <v>74</v>
      </c>
      <c r="I4" s="31"/>
      <c r="K4" s="23" t="s">
        <v>46</v>
      </c>
      <c r="L4" s="23" t="s">
        <v>52</v>
      </c>
      <c r="M4" s="8">
        <v>3</v>
      </c>
      <c r="N4" s="8">
        <v>3</v>
      </c>
    </row>
    <row r="5" spans="2:14" ht="16" x14ac:dyDescent="0.4">
      <c r="B5" t="s">
        <v>1</v>
      </c>
      <c r="C5" s="10" t="s">
        <v>9</v>
      </c>
      <c r="D5" s="6" t="s">
        <v>6</v>
      </c>
      <c r="E5" s="12">
        <v>1498</v>
      </c>
      <c r="K5" s="23" t="s">
        <v>45</v>
      </c>
      <c r="L5" s="23" t="s">
        <v>53</v>
      </c>
      <c r="M5" s="8">
        <v>1</v>
      </c>
      <c r="N5" s="8">
        <v>1</v>
      </c>
    </row>
    <row r="6" spans="2:14" ht="15.5" x14ac:dyDescent="0.4">
      <c r="B6" t="s">
        <v>14</v>
      </c>
      <c r="C6" s="11" t="s">
        <v>15</v>
      </c>
      <c r="D6" s="6" t="s">
        <v>16</v>
      </c>
      <c r="E6" s="12">
        <v>90</v>
      </c>
      <c r="K6" s="23" t="s">
        <v>49</v>
      </c>
      <c r="L6" s="23" t="s">
        <v>57</v>
      </c>
      <c r="M6">
        <v>0.25</v>
      </c>
      <c r="N6">
        <v>0.25</v>
      </c>
    </row>
    <row r="7" spans="2:14" ht="15.5" x14ac:dyDescent="0.4">
      <c r="B7" t="s">
        <v>43</v>
      </c>
      <c r="C7" s="11" t="s">
        <v>44</v>
      </c>
      <c r="D7" s="6" t="s">
        <v>2</v>
      </c>
      <c r="E7" s="28">
        <v>0.6</v>
      </c>
      <c r="K7" s="23" t="s">
        <v>50</v>
      </c>
      <c r="L7" s="11" t="s">
        <v>56</v>
      </c>
      <c r="M7" s="20">
        <v>0.2</v>
      </c>
      <c r="N7" s="8">
        <v>0.2</v>
      </c>
    </row>
    <row r="8" spans="2:14" ht="15.5" x14ac:dyDescent="0.4">
      <c r="B8" t="s">
        <v>17</v>
      </c>
      <c r="C8" s="11" t="s">
        <v>24</v>
      </c>
      <c r="D8" s="6" t="s">
        <v>2</v>
      </c>
      <c r="E8" s="12">
        <v>1.8</v>
      </c>
      <c r="K8" s="23" t="s">
        <v>51</v>
      </c>
      <c r="L8" s="11" t="s">
        <v>55</v>
      </c>
      <c r="M8" s="20" t="s">
        <v>66</v>
      </c>
      <c r="N8" s="8">
        <v>0.1</v>
      </c>
    </row>
    <row r="9" spans="2:14" ht="15.5" x14ac:dyDescent="0.4">
      <c r="B9" t="s">
        <v>34</v>
      </c>
      <c r="C9" s="11" t="s">
        <v>35</v>
      </c>
      <c r="D9" s="6" t="s">
        <v>2</v>
      </c>
      <c r="E9" s="12">
        <v>1.8</v>
      </c>
      <c r="K9" s="23" t="s">
        <v>47</v>
      </c>
      <c r="L9" s="23" t="s">
        <v>54</v>
      </c>
      <c r="M9" s="8">
        <v>1</v>
      </c>
      <c r="N9" s="8">
        <v>1</v>
      </c>
    </row>
    <row r="10" spans="2:14" ht="15.5" x14ac:dyDescent="0.4">
      <c r="B10" t="s">
        <v>23</v>
      </c>
      <c r="C10" s="11" t="s">
        <v>25</v>
      </c>
      <c r="D10" s="6" t="s">
        <v>2</v>
      </c>
      <c r="E10" s="12">
        <v>0.6</v>
      </c>
    </row>
    <row r="11" spans="2:14" x14ac:dyDescent="0.25">
      <c r="B11" t="s">
        <v>10</v>
      </c>
      <c r="C11" s="3" t="s">
        <v>3</v>
      </c>
      <c r="D11" s="6" t="s">
        <v>4</v>
      </c>
      <c r="E11" s="7">
        <f>(Da^2)*(Nr/60)*rho/mu</f>
        <v>67410</v>
      </c>
    </row>
    <row r="12" spans="2:14" x14ac:dyDescent="0.25">
      <c r="B12" t="s">
        <v>18</v>
      </c>
      <c r="C12" s="3" t="s">
        <v>19</v>
      </c>
      <c r="D12" s="6" t="s">
        <v>4</v>
      </c>
      <c r="E12" s="13">
        <f>Da*(Nr/60)^2/9.8</f>
        <v>0.13775510204081631</v>
      </c>
    </row>
    <row r="13" spans="2:14" x14ac:dyDescent="0.25">
      <c r="B13" t="s">
        <v>20</v>
      </c>
      <c r="C13" s="3" t="s">
        <v>2</v>
      </c>
      <c r="D13" s="6" t="s">
        <v>4</v>
      </c>
      <c r="E13" s="13">
        <f>(1-LOG10(Re))/40</f>
        <v>-9.5718108178469777E-2</v>
      </c>
    </row>
    <row r="14" spans="2:14" ht="13" x14ac:dyDescent="0.3">
      <c r="B14" s="19" t="s">
        <v>63</v>
      </c>
      <c r="D14" s="6" t="s">
        <v>64</v>
      </c>
      <c r="E14" s="22">
        <v>4</v>
      </c>
      <c r="H14" s="16" t="s">
        <v>27</v>
      </c>
    </row>
    <row r="15" spans="2:14" ht="13" x14ac:dyDescent="0.3">
      <c r="B15" t="s">
        <v>21</v>
      </c>
      <c r="C15" s="10" t="s">
        <v>12</v>
      </c>
      <c r="D15" s="6" t="s">
        <v>4</v>
      </c>
      <c r="E15" s="13">
        <f>IF(E14=0,powerfunc!M4,powerfunc!M8)</f>
        <v>6</v>
      </c>
      <c r="H15" s="2" t="s">
        <v>76</v>
      </c>
    </row>
    <row r="16" spans="2:14" ht="13" x14ac:dyDescent="0.3">
      <c r="B16" t="s">
        <v>22</v>
      </c>
      <c r="C16" s="11" t="s">
        <v>13</v>
      </c>
      <c r="D16" s="6" t="s">
        <v>26</v>
      </c>
      <c r="E16" s="7">
        <f>phi*(Fr^m)*((Nr/60)^3)*(Da^5)*rho</f>
        <v>2851.6490473945473</v>
      </c>
      <c r="H16" s="27" t="s">
        <v>77</v>
      </c>
    </row>
    <row r="17" spans="2:8" ht="14.5" x14ac:dyDescent="0.25">
      <c r="B17" t="s">
        <v>36</v>
      </c>
      <c r="C17" s="11" t="s">
        <v>37</v>
      </c>
      <c r="D17" s="6" t="s">
        <v>41</v>
      </c>
      <c r="E17" s="15">
        <f>PI()*Dt^2*Z/4</f>
        <v>4.5804420889339186</v>
      </c>
    </row>
    <row r="18" spans="2:8" ht="15.5" x14ac:dyDescent="0.4">
      <c r="B18" t="s">
        <v>39</v>
      </c>
      <c r="C18" s="11" t="s">
        <v>42</v>
      </c>
      <c r="D18" s="6" t="s">
        <v>40</v>
      </c>
      <c r="E18" s="8">
        <f>12000*((mu*V/P)^0.5)*V^0.2</f>
        <v>71.426440666461389</v>
      </c>
      <c r="H18" s="1"/>
    </row>
    <row r="19" spans="2:8" ht="16" x14ac:dyDescent="0.4">
      <c r="B19" t="s">
        <v>59</v>
      </c>
      <c r="C19" s="11" t="s">
        <v>62</v>
      </c>
      <c r="D19" s="21" t="s">
        <v>60</v>
      </c>
      <c r="E19" s="22">
        <v>8.7500000000000008E-3</v>
      </c>
      <c r="H19" s="14"/>
    </row>
    <row r="20" spans="2:8" ht="13" x14ac:dyDescent="0.3">
      <c r="B20" t="s">
        <v>48</v>
      </c>
      <c r="C20" s="10" t="s">
        <v>61</v>
      </c>
      <c r="D20" s="29" t="s">
        <v>40</v>
      </c>
      <c r="E20" s="8">
        <f>V/mv</f>
        <v>523.47909587816207</v>
      </c>
      <c r="G20" s="14"/>
    </row>
    <row r="27" spans="2:8" ht="13" x14ac:dyDescent="0.3">
      <c r="B27" s="2" t="s">
        <v>38</v>
      </c>
    </row>
    <row r="28" spans="2:8" ht="15.5" x14ac:dyDescent="0.4">
      <c r="B28" t="s">
        <v>31</v>
      </c>
      <c r="C28" s="11" t="s">
        <v>28</v>
      </c>
      <c r="D28" s="6" t="s">
        <v>4</v>
      </c>
      <c r="E28" s="8">
        <v>71</v>
      </c>
    </row>
    <row r="29" spans="2:8" x14ac:dyDescent="0.25">
      <c r="B29" t="s">
        <v>32</v>
      </c>
      <c r="C29" s="11" t="s">
        <v>13</v>
      </c>
      <c r="D29" s="6" t="s">
        <v>26</v>
      </c>
      <c r="E29" s="8">
        <f>KL*((Nr/60)^2)*(Da^3)*mu</f>
        <v>0.414072</v>
      </c>
    </row>
    <row r="30" spans="2:8" ht="15.5" x14ac:dyDescent="0.4">
      <c r="B30" t="s">
        <v>30</v>
      </c>
      <c r="C30" s="11" t="s">
        <v>29</v>
      </c>
      <c r="D30" s="6" t="s">
        <v>4</v>
      </c>
      <c r="E30" s="8">
        <v>6.3</v>
      </c>
    </row>
    <row r="31" spans="2:8" ht="12.75" customHeight="1" x14ac:dyDescent="0.25">
      <c r="B31" t="s">
        <v>33</v>
      </c>
      <c r="C31" s="11" t="s">
        <v>13</v>
      </c>
      <c r="D31" s="6" t="s">
        <v>26</v>
      </c>
      <c r="E31" s="8">
        <f>((Nr/60)^3)*(Da^5)*rho*KT</f>
        <v>2476.751256</v>
      </c>
    </row>
    <row r="35" ht="12.75" customHeight="1" x14ac:dyDescent="0.25"/>
    <row r="40" ht="12.75" customHeight="1" x14ac:dyDescent="0.25"/>
    <row r="45" hidden="1" x14ac:dyDescent="0.25"/>
    <row r="46" hidden="1" x14ac:dyDescent="0.25"/>
    <row r="47" hidden="1" x14ac:dyDescent="0.25"/>
    <row r="51" ht="15.75" customHeight="1" x14ac:dyDescent="0.25"/>
  </sheetData>
  <sheetProtection selectLockedCells="1"/>
  <mergeCells count="2">
    <mergeCell ref="H3:I3"/>
    <mergeCell ref="H4:I4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52"/>
  <sheetViews>
    <sheetView workbookViewId="0">
      <selection activeCell="L8" sqref="L8"/>
    </sheetView>
  </sheetViews>
  <sheetFormatPr defaultRowHeight="12.5" x14ac:dyDescent="0.25"/>
  <cols>
    <col min="1" max="1" width="16.7265625" customWidth="1"/>
    <col min="2" max="2" width="9.54296875" bestFit="1" customWidth="1"/>
    <col min="4" max="4" width="10.54296875" bestFit="1" customWidth="1"/>
    <col min="8" max="8" width="10.54296875" bestFit="1" customWidth="1"/>
  </cols>
  <sheetData>
    <row r="1" spans="1:15" ht="14.5" x14ac:dyDescent="0.35">
      <c r="D1" s="32" t="s">
        <v>69</v>
      </c>
      <c r="E1" s="32"/>
      <c r="F1" s="32"/>
      <c r="H1" s="32" t="s">
        <v>70</v>
      </c>
      <c r="I1" s="32"/>
      <c r="J1" s="32"/>
      <c r="M1" s="30" t="s">
        <v>71</v>
      </c>
    </row>
    <row r="2" spans="1:15" ht="14.5" x14ac:dyDescent="0.35">
      <c r="A2" s="2"/>
      <c r="D2" s="9" t="s">
        <v>3</v>
      </c>
      <c r="E2" s="17" t="s">
        <v>12</v>
      </c>
      <c r="H2" s="9" t="s">
        <v>3</v>
      </c>
      <c r="I2" s="17" t="s">
        <v>12</v>
      </c>
      <c r="M2" s="30" t="s">
        <v>69</v>
      </c>
    </row>
    <row r="3" spans="1:15" x14ac:dyDescent="0.25">
      <c r="D3" s="18" t="s">
        <v>4</v>
      </c>
      <c r="E3" s="18" t="s">
        <v>4</v>
      </c>
      <c r="H3" s="18" t="s">
        <v>4</v>
      </c>
      <c r="I3" s="18" t="s">
        <v>4</v>
      </c>
      <c r="M3" s="7">
        <f>Re</f>
        <v>67410</v>
      </c>
      <c r="N3" s="11" t="s">
        <v>3</v>
      </c>
      <c r="O3" s="19" t="s">
        <v>67</v>
      </c>
    </row>
    <row r="4" spans="1:15" x14ac:dyDescent="0.25">
      <c r="D4" s="7">
        <v>1</v>
      </c>
      <c r="E4" s="15">
        <v>61</v>
      </c>
      <c r="F4" s="15">
        <f t="shared" ref="F4:F51" si="0">INDEX($E$4:$E$52,MATCH(D4,$D$4:$D$52))+(D4-INDEX($D$4:$D$52,MATCH(D4,$D$4:$D$52)))*(INDEX($E$4:$E$52,MATCH(D4,$D$4:$D$52)+1)-INDEX($E$4:$E$52,MATCH(D4,$D$4:$D$52)))/(INDEX($D$4:$D$52,MATCH(D4,$D$4:$D$52)+1)-INDEX($D$4:$D$52,MATCH(D4,$D$4:$D$52)))</f>
        <v>61</v>
      </c>
      <c r="H4" s="7">
        <v>1</v>
      </c>
      <c r="I4" s="15">
        <v>61</v>
      </c>
      <c r="J4" s="15">
        <f t="shared" ref="J4:J51" si="1">INDEX($I$4:$I$52,MATCH(H4,$H$4:$H$52))+(H4-INDEX($H$4:$H$52,MATCH(H4,$H$4:$H$52)))*(INDEX($I$4:$I$52,MATCH(H4,$H$4:$H$52)+1)-INDEX($I$4:$I$52,MATCH(H4,$H$4:$H$52)))/(INDEX($H$4:$H$52,MATCH(H4,$H$4:$H$52)+1)-INDEX($H$4:$H$52,MATCH(H4,$H$4:$H$52)))</f>
        <v>61</v>
      </c>
      <c r="M4" s="15">
        <f>INDEX($E$4:$E$52,MATCH(M3,$D$4:$D$52))+(M3-INDEX($D$4:$D$52,MATCH(M3,$D$4:$D$52)))*(INDEX($E$4:$E$52,MATCH(M3,$D$4:$D$52)+1)-INDEX($E$4:$E$52,MATCH(M3,$D$4:$D$52)))/(INDEX($D$4:$D$52,MATCH(M3,$D$4:$D$52)+1)-INDEX($D$4:$D$52,MATCH(M3,$D$4:$D$52)))</f>
        <v>1.0330360000000001</v>
      </c>
      <c r="N4" s="10" t="s">
        <v>12</v>
      </c>
      <c r="O4" s="19" t="s">
        <v>68</v>
      </c>
    </row>
    <row r="5" spans="1:15" x14ac:dyDescent="0.25">
      <c r="D5">
        <v>1.1000000000000001</v>
      </c>
      <c r="E5" s="15">
        <v>56</v>
      </c>
      <c r="F5" s="15">
        <f t="shared" si="0"/>
        <v>56</v>
      </c>
      <c r="H5">
        <v>1.1000000000000001</v>
      </c>
      <c r="I5" s="15">
        <v>56</v>
      </c>
      <c r="J5" s="15">
        <f t="shared" si="1"/>
        <v>56</v>
      </c>
      <c r="O5" s="19"/>
    </row>
    <row r="6" spans="1:15" ht="14.5" x14ac:dyDescent="0.35">
      <c r="D6">
        <v>1.2</v>
      </c>
      <c r="E6" s="15">
        <v>52</v>
      </c>
      <c r="F6" s="15">
        <f t="shared" si="0"/>
        <v>52</v>
      </c>
      <c r="H6">
        <v>1.2</v>
      </c>
      <c r="I6" s="15">
        <v>52</v>
      </c>
      <c r="J6" s="15">
        <f t="shared" si="1"/>
        <v>52</v>
      </c>
      <c r="M6" s="30" t="s">
        <v>70</v>
      </c>
    </row>
    <row r="7" spans="1:15" x14ac:dyDescent="0.25">
      <c r="D7">
        <v>1.4</v>
      </c>
      <c r="E7" s="15">
        <v>45</v>
      </c>
      <c r="F7" s="15">
        <f t="shared" si="0"/>
        <v>45</v>
      </c>
      <c r="H7">
        <v>1.4</v>
      </c>
      <c r="I7" s="15">
        <v>45</v>
      </c>
      <c r="J7" s="15">
        <f t="shared" si="1"/>
        <v>45</v>
      </c>
      <c r="M7" s="7">
        <f>Re</f>
        <v>67410</v>
      </c>
      <c r="N7" s="11" t="s">
        <v>3</v>
      </c>
      <c r="O7" s="19" t="s">
        <v>67</v>
      </c>
    </row>
    <row r="8" spans="1:15" x14ac:dyDescent="0.25">
      <c r="D8">
        <v>1.7</v>
      </c>
      <c r="E8" s="15">
        <v>37</v>
      </c>
      <c r="F8" s="15">
        <f t="shared" si="0"/>
        <v>37</v>
      </c>
      <c r="H8">
        <v>1.7</v>
      </c>
      <c r="I8" s="15">
        <v>37</v>
      </c>
      <c r="J8" s="15">
        <f t="shared" si="1"/>
        <v>37</v>
      </c>
      <c r="M8" s="15">
        <f>INDEX($I$4:$I$52,MATCH(M7,$H$4:$H$52))+(M7-INDEX($H$4:$H$52,MATCH(M7,$H$4:$H$52)))*(INDEX($I$4:$I$52,MATCH(M7,$H$4:$H$52)+1)-INDEX($I$4:$I$52,MATCH(M7,$H$4:$H$52)))/(INDEX($H$4:$H$52,MATCH(M7,$H$4:$H$52)+1)-INDEX($H$4:$H$52,MATCH(M7,$H$4:$H$52)))</f>
        <v>6</v>
      </c>
      <c r="N8" s="10" t="s">
        <v>12</v>
      </c>
      <c r="O8" s="19" t="s">
        <v>68</v>
      </c>
    </row>
    <row r="9" spans="1:15" x14ac:dyDescent="0.25">
      <c r="D9" s="7">
        <v>2</v>
      </c>
      <c r="E9" s="15">
        <v>31.5</v>
      </c>
      <c r="F9" s="15">
        <f t="shared" si="0"/>
        <v>31.5</v>
      </c>
      <c r="H9" s="7">
        <v>2</v>
      </c>
      <c r="I9" s="15">
        <v>31.5</v>
      </c>
      <c r="J9" s="15">
        <f t="shared" si="1"/>
        <v>31.5</v>
      </c>
    </row>
    <row r="10" spans="1:15" x14ac:dyDescent="0.25">
      <c r="D10" s="7">
        <v>3</v>
      </c>
      <c r="E10" s="15">
        <v>22</v>
      </c>
      <c r="F10" s="15">
        <f t="shared" si="0"/>
        <v>22</v>
      </c>
      <c r="H10" s="7">
        <v>3</v>
      </c>
      <c r="I10" s="15">
        <v>22</v>
      </c>
      <c r="J10" s="15">
        <f t="shared" si="1"/>
        <v>22</v>
      </c>
    </row>
    <row r="11" spans="1:15" x14ac:dyDescent="0.25">
      <c r="D11" s="7">
        <v>4</v>
      </c>
      <c r="E11" s="15">
        <v>17</v>
      </c>
      <c r="F11" s="15">
        <f t="shared" si="0"/>
        <v>17</v>
      </c>
      <c r="H11" s="7">
        <v>4</v>
      </c>
      <c r="I11" s="15">
        <v>17</v>
      </c>
      <c r="J11" s="15">
        <f t="shared" si="1"/>
        <v>17</v>
      </c>
    </row>
    <row r="12" spans="1:15" x14ac:dyDescent="0.25">
      <c r="D12" s="7">
        <v>5</v>
      </c>
      <c r="E12" s="15">
        <v>13</v>
      </c>
      <c r="F12" s="15">
        <f t="shared" si="0"/>
        <v>13</v>
      </c>
      <c r="H12" s="7">
        <v>5</v>
      </c>
      <c r="I12" s="15">
        <v>13</v>
      </c>
      <c r="J12" s="15">
        <f t="shared" si="1"/>
        <v>13</v>
      </c>
    </row>
    <row r="13" spans="1:15" x14ac:dyDescent="0.25">
      <c r="D13" s="7">
        <v>6</v>
      </c>
      <c r="E13" s="15">
        <v>11</v>
      </c>
      <c r="F13" s="15">
        <f t="shared" si="0"/>
        <v>11</v>
      </c>
      <c r="H13" s="7">
        <v>6</v>
      </c>
      <c r="I13" s="15">
        <v>11</v>
      </c>
      <c r="J13" s="15">
        <f t="shared" si="1"/>
        <v>11</v>
      </c>
    </row>
    <row r="14" spans="1:15" x14ac:dyDescent="0.25">
      <c r="D14" s="7">
        <v>7</v>
      </c>
      <c r="E14" s="15">
        <v>9.5</v>
      </c>
      <c r="F14" s="15">
        <f t="shared" si="0"/>
        <v>9.5</v>
      </c>
      <c r="H14" s="7">
        <v>7</v>
      </c>
      <c r="I14" s="15">
        <v>9.5</v>
      </c>
      <c r="J14" s="15">
        <f t="shared" si="1"/>
        <v>9.5</v>
      </c>
    </row>
    <row r="15" spans="1:15" x14ac:dyDescent="0.25">
      <c r="D15" s="7">
        <v>8</v>
      </c>
      <c r="E15" s="15">
        <v>8.5</v>
      </c>
      <c r="F15" s="15">
        <f t="shared" si="0"/>
        <v>8.5</v>
      </c>
      <c r="H15" s="7">
        <v>8</v>
      </c>
      <c r="I15" s="15">
        <v>8.5</v>
      </c>
      <c r="J15" s="15">
        <f t="shared" si="1"/>
        <v>8.5</v>
      </c>
    </row>
    <row r="16" spans="1:15" x14ac:dyDescent="0.25">
      <c r="D16" s="7">
        <v>9</v>
      </c>
      <c r="E16" s="15">
        <v>7.7</v>
      </c>
      <c r="F16" s="15">
        <f t="shared" si="0"/>
        <v>7.7</v>
      </c>
      <c r="H16" s="7">
        <v>9</v>
      </c>
      <c r="I16" s="15">
        <v>7.7</v>
      </c>
      <c r="J16" s="15">
        <f t="shared" si="1"/>
        <v>7.7</v>
      </c>
    </row>
    <row r="17" spans="4:10" x14ac:dyDescent="0.25">
      <c r="D17" s="7">
        <v>10</v>
      </c>
      <c r="E17" s="15">
        <v>7.2</v>
      </c>
      <c r="F17" s="15">
        <f t="shared" si="0"/>
        <v>7.2</v>
      </c>
      <c r="H17" s="7">
        <v>10</v>
      </c>
      <c r="I17" s="15">
        <v>7.2</v>
      </c>
      <c r="J17" s="15">
        <f t="shared" si="1"/>
        <v>7.2</v>
      </c>
    </row>
    <row r="18" spans="4:10" x14ac:dyDescent="0.25">
      <c r="D18" s="7">
        <v>15</v>
      </c>
      <c r="E18" s="15">
        <v>6</v>
      </c>
      <c r="F18" s="15">
        <f t="shared" si="0"/>
        <v>6</v>
      </c>
      <c r="H18" s="7">
        <v>15</v>
      </c>
      <c r="I18" s="15">
        <v>6</v>
      </c>
      <c r="J18" s="15">
        <f t="shared" si="1"/>
        <v>6</v>
      </c>
    </row>
    <row r="19" spans="4:10" x14ac:dyDescent="0.25">
      <c r="D19" s="7">
        <v>20</v>
      </c>
      <c r="E19" s="15">
        <v>5.3</v>
      </c>
      <c r="F19" s="15">
        <f t="shared" si="0"/>
        <v>5.3</v>
      </c>
      <c r="H19" s="7">
        <v>20</v>
      </c>
      <c r="I19" s="15">
        <v>5.3</v>
      </c>
      <c r="J19" s="15">
        <f t="shared" si="1"/>
        <v>5.3</v>
      </c>
    </row>
    <row r="20" spans="4:10" x14ac:dyDescent="0.25">
      <c r="D20" s="7">
        <v>30</v>
      </c>
      <c r="E20" s="15">
        <v>4.5999999999999996</v>
      </c>
      <c r="F20" s="15">
        <f t="shared" si="0"/>
        <v>4.5999999999999996</v>
      </c>
      <c r="H20" s="7">
        <v>30</v>
      </c>
      <c r="I20" s="15">
        <v>4.5999999999999996</v>
      </c>
      <c r="J20" s="15">
        <f t="shared" si="1"/>
        <v>4.5999999999999996</v>
      </c>
    </row>
    <row r="21" spans="4:10" x14ac:dyDescent="0.25">
      <c r="D21" s="7">
        <v>40</v>
      </c>
      <c r="E21" s="15">
        <v>4.2</v>
      </c>
      <c r="F21" s="15">
        <f t="shared" si="0"/>
        <v>4.2</v>
      </c>
      <c r="H21" s="7">
        <v>40</v>
      </c>
      <c r="I21" s="15">
        <v>4.2</v>
      </c>
      <c r="J21" s="15">
        <f t="shared" si="1"/>
        <v>4.2</v>
      </c>
    </row>
    <row r="22" spans="4:10" x14ac:dyDescent="0.25">
      <c r="D22" s="7">
        <v>50</v>
      </c>
      <c r="E22" s="15">
        <v>4.01</v>
      </c>
      <c r="F22" s="15">
        <f t="shared" si="0"/>
        <v>4.01</v>
      </c>
      <c r="H22" s="7">
        <v>50</v>
      </c>
      <c r="I22" s="15">
        <v>4.01</v>
      </c>
      <c r="J22" s="15">
        <f t="shared" si="1"/>
        <v>4.01</v>
      </c>
    </row>
    <row r="23" spans="4:10" x14ac:dyDescent="0.25">
      <c r="D23" s="7">
        <v>60</v>
      </c>
      <c r="E23" s="15">
        <v>3.95</v>
      </c>
      <c r="F23" s="15">
        <f t="shared" si="0"/>
        <v>3.95</v>
      </c>
      <c r="H23" s="7">
        <v>60</v>
      </c>
      <c r="I23" s="15">
        <v>3.95</v>
      </c>
      <c r="J23" s="15">
        <f t="shared" si="1"/>
        <v>3.95</v>
      </c>
    </row>
    <row r="24" spans="4:10" x14ac:dyDescent="0.25">
      <c r="D24" s="7">
        <v>100</v>
      </c>
      <c r="E24" s="15">
        <v>3.75</v>
      </c>
      <c r="F24" s="15">
        <f t="shared" si="0"/>
        <v>3.75</v>
      </c>
      <c r="H24" s="7">
        <v>100</v>
      </c>
      <c r="I24" s="15">
        <v>3.75</v>
      </c>
      <c r="J24" s="15">
        <f t="shared" si="1"/>
        <v>3.75</v>
      </c>
    </row>
    <row r="25" spans="4:10" x14ac:dyDescent="0.25">
      <c r="D25" s="7">
        <v>200</v>
      </c>
      <c r="E25" s="15">
        <v>3.65</v>
      </c>
      <c r="F25" s="15">
        <f t="shared" si="0"/>
        <v>3.65</v>
      </c>
      <c r="H25" s="7">
        <v>200</v>
      </c>
      <c r="I25" s="15">
        <v>3.65</v>
      </c>
      <c r="J25" s="15">
        <f t="shared" si="1"/>
        <v>3.65</v>
      </c>
    </row>
    <row r="26" spans="4:10" x14ac:dyDescent="0.25">
      <c r="D26" s="7">
        <v>300</v>
      </c>
      <c r="E26" s="15">
        <v>3.64</v>
      </c>
      <c r="F26" s="15">
        <f t="shared" si="0"/>
        <v>3.64</v>
      </c>
      <c r="H26" s="7">
        <v>300</v>
      </c>
      <c r="I26" s="15">
        <v>3.7</v>
      </c>
      <c r="J26" s="15">
        <f t="shared" si="1"/>
        <v>3.7</v>
      </c>
    </row>
    <row r="27" spans="4:10" x14ac:dyDescent="0.25">
      <c r="D27" s="7">
        <v>400</v>
      </c>
      <c r="E27" s="15">
        <v>3.5</v>
      </c>
      <c r="F27" s="15">
        <f t="shared" si="0"/>
        <v>3.5</v>
      </c>
      <c r="H27" s="7">
        <v>400</v>
      </c>
      <c r="I27" s="15">
        <v>3.8</v>
      </c>
      <c r="J27" s="15">
        <f t="shared" si="1"/>
        <v>3.8</v>
      </c>
    </row>
    <row r="28" spans="4:10" x14ac:dyDescent="0.25">
      <c r="D28" s="7">
        <v>500</v>
      </c>
      <c r="E28" s="15">
        <v>3.3</v>
      </c>
      <c r="F28" s="15">
        <f t="shared" si="0"/>
        <v>3.3</v>
      </c>
      <c r="H28" s="7">
        <v>500</v>
      </c>
      <c r="I28" s="15">
        <v>3.95</v>
      </c>
      <c r="J28" s="15">
        <f t="shared" si="1"/>
        <v>3.95</v>
      </c>
    </row>
    <row r="29" spans="4:10" x14ac:dyDescent="0.25">
      <c r="D29" s="7">
        <v>600</v>
      </c>
      <c r="E29" s="15">
        <v>3.15</v>
      </c>
      <c r="F29" s="15">
        <f t="shared" si="0"/>
        <v>3.15</v>
      </c>
      <c r="H29" s="7">
        <v>600</v>
      </c>
      <c r="I29" s="15">
        <v>4</v>
      </c>
      <c r="J29" s="15">
        <f t="shared" si="1"/>
        <v>4</v>
      </c>
    </row>
    <row r="30" spans="4:10" x14ac:dyDescent="0.25">
      <c r="D30" s="7">
        <v>700</v>
      </c>
      <c r="E30" s="15">
        <v>3.03</v>
      </c>
      <c r="F30" s="15">
        <f t="shared" si="0"/>
        <v>3.03</v>
      </c>
      <c r="H30" s="7">
        <v>700</v>
      </c>
      <c r="I30" s="15">
        <v>4.05</v>
      </c>
      <c r="J30" s="15">
        <f t="shared" si="1"/>
        <v>4.05</v>
      </c>
    </row>
    <row r="31" spans="4:10" x14ac:dyDescent="0.25">
      <c r="D31" s="7">
        <v>800</v>
      </c>
      <c r="E31" s="15">
        <v>2.85</v>
      </c>
      <c r="F31" s="15">
        <f t="shared" si="0"/>
        <v>2.85</v>
      </c>
      <c r="H31" s="7">
        <v>800</v>
      </c>
      <c r="I31" s="15">
        <v>4.2</v>
      </c>
      <c r="J31" s="15">
        <f t="shared" si="1"/>
        <v>4.2</v>
      </c>
    </row>
    <row r="32" spans="4:10" x14ac:dyDescent="0.25">
      <c r="D32" s="7">
        <v>900</v>
      </c>
      <c r="E32" s="15">
        <v>2.73</v>
      </c>
      <c r="F32" s="15">
        <f t="shared" si="0"/>
        <v>2.73</v>
      </c>
      <c r="H32" s="7">
        <v>900</v>
      </c>
      <c r="I32" s="15">
        <v>4.3</v>
      </c>
      <c r="J32" s="15">
        <f t="shared" si="1"/>
        <v>4.3</v>
      </c>
    </row>
    <row r="33" spans="4:10" x14ac:dyDescent="0.25">
      <c r="D33" s="7">
        <v>1000</v>
      </c>
      <c r="E33" s="15">
        <v>2.6</v>
      </c>
      <c r="F33" s="15">
        <f t="shared" si="0"/>
        <v>2.6</v>
      </c>
      <c r="H33" s="7">
        <v>1000</v>
      </c>
      <c r="I33" s="15">
        <v>4.4000000000000004</v>
      </c>
      <c r="J33" s="15">
        <f t="shared" si="1"/>
        <v>4.4000000000000004</v>
      </c>
    </row>
    <row r="34" spans="4:10" x14ac:dyDescent="0.25">
      <c r="D34" s="7">
        <v>1500</v>
      </c>
      <c r="E34" s="15">
        <v>2.21</v>
      </c>
      <c r="F34" s="15">
        <f t="shared" si="0"/>
        <v>2.21</v>
      </c>
      <c r="H34" s="7">
        <v>1500</v>
      </c>
      <c r="I34" s="15">
        <v>4.7</v>
      </c>
      <c r="J34" s="15">
        <f t="shared" si="1"/>
        <v>4.7</v>
      </c>
    </row>
    <row r="35" spans="4:10" x14ac:dyDescent="0.25">
      <c r="D35" s="7">
        <v>2000</v>
      </c>
      <c r="E35" s="15">
        <v>1.95</v>
      </c>
      <c r="F35" s="15">
        <f t="shared" si="0"/>
        <v>1.95</v>
      </c>
      <c r="H35" s="7">
        <v>2000</v>
      </c>
      <c r="I35" s="15">
        <v>5</v>
      </c>
      <c r="J35" s="15">
        <f t="shared" si="1"/>
        <v>5</v>
      </c>
    </row>
    <row r="36" spans="4:10" x14ac:dyDescent="0.25">
      <c r="D36" s="7">
        <v>3000</v>
      </c>
      <c r="E36" s="15">
        <v>1.6</v>
      </c>
      <c r="F36" s="15">
        <f t="shared" si="0"/>
        <v>1.6</v>
      </c>
      <c r="H36" s="7">
        <v>3000</v>
      </c>
      <c r="I36" s="15">
        <v>5.3</v>
      </c>
      <c r="J36" s="15">
        <f t="shared" si="1"/>
        <v>5.3</v>
      </c>
    </row>
    <row r="37" spans="4:10" x14ac:dyDescent="0.25">
      <c r="D37" s="7">
        <v>4000</v>
      </c>
      <c r="E37" s="15">
        <v>1.45</v>
      </c>
      <c r="F37" s="15">
        <f t="shared" si="0"/>
        <v>1.45</v>
      </c>
      <c r="H37" s="7">
        <v>4000</v>
      </c>
      <c r="I37" s="15">
        <v>5.4</v>
      </c>
      <c r="J37" s="15">
        <f t="shared" si="1"/>
        <v>5.4</v>
      </c>
    </row>
    <row r="38" spans="4:10" x14ac:dyDescent="0.25">
      <c r="D38" s="7">
        <v>5000</v>
      </c>
      <c r="E38" s="15">
        <v>1.38</v>
      </c>
      <c r="F38" s="15">
        <f t="shared" si="0"/>
        <v>1.38</v>
      </c>
      <c r="H38" s="7">
        <v>5000</v>
      </c>
      <c r="I38" s="15">
        <v>5.6</v>
      </c>
      <c r="J38" s="15">
        <f t="shared" si="1"/>
        <v>5.6</v>
      </c>
    </row>
    <row r="39" spans="4:10" x14ac:dyDescent="0.25">
      <c r="D39" s="7">
        <v>6000</v>
      </c>
      <c r="E39" s="15">
        <v>1.32</v>
      </c>
      <c r="F39" s="15">
        <f t="shared" si="0"/>
        <v>1.32</v>
      </c>
      <c r="H39" s="7">
        <v>6000</v>
      </c>
      <c r="I39" s="15">
        <v>5.75</v>
      </c>
      <c r="J39" s="15">
        <f t="shared" si="1"/>
        <v>5.75</v>
      </c>
    </row>
    <row r="40" spans="4:10" x14ac:dyDescent="0.25">
      <c r="D40" s="7">
        <v>7000</v>
      </c>
      <c r="E40" s="15">
        <v>1.27</v>
      </c>
      <c r="F40" s="15">
        <f t="shared" si="0"/>
        <v>1.27</v>
      </c>
      <c r="H40" s="7">
        <v>7000</v>
      </c>
      <c r="I40" s="15">
        <v>5.8</v>
      </c>
      <c r="J40" s="15">
        <f t="shared" si="1"/>
        <v>5.8</v>
      </c>
    </row>
    <row r="41" spans="4:10" x14ac:dyDescent="0.25">
      <c r="D41" s="7">
        <v>8000</v>
      </c>
      <c r="E41" s="15">
        <v>1.24</v>
      </c>
      <c r="F41" s="15">
        <f t="shared" si="0"/>
        <v>1.24</v>
      </c>
      <c r="H41" s="7">
        <v>8000</v>
      </c>
      <c r="I41" s="15">
        <v>5.85</v>
      </c>
      <c r="J41" s="15">
        <f t="shared" si="1"/>
        <v>5.85</v>
      </c>
    </row>
    <row r="42" spans="4:10" x14ac:dyDescent="0.25">
      <c r="D42" s="7">
        <v>9000</v>
      </c>
      <c r="E42" s="15">
        <v>1.22</v>
      </c>
      <c r="F42" s="15">
        <f t="shared" si="0"/>
        <v>1.22</v>
      </c>
      <c r="H42" s="7">
        <v>9000</v>
      </c>
      <c r="I42" s="15">
        <v>5.9</v>
      </c>
      <c r="J42" s="15">
        <f t="shared" si="1"/>
        <v>5.9</v>
      </c>
    </row>
    <row r="43" spans="4:10" x14ac:dyDescent="0.25">
      <c r="D43" s="7">
        <v>10000</v>
      </c>
      <c r="E43" s="15">
        <v>1.2</v>
      </c>
      <c r="F43" s="15">
        <f t="shared" si="0"/>
        <v>1.2</v>
      </c>
      <c r="H43" s="7">
        <v>10000</v>
      </c>
      <c r="I43" s="15">
        <v>5.93</v>
      </c>
      <c r="J43" s="15">
        <f t="shared" si="1"/>
        <v>5.93</v>
      </c>
    </row>
    <row r="44" spans="4:10" x14ac:dyDescent="0.25">
      <c r="D44" s="7">
        <v>15000</v>
      </c>
      <c r="E44" s="15">
        <v>1.1299999999999999</v>
      </c>
      <c r="F44" s="15">
        <f t="shared" si="0"/>
        <v>1.1299999999999999</v>
      </c>
      <c r="H44" s="7">
        <v>15000</v>
      </c>
      <c r="I44" s="15">
        <v>5.95</v>
      </c>
      <c r="J44" s="15">
        <f t="shared" si="1"/>
        <v>5.95</v>
      </c>
    </row>
    <row r="45" spans="4:10" x14ac:dyDescent="0.25">
      <c r="D45" s="7">
        <v>20000</v>
      </c>
      <c r="E45" s="15">
        <v>1.1000000000000001</v>
      </c>
      <c r="F45" s="15">
        <f t="shared" si="0"/>
        <v>1.1000000000000001</v>
      </c>
      <c r="H45" s="7">
        <v>20000</v>
      </c>
      <c r="I45" s="15">
        <v>6</v>
      </c>
      <c r="J45" s="15">
        <f t="shared" si="1"/>
        <v>6</v>
      </c>
    </row>
    <row r="46" spans="4:10" x14ac:dyDescent="0.25">
      <c r="D46" s="7">
        <v>30000</v>
      </c>
      <c r="E46" s="15">
        <v>1.06</v>
      </c>
      <c r="F46" s="15">
        <f t="shared" si="0"/>
        <v>1.06</v>
      </c>
      <c r="H46" s="7">
        <v>30000</v>
      </c>
      <c r="I46" s="15">
        <v>6</v>
      </c>
      <c r="J46" s="15">
        <f t="shared" si="1"/>
        <v>6</v>
      </c>
    </row>
    <row r="47" spans="4:10" x14ac:dyDescent="0.25">
      <c r="D47" s="7">
        <v>40000</v>
      </c>
      <c r="E47" s="15">
        <v>1.05</v>
      </c>
      <c r="F47" s="15">
        <f t="shared" si="0"/>
        <v>1.05</v>
      </c>
      <c r="H47" s="7">
        <v>40000</v>
      </c>
      <c r="I47" s="15">
        <v>6</v>
      </c>
      <c r="J47" s="15">
        <f t="shared" si="1"/>
        <v>6</v>
      </c>
    </row>
    <row r="48" spans="4:10" x14ac:dyDescent="0.25">
      <c r="D48" s="7">
        <v>50000</v>
      </c>
      <c r="E48" s="15">
        <v>1.04</v>
      </c>
      <c r="F48" s="15">
        <f t="shared" si="0"/>
        <v>1.04</v>
      </c>
      <c r="H48" s="7">
        <v>50000</v>
      </c>
      <c r="I48" s="15">
        <v>6</v>
      </c>
      <c r="J48" s="15">
        <f t="shared" si="1"/>
        <v>6</v>
      </c>
    </row>
    <row r="49" spans="4:10" x14ac:dyDescent="0.25">
      <c r="D49" s="7">
        <v>75000</v>
      </c>
      <c r="E49" s="15">
        <v>1.03</v>
      </c>
      <c r="F49" s="15">
        <f t="shared" si="0"/>
        <v>1.03</v>
      </c>
      <c r="H49" s="7">
        <v>75000</v>
      </c>
      <c r="I49" s="15">
        <v>6</v>
      </c>
      <c r="J49" s="15">
        <f t="shared" si="1"/>
        <v>6</v>
      </c>
    </row>
    <row r="50" spans="4:10" x14ac:dyDescent="0.25">
      <c r="D50" s="7">
        <v>90000</v>
      </c>
      <c r="E50" s="15">
        <v>1.026</v>
      </c>
      <c r="F50" s="15">
        <f t="shared" si="0"/>
        <v>1.026</v>
      </c>
      <c r="H50" s="7">
        <v>90000</v>
      </c>
      <c r="I50" s="15">
        <v>6</v>
      </c>
      <c r="J50" s="15">
        <f t="shared" si="1"/>
        <v>6</v>
      </c>
    </row>
    <row r="51" spans="4:10" x14ac:dyDescent="0.25">
      <c r="D51" s="7">
        <v>99999</v>
      </c>
      <c r="E51" s="15">
        <v>1.03</v>
      </c>
      <c r="F51" s="15">
        <f t="shared" si="0"/>
        <v>1.03</v>
      </c>
      <c r="H51" s="7">
        <v>99999</v>
      </c>
      <c r="I51" s="15">
        <v>6</v>
      </c>
      <c r="J51" s="15">
        <f t="shared" si="1"/>
        <v>6</v>
      </c>
    </row>
    <row r="52" spans="4:10" x14ac:dyDescent="0.25">
      <c r="D52" s="7">
        <v>100000</v>
      </c>
      <c r="E52" s="15">
        <v>1.024</v>
      </c>
      <c r="F52" s="15"/>
      <c r="H52" s="7">
        <v>100000</v>
      </c>
      <c r="I52" s="15">
        <v>6</v>
      </c>
      <c r="J52" s="15"/>
    </row>
  </sheetData>
  <sheetProtection selectLockedCells="1"/>
  <mergeCells count="2">
    <mergeCell ref="D1:F1"/>
    <mergeCell ref="H1:J1"/>
  </mergeCells>
  <phoneticPr fontId="1" type="noConversion"/>
  <pageMargins left="0.75" right="0.75" top="1" bottom="1" header="0.5" footer="0.5"/>
  <pageSetup orientation="portrait" horizontalDpi="0" verticalDpi="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19ba8ee-fde7-4e05-a035-587ad3022cfe" xsi:nil="true"/>
    <lcf76f155ced4ddcb4097134ff3c332f xmlns="c0aeaa5f-9902-4227-943a-d50ef2f2409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0B119A744C394FBE30F98CDB95C25F" ma:contentTypeVersion="13" ma:contentTypeDescription="Create a new document." ma:contentTypeScope="" ma:versionID="988c1e0abf1736cd87b965bac56d4ff5">
  <xsd:schema xmlns:xsd="http://www.w3.org/2001/XMLSchema" xmlns:xs="http://www.w3.org/2001/XMLSchema" xmlns:p="http://schemas.microsoft.com/office/2006/metadata/properties" xmlns:ns2="c0aeaa5f-9902-4227-943a-d50ef2f24097" xmlns:ns3="f19ba8ee-fde7-4e05-a035-587ad3022cfe" targetNamespace="http://schemas.microsoft.com/office/2006/metadata/properties" ma:root="true" ma:fieldsID="2c947f3dffba9f31b67f9a6d62fc2dbf" ns2:_="" ns3:_="">
    <xsd:import namespace="c0aeaa5f-9902-4227-943a-d50ef2f24097"/>
    <xsd:import namespace="f19ba8ee-fde7-4e05-a035-587ad3022c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aeaa5f-9902-4227-943a-d50ef2f240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b362c7eb-5c45-4d0a-8479-4b30401fca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9ba8ee-fde7-4e05-a035-587ad3022cf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ac1f8bfc-9ede-4497-8f2d-81e759cb33cd}" ma:internalName="TaxCatchAll" ma:showField="CatchAllData" ma:web="f19ba8ee-fde7-4e05-a035-587ad3022c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5FD26A-C25C-41E7-98A2-1F0B91AC3428}">
  <ds:schemaRefs>
    <ds:schemaRef ds:uri="c0aeaa5f-9902-4227-943a-d50ef2f24097"/>
    <ds:schemaRef ds:uri="http://purl.org/dc/terms/"/>
    <ds:schemaRef ds:uri="http://schemas.openxmlformats.org/package/2006/metadata/core-properties"/>
    <ds:schemaRef ds:uri="f19ba8ee-fde7-4e05-a035-587ad3022cf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5AC9A2D-B7D3-4F01-9AEB-13A1403305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aeaa5f-9902-4227-943a-d50ef2f24097"/>
    <ds:schemaRef ds:uri="f19ba8ee-fde7-4e05-a035-587ad3022c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256BA6-CA02-4304-837E-74C5162A54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size="33" baseType="lpstr">
      <vt:lpstr>design</vt:lpstr>
      <vt:lpstr>powerfunc</vt:lpstr>
      <vt:lpstr>alpha</vt:lpstr>
      <vt:lpstr>Aopt</vt:lpstr>
      <vt:lpstr>Da</vt:lpstr>
      <vt:lpstr>Dt</vt:lpstr>
      <vt:lpstr>eps</vt:lpstr>
      <vt:lpstr>eta</vt:lpstr>
      <vt:lpstr>f</vt:lpstr>
      <vt:lpstr>Fr</vt:lpstr>
      <vt:lpstr>KL</vt:lpstr>
      <vt:lpstr>KT</vt:lpstr>
      <vt:lpstr>L</vt:lpstr>
      <vt:lpstr>Le</vt:lpstr>
      <vt:lpstr>length</vt:lpstr>
      <vt:lpstr>m</vt:lpstr>
      <vt:lpstr>mu</vt:lpstr>
      <vt:lpstr>mv</vt:lpstr>
      <vt:lpstr>Nr</vt:lpstr>
      <vt:lpstr>P</vt:lpstr>
      <vt:lpstr>pfinal</vt:lpstr>
      <vt:lpstr>phi</vt:lpstr>
      <vt:lpstr>pinit</vt:lpstr>
      <vt:lpstr>Re</vt:lpstr>
      <vt:lpstr>Reopt</vt:lpstr>
      <vt:lpstr>rho</vt:lpstr>
      <vt:lpstr>tau</vt:lpstr>
      <vt:lpstr>V</vt:lpstr>
      <vt:lpstr>Vfinal</vt:lpstr>
      <vt:lpstr>Vinit</vt:lpstr>
      <vt:lpstr>vopt</vt:lpstr>
      <vt:lpstr>x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Image</dc:creator>
  <cp:lastModifiedBy>Biaglow, Andrew Dr.</cp:lastModifiedBy>
  <dcterms:created xsi:type="dcterms:W3CDTF">2006-02-12T14:28:25Z</dcterms:created>
  <dcterms:modified xsi:type="dcterms:W3CDTF">2024-01-18T14:03:27Z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0x010100DB0B119A744C394FBE30F98CDB95C25F</vt:lpwstr>
  </property>
  <property fmtid="{D5CDD505-2E9C-101B-9397-08002B2CF9AE}" pid="3" name="Order">
    <vt:r8>66400</vt:r8>
  </property>
</Properties>
</file>