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.abidli\OneDrive - orange.com\Bureau\archimaster-2023\ABIDLI Firas\Source Code\excelupload\Ressources\"/>
    </mc:Choice>
  </mc:AlternateContent>
  <bookViews>
    <workbookView xWindow="0" yWindow="0" windowWidth="19200" windowHeight="7050" activeTab="2"/>
  </bookViews>
  <sheets>
    <sheet name="Dashboard capital humain" sheetId="6" r:id="rId1"/>
    <sheet name="Dashboard (liste effectif) " sheetId="1" r:id="rId2"/>
    <sheet name="R25" sheetId="2" r:id="rId3"/>
    <sheet name="R72" sheetId="3" r:id="rId4"/>
    <sheet name="plan de charge" sheetId="4" r:id="rId5"/>
    <sheet name="R45" sheetId="5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6" l="1"/>
  <c r="C23" i="6"/>
  <c r="D23" i="6"/>
  <c r="E23" i="6"/>
  <c r="F23" i="6"/>
  <c r="G23" i="6"/>
  <c r="D27" i="6"/>
  <c r="B27" i="6"/>
  <c r="F36" i="6"/>
  <c r="E36" i="6"/>
  <c r="D36" i="6"/>
  <c r="C36" i="6"/>
  <c r="B36" i="6"/>
  <c r="F35" i="6"/>
  <c r="E35" i="6"/>
  <c r="D35" i="6"/>
  <c r="C35" i="6"/>
  <c r="B35" i="6"/>
  <c r="F28" i="6"/>
  <c r="E28" i="6"/>
  <c r="D28" i="6"/>
  <c r="C28" i="6"/>
  <c r="B28" i="6"/>
  <c r="F27" i="6"/>
  <c r="E27" i="6"/>
  <c r="C27" i="6"/>
  <c r="F26" i="6"/>
  <c r="E26" i="6"/>
  <c r="D26" i="6"/>
  <c r="C26" i="6"/>
  <c r="B26" i="6"/>
  <c r="F24" i="6"/>
  <c r="F31" i="6" s="1"/>
  <c r="E24" i="6"/>
  <c r="E31" i="6" s="1"/>
  <c r="D24" i="6"/>
  <c r="D31" i="6" s="1"/>
  <c r="C24" i="6"/>
  <c r="C31" i="6" s="1"/>
  <c r="B24" i="6"/>
  <c r="N19" i="6"/>
  <c r="N18" i="6"/>
  <c r="N17" i="6"/>
  <c r="N16" i="6"/>
  <c r="N15" i="6"/>
  <c r="N14" i="6"/>
  <c r="N9" i="6"/>
  <c r="N8" i="6"/>
  <c r="N7" i="6"/>
  <c r="N6" i="6"/>
  <c r="N5" i="6"/>
  <c r="N4" i="6"/>
  <c r="CK6" i="3"/>
  <c r="CJ6" i="3"/>
  <c r="CI6" i="3"/>
  <c r="Y2" i="2"/>
  <c r="X2" i="2"/>
  <c r="W2" i="2"/>
  <c r="Y1" i="2"/>
  <c r="X1" i="2"/>
  <c r="W1" i="2"/>
  <c r="B12" i="6" l="1"/>
  <c r="F30" i="6"/>
  <c r="B31" i="6"/>
  <c r="B30" i="6"/>
  <c r="B29" i="6"/>
  <c r="N3" i="6"/>
  <c r="C29" i="6"/>
  <c r="D29" i="6"/>
  <c r="C30" i="6"/>
  <c r="E29" i="6"/>
  <c r="D30" i="6"/>
  <c r="F29" i="6"/>
  <c r="E30" i="6"/>
  <c r="C12" i="6" l="1"/>
  <c r="D12" i="6" s="1"/>
  <c r="E12" i="6" s="1"/>
  <c r="F12" i="6" s="1"/>
  <c r="B11" i="6"/>
  <c r="B13" i="6" l="1"/>
  <c r="C11" i="6"/>
  <c r="N12" i="6"/>
  <c r="B10" i="6" l="1"/>
  <c r="D11" i="6"/>
  <c r="C13" i="6"/>
  <c r="C10" i="6" l="1"/>
  <c r="B37" i="6"/>
  <c r="B38" i="6"/>
  <c r="E11" i="6"/>
  <c r="D13" i="6"/>
  <c r="D10" i="6" l="1"/>
  <c r="C37" i="6"/>
  <c r="C38" i="6"/>
  <c r="F11" i="6"/>
  <c r="E13" i="6"/>
  <c r="E10" i="6" l="1"/>
  <c r="D38" i="6"/>
  <c r="D37" i="6"/>
  <c r="G11" i="6"/>
  <c r="H11" i="6" s="1"/>
  <c r="F13" i="6"/>
  <c r="G34" i="6"/>
  <c r="F21" i="6"/>
  <c r="F20" i="6"/>
  <c r="F22" i="6"/>
  <c r="F33" i="6"/>
  <c r="F34" i="6"/>
  <c r="H33" i="6"/>
  <c r="F10" i="6" l="1"/>
  <c r="E37" i="6"/>
  <c r="E38" i="6"/>
  <c r="E22" i="6"/>
  <c r="E21" i="6"/>
  <c r="E20" i="6"/>
  <c r="E34" i="6"/>
  <c r="E33" i="6"/>
  <c r="I11" i="6"/>
  <c r="H34" i="6"/>
  <c r="G33" i="6"/>
  <c r="N10" i="6" l="1"/>
  <c r="F37" i="6"/>
  <c r="F38" i="6"/>
  <c r="J11" i="6"/>
  <c r="I34" i="6"/>
  <c r="I33" i="6"/>
  <c r="D20" i="6"/>
  <c r="D21" i="6"/>
  <c r="D22" i="6"/>
  <c r="D34" i="6"/>
  <c r="D33" i="6"/>
  <c r="C22" i="6" l="1"/>
  <c r="C21" i="6"/>
  <c r="C20" i="6"/>
  <c r="C33" i="6"/>
  <c r="C34" i="6"/>
  <c r="K11" i="6"/>
  <c r="J33" i="6"/>
  <c r="J34" i="6"/>
  <c r="L11" i="6" l="1"/>
  <c r="K34" i="6"/>
  <c r="K33" i="6"/>
  <c r="B20" i="6"/>
  <c r="B22" i="6"/>
  <c r="B21" i="6"/>
  <c r="B33" i="6"/>
  <c r="B34" i="6"/>
  <c r="M11" i="6" l="1"/>
  <c r="L33" i="6"/>
  <c r="L34" i="6"/>
  <c r="M34" i="6" l="1"/>
  <c r="M33" i="6"/>
  <c r="N11" i="6"/>
  <c r="N13" i="6"/>
</calcChain>
</file>

<file path=xl/sharedStrings.xml><?xml version="1.0" encoding="utf-8"?>
<sst xmlns="http://schemas.openxmlformats.org/spreadsheetml/2006/main" count="556" uniqueCount="450">
  <si>
    <t>Capital Humain</t>
  </si>
  <si>
    <t>Moyenne 2022</t>
  </si>
  <si>
    <t>Prévision budget 2022</t>
  </si>
  <si>
    <t>Prévision budget IT-S</t>
  </si>
  <si>
    <t>Prévision budget OIR</t>
  </si>
  <si>
    <t>Prévision budget Data IA</t>
  </si>
  <si>
    <t>Prévision budget OIN</t>
  </si>
  <si>
    <t>Prévision budget PMD</t>
  </si>
  <si>
    <t>Prévision contrats locaux</t>
  </si>
  <si>
    <t>Effectifs (OIT) (Finance-&gt; Sofrecom)</t>
  </si>
  <si>
    <t>Effectif (OIT +TS+Congé SS-Démission-Mobilité) (Effectif -&gt; Orange Innov)</t>
  </si>
  <si>
    <t>Effectifs (OIT- Démission ) Mobilité n'est pas compté comme départ -&gt; Sofrecom</t>
  </si>
  <si>
    <t>Effectif IT-S</t>
  </si>
  <si>
    <t>Effectif Research</t>
  </si>
  <si>
    <t>Effectif Network</t>
  </si>
  <si>
    <t>Effectif PMD</t>
  </si>
  <si>
    <t>Effectif DATA IA</t>
  </si>
  <si>
    <t>Effectif OT</t>
  </si>
  <si>
    <t>Effectif contrats locaux</t>
  </si>
  <si>
    <t>Moyenne effectif OIT (12 mois glissants)</t>
  </si>
  <si>
    <t>Moyenne effectif OIS (12 mois glissants)</t>
  </si>
  <si>
    <t>Nbre d'entrées aux frontières OIT</t>
  </si>
  <si>
    <t>Nbre de départs ( démission)</t>
  </si>
  <si>
    <t>Nbre de départs TS ( démission du groupe)</t>
  </si>
  <si>
    <t xml:space="preserve">Nbre de mobilité </t>
  </si>
  <si>
    <t>Nbre de départ Talent Sharing OIT</t>
  </si>
  <si>
    <t>Nbre de départ  congé sans solde</t>
  </si>
  <si>
    <t>Somme de départs (avec SS et TS comme départs)</t>
  </si>
  <si>
    <t>Somme des vrai départs</t>
  </si>
  <si>
    <t>Somme de départs (Sans mobilité)</t>
  </si>
  <si>
    <t>Retour Congé Sans Solde</t>
  </si>
  <si>
    <t>Taux de départ(%) sans compter mobilité comme départ -&gt; Sofrecom</t>
  </si>
  <si>
    <t>Taux de départ(%) Avec mobilité -&gt; Orange Innov</t>
  </si>
  <si>
    <t>Homme</t>
  </si>
  <si>
    <t>Femme</t>
  </si>
  <si>
    <t>Homme %</t>
  </si>
  <si>
    <t>Femme %</t>
  </si>
  <si>
    <t>Direction</t>
  </si>
  <si>
    <t>Pôle</t>
  </si>
  <si>
    <t>Matricule</t>
  </si>
  <si>
    <t>CUID</t>
  </si>
  <si>
    <t>4 1er Lettre du CUID</t>
  </si>
  <si>
    <t>ID claity</t>
  </si>
  <si>
    <t>Nom</t>
  </si>
  <si>
    <t>Prénom</t>
  </si>
  <si>
    <t>ARCQ code</t>
  </si>
  <si>
    <t>Date de naissance</t>
  </si>
  <si>
    <t>Métiers</t>
  </si>
  <si>
    <t>Nom de responsable associé</t>
  </si>
  <si>
    <t>Email</t>
  </si>
  <si>
    <t>Date d'entrée OIT</t>
  </si>
  <si>
    <t>Date première embauche</t>
  </si>
  <si>
    <t>type contrat</t>
  </si>
  <si>
    <t>Ancienneté OLT</t>
  </si>
  <si>
    <t>Ancienneté totale</t>
  </si>
  <si>
    <t>Ancienneté globale</t>
  </si>
  <si>
    <t>seniorité OLT</t>
  </si>
  <si>
    <t>Date de sortie</t>
  </si>
  <si>
    <t>Motif de sortie</t>
  </si>
  <si>
    <t>Date dépôt Démission</t>
  </si>
  <si>
    <t>Description</t>
  </si>
  <si>
    <t>H/F</t>
  </si>
  <si>
    <t>Charge travail</t>
  </si>
  <si>
    <t>Jours ouvrables</t>
  </si>
  <si>
    <t>Charge</t>
  </si>
  <si>
    <t>Couverts OK/NOK</t>
  </si>
  <si>
    <t>vef Imputation R25</t>
  </si>
  <si>
    <t>ARCQ</t>
  </si>
  <si>
    <t>compte clarity</t>
  </si>
  <si>
    <t>affecté oui/non</t>
  </si>
  <si>
    <t>OLT</t>
  </si>
  <si>
    <t>IT-S</t>
  </si>
  <si>
    <t>GSRQ8084</t>
  </si>
  <si>
    <t>GSRQ</t>
  </si>
  <si>
    <t>SAIDANI Kaouther - GSRQ</t>
  </si>
  <si>
    <t>SAIDANI</t>
  </si>
  <si>
    <t>Kaouther</t>
  </si>
  <si>
    <t>F00140</t>
  </si>
  <si>
    <t>PMO</t>
  </si>
  <si>
    <t>BEN AISSA, Imene</t>
  </si>
  <si>
    <t>kaouther.saidani@sofrecom.com</t>
  </si>
  <si>
    <t>CDI</t>
  </si>
  <si>
    <t>3 ans 5 mois</t>
  </si>
  <si>
    <t>7 ans 2 mois</t>
  </si>
  <si>
    <t>Confirmed</t>
  </si>
  <si>
    <t>F</t>
  </si>
  <si>
    <t>NOK</t>
  </si>
  <si>
    <t>Mois en cours</t>
  </si>
  <si>
    <t>2023-03</t>
  </si>
  <si>
    <t>Total saisi HJ</t>
  </si>
  <si>
    <t>Période Analysée jusqu'à</t>
  </si>
  <si>
    <t>2023-02</t>
  </si>
  <si>
    <t>Total nombre jours attendus</t>
  </si>
  <si>
    <t>Id Ressource</t>
  </si>
  <si>
    <t>Nom de la Ressource</t>
  </si>
  <si>
    <t>Entité Ressource chemin complet</t>
  </si>
  <si>
    <t>Entité Ressource</t>
  </si>
  <si>
    <t>Pôle Ressource</t>
  </si>
  <si>
    <t>Nom complet Responsable Ressource à date</t>
  </si>
  <si>
    <t>Société Ressource</t>
  </si>
  <si>
    <t>Ress. active</t>
  </si>
  <si>
    <t>Ress. autorisée à saisir</t>
  </si>
  <si>
    <t>ID Travail</t>
  </si>
  <si>
    <t>Type Imputation</t>
  </si>
  <si>
    <t>Sous-Nature</t>
  </si>
  <si>
    <t>Entité Projet Activité</t>
  </si>
  <si>
    <t>Entité Resp Travail</t>
  </si>
  <si>
    <t>Libellé Projet Activité</t>
  </si>
  <si>
    <t>Nom Tâche</t>
  </si>
  <si>
    <t>ID Demande</t>
  </si>
  <si>
    <t>Domaine d’Innovation</t>
  </si>
  <si>
    <t>Nom Portefeuille</t>
  </si>
  <si>
    <t>Type Portefeuille</t>
  </si>
  <si>
    <t>Nom Programme</t>
  </si>
  <si>
    <t>Total saisi HJ sur période analysée</t>
  </si>
  <si>
    <t>2023-01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</si>
  <si>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</si>
  <si>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</si>
  <si>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</si>
  <si>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</si>
  <si>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</si>
  <si>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</si>
  <si>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</si>
  <si>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</si>
  <si>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</si>
  <si>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Total saisi HJ Fin mois en cours</t>
  </si>
  <si>
    <t>Domaine de recherche</t>
  </si>
  <si>
    <t>Code Tâche</t>
  </si>
  <si>
    <t>Resource Id</t>
  </si>
  <si>
    <t>Resource Name</t>
  </si>
  <si>
    <t>Resource Entity (OBS)</t>
  </si>
  <si>
    <t>Resource Entity</t>
  </si>
  <si>
    <t>Resource Pole</t>
  </si>
  <si>
    <t>Resource manager Name to date</t>
  </si>
  <si>
    <t>Company resource owner name</t>
  </si>
  <si>
    <t>Active 
Res.</t>
  </si>
  <si>
    <t>Resource allowed to timesheets entry</t>
  </si>
  <si>
    <t>Project/Activity Id</t>
  </si>
  <si>
    <t>Imputation Type</t>
  </si>
  <si>
    <t>Sub-Nature</t>
  </si>
  <si>
    <t>Project/Activity entity</t>
  </si>
  <si>
    <t>Responsible Department project/activity</t>
  </si>
  <si>
    <t>Project/activity Name</t>
  </si>
  <si>
    <t>Task name</t>
  </si>
  <si>
    <t>Demande ID</t>
  </si>
  <si>
    <t>Innovation Domain</t>
  </si>
  <si>
    <t>Portfolio Name</t>
  </si>
  <si>
    <t>Portfolio Type</t>
  </si>
  <si>
    <t>Programme Name</t>
  </si>
  <si>
    <t>Total entered MD for current period</t>
  </si>
  <si>
    <t>Total entered MD for current month</t>
  </si>
  <si>
    <t>Field of research</t>
  </si>
  <si>
    <t>Task Code</t>
  </si>
  <si>
    <t>Project ref</t>
  </si>
  <si>
    <t>Project Management</t>
  </si>
  <si>
    <t>Calendar</t>
  </si>
  <si>
    <t>Milestones</t>
  </si>
  <si>
    <t>Overall Budget</t>
  </si>
  <si>
    <t xml:space="preserve">Project Id
</t>
  </si>
  <si>
    <t>Project Name</t>
  </si>
  <si>
    <t>Project Entity (OLPS Direction)</t>
  </si>
  <si>
    <t>Project Progression Status</t>
  </si>
  <si>
    <t>Project Manager Name</t>
  </si>
  <si>
    <t>Component</t>
  </si>
  <si>
    <t>Project Sub Nature</t>
  </si>
  <si>
    <t>Start Date</t>
  </si>
  <si>
    <t>End Date</t>
  </si>
  <si>
    <t>Initial T0</t>
  </si>
  <si>
    <t>Planned T0</t>
  </si>
  <si>
    <t>Actual T0</t>
  </si>
  <si>
    <t>Initial T3</t>
  </si>
  <si>
    <t>Planned T3</t>
  </si>
  <si>
    <t>Actual T3</t>
  </si>
  <si>
    <t>Demand ID</t>
  </si>
  <si>
    <t>Region Demand</t>
  </si>
  <si>
    <t>Nature Activity</t>
  </si>
  <si>
    <t>Regional Name</t>
  </si>
  <si>
    <t>Sub Regional Name</t>
  </si>
  <si>
    <t>Program name</t>
  </si>
  <si>
    <t>Product Name</t>
  </si>
  <si>
    <t>OL name</t>
  </si>
  <si>
    <t>Nature of Expenditure</t>
  </si>
  <si>
    <t>Partner</t>
  </si>
  <si>
    <t>Approved Budget</t>
  </si>
  <si>
    <t>Already consumed</t>
  </si>
  <si>
    <t>Estimate to Complete</t>
  </si>
  <si>
    <t>Approved</t>
  </si>
  <si>
    <t>Consumed</t>
  </si>
  <si>
    <t xml:space="preserve">Estimate to complete </t>
  </si>
  <si>
    <t>Estimate to complete</t>
  </si>
  <si>
    <t>Year-end forecast</t>
  </si>
  <si>
    <t>Consumed Year To Date</t>
  </si>
  <si>
    <t>Linearized forecast</t>
  </si>
  <si>
    <t>Approved in the future</t>
  </si>
  <si>
    <t>"Planned consumption" in the future</t>
  </si>
  <si>
    <t>Estimate to complete in the future</t>
  </si>
  <si>
    <t>in the past</t>
  </si>
  <si>
    <t>Current year</t>
  </si>
  <si>
    <t>in the future</t>
  </si>
  <si>
    <t>H1</t>
  </si>
  <si>
    <t>H2</t>
  </si>
  <si>
    <t>A</t>
  </si>
  <si>
    <t>Id Projet Activité</t>
  </si>
  <si>
    <t>Libellé du Projet/Activité</t>
  </si>
  <si>
    <t>Département Projet/Activité</t>
  </si>
  <si>
    <t>Etat Projet/Activité</t>
  </si>
  <si>
    <t>Nom complet Responsable Projet/Activité</t>
  </si>
  <si>
    <t>Composant</t>
  </si>
  <si>
    <t>Date début Projet/Activité</t>
  </si>
  <si>
    <t>Date fin Projet/Activité</t>
  </si>
  <si>
    <t>T0 initial</t>
  </si>
  <si>
    <t>T0 prévu</t>
  </si>
  <si>
    <t>T0 réel</t>
  </si>
  <si>
    <t>T3 initial</t>
  </si>
  <si>
    <t>T3 prévu</t>
  </si>
  <si>
    <t>T3 réel</t>
  </si>
  <si>
    <t>Région Demande</t>
  </si>
  <si>
    <t>Nature d’activité</t>
  </si>
  <si>
    <t>Sub regional name</t>
  </si>
  <si>
    <t>Produit</t>
  </si>
  <si>
    <t>Pôle Porteur</t>
  </si>
  <si>
    <t>Département Porteur</t>
  </si>
  <si>
    <t>Nature de dépense</t>
  </si>
  <si>
    <t>Partenaire</t>
  </si>
  <si>
    <t>Coût Plan Budget</t>
  </si>
  <si>
    <t>Consommé € toutes Ressources</t>
  </si>
  <si>
    <t>Reste à faire € toutes Ressources</t>
  </si>
  <si>
    <t>Montant prévu au Plan de Budget années antérieures</t>
  </si>
  <si>
    <t>Conso années antérieures</t>
  </si>
  <si>
    <t>RAF années antérieures</t>
  </si>
  <si>
    <t>Montant prévu au plan de Budget - M1</t>
  </si>
  <si>
    <t>Conso - M1</t>
  </si>
  <si>
    <t>RAF - M1</t>
  </si>
  <si>
    <t>Montant prévu au plan de Budget - M2</t>
  </si>
  <si>
    <t>Conso - M2</t>
  </si>
  <si>
    <t>RAF - M2</t>
  </si>
  <si>
    <t>Montant prévu au plan de Budget - M3</t>
  </si>
  <si>
    <t>Conso - M3</t>
  </si>
  <si>
    <t>RAF - M3</t>
  </si>
  <si>
    <t>Montant prévu au plan de Budget - M4</t>
  </si>
  <si>
    <t>Conso - M4</t>
  </si>
  <si>
    <t>RAF - M4</t>
  </si>
  <si>
    <t>Montant prévu au plan de Budget - M5</t>
  </si>
  <si>
    <t>Conso - M5</t>
  </si>
  <si>
    <t>RAF - M5</t>
  </si>
  <si>
    <t>Montant prévu au plan de Budget - M6</t>
  </si>
  <si>
    <t>Conso - M6</t>
  </si>
  <si>
    <t>RAF - M6</t>
  </si>
  <si>
    <t>Montant prévu au plan de Budget - M7</t>
  </si>
  <si>
    <t>Conso - M7</t>
  </si>
  <si>
    <t>RAF - M7</t>
  </si>
  <si>
    <t>Montant prévu au plan de Budget - M8</t>
  </si>
  <si>
    <t>Conso - M8</t>
  </si>
  <si>
    <t>RAF - M8</t>
  </si>
  <si>
    <t>Montant prévu au plan de Budget - M9</t>
  </si>
  <si>
    <t>Conso - M9</t>
  </si>
  <si>
    <t>RAF - M9</t>
  </si>
  <si>
    <t>Montant prévu au plan de Budget - M10</t>
  </si>
  <si>
    <t>Conso - M10</t>
  </si>
  <si>
    <t>RAF - M10</t>
  </si>
  <si>
    <t>Montant prévu au plan de Budget - M11</t>
  </si>
  <si>
    <t>Conso - M11</t>
  </si>
  <si>
    <t>RAF - M11</t>
  </si>
  <si>
    <t>Montant prévu au plan de Budget - M12</t>
  </si>
  <si>
    <t>Conso - M12</t>
  </si>
  <si>
    <t>RAF - M12</t>
  </si>
  <si>
    <t>Montant prévu au plan de Budget - H1</t>
  </si>
  <si>
    <t>Conso - H1</t>
  </si>
  <si>
    <t>RAF - H1</t>
  </si>
  <si>
    <t>Montant prévu au plan de Budget - H2</t>
  </si>
  <si>
    <t>Conso - H2</t>
  </si>
  <si>
    <t>RAF - H2</t>
  </si>
  <si>
    <t>Montant prévu au plan de Budget - A</t>
  </si>
  <si>
    <t>Conso - A</t>
  </si>
  <si>
    <t>RAF - A</t>
  </si>
  <si>
    <t>PFA</t>
  </si>
  <si>
    <t>Conso - YTD</t>
  </si>
  <si>
    <t>Tendance - A</t>
  </si>
  <si>
    <t>Montant prévu années postérieures</t>
  </si>
  <si>
    <t>Conso années postérieures</t>
  </si>
  <si>
    <t>RAF années postérieures</t>
  </si>
  <si>
    <t>Budget H1+H2</t>
  </si>
  <si>
    <t>conso H1+H2</t>
  </si>
  <si>
    <t>RAF H1+H2</t>
  </si>
  <si>
    <t>PJ00000981</t>
  </si>
  <si>
    <t>Instances du coopératif</t>
  </si>
  <si>
    <t>DIO</t>
  </si>
  <si>
    <t>Approuvé</t>
  </si>
  <si>
    <t>QUINTUNA RODRIGUEZ, VERONICA</t>
  </si>
  <si>
    <t>Projet de recherche IRT</t>
  </si>
  <si>
    <t>DM-00003298</t>
  </si>
  <si>
    <t>Recherche</t>
  </si>
  <si>
    <t>Partenariats et gestion de l'ecosysteme</t>
  </si>
  <si>
    <t>Inconnu</t>
  </si>
  <si>
    <t>RES Pilotage et Ecosystèmes de la Recherche</t>
  </si>
  <si>
    <t>IRT et instances du coopératif</t>
  </si>
  <si>
    <t>NC- Non Concerné</t>
  </si>
  <si>
    <t>IC</t>
  </si>
  <si>
    <t>IC Egypt</t>
  </si>
  <si>
    <t>HJ groupe</t>
  </si>
  <si>
    <t>International Center Egypt</t>
  </si>
  <si>
    <t>direction</t>
  </si>
  <si>
    <t>personne</t>
  </si>
  <si>
    <t>manager actuel</t>
  </si>
  <si>
    <t>projets</t>
  </si>
  <si>
    <t>état Projet/Activité</t>
  </si>
  <si>
    <t>responsable Projet/Activité</t>
  </si>
  <si>
    <t>Nom portefeuille</t>
  </si>
  <si>
    <t>Nom programme</t>
  </si>
  <si>
    <t>Prévu annuel tous projets</t>
  </si>
  <si>
    <t>Total an (hj)</t>
  </si>
  <si>
    <t>Conso an (hj)</t>
  </si>
  <si>
    <t>RàF an (hj)</t>
  </si>
  <si>
    <t>Conso_S1</t>
  </si>
  <si>
    <t>RàF_S1</t>
  </si>
  <si>
    <t>Conso_S2</t>
  </si>
  <si>
    <t>RàF_S2</t>
  </si>
  <si>
    <t>Conso janvier</t>
  </si>
  <si>
    <t>RàF janvier</t>
  </si>
  <si>
    <t>Conso février</t>
  </si>
  <si>
    <t>RàF février</t>
  </si>
  <si>
    <t>Conso mars</t>
  </si>
  <si>
    <t>RàF mars</t>
  </si>
  <si>
    <t>Conso avril</t>
  </si>
  <si>
    <t>RàF avril</t>
  </si>
  <si>
    <t>Conso mai</t>
  </si>
  <si>
    <t>RàF mai</t>
  </si>
  <si>
    <t>Conso juin</t>
  </si>
  <si>
    <t>RàF juin</t>
  </si>
  <si>
    <t>Conso juillet</t>
  </si>
  <si>
    <t>RàF juillet</t>
  </si>
  <si>
    <t>Conso aout</t>
  </si>
  <si>
    <t>RàF aout</t>
  </si>
  <si>
    <t>Conso sept</t>
  </si>
  <si>
    <t>RàF sept</t>
  </si>
  <si>
    <t>Conso oct</t>
  </si>
  <si>
    <t>RàF oct</t>
  </si>
  <si>
    <t>Conso nov</t>
  </si>
  <si>
    <t>RàF nov</t>
  </si>
  <si>
    <t>Conso dec</t>
  </si>
  <si>
    <t>RàF déc</t>
  </si>
  <si>
    <t>Fond vert jalon provenant du planning</t>
  </si>
  <si>
    <t>Portefeuille TGI</t>
  </si>
  <si>
    <t>Programme TGI</t>
  </si>
  <si>
    <t>Demande initiale</t>
  </si>
  <si>
    <t>Région Demande initiale</t>
  </si>
  <si>
    <t>Statut Demande</t>
  </si>
  <si>
    <t>Id Responsable Projet/Activité</t>
  </si>
  <si>
    <t>colonne ajouté</t>
  </si>
  <si>
    <t>Département Responsable Projet/Activité</t>
  </si>
  <si>
    <t>Site du Responsable Projet/Activité</t>
  </si>
  <si>
    <t>Métier Responsable Projet/Activité</t>
  </si>
  <si>
    <t>Entité Resp. Niv 3 Responsable Projet/Activité Nom</t>
  </si>
  <si>
    <t>Chemin complet Entité Responsable du Responsable Projet/Activité</t>
  </si>
  <si>
    <t>Dossier d'engagement</t>
  </si>
  <si>
    <t>Nature</t>
  </si>
  <si>
    <t>Projet/Activité ouvert à la saisie des temps 0/1</t>
  </si>
  <si>
    <t>Projet/Activité actif 0/1</t>
  </si>
  <si>
    <t>Projet/Activité ouvert au CIR année en cours</t>
  </si>
  <si>
    <t>Projet/Activité ouvert au CIR année précédente</t>
  </si>
  <si>
    <t>Id Contrat Coopératif</t>
  </si>
  <si>
    <t>Libellé Contrat Coopératif</t>
  </si>
  <si>
    <t>Projet/Activité Immobilisable 0/1</t>
  </si>
  <si>
    <t>Id Composant Application</t>
  </si>
  <si>
    <t>Libellé Composant Application</t>
  </si>
  <si>
    <t xml:space="preserve">Coût Annuel Plan de Budget </t>
  </si>
  <si>
    <t>Description Projet/Activité</t>
  </si>
  <si>
    <t>Commentaire Projet/Activité</t>
  </si>
  <si>
    <t>Lien Livedoc</t>
  </si>
  <si>
    <t>Liens Sharepoint</t>
  </si>
  <si>
    <t>Attributs complémentaires Projet/Activité</t>
  </si>
  <si>
    <t>Code budgétaire Projet/Activité</t>
  </si>
  <si>
    <t>Coût Budgeté Projet/Activité</t>
  </si>
  <si>
    <t>Agilité</t>
  </si>
  <si>
    <t>Cloud</t>
  </si>
  <si>
    <t>Prise en compte dans le calcul du TJM</t>
  </si>
  <si>
    <t>Traitement de données personnelles</t>
  </si>
  <si>
    <t>Usage du Paas</t>
  </si>
  <si>
    <t>Data driven</t>
  </si>
  <si>
    <t>Besoin client et innovation</t>
  </si>
  <si>
    <t>Valeur pour Orange</t>
  </si>
  <si>
    <t>Capacité à faire et partenariats</t>
  </si>
  <si>
    <t>Concurrence, différenciation</t>
  </si>
  <si>
    <t>Mutualisation et engagement pays du Projet</t>
  </si>
  <si>
    <t>Commentaire Priorisation</t>
  </si>
  <si>
    <t>Liste Responsables Délégués Projet/Activité</t>
  </si>
  <si>
    <t>Niveau RSE</t>
  </si>
  <si>
    <t>RSE Spécifique</t>
  </si>
  <si>
    <t>Thème RSE</t>
  </si>
  <si>
    <t>Département Projet/Activité Chemin complet</t>
  </si>
  <si>
    <t>Adresse électronique Responsable Projet/Activité</t>
  </si>
  <si>
    <t>Portfolio TGI</t>
  </si>
  <si>
    <t>Programm TGI</t>
  </si>
  <si>
    <t>Demand TGI</t>
  </si>
  <si>
    <t>Region</t>
  </si>
  <si>
    <t>Demand Status</t>
  </si>
  <si>
    <t>Project/Activity Name</t>
  </si>
  <si>
    <t>Project/Activity Department</t>
  </si>
  <si>
    <t>Project/Activity Status</t>
  </si>
  <si>
    <t>Resource manager Id</t>
  </si>
  <si>
    <t>Resource manager Name</t>
  </si>
  <si>
    <t xml:space="preserve">Lead TN </t>
  </si>
  <si>
    <t>Responsible Department Project/Activity</t>
  </si>
  <si>
    <t>Resource manager Site</t>
  </si>
  <si>
    <t>Resource manager Job</t>
  </si>
  <si>
    <t>Resp. Entity Lev. 3 Resource manager Name</t>
  </si>
  <si>
    <t>Full path Entity Responsible for the Project / Activity Manager</t>
  </si>
  <si>
    <t>Engagement Review reference</t>
  </si>
  <si>
    <t>Sub Nature</t>
  </si>
  <si>
    <t>Start date Project/Activity</t>
  </si>
  <si>
    <t>End date Project/Activity</t>
  </si>
  <si>
    <t>Scheduled T0</t>
  </si>
  <si>
    <t>Validated T0</t>
  </si>
  <si>
    <t>Scheduled T3</t>
  </si>
  <si>
    <t>Validated T3</t>
  </si>
  <si>
    <t>Project/Activity opened for time entry 0/1</t>
  </si>
  <si>
    <t>Active Project/activity  0/1</t>
  </si>
  <si>
    <t>Eligible for french research tax cut current year</t>
  </si>
  <si>
    <t>Eligible for french research tax cut preview year</t>
  </si>
  <si>
    <t>Cooperative Contract Id</t>
  </si>
  <si>
    <t>Cooperative Contract name</t>
  </si>
  <si>
    <t>Capitalization of intangible asset - IAS 38 (0/1)</t>
  </si>
  <si>
    <t>Component/application Id</t>
  </si>
  <si>
    <t>Component/application name</t>
  </si>
  <si>
    <t xml:space="preserve">
Annual Cost Budget Plan
</t>
  </si>
  <si>
    <t>Project/Activity description</t>
  </si>
  <si>
    <t>Project/Activity comment</t>
  </si>
  <si>
    <t>Livedoc Link</t>
  </si>
  <si>
    <t>Sharepoint Link</t>
  </si>
  <si>
    <t>Additional attributes Project/Activity</t>
  </si>
  <si>
    <t>Actual € all Resources</t>
  </si>
  <si>
    <t xml:space="preserve"> Global Estimate to Complete € all Resources</t>
  </si>
  <si>
    <t>Budget Code Project/Activity</t>
  </si>
  <si>
    <t>Budget Plan Cost</t>
  </si>
  <si>
    <t>Agility</t>
  </si>
  <si>
    <t>Take into account in the calculation of the average daily rate</t>
  </si>
  <si>
    <t>Treatment of personnal data</t>
  </si>
  <si>
    <t>Usage Paas</t>
  </si>
  <si>
    <t>Customer need and innovation</t>
  </si>
  <si>
    <t>Value for Orange</t>
  </si>
  <si>
    <t>Ability to do and partnerships</t>
  </si>
  <si>
    <t>Competition, differentiation</t>
  </si>
  <si>
    <t>Pooling and country engagemen</t>
  </si>
  <si>
    <t>Prioritization comment</t>
  </si>
  <si>
    <t xml:space="preserve">Project/Activity List Delegate Managers
</t>
  </si>
  <si>
    <t>RSE Level</t>
  </si>
  <si>
    <t>specific RSE</t>
  </si>
  <si>
    <t>RSE Theme</t>
  </si>
  <si>
    <t>Project Department / Activity Full path</t>
  </si>
  <si>
    <t>Email Project/Activity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</si>
</sst>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i/>
      <sz val="8"/>
      <color rgb="FF000000"/>
      <name val="Arial"/>
      <family val="2"/>
    </font>
    <font>
      <b/>
      <sz val="9"/>
      <color rgb="FFFFFFFF"/>
      <name val="Arial"/>
      <family val="2"/>
    </font>
    <font>
      <sz val="6"/>
      <color rgb="FF000000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sz val="9"/>
      <color indexed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8"/>
      <color theme="1"/>
      <name val="Calibri"/>
      <family val="2"/>
    </font>
    <font>
      <b/>
      <sz val="8"/>
      <color theme="0"/>
      <name val="Calibri"/>
      <family val="2"/>
      <scheme val="minor"/>
    </font>
    <font>
      <sz val="11"/>
      <color rgb="FFFF0000"/>
      <name val="Calibri"/>
      <family val="2"/>
    </font>
    <font>
      <sz val="8"/>
      <color rgb="FFFF0000"/>
      <name val="Calibri"/>
      <family val="2"/>
    </font>
    <font>
      <sz val="8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name val="Calibri"/>
      <family val="2"/>
    </font>
    <font>
      <i/>
      <sz val="11"/>
      <color rgb="FFFF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12"/>
      <color theme="1"/>
      <name val="Times New Roman"/>
      <family val="1"/>
    </font>
    <font>
      <sz val="1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66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BF"/>
        <bgColor rgb="FFFFFFFF"/>
      </patternFill>
    </fill>
    <fill>
      <patternFill patternType="solid">
        <fgColor rgb="FFCC33FF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339966"/>
        <bgColor rgb="FFFFFFFF"/>
      </patternFill>
    </fill>
    <fill>
      <patternFill patternType="solid">
        <fgColor rgb="FF993366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43463"/>
        <bgColor rgb="FFFFFFFF"/>
      </patternFill>
    </fill>
    <fill>
      <patternFill patternType="solid">
        <fgColor rgb="FFFF9900"/>
        <bgColor rgb="FFFFFFFF"/>
      </patternFill>
    </fill>
    <fill>
      <patternFill patternType="solid">
        <fgColor rgb="FFC696FF"/>
        <bgColor rgb="FFFFFFFF"/>
      </patternFill>
    </fill>
    <fill>
      <patternFill patternType="solid">
        <fgColor rgb="FF5175B9"/>
        <bgColor rgb="FFFFFFFF"/>
      </patternFill>
    </fill>
    <fill>
      <patternFill patternType="solid">
        <fgColor rgb="FF333399"/>
        <bgColor rgb="FFFFFFFF"/>
      </patternFill>
    </fill>
    <fill>
      <patternFill patternType="solid">
        <fgColor rgb="FFFFC700"/>
        <bgColor rgb="FFFFFFFF"/>
      </patternFill>
    </fill>
    <fill>
      <patternFill patternType="solid">
        <fgColor rgb="FF993300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666666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7964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AD9"/>
      </left>
      <right style="thin">
        <color rgb="FFCACAD9"/>
      </right>
      <top style="thin">
        <color rgb="FF000000"/>
      </top>
      <bottom style="thin">
        <color rgb="FFCACAD9"/>
      </bottom>
      <diagonal/>
    </border>
    <border>
      <left style="thin">
        <color rgb="FFFF9900"/>
      </left>
      <right style="thin">
        <color rgb="FFFF9900"/>
      </right>
      <top style="thin">
        <color rgb="FFCAC9D9"/>
      </top>
      <bottom style="thin">
        <color rgb="FFCAC9D9"/>
      </bottom>
      <diagonal/>
    </border>
    <border>
      <left/>
      <right/>
      <top/>
      <bottom style="thin">
        <color rgb="FFCACAD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0" borderId="1" xfId="0" applyFont="1" applyBorder="1"/>
    <xf numFmtId="0" fontId="7" fillId="3" borderId="1" xfId="0" applyFont="1" applyFill="1" applyBorder="1"/>
    <xf numFmtId="0" fontId="8" fillId="3" borderId="1" xfId="0" applyFont="1" applyFill="1" applyBorder="1"/>
    <xf numFmtId="14" fontId="7" fillId="3" borderId="1" xfId="0" applyNumberFormat="1" applyFont="1" applyFill="1" applyBorder="1"/>
    <xf numFmtId="49" fontId="8" fillId="3" borderId="1" xfId="0" applyNumberFormat="1" applyFont="1" applyFill="1" applyBorder="1"/>
    <xf numFmtId="14" fontId="6" fillId="0" borderId="1" xfId="0" applyNumberFormat="1" applyFont="1" applyBorder="1"/>
    <xf numFmtId="14" fontId="8" fillId="3" borderId="1" xfId="0" applyNumberFormat="1" applyFont="1" applyFill="1" applyBorder="1" applyAlignment="1">
      <alignment vertical="top"/>
    </xf>
    <xf numFmtId="2" fontId="8" fillId="3" borderId="1" xfId="0" applyNumberFormat="1" applyFont="1" applyFill="1" applyBorder="1" applyAlignment="1">
      <alignment horizontal="center" vertical="top"/>
    </xf>
    <xf numFmtId="1" fontId="8" fillId="3" borderId="1" xfId="0" applyNumberFormat="1" applyFont="1" applyFill="1" applyBorder="1" applyAlignment="1">
      <alignment vertical="top"/>
    </xf>
    <xf numFmtId="164" fontId="8" fillId="3" borderId="1" xfId="0" applyNumberFormat="1" applyFont="1" applyFill="1" applyBorder="1" applyAlignment="1">
      <alignment vertical="top"/>
    </xf>
    <xf numFmtId="14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9" fontId="6" fillId="3" borderId="1" xfId="1" applyFont="1" applyFill="1" applyBorder="1"/>
    <xf numFmtId="1" fontId="6" fillId="3" borderId="1" xfId="1" applyNumberFormat="1" applyFont="1" applyFill="1" applyBorder="1"/>
    <xf numFmtId="0" fontId="0" fillId="0" borderId="2" xfId="0" applyBorder="1"/>
    <xf numFmtId="0" fontId="0" fillId="0" borderId="1" xfId="0" applyBorder="1"/>
    <xf numFmtId="0" fontId="9" fillId="4" borderId="0" xfId="0" applyFont="1" applyFill="1" applyAlignment="1">
      <alignment horizontal="right" vertical="center" wrapText="1"/>
    </xf>
    <xf numFmtId="0" fontId="9" fillId="4" borderId="0" xfId="0" applyFont="1" applyFill="1" applyAlignment="1">
      <alignment horizontal="left" vertical="center" wrapText="1"/>
    </xf>
    <xf numFmtId="49" fontId="9" fillId="4" borderId="3" xfId="0" applyNumberFormat="1" applyFont="1" applyFill="1" applyBorder="1" applyAlignment="1">
      <alignment horizontal="left" vertical="center" wrapText="1"/>
    </xf>
    <xf numFmtId="49" fontId="9" fillId="4" borderId="3" xfId="0" applyNumberFormat="1" applyFont="1" applyFill="1" applyBorder="1" applyAlignment="1">
      <alignment horizontal="center" vertical="center" wrapText="1"/>
    </xf>
    <xf numFmtId="49" fontId="10" fillId="4" borderId="4" xfId="0" applyNumberFormat="1" applyFont="1" applyFill="1" applyBorder="1" applyAlignment="1">
      <alignment horizontal="left" vertical="center" wrapText="1"/>
    </xf>
    <xf numFmtId="3" fontId="11" fillId="4" borderId="0" xfId="0" applyNumberFormat="1" applyFont="1" applyFill="1" applyAlignment="1">
      <alignment horizontal="right" vertical="center" wrapText="1"/>
    </xf>
    <xf numFmtId="3" fontId="10" fillId="5" borderId="0" xfId="0" applyNumberFormat="1" applyFont="1" applyFill="1" applyAlignment="1">
      <alignment horizontal="center" vertical="center" wrapText="1"/>
    </xf>
    <xf numFmtId="3" fontId="11" fillId="4" borderId="0" xfId="0" applyNumberFormat="1" applyFont="1" applyFill="1" applyAlignment="1">
      <alignment horizontal="center" vertical="center" wrapText="1"/>
    </xf>
    <xf numFmtId="0" fontId="11" fillId="4" borderId="0" xfId="0" applyFont="1" applyFill="1" applyAlignment="1">
      <alignment horizontal="left" vertical="center" wrapText="1"/>
    </xf>
    <xf numFmtId="49" fontId="12" fillId="6" borderId="0" xfId="0" applyNumberFormat="1" applyFont="1" applyFill="1" applyAlignment="1">
      <alignment horizontal="left" vertical="center" wrapText="1"/>
    </xf>
    <xf numFmtId="49" fontId="12" fillId="7" borderId="0" xfId="0" applyNumberFormat="1" applyFont="1" applyFill="1" applyAlignment="1">
      <alignment horizontal="left" vertical="center" wrapText="1"/>
    </xf>
    <xf numFmtId="49" fontId="12" fillId="8" borderId="0" xfId="0" applyNumberFormat="1" applyFont="1" applyFill="1" applyAlignment="1">
      <alignment horizontal="left" vertical="center" wrapText="1"/>
    </xf>
    <xf numFmtId="49" fontId="12" fillId="9" borderId="0" xfId="0" applyNumberFormat="1" applyFont="1" applyFill="1" applyAlignment="1">
      <alignment horizontal="left" vertical="center" wrapText="1"/>
    </xf>
    <xf numFmtId="49" fontId="12" fillId="7" borderId="5" xfId="0" applyNumberFormat="1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left"/>
    </xf>
    <xf numFmtId="0" fontId="9" fillId="4" borderId="0" xfId="0" applyFont="1" applyFill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49" fontId="9" fillId="12" borderId="5" xfId="0" applyNumberFormat="1" applyFont="1" applyFill="1" applyBorder="1" applyAlignment="1">
      <alignment horizontal="center" vertical="center" wrapText="1"/>
    </xf>
    <xf numFmtId="49" fontId="12" fillId="13" borderId="5" xfId="0" applyNumberFormat="1" applyFont="1" applyFill="1" applyBorder="1" applyAlignment="1">
      <alignment horizontal="center" vertical="center" wrapText="1"/>
    </xf>
    <xf numFmtId="49" fontId="9" fillId="12" borderId="6" xfId="0" applyNumberFormat="1" applyFont="1" applyFill="1" applyBorder="1" applyAlignment="1">
      <alignment horizontal="center" vertical="center" wrapText="1"/>
    </xf>
    <xf numFmtId="49" fontId="9" fillId="12" borderId="7" xfId="0" applyNumberFormat="1" applyFont="1" applyFill="1" applyBorder="1" applyAlignment="1">
      <alignment horizontal="center" vertical="center" wrapText="1"/>
    </xf>
    <xf numFmtId="49" fontId="9" fillId="12" borderId="8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left"/>
    </xf>
    <xf numFmtId="0" fontId="9" fillId="14" borderId="9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right"/>
    </xf>
    <xf numFmtId="0" fontId="9" fillId="11" borderId="5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49" fontId="12" fillId="15" borderId="5" xfId="0" applyNumberFormat="1" applyFont="1" applyFill="1" applyBorder="1" applyAlignment="1">
      <alignment horizontal="center" vertical="center" wrapText="1"/>
    </xf>
    <xf numFmtId="49" fontId="9" fillId="14" borderId="5" xfId="0" applyNumberFormat="1" applyFont="1" applyFill="1" applyBorder="1" applyAlignment="1">
      <alignment horizontal="center" vertical="center" wrapText="1"/>
    </xf>
    <xf numFmtId="49" fontId="15" fillId="4" borderId="5" xfId="0" applyNumberFormat="1" applyFont="1" applyFill="1" applyBorder="1" applyAlignment="1">
      <alignment horizontal="left"/>
    </xf>
    <xf numFmtId="49" fontId="15" fillId="4" borderId="5" xfId="0" applyNumberFormat="1" applyFont="1" applyFill="1" applyBorder="1" applyAlignment="1">
      <alignment horizontal="center"/>
    </xf>
    <xf numFmtId="14" fontId="15" fillId="4" borderId="5" xfId="0" applyNumberFormat="1" applyFont="1" applyFill="1" applyBorder="1" applyAlignment="1">
      <alignment horizontal="center"/>
    </xf>
    <xf numFmtId="0" fontId="15" fillId="4" borderId="5" xfId="0" applyFont="1" applyFill="1" applyBorder="1" applyAlignment="1">
      <alignment horizontal="left"/>
    </xf>
    <xf numFmtId="2" fontId="15" fillId="4" borderId="10" xfId="0" applyNumberFormat="1" applyFont="1" applyFill="1" applyBorder="1" applyAlignment="1">
      <alignment horizontal="right"/>
    </xf>
    <xf numFmtId="0" fontId="15" fillId="4" borderId="10" xfId="0" applyFont="1" applyFill="1" applyBorder="1" applyAlignment="1">
      <alignment horizontal="right"/>
    </xf>
    <xf numFmtId="2" fontId="13" fillId="4" borderId="0" xfId="0" applyNumberFormat="1" applyFont="1" applyFill="1" applyAlignment="1">
      <alignment horizontal="left"/>
    </xf>
    <xf numFmtId="0" fontId="9" fillId="4" borderId="11" xfId="0" applyFont="1" applyFill="1" applyBorder="1" applyAlignment="1">
      <alignment horizontal="center" wrapText="1"/>
    </xf>
    <xf numFmtId="1" fontId="9" fillId="4" borderId="11" xfId="0" applyNumberFormat="1" applyFont="1" applyFill="1" applyBorder="1" applyAlignment="1">
      <alignment horizontal="center" wrapText="1"/>
    </xf>
    <xf numFmtId="49" fontId="9" fillId="4" borderId="11" xfId="0" applyNumberFormat="1" applyFont="1" applyFill="1" applyBorder="1" applyAlignment="1">
      <alignment horizontal="center" wrapText="1"/>
    </xf>
    <xf numFmtId="49" fontId="12" fillId="16" borderId="5" xfId="0" applyNumberFormat="1" applyFont="1" applyFill="1" applyBorder="1" applyAlignment="1">
      <alignment horizontal="left"/>
    </xf>
    <xf numFmtId="49" fontId="12" fillId="17" borderId="5" xfId="0" applyNumberFormat="1" applyFont="1" applyFill="1" applyBorder="1" applyAlignment="1">
      <alignment horizontal="left"/>
    </xf>
    <xf numFmtId="49" fontId="9" fillId="18" borderId="5" xfId="0" applyNumberFormat="1" applyFont="1" applyFill="1" applyBorder="1" applyAlignment="1">
      <alignment horizontal="left" wrapText="1"/>
    </xf>
    <xf numFmtId="49" fontId="12" fillId="7" borderId="5" xfId="0" applyNumberFormat="1" applyFont="1" applyFill="1" applyBorder="1" applyAlignment="1">
      <alignment horizontal="left" wrapText="1"/>
    </xf>
    <xf numFmtId="49" fontId="12" fillId="19" borderId="5" xfId="0" applyNumberFormat="1" applyFont="1" applyFill="1" applyBorder="1" applyAlignment="1">
      <alignment horizontal="left" wrapText="1"/>
    </xf>
    <xf numFmtId="49" fontId="12" fillId="20" borderId="5" xfId="0" applyNumberFormat="1" applyFont="1" applyFill="1" applyBorder="1" applyAlignment="1">
      <alignment horizontal="left" wrapText="1"/>
    </xf>
    <xf numFmtId="0" fontId="12" fillId="7" borderId="5" xfId="0" applyFont="1" applyFill="1" applyBorder="1" applyAlignment="1">
      <alignment horizontal="left" wrapText="1"/>
    </xf>
    <xf numFmtId="49" fontId="12" fillId="21" borderId="5" xfId="0" applyNumberFormat="1" applyFont="1" applyFill="1" applyBorder="1" applyAlignment="1">
      <alignment horizontal="left" wrapText="1"/>
    </xf>
    <xf numFmtId="49" fontId="12" fillId="22" borderId="5" xfId="0" applyNumberFormat="1" applyFont="1" applyFill="1" applyBorder="1" applyAlignment="1">
      <alignment horizontal="left" wrapText="1"/>
    </xf>
    <xf numFmtId="49" fontId="5" fillId="22" borderId="5" xfId="0" applyNumberFormat="1" applyFont="1" applyFill="1" applyBorder="1" applyAlignment="1">
      <alignment horizontal="left" wrapText="1"/>
    </xf>
    <xf numFmtId="0" fontId="16" fillId="0" borderId="12" xfId="0" applyFont="1" applyBorder="1" applyAlignment="1">
      <alignment horizontal="center" vertical="center" wrapText="1"/>
    </xf>
    <xf numFmtId="0" fontId="17" fillId="0" borderId="13" xfId="0" applyFont="1" applyBorder="1"/>
    <xf numFmtId="0" fontId="18" fillId="23" borderId="14" xfId="0" applyFont="1" applyFill="1" applyBorder="1"/>
    <xf numFmtId="17" fontId="6" fillId="24" borderId="15" xfId="0" applyNumberFormat="1" applyFont="1" applyFill="1" applyBorder="1" applyAlignment="1">
      <alignment horizontal="center"/>
    </xf>
    <xf numFmtId="17" fontId="19" fillId="25" borderId="15" xfId="0" applyNumberFormat="1" applyFont="1" applyFill="1" applyBorder="1" applyAlignment="1">
      <alignment horizontal="center"/>
    </xf>
    <xf numFmtId="0" fontId="18" fillId="26" borderId="1" xfId="0" applyFont="1" applyFill="1" applyBorder="1"/>
    <xf numFmtId="0" fontId="2" fillId="27" borderId="17" xfId="0" applyFont="1" applyFill="1" applyBorder="1"/>
    <xf numFmtId="0" fontId="20" fillId="27" borderId="17" xfId="0" applyFont="1" applyFill="1" applyBorder="1"/>
    <xf numFmtId="0" fontId="18" fillId="28" borderId="1" xfId="0" applyFont="1" applyFill="1" applyBorder="1" applyAlignment="1">
      <alignment horizontal="left" indent="1"/>
    </xf>
    <xf numFmtId="0" fontId="21" fillId="0" borderId="1" xfId="0" applyFont="1" applyBorder="1" applyAlignment="1">
      <alignment horizontal="right"/>
    </xf>
    <xf numFmtId="0" fontId="21" fillId="3" borderId="1" xfId="0" applyFont="1" applyFill="1" applyBorder="1" applyAlignment="1">
      <alignment horizontal="right"/>
    </xf>
    <xf numFmtId="1" fontId="21" fillId="3" borderId="1" xfId="0" applyNumberFormat="1" applyFont="1" applyFill="1" applyBorder="1" applyAlignment="1">
      <alignment horizontal="right"/>
    </xf>
    <xf numFmtId="1" fontId="21" fillId="0" borderId="1" xfId="0" applyNumberFormat="1" applyFont="1" applyBorder="1" applyAlignment="1">
      <alignment horizontal="right"/>
    </xf>
    <xf numFmtId="1" fontId="21" fillId="24" borderId="1" xfId="0" applyNumberFormat="1" applyFont="1" applyFill="1" applyBorder="1" applyAlignment="1">
      <alignment horizontal="right"/>
    </xf>
    <xf numFmtId="2" fontId="22" fillId="3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30" borderId="1" xfId="0" applyFont="1" applyFill="1" applyBorder="1" applyAlignment="1">
      <alignment horizontal="right"/>
    </xf>
    <xf numFmtId="2" fontId="23" fillId="0" borderId="1" xfId="0" applyNumberFormat="1" applyFont="1" applyBorder="1" applyAlignment="1">
      <alignment horizontal="right"/>
    </xf>
    <xf numFmtId="0" fontId="21" fillId="24" borderId="1" xfId="0" applyFont="1" applyFill="1" applyBorder="1" applyAlignment="1">
      <alignment horizontal="right"/>
    </xf>
    <xf numFmtId="0" fontId="3" fillId="0" borderId="1" xfId="0" applyFont="1" applyBorder="1"/>
    <xf numFmtId="0" fontId="3" fillId="30" borderId="1" xfId="0" applyFont="1" applyFill="1" applyBorder="1"/>
    <xf numFmtId="2" fontId="23" fillId="0" borderId="1" xfId="0" applyNumberFormat="1" applyFont="1" applyBorder="1"/>
    <xf numFmtId="0" fontId="18" fillId="31" borderId="15" xfId="0" applyFont="1" applyFill="1" applyBorder="1"/>
    <xf numFmtId="0" fontId="24" fillId="33" borderId="16" xfId="0" applyFont="1" applyFill="1" applyBorder="1"/>
    <xf numFmtId="1" fontId="24" fillId="33" borderId="16" xfId="0" applyNumberFormat="1" applyFont="1" applyFill="1" applyBorder="1"/>
    <xf numFmtId="0" fontId="18" fillId="3" borderId="1" xfId="0" applyFont="1" applyFill="1" applyBorder="1" applyAlignment="1">
      <alignment horizontal="left" indent="1"/>
    </xf>
    <xf numFmtId="2" fontId="25" fillId="0" borderId="16" xfId="0" applyNumberFormat="1" applyFont="1" applyBorder="1" applyAlignment="1">
      <alignment horizontal="right"/>
    </xf>
    <xf numFmtId="2" fontId="26" fillId="0" borderId="16" xfId="0" applyNumberFormat="1" applyFont="1" applyBorder="1" applyAlignment="1">
      <alignment horizontal="right"/>
    </xf>
    <xf numFmtId="2" fontId="26" fillId="30" borderId="16" xfId="0" applyNumberFormat="1" applyFont="1" applyFill="1" applyBorder="1" applyAlignment="1">
      <alignment horizontal="right"/>
    </xf>
    <xf numFmtId="2" fontId="25" fillId="3" borderId="16" xfId="0" applyNumberFormat="1" applyFont="1" applyFill="1" applyBorder="1" applyAlignment="1">
      <alignment horizontal="right"/>
    </xf>
    <xf numFmtId="2" fontId="26" fillId="30" borderId="1" xfId="0" applyNumberFormat="1" applyFont="1" applyFill="1" applyBorder="1" applyAlignment="1">
      <alignment horizontal="right"/>
    </xf>
    <xf numFmtId="2" fontId="27" fillId="0" borderId="1" xfId="0" applyNumberFormat="1" applyFont="1" applyBorder="1" applyAlignment="1">
      <alignment horizontal="right"/>
    </xf>
    <xf numFmtId="2" fontId="27" fillId="3" borderId="1" xfId="0" applyNumberFormat="1" applyFont="1" applyFill="1" applyBorder="1" applyAlignment="1">
      <alignment horizontal="right"/>
    </xf>
    <xf numFmtId="2" fontId="28" fillId="0" borderId="1" xfId="0" applyNumberFormat="1" applyFont="1" applyBorder="1" applyAlignment="1">
      <alignment horizontal="right"/>
    </xf>
    <xf numFmtId="2" fontId="28" fillId="30" borderId="1" xfId="0" applyNumberFormat="1" applyFont="1" applyFill="1" applyBorder="1" applyAlignment="1">
      <alignment horizontal="right"/>
    </xf>
    <xf numFmtId="2" fontId="28" fillId="0" borderId="1" xfId="0" applyNumberFormat="1" applyFont="1" applyBorder="1"/>
    <xf numFmtId="2" fontId="28" fillId="30" borderId="1" xfId="0" applyNumberFormat="1" applyFont="1" applyFill="1" applyBorder="1"/>
    <xf numFmtId="0" fontId="18" fillId="32" borderId="18" xfId="0" applyFont="1" applyFill="1" applyBorder="1"/>
    <xf numFmtId="164" fontId="2" fillId="33" borderId="1" xfId="0" applyNumberFormat="1" applyFont="1" applyFill="1" applyBorder="1"/>
    <xf numFmtId="164" fontId="2" fillId="33" borderId="0" xfId="0" applyNumberFormat="1" applyFont="1" applyFill="1"/>
    <xf numFmtId="0" fontId="29" fillId="32" borderId="1" xfId="0" applyFont="1" applyFill="1" applyBorder="1"/>
    <xf numFmtId="164" fontId="24" fillId="33" borderId="1" xfId="0" applyNumberFormat="1" applyFont="1" applyFill="1" applyBorder="1"/>
    <xf numFmtId="164" fontId="24" fillId="33" borderId="0" xfId="0" applyNumberFormat="1" applyFont="1" applyFill="1"/>
    <xf numFmtId="0" fontId="28" fillId="0" borderId="0" xfId="0" applyFont="1"/>
    <xf numFmtId="0" fontId="18" fillId="3" borderId="1" xfId="0" applyFont="1" applyFill="1" applyBorder="1"/>
    <xf numFmtId="0" fontId="0" fillId="29" borderId="1" xfId="0" applyFill="1" applyBorder="1"/>
    <xf numFmtId="0" fontId="4" fillId="0" borderId="1" xfId="0" applyFont="1" applyBorder="1"/>
    <xf numFmtId="0" fontId="0" fillId="0" borderId="1" xfId="0" applyBorder="1" applyAlignment="1">
      <alignment vertical="center"/>
    </xf>
    <xf numFmtId="0" fontId="0" fillId="30" borderId="1" xfId="0" applyFill="1" applyBorder="1" applyAlignment="1">
      <alignment vertical="center"/>
    </xf>
    <xf numFmtId="0" fontId="0" fillId="30" borderId="1" xfId="0" applyFill="1" applyBorder="1"/>
    <xf numFmtId="0" fontId="18" fillId="30" borderId="1" xfId="0" applyFont="1" applyFill="1" applyBorder="1"/>
    <xf numFmtId="10" fontId="18" fillId="30" borderId="1" xfId="0" applyNumberFormat="1" applyFont="1" applyFill="1" applyBorder="1"/>
    <xf numFmtId="0" fontId="18" fillId="25" borderId="1" xfId="0" applyFont="1" applyFill="1" applyBorder="1"/>
    <xf numFmtId="10" fontId="18" fillId="25" borderId="1" xfId="0" applyNumberFormat="1" applyFont="1" applyFill="1" applyBorder="1"/>
    <xf numFmtId="0" fontId="30" fillId="0" borderId="1" xfId="0" applyFont="1" applyBorder="1"/>
    <xf numFmtId="0" fontId="31" fillId="34" borderId="1" xfId="0" applyFont="1" applyFill="1" applyBorder="1"/>
    <xf numFmtId="9" fontId="0" fillId="34" borderId="1" xfId="0" applyNumberFormat="1" applyFill="1" applyBorder="1"/>
    <xf numFmtId="49" fontId="9" fillId="11" borderId="0" xfId="0" applyNumberFormat="1" applyFont="1" applyFill="1" applyAlignment="1">
      <alignment horizontal="center" vertical="center" wrapText="1"/>
    </xf>
    <xf numFmtId="49" fontId="9" fillId="10" borderId="0" xfId="0" applyNumberFormat="1" applyFont="1" applyFill="1" applyAlignment="1">
      <alignment horizontal="center" vertical="center" wrapText="1"/>
    </xf>
    <xf numFmtId="49" fontId="9" fillId="14" borderId="9" xfId="0" applyNumberFormat="1" applyFont="1" applyFill="1" applyBorder="1" applyAlignment="1">
      <alignment horizontal="center" vertical="center" wrapText="1"/>
    </xf>
    <xf numFmtId="49" fontId="9" fillId="11" borderId="5" xfId="0" applyNumberFormat="1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49" fontId="9" fillId="11" borderId="9" xfId="0" applyNumberFormat="1" applyFont="1" applyFill="1" applyBorder="1" applyAlignment="1">
      <alignment horizontal="center" vertical="center"/>
    </xf>
    <xf numFmtId="49" fontId="15" fillId="8" borderId="11" xfId="0" applyNumberFormat="1" applyFont="1" applyFill="1" applyBorder="1" applyAlignment="1">
      <alignment horizontal="left" wrapText="1"/>
    </xf>
  </cellXfs>
  <cellStyles count="2">
    <cellStyle name="Normal" xfId="0" builtinId="0"/>
    <cellStyle name="Pourcentage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range0.sharepoint.com/sites/Orange_innov-Tunis_CODIR/Documents%20partages/Capacity%20Planning/Dashboard%202023/Dashboard-effectif%20%20KPIs%20prod%20CP%20janvier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"/>
      <sheetName val="ARCQ"/>
      <sheetName val="Dashboard_Capital_humain CIBLE"/>
      <sheetName val="Cartes capacity"/>
      <sheetName val="Prévisions "/>
      <sheetName val="Saisie &amp; Productivité"/>
      <sheetName val="liste_effectif"/>
      <sheetName val="R25"/>
      <sheetName val="Feuil4"/>
      <sheetName val="Stagiaires 2023"/>
      <sheetName val="vef Imputation"/>
      <sheetName val="Imputation Attendue"/>
      <sheetName val="Calendar"/>
      <sheetName val="Clarity"/>
      <sheetName val="PC"/>
      <sheetName val="Plan de charge-Détails 2022"/>
      <sheetName val="Plan de charge-Détails 2023"/>
      <sheetName val="Projet OIT"/>
      <sheetName val="Mapping clarirty"/>
      <sheetName val="Liste ressources Resources List"/>
      <sheetName val="Dashboard projets"/>
      <sheetName val="Kpi production"/>
      <sheetName val="Graphiques"/>
      <sheetName val="Import dashboard Q2 202"/>
      <sheetName val="Import survey H1 2022"/>
      <sheetName val="Données organisation"/>
      <sheetName val="R45"/>
      <sheetName val="R72"/>
      <sheetName val="TCD R72"/>
      <sheetName val="Tenure Within Orange "/>
      <sheetName val="Pilotage + Hors projet"/>
      <sheetName val="Imputation"/>
      <sheetName val="absences"/>
      <sheetName val="Formation"/>
      <sheetName val="Excercice congé &amp; abscence 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Pôle</v>
          </cell>
          <cell r="N2" t="str">
            <v>Date d'entrée OIT</v>
          </cell>
          <cell r="V2" t="str">
            <v>Date de sortie</v>
          </cell>
          <cell r="W2" t="str">
            <v>Motif de sortie</v>
          </cell>
          <cell r="Z2" t="str">
            <v>H/F</v>
          </cell>
        </row>
        <row r="3">
          <cell r="B3" t="str">
            <v>OIR</v>
          </cell>
          <cell r="N3">
            <v>40889</v>
          </cell>
          <cell r="V3">
            <v>44270</v>
          </cell>
          <cell r="W3" t="str">
            <v>Démission</v>
          </cell>
          <cell r="Z3" t="str">
            <v>F</v>
          </cell>
        </row>
        <row r="4">
          <cell r="B4" t="str">
            <v>IT-S</v>
          </cell>
          <cell r="N4">
            <v>40889</v>
          </cell>
          <cell r="V4">
            <v>44227</v>
          </cell>
          <cell r="W4" t="str">
            <v>Démission</v>
          </cell>
          <cell r="Z4" t="str">
            <v>F</v>
          </cell>
        </row>
        <row r="5">
          <cell r="B5" t="str">
            <v>IT-S</v>
          </cell>
          <cell r="N5">
            <v>41015</v>
          </cell>
          <cell r="Z5" t="str">
            <v>H</v>
          </cell>
        </row>
        <row r="6">
          <cell r="B6" t="str">
            <v>IT-S</v>
          </cell>
          <cell r="N6">
            <v>41031</v>
          </cell>
          <cell r="V6">
            <v>43800</v>
          </cell>
          <cell r="W6" t="str">
            <v>Mobilité</v>
          </cell>
          <cell r="Z6" t="str">
            <v>H</v>
          </cell>
        </row>
        <row r="7">
          <cell r="B7" t="str">
            <v>OIN</v>
          </cell>
          <cell r="N7">
            <v>41071</v>
          </cell>
          <cell r="Z7" t="str">
            <v>H</v>
          </cell>
        </row>
        <row r="8">
          <cell r="B8" t="str">
            <v>IT-S</v>
          </cell>
          <cell r="N8">
            <v>41078</v>
          </cell>
          <cell r="V8">
            <v>44166</v>
          </cell>
          <cell r="W8" t="str">
            <v>Talent sharing</v>
          </cell>
          <cell r="Z8" t="str">
            <v>F</v>
          </cell>
        </row>
        <row r="9">
          <cell r="B9" t="str">
            <v>IT-S</v>
          </cell>
          <cell r="N9">
            <v>41092</v>
          </cell>
          <cell r="Z9" t="str">
            <v>H</v>
          </cell>
        </row>
        <row r="10">
          <cell r="B10" t="str">
            <v>OIN</v>
          </cell>
          <cell r="N10">
            <v>41129</v>
          </cell>
          <cell r="Z10" t="str">
            <v>H</v>
          </cell>
        </row>
        <row r="11">
          <cell r="B11" t="str">
            <v>IT-S</v>
          </cell>
          <cell r="N11">
            <v>41148</v>
          </cell>
          <cell r="Z11" t="str">
            <v>H</v>
          </cell>
        </row>
        <row r="12">
          <cell r="B12" t="str">
            <v>IT-S</v>
          </cell>
          <cell r="N12">
            <v>41260</v>
          </cell>
          <cell r="Z12" t="str">
            <v>H</v>
          </cell>
        </row>
        <row r="13">
          <cell r="B13" t="str">
            <v>IT-S</v>
          </cell>
          <cell r="N13">
            <v>41276</v>
          </cell>
          <cell r="Z13" t="str">
            <v>H</v>
          </cell>
        </row>
        <row r="14">
          <cell r="B14" t="str">
            <v>IT-S</v>
          </cell>
          <cell r="N14">
            <v>41358</v>
          </cell>
          <cell r="Z14" t="str">
            <v>H</v>
          </cell>
        </row>
        <row r="15">
          <cell r="B15" t="str">
            <v>IT-S</v>
          </cell>
          <cell r="N15">
            <v>41498</v>
          </cell>
          <cell r="V15">
            <v>44197</v>
          </cell>
          <cell r="W15" t="str">
            <v>Réorg CIS</v>
          </cell>
          <cell r="Z15" t="str">
            <v>F</v>
          </cell>
        </row>
        <row r="16">
          <cell r="B16" t="str">
            <v>IT-S</v>
          </cell>
          <cell r="N16">
            <v>41540</v>
          </cell>
          <cell r="Z16" t="str">
            <v>H</v>
          </cell>
        </row>
        <row r="17">
          <cell r="B17" t="str">
            <v>OIN</v>
          </cell>
          <cell r="N17">
            <v>44606</v>
          </cell>
          <cell r="V17">
            <v>44787</v>
          </cell>
          <cell r="W17" t="str">
            <v>Démission</v>
          </cell>
          <cell r="Z17" t="str">
            <v>F</v>
          </cell>
        </row>
        <row r="18">
          <cell r="B18" t="str">
            <v>IT-S</v>
          </cell>
          <cell r="N18">
            <v>41883</v>
          </cell>
          <cell r="Z18" t="str">
            <v>F</v>
          </cell>
        </row>
        <row r="19">
          <cell r="B19" t="str">
            <v>OIN</v>
          </cell>
          <cell r="N19">
            <v>43692</v>
          </cell>
          <cell r="V19">
            <v>44715</v>
          </cell>
          <cell r="W19" t="str">
            <v>Démission</v>
          </cell>
          <cell r="Z19" t="str">
            <v>F</v>
          </cell>
        </row>
        <row r="20">
          <cell r="B20" t="str">
            <v>IT-S</v>
          </cell>
          <cell r="N20">
            <v>41967</v>
          </cell>
          <cell r="V20">
            <v>44136</v>
          </cell>
          <cell r="W20" t="str">
            <v>Talent Sharing</v>
          </cell>
          <cell r="Z20" t="str">
            <v>H</v>
          </cell>
        </row>
        <row r="21">
          <cell r="B21" t="str">
            <v>IT-S</v>
          </cell>
          <cell r="N21">
            <v>41974</v>
          </cell>
          <cell r="Z21" t="str">
            <v>H</v>
          </cell>
        </row>
        <row r="22">
          <cell r="B22" t="str">
            <v>IT-S</v>
          </cell>
          <cell r="N22">
            <v>41995</v>
          </cell>
          <cell r="V22">
            <v>44821</v>
          </cell>
          <cell r="W22" t="str">
            <v>Mobilité</v>
          </cell>
          <cell r="Z22" t="str">
            <v>F</v>
          </cell>
        </row>
        <row r="23">
          <cell r="B23" t="str">
            <v>IT-S</v>
          </cell>
          <cell r="N23">
            <v>41995</v>
          </cell>
          <cell r="Z23" t="str">
            <v>F</v>
          </cell>
        </row>
        <row r="24">
          <cell r="B24" t="str">
            <v>OIN</v>
          </cell>
          <cell r="N24">
            <v>42016</v>
          </cell>
          <cell r="V24">
            <v>44501</v>
          </cell>
          <cell r="W24" t="str">
            <v>Congé sans solde</v>
          </cell>
          <cell r="Z24" t="str">
            <v>H</v>
          </cell>
        </row>
        <row r="25">
          <cell r="B25" t="str">
            <v>IT-S</v>
          </cell>
          <cell r="N25">
            <v>43641</v>
          </cell>
          <cell r="V25">
            <v>44714</v>
          </cell>
          <cell r="W25" t="str">
            <v>Démission</v>
          </cell>
          <cell r="Z25" t="str">
            <v>F</v>
          </cell>
        </row>
        <row r="26">
          <cell r="B26" t="str">
            <v>IT-S</v>
          </cell>
          <cell r="N26">
            <v>42037</v>
          </cell>
          <cell r="Z26" t="str">
            <v>F</v>
          </cell>
        </row>
        <row r="27">
          <cell r="B27" t="str">
            <v>IT-S</v>
          </cell>
          <cell r="N27">
            <v>42051</v>
          </cell>
          <cell r="V27">
            <v>44346</v>
          </cell>
          <cell r="W27" t="str">
            <v>Démission</v>
          </cell>
          <cell r="Z27" t="str">
            <v>F</v>
          </cell>
        </row>
        <row r="28">
          <cell r="B28" t="str">
            <v>IT-S</v>
          </cell>
          <cell r="N28">
            <v>42037</v>
          </cell>
          <cell r="Z28" t="str">
            <v>F</v>
          </cell>
        </row>
        <row r="29">
          <cell r="B29" t="str">
            <v>IT-S</v>
          </cell>
          <cell r="N29">
            <v>43661</v>
          </cell>
          <cell r="V29">
            <v>44603</v>
          </cell>
          <cell r="W29" t="str">
            <v>Démission</v>
          </cell>
          <cell r="Z29" t="str">
            <v>H</v>
          </cell>
        </row>
        <row r="30">
          <cell r="B30" t="str">
            <v>IT-S</v>
          </cell>
          <cell r="N30">
            <v>42058</v>
          </cell>
          <cell r="Z30" t="str">
            <v>F</v>
          </cell>
        </row>
        <row r="31">
          <cell r="B31" t="str">
            <v>IT-S</v>
          </cell>
          <cell r="N31">
            <v>42128</v>
          </cell>
          <cell r="V31">
            <v>43959</v>
          </cell>
          <cell r="W31" t="str">
            <v>Démission</v>
          </cell>
          <cell r="Z31" t="str">
            <v>F</v>
          </cell>
        </row>
        <row r="32">
          <cell r="B32" t="str">
            <v>IT-S</v>
          </cell>
          <cell r="N32">
            <v>42135</v>
          </cell>
          <cell r="V32">
            <v>44077</v>
          </cell>
          <cell r="W32" t="str">
            <v>Démission</v>
          </cell>
          <cell r="Z32" t="str">
            <v>F</v>
          </cell>
        </row>
        <row r="33">
          <cell r="B33" t="str">
            <v>IT-S</v>
          </cell>
          <cell r="N33">
            <v>42087</v>
          </cell>
          <cell r="Z33" t="str">
            <v>H</v>
          </cell>
        </row>
        <row r="34">
          <cell r="B34" t="str">
            <v>IT-S</v>
          </cell>
          <cell r="N34">
            <v>41963</v>
          </cell>
          <cell r="V34">
            <v>44715</v>
          </cell>
          <cell r="W34" t="str">
            <v>Talent sharing</v>
          </cell>
          <cell r="Z34" t="str">
            <v>F</v>
          </cell>
        </row>
        <row r="35">
          <cell r="B35" t="str">
            <v>IT-S</v>
          </cell>
          <cell r="N35">
            <v>42177</v>
          </cell>
          <cell r="Z35" t="str">
            <v>H</v>
          </cell>
        </row>
        <row r="36">
          <cell r="B36" t="str">
            <v>IT-S</v>
          </cell>
          <cell r="N36">
            <v>42310</v>
          </cell>
          <cell r="V36">
            <v>44400</v>
          </cell>
          <cell r="W36" t="str">
            <v>Démission</v>
          </cell>
          <cell r="Z36" t="str">
            <v>F</v>
          </cell>
        </row>
        <row r="37">
          <cell r="B37" t="str">
            <v>IT-S</v>
          </cell>
          <cell r="N37">
            <v>42408</v>
          </cell>
          <cell r="V37">
            <v>43220</v>
          </cell>
          <cell r="W37" t="str">
            <v>Talent Sharing</v>
          </cell>
          <cell r="Z37" t="str">
            <v>F</v>
          </cell>
        </row>
        <row r="38">
          <cell r="B38" t="str">
            <v>OIR</v>
          </cell>
          <cell r="N38">
            <v>42254</v>
          </cell>
          <cell r="Z38" t="str">
            <v>F</v>
          </cell>
        </row>
        <row r="39">
          <cell r="B39" t="str">
            <v>IT-S</v>
          </cell>
          <cell r="N39">
            <v>42492</v>
          </cell>
          <cell r="Z39" t="str">
            <v>H</v>
          </cell>
        </row>
        <row r="40">
          <cell r="B40" t="str">
            <v>IT-S</v>
          </cell>
          <cell r="N40">
            <v>43080</v>
          </cell>
          <cell r="V40">
            <v>44691</v>
          </cell>
          <cell r="W40" t="str">
            <v>Démission</v>
          </cell>
          <cell r="Z40" t="str">
            <v>H</v>
          </cell>
        </row>
        <row r="41">
          <cell r="B41" t="str">
            <v>OIN</v>
          </cell>
          <cell r="N41">
            <v>42506</v>
          </cell>
          <cell r="Z41" t="str">
            <v>F</v>
          </cell>
        </row>
        <row r="42">
          <cell r="B42" t="str">
            <v>IT-S</v>
          </cell>
          <cell r="N42">
            <v>42555</v>
          </cell>
          <cell r="Z42" t="str">
            <v>H</v>
          </cell>
        </row>
        <row r="43">
          <cell r="B43" t="str">
            <v>IT-S</v>
          </cell>
          <cell r="N43">
            <v>42555</v>
          </cell>
          <cell r="Z43" t="str">
            <v>F</v>
          </cell>
        </row>
        <row r="44">
          <cell r="B44" t="str">
            <v>OIN</v>
          </cell>
          <cell r="N44">
            <v>43304</v>
          </cell>
          <cell r="V44">
            <v>44790</v>
          </cell>
          <cell r="W44" t="str">
            <v>Démission</v>
          </cell>
          <cell r="Z44" t="str">
            <v>H</v>
          </cell>
        </row>
        <row r="45">
          <cell r="B45" t="str">
            <v>IT-S</v>
          </cell>
          <cell r="N45">
            <v>44333</v>
          </cell>
          <cell r="V45">
            <v>44708</v>
          </cell>
          <cell r="W45" t="str">
            <v>Démission</v>
          </cell>
          <cell r="Z45" t="str">
            <v>H</v>
          </cell>
        </row>
        <row r="46">
          <cell r="B46" t="str">
            <v>IT-S</v>
          </cell>
          <cell r="N46">
            <v>42583</v>
          </cell>
          <cell r="V46">
            <v>44347</v>
          </cell>
          <cell r="W46" t="str">
            <v>Démission</v>
          </cell>
          <cell r="Z46" t="str">
            <v>H</v>
          </cell>
        </row>
        <row r="47">
          <cell r="B47" t="str">
            <v>IT-S</v>
          </cell>
          <cell r="N47">
            <v>42562</v>
          </cell>
          <cell r="V47">
            <v>44945</v>
          </cell>
          <cell r="W47" t="str">
            <v>Démission</v>
          </cell>
          <cell r="Z47" t="str">
            <v>F</v>
          </cell>
        </row>
        <row r="48">
          <cell r="B48" t="str">
            <v>OIN</v>
          </cell>
          <cell r="N48">
            <v>42597</v>
          </cell>
          <cell r="Z48" t="str">
            <v>H</v>
          </cell>
        </row>
        <row r="49">
          <cell r="B49" t="str">
            <v>IT-S</v>
          </cell>
          <cell r="N49">
            <v>43843</v>
          </cell>
          <cell r="V49">
            <v>44684</v>
          </cell>
          <cell r="W49" t="str">
            <v>Démission</v>
          </cell>
          <cell r="Z49" t="str">
            <v>H</v>
          </cell>
        </row>
        <row r="50">
          <cell r="B50" t="str">
            <v>IT-S</v>
          </cell>
          <cell r="N50">
            <v>42611</v>
          </cell>
          <cell r="Z50" t="str">
            <v>H</v>
          </cell>
        </row>
        <row r="51">
          <cell r="B51" t="str">
            <v>IT-S</v>
          </cell>
          <cell r="N51">
            <v>42675</v>
          </cell>
          <cell r="Z51" t="str">
            <v>F</v>
          </cell>
        </row>
        <row r="52">
          <cell r="B52" t="str">
            <v>IT-S</v>
          </cell>
          <cell r="N52">
            <v>42905</v>
          </cell>
          <cell r="V52">
            <v>44347</v>
          </cell>
          <cell r="W52" t="str">
            <v>Démission</v>
          </cell>
          <cell r="Z52" t="str">
            <v>H</v>
          </cell>
        </row>
        <row r="53">
          <cell r="B53" t="str">
            <v>IT-S</v>
          </cell>
          <cell r="N53">
            <v>42905</v>
          </cell>
          <cell r="Z53" t="str">
            <v>F</v>
          </cell>
        </row>
        <row r="54">
          <cell r="B54" t="str">
            <v>IT-S</v>
          </cell>
          <cell r="N54">
            <v>42914</v>
          </cell>
          <cell r="Z54" t="str">
            <v>H</v>
          </cell>
        </row>
        <row r="55">
          <cell r="B55" t="str">
            <v>IT-S</v>
          </cell>
          <cell r="N55">
            <v>42914</v>
          </cell>
          <cell r="Z55" t="str">
            <v>H</v>
          </cell>
        </row>
        <row r="56">
          <cell r="B56" t="str">
            <v>IT-S</v>
          </cell>
          <cell r="N56">
            <v>42922</v>
          </cell>
          <cell r="Z56" t="str">
            <v>F</v>
          </cell>
        </row>
        <row r="57">
          <cell r="B57" t="str">
            <v>OIR</v>
          </cell>
          <cell r="N57">
            <v>42982</v>
          </cell>
          <cell r="Z57" t="str">
            <v>F</v>
          </cell>
        </row>
        <row r="58">
          <cell r="B58" t="str">
            <v>IT-S</v>
          </cell>
          <cell r="N58">
            <v>43018</v>
          </cell>
          <cell r="V58">
            <v>44197</v>
          </cell>
          <cell r="W58" t="str">
            <v>Réorg CIS</v>
          </cell>
          <cell r="Z58" t="str">
            <v>F</v>
          </cell>
        </row>
        <row r="59">
          <cell r="B59" t="str">
            <v>IT-S</v>
          </cell>
          <cell r="N59">
            <v>43010</v>
          </cell>
          <cell r="Z59" t="str">
            <v>F</v>
          </cell>
        </row>
        <row r="60">
          <cell r="B60" t="str">
            <v>IT-S</v>
          </cell>
          <cell r="N60">
            <v>44075</v>
          </cell>
          <cell r="V60">
            <v>44568</v>
          </cell>
          <cell r="W60" t="str">
            <v>Démission</v>
          </cell>
          <cell r="Z60" t="str">
            <v>H</v>
          </cell>
        </row>
        <row r="61">
          <cell r="B61" t="str">
            <v>IT-S</v>
          </cell>
          <cell r="N61">
            <v>43040</v>
          </cell>
          <cell r="Z61" t="str">
            <v>F</v>
          </cell>
        </row>
        <row r="62">
          <cell r="B62" t="str">
            <v>IT-S</v>
          </cell>
          <cell r="N62">
            <v>43052</v>
          </cell>
          <cell r="V62">
            <v>43833</v>
          </cell>
          <cell r="W62" t="str">
            <v>Démission</v>
          </cell>
          <cell r="Z62" t="str">
            <v>H</v>
          </cell>
        </row>
        <row r="63">
          <cell r="B63" t="str">
            <v>IT-S</v>
          </cell>
          <cell r="N63">
            <v>43073</v>
          </cell>
          <cell r="V63">
            <v>44950</v>
          </cell>
          <cell r="W63" t="str">
            <v>Démission</v>
          </cell>
          <cell r="Z63" t="str">
            <v>H</v>
          </cell>
        </row>
        <row r="64">
          <cell r="B64" t="str">
            <v>IT-S</v>
          </cell>
          <cell r="N64">
            <v>42564</v>
          </cell>
          <cell r="V64">
            <v>44696</v>
          </cell>
          <cell r="W64" t="str">
            <v>Mobilité</v>
          </cell>
          <cell r="Z64" t="str">
            <v>H</v>
          </cell>
        </row>
        <row r="65">
          <cell r="B65" t="str">
            <v>IT-S</v>
          </cell>
          <cell r="N65">
            <v>43099</v>
          </cell>
          <cell r="V65">
            <v>43861</v>
          </cell>
          <cell r="W65" t="str">
            <v>Démission</v>
          </cell>
          <cell r="Z65" t="str">
            <v>H</v>
          </cell>
        </row>
        <row r="66">
          <cell r="B66" t="str">
            <v>OIR</v>
          </cell>
          <cell r="N66">
            <v>43099</v>
          </cell>
          <cell r="Z66" t="str">
            <v>H</v>
          </cell>
        </row>
        <row r="67">
          <cell r="B67" t="str">
            <v>IT-S</v>
          </cell>
          <cell r="N67">
            <v>43115</v>
          </cell>
          <cell r="Z67" t="str">
            <v>F</v>
          </cell>
        </row>
        <row r="68">
          <cell r="B68" t="str">
            <v>IT-S</v>
          </cell>
          <cell r="N68">
            <v>43122</v>
          </cell>
          <cell r="Z68" t="str">
            <v>H</v>
          </cell>
        </row>
        <row r="69">
          <cell r="B69" t="str">
            <v>IT-S</v>
          </cell>
          <cell r="N69">
            <v>43132</v>
          </cell>
          <cell r="V69">
            <v>44620</v>
          </cell>
          <cell r="W69" t="str">
            <v>Démission</v>
          </cell>
          <cell r="Z69" t="str">
            <v>H</v>
          </cell>
        </row>
        <row r="70">
          <cell r="B70" t="str">
            <v>IT-S</v>
          </cell>
          <cell r="N70">
            <v>43157</v>
          </cell>
          <cell r="Z70" t="str">
            <v>F</v>
          </cell>
        </row>
        <row r="71">
          <cell r="B71" t="str">
            <v>IT-S</v>
          </cell>
          <cell r="N71">
            <v>43157</v>
          </cell>
          <cell r="V71">
            <v>44200</v>
          </cell>
          <cell r="W71" t="str">
            <v>Mobilité</v>
          </cell>
          <cell r="Z71" t="str">
            <v>H</v>
          </cell>
        </row>
        <row r="72">
          <cell r="B72" t="str">
            <v>IT-S</v>
          </cell>
          <cell r="N72">
            <v>43157</v>
          </cell>
          <cell r="Z72" t="str">
            <v>H</v>
          </cell>
        </row>
        <row r="73">
          <cell r="B73" t="str">
            <v>IT-S</v>
          </cell>
          <cell r="N73">
            <v>43164</v>
          </cell>
          <cell r="Z73" t="str">
            <v>H</v>
          </cell>
        </row>
        <row r="74">
          <cell r="B74" t="str">
            <v>IT-S</v>
          </cell>
          <cell r="N74">
            <v>43171</v>
          </cell>
          <cell r="V74">
            <v>44336</v>
          </cell>
          <cell r="W74" t="str">
            <v>Démission</v>
          </cell>
          <cell r="Z74" t="str">
            <v>H</v>
          </cell>
        </row>
        <row r="75">
          <cell r="B75" t="str">
            <v>IT-S</v>
          </cell>
          <cell r="N75">
            <v>43174</v>
          </cell>
          <cell r="Z75" t="str">
            <v>F</v>
          </cell>
        </row>
        <row r="76">
          <cell r="B76" t="str">
            <v>IT-S</v>
          </cell>
          <cell r="N76">
            <v>43185</v>
          </cell>
          <cell r="Z76" t="str">
            <v>F</v>
          </cell>
        </row>
        <row r="77">
          <cell r="B77" t="str">
            <v>IT-S</v>
          </cell>
          <cell r="N77">
            <v>43185</v>
          </cell>
          <cell r="Z77" t="str">
            <v>H</v>
          </cell>
        </row>
        <row r="78">
          <cell r="B78" t="str">
            <v>IT-S</v>
          </cell>
          <cell r="N78">
            <v>43185</v>
          </cell>
          <cell r="V78">
            <v>44407</v>
          </cell>
          <cell r="W78" t="str">
            <v>Démission</v>
          </cell>
          <cell r="Z78" t="str">
            <v>F</v>
          </cell>
        </row>
        <row r="79">
          <cell r="B79" t="str">
            <v>IT-S</v>
          </cell>
          <cell r="N79">
            <v>43185</v>
          </cell>
          <cell r="V79">
            <v>43922</v>
          </cell>
          <cell r="W79" t="str">
            <v>Réorg FWS</v>
          </cell>
          <cell r="Z79" t="str">
            <v>H</v>
          </cell>
        </row>
        <row r="80">
          <cell r="B80" t="str">
            <v>IT-S</v>
          </cell>
          <cell r="N80">
            <v>43255</v>
          </cell>
          <cell r="V80">
            <v>43800</v>
          </cell>
          <cell r="W80" t="str">
            <v>Démission</v>
          </cell>
          <cell r="Z80" t="str">
            <v>H</v>
          </cell>
        </row>
        <row r="81">
          <cell r="B81" t="str">
            <v>IT-S</v>
          </cell>
          <cell r="N81">
            <v>43255</v>
          </cell>
          <cell r="Z81" t="str">
            <v>F</v>
          </cell>
        </row>
        <row r="82">
          <cell r="B82" t="str">
            <v>IT-S</v>
          </cell>
          <cell r="N82">
            <v>43272</v>
          </cell>
          <cell r="V82">
            <v>43800</v>
          </cell>
          <cell r="W82" t="str">
            <v>Démission</v>
          </cell>
          <cell r="Z82" t="str">
            <v>H</v>
          </cell>
        </row>
        <row r="83">
          <cell r="B83" t="str">
            <v>IT-S</v>
          </cell>
          <cell r="N83">
            <v>43276</v>
          </cell>
          <cell r="V83">
            <v>44330</v>
          </cell>
          <cell r="W83" t="str">
            <v>Mobilité</v>
          </cell>
          <cell r="Z83" t="str">
            <v>H</v>
          </cell>
        </row>
        <row r="84">
          <cell r="B84" t="str">
            <v>IT-S</v>
          </cell>
          <cell r="N84">
            <v>43277</v>
          </cell>
          <cell r="Z84" t="str">
            <v>F</v>
          </cell>
        </row>
        <row r="85">
          <cell r="B85" t="str">
            <v>IT-S</v>
          </cell>
          <cell r="N85">
            <v>43283</v>
          </cell>
          <cell r="V85">
            <v>44136</v>
          </cell>
          <cell r="W85" t="str">
            <v>Mobilité</v>
          </cell>
          <cell r="Z85" t="str">
            <v>F</v>
          </cell>
        </row>
        <row r="86">
          <cell r="B86" t="str">
            <v>IT-S</v>
          </cell>
          <cell r="N86">
            <v>43283</v>
          </cell>
          <cell r="V86">
            <v>43800</v>
          </cell>
          <cell r="W86" t="str">
            <v>Démission</v>
          </cell>
          <cell r="Z86" t="str">
            <v>F</v>
          </cell>
        </row>
        <row r="87">
          <cell r="B87" t="str">
            <v>IT-S</v>
          </cell>
          <cell r="N87">
            <v>43283</v>
          </cell>
          <cell r="V87">
            <v>44911</v>
          </cell>
          <cell r="W87" t="str">
            <v>Démission</v>
          </cell>
          <cell r="Z87" t="str">
            <v>H</v>
          </cell>
        </row>
        <row r="88">
          <cell r="B88" t="str">
            <v>IT-S</v>
          </cell>
          <cell r="N88">
            <v>43284</v>
          </cell>
          <cell r="V88">
            <v>43832</v>
          </cell>
          <cell r="W88" t="str">
            <v>Démission</v>
          </cell>
          <cell r="Z88" t="str">
            <v>H</v>
          </cell>
        </row>
        <row r="89">
          <cell r="B89" t="str">
            <v>IT-S</v>
          </cell>
          <cell r="N89">
            <v>43290</v>
          </cell>
          <cell r="V89">
            <v>44166</v>
          </cell>
          <cell r="W89" t="str">
            <v>Congé sans solde</v>
          </cell>
          <cell r="Z89" t="str">
            <v>F</v>
          </cell>
        </row>
        <row r="90">
          <cell r="B90" t="str">
            <v>IT-S</v>
          </cell>
          <cell r="N90">
            <v>44158</v>
          </cell>
          <cell r="V90">
            <v>44757</v>
          </cell>
          <cell r="W90" t="str">
            <v>Démission</v>
          </cell>
          <cell r="Z90" t="str">
            <v>H</v>
          </cell>
        </row>
        <row r="91">
          <cell r="B91" t="str">
            <v>IT-S</v>
          </cell>
          <cell r="N91">
            <v>43318</v>
          </cell>
          <cell r="V91">
            <v>44820</v>
          </cell>
          <cell r="W91" t="str">
            <v>Démission</v>
          </cell>
          <cell r="Z91" t="str">
            <v>H</v>
          </cell>
        </row>
        <row r="92">
          <cell r="B92" t="str">
            <v>IT-S</v>
          </cell>
          <cell r="N92">
            <v>43311</v>
          </cell>
          <cell r="V92">
            <v>44209</v>
          </cell>
          <cell r="W92" t="str">
            <v>Démission</v>
          </cell>
          <cell r="Z92" t="str">
            <v>F</v>
          </cell>
        </row>
        <row r="93">
          <cell r="B93" t="str">
            <v>IT-S</v>
          </cell>
          <cell r="N93">
            <v>43313</v>
          </cell>
          <cell r="V93">
            <v>44166</v>
          </cell>
          <cell r="W93" t="str">
            <v>démission</v>
          </cell>
          <cell r="Z93" t="str">
            <v>H</v>
          </cell>
        </row>
        <row r="94">
          <cell r="B94" t="str">
            <v>IT-S</v>
          </cell>
          <cell r="N94">
            <v>43661</v>
          </cell>
          <cell r="V94">
            <v>44688</v>
          </cell>
          <cell r="W94" t="str">
            <v>Démission</v>
          </cell>
          <cell r="Z94" t="str">
            <v>H</v>
          </cell>
        </row>
        <row r="95">
          <cell r="B95" t="str">
            <v>IT-S</v>
          </cell>
          <cell r="N95">
            <v>43325</v>
          </cell>
          <cell r="Z95" t="str">
            <v>H</v>
          </cell>
        </row>
        <row r="96">
          <cell r="B96" t="str">
            <v>IT-S</v>
          </cell>
          <cell r="N96">
            <v>43325</v>
          </cell>
          <cell r="Z96" t="str">
            <v>F</v>
          </cell>
        </row>
        <row r="97">
          <cell r="B97" t="str">
            <v>IT-S</v>
          </cell>
          <cell r="N97">
            <v>43325</v>
          </cell>
          <cell r="V97">
            <v>44202</v>
          </cell>
          <cell r="W97" t="str">
            <v>Démission</v>
          </cell>
          <cell r="Z97" t="str">
            <v>F</v>
          </cell>
        </row>
        <row r="98">
          <cell r="B98" t="str">
            <v>IT-S</v>
          </cell>
          <cell r="N98">
            <v>43332</v>
          </cell>
          <cell r="V98">
            <v>44540</v>
          </cell>
          <cell r="W98" t="str">
            <v>Démission</v>
          </cell>
          <cell r="Z98" t="str">
            <v>H</v>
          </cell>
        </row>
        <row r="99">
          <cell r="B99" t="str">
            <v>IT-S</v>
          </cell>
          <cell r="N99">
            <v>43339</v>
          </cell>
          <cell r="Z99" t="str">
            <v>H</v>
          </cell>
        </row>
        <row r="100">
          <cell r="B100" t="str">
            <v>IT-S</v>
          </cell>
          <cell r="N100">
            <v>43346</v>
          </cell>
          <cell r="V100">
            <v>44404</v>
          </cell>
          <cell r="W100" t="str">
            <v>Démission</v>
          </cell>
          <cell r="Z100" t="str">
            <v>F</v>
          </cell>
        </row>
        <row r="101">
          <cell r="B101" t="str">
            <v>IT-S</v>
          </cell>
          <cell r="N101">
            <v>43871</v>
          </cell>
          <cell r="V101">
            <v>44742</v>
          </cell>
          <cell r="W101" t="str">
            <v>Démission</v>
          </cell>
          <cell r="Z101" t="str">
            <v>F</v>
          </cell>
        </row>
        <row r="102">
          <cell r="B102" t="str">
            <v>IT-S</v>
          </cell>
          <cell r="N102">
            <v>43353</v>
          </cell>
          <cell r="V102">
            <v>43805</v>
          </cell>
          <cell r="W102" t="str">
            <v>Démission</v>
          </cell>
          <cell r="Z102" t="str">
            <v>F</v>
          </cell>
        </row>
        <row r="103">
          <cell r="B103" t="str">
            <v>IT-S</v>
          </cell>
          <cell r="N103">
            <v>43360</v>
          </cell>
          <cell r="V103">
            <v>44227</v>
          </cell>
          <cell r="W103" t="str">
            <v>Démission</v>
          </cell>
          <cell r="Z103" t="str">
            <v>F</v>
          </cell>
        </row>
        <row r="104">
          <cell r="B104" t="str">
            <v>IT-S</v>
          </cell>
          <cell r="N104">
            <v>43381</v>
          </cell>
          <cell r="Z104" t="str">
            <v>F</v>
          </cell>
        </row>
        <row r="105">
          <cell r="B105" t="str">
            <v>IT-S</v>
          </cell>
          <cell r="N105">
            <v>43388</v>
          </cell>
          <cell r="Z105" t="str">
            <v>F</v>
          </cell>
        </row>
        <row r="106">
          <cell r="B106" t="str">
            <v>IT-S</v>
          </cell>
          <cell r="N106">
            <v>43388</v>
          </cell>
          <cell r="V106">
            <v>44953</v>
          </cell>
          <cell r="W106" t="str">
            <v>Démission</v>
          </cell>
          <cell r="Z106" t="str">
            <v>F</v>
          </cell>
        </row>
        <row r="107">
          <cell r="B107" t="str">
            <v>IT-S</v>
          </cell>
          <cell r="N107">
            <v>43404</v>
          </cell>
          <cell r="Z107" t="str">
            <v>H</v>
          </cell>
        </row>
        <row r="108">
          <cell r="B108" t="str">
            <v>OIN</v>
          </cell>
          <cell r="N108">
            <v>43682</v>
          </cell>
          <cell r="V108">
            <v>44586</v>
          </cell>
          <cell r="W108" t="str">
            <v>Démission</v>
          </cell>
          <cell r="Z108" t="str">
            <v>H</v>
          </cell>
        </row>
        <row r="109">
          <cell r="B109" t="str">
            <v>OIR</v>
          </cell>
          <cell r="N109">
            <v>43409</v>
          </cell>
          <cell r="Z109" t="str">
            <v>F</v>
          </cell>
        </row>
        <row r="110">
          <cell r="B110" t="str">
            <v>IT-S</v>
          </cell>
          <cell r="N110">
            <v>43409</v>
          </cell>
          <cell r="V110">
            <v>44866</v>
          </cell>
          <cell r="W110" t="str">
            <v>Congé sans solde</v>
          </cell>
          <cell r="Z110" t="str">
            <v>F</v>
          </cell>
        </row>
        <row r="111">
          <cell r="B111" t="str">
            <v>IT-S</v>
          </cell>
          <cell r="N111">
            <v>43409</v>
          </cell>
          <cell r="Z111" t="str">
            <v>F</v>
          </cell>
        </row>
        <row r="112">
          <cell r="B112" t="str">
            <v>OIR</v>
          </cell>
          <cell r="N112">
            <v>43435</v>
          </cell>
          <cell r="V112">
            <v>44987</v>
          </cell>
          <cell r="W112" t="str">
            <v>Démission</v>
          </cell>
          <cell r="Z112" t="str">
            <v>H</v>
          </cell>
        </row>
        <row r="113">
          <cell r="B113" t="str">
            <v>IT-S</v>
          </cell>
          <cell r="N113">
            <v>43446</v>
          </cell>
          <cell r="V113">
            <v>44900</v>
          </cell>
          <cell r="W113" t="str">
            <v>Démission</v>
          </cell>
          <cell r="Z113" t="str">
            <v>H</v>
          </cell>
        </row>
        <row r="114">
          <cell r="B114" t="str">
            <v>IT-S</v>
          </cell>
          <cell r="N114">
            <v>43451</v>
          </cell>
          <cell r="Z114" t="str">
            <v>H</v>
          </cell>
        </row>
        <row r="115">
          <cell r="B115" t="str">
            <v>IT-S</v>
          </cell>
          <cell r="N115">
            <v>43815</v>
          </cell>
          <cell r="V115">
            <v>44778</v>
          </cell>
          <cell r="W115" t="str">
            <v>Démission</v>
          </cell>
          <cell r="Z115" t="str">
            <v>F</v>
          </cell>
        </row>
        <row r="116">
          <cell r="B116" t="str">
            <v>IT-S</v>
          </cell>
          <cell r="N116">
            <v>43467</v>
          </cell>
          <cell r="V116">
            <v>44945</v>
          </cell>
          <cell r="W116" t="str">
            <v>Démission</v>
          </cell>
          <cell r="Z116" t="str">
            <v>F</v>
          </cell>
        </row>
        <row r="117">
          <cell r="B117" t="str">
            <v>IT-S</v>
          </cell>
          <cell r="N117">
            <v>43467</v>
          </cell>
          <cell r="Z117" t="str">
            <v>F</v>
          </cell>
        </row>
        <row r="118">
          <cell r="B118" t="str">
            <v>IT-S</v>
          </cell>
          <cell r="N118">
            <v>43481</v>
          </cell>
          <cell r="Z118" t="str">
            <v>F</v>
          </cell>
        </row>
        <row r="119">
          <cell r="B119" t="str">
            <v>IT-S</v>
          </cell>
          <cell r="N119">
            <v>43493</v>
          </cell>
          <cell r="Z119" t="str">
            <v>F</v>
          </cell>
        </row>
        <row r="120">
          <cell r="B120" t="str">
            <v>OIR</v>
          </cell>
          <cell r="N120">
            <v>43518</v>
          </cell>
          <cell r="Z120" t="str">
            <v>F</v>
          </cell>
        </row>
        <row r="121">
          <cell r="B121" t="str">
            <v>IT-S</v>
          </cell>
          <cell r="N121">
            <v>43507</v>
          </cell>
          <cell r="V121">
            <v>43922</v>
          </cell>
          <cell r="W121" t="str">
            <v>Réorg FWS</v>
          </cell>
          <cell r="Z121" t="str">
            <v>H</v>
          </cell>
        </row>
        <row r="122">
          <cell r="B122" t="str">
            <v>IT-S</v>
          </cell>
          <cell r="N122">
            <v>43633</v>
          </cell>
          <cell r="Z122" t="str">
            <v>F</v>
          </cell>
        </row>
        <row r="123">
          <cell r="B123" t="str">
            <v>IT-S</v>
          </cell>
          <cell r="N123">
            <v>44291</v>
          </cell>
          <cell r="V123">
            <v>44592</v>
          </cell>
          <cell r="W123" t="str">
            <v>Démission</v>
          </cell>
          <cell r="Z123" t="str">
            <v>F</v>
          </cell>
        </row>
        <row r="124">
          <cell r="B124" t="str">
            <v>IT-S</v>
          </cell>
          <cell r="N124">
            <v>44046</v>
          </cell>
          <cell r="V124">
            <v>44618</v>
          </cell>
          <cell r="W124" t="str">
            <v>Démission</v>
          </cell>
          <cell r="Z124" t="str">
            <v>H</v>
          </cell>
        </row>
        <row r="125">
          <cell r="B125" t="str">
            <v>IT-S</v>
          </cell>
          <cell r="N125">
            <v>43556</v>
          </cell>
          <cell r="V125">
            <v>44197</v>
          </cell>
          <cell r="W125" t="str">
            <v>Réorg CIS</v>
          </cell>
          <cell r="Z125" t="str">
            <v>H</v>
          </cell>
        </row>
        <row r="126">
          <cell r="B126" t="str">
            <v>IT-S</v>
          </cell>
          <cell r="N126">
            <v>43587</v>
          </cell>
          <cell r="V126">
            <v>43832</v>
          </cell>
          <cell r="W126" t="str">
            <v>Démission</v>
          </cell>
          <cell r="Z126" t="str">
            <v>H</v>
          </cell>
        </row>
        <row r="127">
          <cell r="B127" t="str">
            <v>IT-S</v>
          </cell>
          <cell r="N127">
            <v>43633</v>
          </cell>
          <cell r="Z127" t="str">
            <v>F</v>
          </cell>
        </row>
        <row r="128">
          <cell r="B128" t="str">
            <v>IT-S</v>
          </cell>
          <cell r="N128">
            <v>43633</v>
          </cell>
          <cell r="V128">
            <v>44534</v>
          </cell>
          <cell r="W128" t="str">
            <v>Démission</v>
          </cell>
          <cell r="Z128" t="str">
            <v>F</v>
          </cell>
        </row>
        <row r="129">
          <cell r="B129" t="str">
            <v>IT-S</v>
          </cell>
          <cell r="N129">
            <v>43633</v>
          </cell>
          <cell r="Z129" t="str">
            <v>F</v>
          </cell>
        </row>
        <row r="130">
          <cell r="B130" t="str">
            <v>OIR</v>
          </cell>
          <cell r="N130">
            <v>43641</v>
          </cell>
          <cell r="Z130" t="str">
            <v>F</v>
          </cell>
        </row>
        <row r="131">
          <cell r="B131" t="str">
            <v>IT-S</v>
          </cell>
          <cell r="N131">
            <v>43670</v>
          </cell>
          <cell r="Z131" t="str">
            <v>F</v>
          </cell>
        </row>
        <row r="132">
          <cell r="B132" t="str">
            <v>IT-S</v>
          </cell>
          <cell r="N132">
            <v>44550</v>
          </cell>
          <cell r="V132">
            <v>44607</v>
          </cell>
          <cell r="W132" t="str">
            <v>Démission</v>
          </cell>
          <cell r="Z132" t="str">
            <v>H</v>
          </cell>
        </row>
        <row r="133">
          <cell r="B133" t="str">
            <v>IT-S</v>
          </cell>
          <cell r="N133">
            <v>43678</v>
          </cell>
          <cell r="V133">
            <v>44599</v>
          </cell>
          <cell r="W133" t="str">
            <v>Démission</v>
          </cell>
          <cell r="Z133" t="str">
            <v>H</v>
          </cell>
        </row>
        <row r="134">
          <cell r="B134" t="str">
            <v>IT-S</v>
          </cell>
          <cell r="N134">
            <v>43661</v>
          </cell>
          <cell r="V134">
            <v>44225</v>
          </cell>
          <cell r="W134" t="str">
            <v>Démission</v>
          </cell>
          <cell r="Z134" t="str">
            <v>H</v>
          </cell>
        </row>
        <row r="135">
          <cell r="B135" t="str">
            <v>IT-S</v>
          </cell>
          <cell r="N135">
            <v>43038</v>
          </cell>
          <cell r="V135">
            <v>44631</v>
          </cell>
          <cell r="W135" t="str">
            <v>Démission</v>
          </cell>
          <cell r="Z135" t="str">
            <v>F</v>
          </cell>
        </row>
        <row r="136">
          <cell r="B136" t="str">
            <v>IT-S</v>
          </cell>
          <cell r="N136">
            <v>42212</v>
          </cell>
          <cell r="V136">
            <v>44727</v>
          </cell>
          <cell r="W136" t="str">
            <v>Démission</v>
          </cell>
          <cell r="Z136" t="str">
            <v>H</v>
          </cell>
        </row>
        <row r="137">
          <cell r="B137" t="str">
            <v>IT-S</v>
          </cell>
          <cell r="N137">
            <v>43668</v>
          </cell>
          <cell r="V137">
            <v>44498</v>
          </cell>
          <cell r="W137" t="str">
            <v>Démission</v>
          </cell>
          <cell r="Z137" t="str">
            <v>H</v>
          </cell>
        </row>
        <row r="138">
          <cell r="B138" t="str">
            <v>IT-S</v>
          </cell>
          <cell r="N138">
            <v>43678</v>
          </cell>
          <cell r="Z138" t="str">
            <v>F</v>
          </cell>
        </row>
        <row r="139">
          <cell r="B139" t="str">
            <v>IT-S</v>
          </cell>
          <cell r="N139">
            <v>44496</v>
          </cell>
          <cell r="V139">
            <v>44648</v>
          </cell>
          <cell r="W139" t="str">
            <v>Démission</v>
          </cell>
          <cell r="Z139" t="str">
            <v>F</v>
          </cell>
        </row>
        <row r="140">
          <cell r="B140" t="str">
            <v>IT-S</v>
          </cell>
          <cell r="N140">
            <v>43892</v>
          </cell>
          <cell r="V140">
            <v>44715</v>
          </cell>
          <cell r="W140" t="str">
            <v>Démission</v>
          </cell>
          <cell r="Z140" t="str">
            <v>H</v>
          </cell>
        </row>
        <row r="141">
          <cell r="B141" t="str">
            <v>IT-S</v>
          </cell>
          <cell r="N141">
            <v>43682</v>
          </cell>
          <cell r="V141">
            <v>44861</v>
          </cell>
          <cell r="W141" t="str">
            <v>Démission</v>
          </cell>
          <cell r="Z141" t="str">
            <v>F</v>
          </cell>
        </row>
        <row r="142">
          <cell r="B142" t="str">
            <v>OIN</v>
          </cell>
          <cell r="N142">
            <v>43678</v>
          </cell>
          <cell r="V142">
            <v>43831</v>
          </cell>
          <cell r="W142" t="str">
            <v>Démission</v>
          </cell>
          <cell r="Z142" t="str">
            <v>H</v>
          </cell>
        </row>
        <row r="143">
          <cell r="B143" t="str">
            <v>IT-S</v>
          </cell>
          <cell r="N143">
            <v>43034</v>
          </cell>
          <cell r="V143">
            <v>44715</v>
          </cell>
          <cell r="W143" t="str">
            <v>Talent Sharing</v>
          </cell>
          <cell r="Z143" t="str">
            <v>F</v>
          </cell>
        </row>
        <row r="144">
          <cell r="B144" t="str">
            <v>OIN</v>
          </cell>
          <cell r="N144">
            <v>43682</v>
          </cell>
          <cell r="V144">
            <v>44523</v>
          </cell>
          <cell r="W144" t="str">
            <v>Démission</v>
          </cell>
          <cell r="Z144" t="str">
            <v>F</v>
          </cell>
        </row>
        <row r="145">
          <cell r="B145" t="str">
            <v>IT-S</v>
          </cell>
          <cell r="N145">
            <v>42627</v>
          </cell>
          <cell r="V145">
            <v>44624</v>
          </cell>
          <cell r="W145" t="str">
            <v>Démission</v>
          </cell>
          <cell r="Z145" t="str">
            <v>H</v>
          </cell>
        </row>
        <row r="146">
          <cell r="B146" t="str">
            <v>IT-S</v>
          </cell>
          <cell r="N146">
            <v>43682</v>
          </cell>
          <cell r="V146">
            <v>44895</v>
          </cell>
          <cell r="W146" t="str">
            <v>Démission</v>
          </cell>
          <cell r="Z146" t="str">
            <v>F</v>
          </cell>
        </row>
        <row r="147">
          <cell r="B147" t="str">
            <v>IT-S</v>
          </cell>
          <cell r="N147">
            <v>43682</v>
          </cell>
          <cell r="V147">
            <v>44867</v>
          </cell>
          <cell r="W147" t="str">
            <v>Démission</v>
          </cell>
          <cell r="Z147" t="str">
            <v>H</v>
          </cell>
        </row>
        <row r="148">
          <cell r="B148" t="str">
            <v>IT-S</v>
          </cell>
          <cell r="N148">
            <v>42562</v>
          </cell>
          <cell r="V148">
            <v>44714</v>
          </cell>
          <cell r="W148" t="str">
            <v>Démission</v>
          </cell>
          <cell r="Z148" t="str">
            <v>F</v>
          </cell>
        </row>
        <row r="149">
          <cell r="B149" t="str">
            <v>IT-S</v>
          </cell>
          <cell r="N149">
            <v>43703</v>
          </cell>
          <cell r="V149">
            <v>44561</v>
          </cell>
          <cell r="W149" t="str">
            <v>Démission</v>
          </cell>
          <cell r="Z149" t="str">
            <v>H</v>
          </cell>
        </row>
        <row r="150">
          <cell r="B150" t="str">
            <v>IT-S</v>
          </cell>
          <cell r="N150">
            <v>43703</v>
          </cell>
          <cell r="V150">
            <v>44454</v>
          </cell>
          <cell r="W150" t="str">
            <v>Démission</v>
          </cell>
          <cell r="Z150" t="str">
            <v>H</v>
          </cell>
        </row>
        <row r="151">
          <cell r="B151" t="str">
            <v>IT-S</v>
          </cell>
          <cell r="N151">
            <v>43710</v>
          </cell>
          <cell r="Z151" t="str">
            <v>H</v>
          </cell>
        </row>
        <row r="152">
          <cell r="B152" t="str">
            <v>IT-S</v>
          </cell>
          <cell r="N152">
            <v>43738</v>
          </cell>
          <cell r="Z152" t="str">
            <v>H</v>
          </cell>
        </row>
        <row r="153">
          <cell r="B153" t="str">
            <v>IT-S</v>
          </cell>
          <cell r="N153">
            <v>43738</v>
          </cell>
          <cell r="Z153" t="str">
            <v>F</v>
          </cell>
        </row>
        <row r="154">
          <cell r="B154" t="str">
            <v>IT-S</v>
          </cell>
          <cell r="N154">
            <v>43738</v>
          </cell>
          <cell r="V154">
            <v>43800</v>
          </cell>
          <cell r="W154" t="str">
            <v>mobilité</v>
          </cell>
          <cell r="Z154" t="str">
            <v>F</v>
          </cell>
        </row>
        <row r="155">
          <cell r="B155" t="str">
            <v>IT-S</v>
          </cell>
          <cell r="N155">
            <v>43738</v>
          </cell>
          <cell r="V155">
            <v>43922</v>
          </cell>
          <cell r="W155" t="str">
            <v>Réorg FWS</v>
          </cell>
          <cell r="Z155" t="str">
            <v>H</v>
          </cell>
        </row>
        <row r="156">
          <cell r="B156" t="str">
            <v>IT-S</v>
          </cell>
          <cell r="N156">
            <v>43739</v>
          </cell>
          <cell r="V156">
            <v>44834</v>
          </cell>
          <cell r="W156" t="str">
            <v>Mobilité</v>
          </cell>
          <cell r="Z156" t="str">
            <v>H</v>
          </cell>
        </row>
        <row r="157">
          <cell r="B157" t="str">
            <v>OIN</v>
          </cell>
          <cell r="N157">
            <v>43739</v>
          </cell>
          <cell r="Z157" t="str">
            <v>F</v>
          </cell>
        </row>
        <row r="158">
          <cell r="B158" t="str">
            <v>IT-S</v>
          </cell>
          <cell r="N158">
            <v>43739</v>
          </cell>
          <cell r="Z158" t="str">
            <v>H</v>
          </cell>
        </row>
        <row r="159">
          <cell r="B159" t="str">
            <v>OIN</v>
          </cell>
          <cell r="N159">
            <v>43800</v>
          </cell>
          <cell r="Z159" t="str">
            <v>H</v>
          </cell>
        </row>
        <row r="160">
          <cell r="B160" t="str">
            <v>IT-S</v>
          </cell>
          <cell r="N160">
            <v>43815</v>
          </cell>
          <cell r="V160">
            <v>43922</v>
          </cell>
          <cell r="W160" t="str">
            <v>Mobilité</v>
          </cell>
          <cell r="Z160" t="str">
            <v>F</v>
          </cell>
        </row>
        <row r="161">
          <cell r="B161" t="str">
            <v>IT-S</v>
          </cell>
          <cell r="N161">
            <v>42508</v>
          </cell>
          <cell r="V161">
            <v>44680</v>
          </cell>
          <cell r="W161" t="str">
            <v>Démission</v>
          </cell>
          <cell r="Z161" t="str">
            <v>F</v>
          </cell>
        </row>
        <row r="162">
          <cell r="B162" t="str">
            <v>IT-S</v>
          </cell>
          <cell r="N162">
            <v>43822</v>
          </cell>
          <cell r="Z162" t="str">
            <v>F</v>
          </cell>
        </row>
        <row r="163">
          <cell r="B163" t="str">
            <v>IT-S</v>
          </cell>
          <cell r="N163">
            <v>43922</v>
          </cell>
          <cell r="V163">
            <v>44714</v>
          </cell>
          <cell r="W163" t="str">
            <v>Démission</v>
          </cell>
          <cell r="Z163" t="str">
            <v>H</v>
          </cell>
        </row>
        <row r="164">
          <cell r="B164" t="str">
            <v>IT-S</v>
          </cell>
          <cell r="N164">
            <v>43832</v>
          </cell>
          <cell r="Z164" t="str">
            <v>H</v>
          </cell>
        </row>
        <row r="165">
          <cell r="B165" t="str">
            <v>IT-S</v>
          </cell>
          <cell r="N165">
            <v>43832</v>
          </cell>
          <cell r="V165">
            <v>44197</v>
          </cell>
          <cell r="W165" t="str">
            <v>Réorg CIS</v>
          </cell>
          <cell r="Z165" t="str">
            <v>H</v>
          </cell>
        </row>
        <row r="166">
          <cell r="B166" t="str">
            <v>IT-S</v>
          </cell>
          <cell r="N166">
            <v>43832</v>
          </cell>
          <cell r="V166">
            <v>44197</v>
          </cell>
          <cell r="W166" t="str">
            <v>Réorg CIS</v>
          </cell>
          <cell r="Z166" t="str">
            <v>F</v>
          </cell>
        </row>
        <row r="167">
          <cell r="B167" t="str">
            <v>IT-S</v>
          </cell>
          <cell r="N167">
            <v>43832</v>
          </cell>
          <cell r="V167">
            <v>44197</v>
          </cell>
          <cell r="W167" t="str">
            <v>Réorg CIS</v>
          </cell>
          <cell r="Z167" t="str">
            <v>F</v>
          </cell>
        </row>
        <row r="168">
          <cell r="B168" t="str">
            <v>IT-S</v>
          </cell>
          <cell r="N168">
            <v>43832</v>
          </cell>
          <cell r="V168">
            <v>44285</v>
          </cell>
          <cell r="W168" t="str">
            <v>Démission</v>
          </cell>
          <cell r="Z168" t="str">
            <v>F</v>
          </cell>
        </row>
        <row r="169">
          <cell r="B169" t="str">
            <v>IT-S</v>
          </cell>
          <cell r="N169">
            <v>43857</v>
          </cell>
          <cell r="Z169" t="str">
            <v>H</v>
          </cell>
        </row>
        <row r="170">
          <cell r="B170" t="str">
            <v>IT-S</v>
          </cell>
          <cell r="N170">
            <v>43850</v>
          </cell>
          <cell r="V170">
            <v>44197</v>
          </cell>
          <cell r="W170" t="str">
            <v>Réorg CIS</v>
          </cell>
          <cell r="Z170" t="str">
            <v>H</v>
          </cell>
        </row>
        <row r="171">
          <cell r="B171" t="str">
            <v>OIR</v>
          </cell>
          <cell r="N171">
            <v>43863</v>
          </cell>
          <cell r="Z171" t="str">
            <v>F</v>
          </cell>
        </row>
        <row r="172">
          <cell r="B172" t="str">
            <v>IT-S</v>
          </cell>
          <cell r="N172">
            <v>43878</v>
          </cell>
          <cell r="Z172" t="str">
            <v>H</v>
          </cell>
        </row>
        <row r="173">
          <cell r="B173" t="str">
            <v>IT-S</v>
          </cell>
          <cell r="N173">
            <v>43871</v>
          </cell>
          <cell r="V173">
            <v>44469</v>
          </cell>
          <cell r="W173" t="str">
            <v>Démission</v>
          </cell>
          <cell r="Z173" t="str">
            <v>H</v>
          </cell>
        </row>
        <row r="174">
          <cell r="B174" t="str">
            <v>IT-S</v>
          </cell>
          <cell r="N174">
            <v>43542</v>
          </cell>
          <cell r="V174">
            <v>44663</v>
          </cell>
          <cell r="W174" t="str">
            <v>Démission</v>
          </cell>
          <cell r="Z174" t="str">
            <v>F</v>
          </cell>
        </row>
        <row r="175">
          <cell r="B175" t="str">
            <v>IT-S</v>
          </cell>
          <cell r="N175">
            <v>43899</v>
          </cell>
          <cell r="Z175" t="str">
            <v>F</v>
          </cell>
        </row>
        <row r="176">
          <cell r="B176" t="str">
            <v>IT-S</v>
          </cell>
          <cell r="N176">
            <v>43892</v>
          </cell>
          <cell r="V176">
            <v>44032</v>
          </cell>
          <cell r="W176" t="str">
            <v>Démission</v>
          </cell>
          <cell r="Z176" t="str">
            <v>H</v>
          </cell>
        </row>
        <row r="177">
          <cell r="B177" t="str">
            <v>IT-S</v>
          </cell>
          <cell r="N177">
            <v>43831</v>
          </cell>
          <cell r="V177">
            <v>44705</v>
          </cell>
          <cell r="W177" t="str">
            <v>Démission</v>
          </cell>
          <cell r="Z177" t="str">
            <v>F</v>
          </cell>
        </row>
        <row r="178">
          <cell r="B178" t="str">
            <v>IT-S</v>
          </cell>
          <cell r="N178">
            <v>43913</v>
          </cell>
          <cell r="Z178" t="str">
            <v>H</v>
          </cell>
        </row>
        <row r="179">
          <cell r="B179" t="str">
            <v>IT-S</v>
          </cell>
          <cell r="N179">
            <v>43920</v>
          </cell>
          <cell r="V179">
            <v>44945</v>
          </cell>
          <cell r="W179" t="str">
            <v>Démission</v>
          </cell>
          <cell r="Z179" t="str">
            <v>F</v>
          </cell>
        </row>
        <row r="180">
          <cell r="B180" t="str">
            <v>IT-S</v>
          </cell>
          <cell r="N180">
            <v>43955</v>
          </cell>
          <cell r="Z180" t="str">
            <v>H</v>
          </cell>
        </row>
        <row r="181">
          <cell r="B181" t="str">
            <v>IT-S</v>
          </cell>
          <cell r="N181">
            <v>44221</v>
          </cell>
          <cell r="V181">
            <v>44586</v>
          </cell>
          <cell r="W181" t="str">
            <v>Démission</v>
          </cell>
          <cell r="Z181" t="str">
            <v>F</v>
          </cell>
        </row>
        <row r="182">
          <cell r="B182" t="str">
            <v>IT-S</v>
          </cell>
          <cell r="N182">
            <v>43922</v>
          </cell>
          <cell r="V182">
            <v>44197</v>
          </cell>
          <cell r="W182" t="str">
            <v>Réorg CIS</v>
          </cell>
          <cell r="Z182" t="str">
            <v>F</v>
          </cell>
        </row>
        <row r="183">
          <cell r="B183" t="str">
            <v>IT-S</v>
          </cell>
          <cell r="N183">
            <v>44025</v>
          </cell>
          <cell r="Z183" t="str">
            <v>F</v>
          </cell>
        </row>
        <row r="184">
          <cell r="B184" t="str">
            <v>IT-S</v>
          </cell>
          <cell r="N184">
            <v>43661</v>
          </cell>
          <cell r="V184">
            <v>44596</v>
          </cell>
          <cell r="W184" t="str">
            <v>Mobilité</v>
          </cell>
          <cell r="Z184" t="str">
            <v>H</v>
          </cell>
        </row>
        <row r="185">
          <cell r="B185" t="str">
            <v>IT-S</v>
          </cell>
          <cell r="N185">
            <v>44013</v>
          </cell>
          <cell r="V185">
            <v>44013</v>
          </cell>
          <cell r="W185" t="str">
            <v>Démission</v>
          </cell>
          <cell r="Z185" t="str">
            <v>F</v>
          </cell>
        </row>
        <row r="186">
          <cell r="B186" t="str">
            <v>IT-S</v>
          </cell>
          <cell r="N186">
            <v>44013</v>
          </cell>
          <cell r="V186">
            <v>44013</v>
          </cell>
          <cell r="W186" t="str">
            <v>Démission</v>
          </cell>
          <cell r="Z186" t="str">
            <v>H</v>
          </cell>
        </row>
        <row r="187">
          <cell r="B187" t="str">
            <v>IT-S</v>
          </cell>
          <cell r="N187">
            <v>44025</v>
          </cell>
          <cell r="Z187" t="str">
            <v>F</v>
          </cell>
        </row>
        <row r="188">
          <cell r="B188" t="str">
            <v>IT-S</v>
          </cell>
          <cell r="N188">
            <v>44032</v>
          </cell>
          <cell r="Z188" t="str">
            <v>F</v>
          </cell>
        </row>
        <row r="189">
          <cell r="B189" t="str">
            <v>IT-S</v>
          </cell>
          <cell r="N189">
            <v>44046</v>
          </cell>
          <cell r="Z189" t="str">
            <v>F</v>
          </cell>
        </row>
        <row r="190">
          <cell r="B190" t="str">
            <v>IT-S</v>
          </cell>
          <cell r="N190">
            <v>43556</v>
          </cell>
          <cell r="V190">
            <v>44718</v>
          </cell>
          <cell r="W190" t="str">
            <v>Démission</v>
          </cell>
          <cell r="Z190" t="str">
            <v>F</v>
          </cell>
        </row>
        <row r="191">
          <cell r="B191" t="str">
            <v>IT-S</v>
          </cell>
          <cell r="N191">
            <v>44060</v>
          </cell>
          <cell r="Z191" t="str">
            <v>H</v>
          </cell>
        </row>
        <row r="192">
          <cell r="B192" t="str">
            <v>IT-S</v>
          </cell>
          <cell r="N192">
            <v>44067</v>
          </cell>
          <cell r="Z192" t="str">
            <v>F</v>
          </cell>
        </row>
        <row r="193">
          <cell r="B193" t="str">
            <v>IT-S</v>
          </cell>
          <cell r="N193">
            <v>44074</v>
          </cell>
          <cell r="V193">
            <v>44813</v>
          </cell>
          <cell r="W193" t="str">
            <v>Mobilité</v>
          </cell>
          <cell r="Z193" t="str">
            <v>F</v>
          </cell>
        </row>
        <row r="194">
          <cell r="B194" t="str">
            <v>IT-S</v>
          </cell>
          <cell r="N194">
            <v>44075</v>
          </cell>
          <cell r="V194">
            <v>44897</v>
          </cell>
          <cell r="W194" t="str">
            <v>Démission</v>
          </cell>
          <cell r="Z194" t="str">
            <v>H</v>
          </cell>
        </row>
        <row r="195">
          <cell r="B195" t="str">
            <v>IT-S</v>
          </cell>
          <cell r="N195">
            <v>44136</v>
          </cell>
          <cell r="Z195" t="str">
            <v>F</v>
          </cell>
        </row>
        <row r="196">
          <cell r="B196" t="str">
            <v>IT-S</v>
          </cell>
          <cell r="N196">
            <v>44340</v>
          </cell>
          <cell r="V196">
            <v>44747</v>
          </cell>
          <cell r="W196" t="str">
            <v>Démission</v>
          </cell>
          <cell r="Z196" t="str">
            <v>H</v>
          </cell>
        </row>
        <row r="197">
          <cell r="B197" t="str">
            <v>IT-S</v>
          </cell>
          <cell r="N197">
            <v>44081</v>
          </cell>
          <cell r="V197">
            <v>44134</v>
          </cell>
          <cell r="W197" t="str">
            <v>démission</v>
          </cell>
          <cell r="Z197" t="str">
            <v>H</v>
          </cell>
        </row>
        <row r="198">
          <cell r="B198" t="str">
            <v>IT-S</v>
          </cell>
          <cell r="N198">
            <v>44158</v>
          </cell>
          <cell r="V198">
            <v>44922</v>
          </cell>
          <cell r="W198" t="str">
            <v>Démission</v>
          </cell>
          <cell r="Z198" t="str">
            <v>H</v>
          </cell>
        </row>
        <row r="199">
          <cell r="B199" t="str">
            <v>IT-S</v>
          </cell>
          <cell r="N199">
            <v>43346</v>
          </cell>
          <cell r="V199">
            <v>44795</v>
          </cell>
          <cell r="W199" t="str">
            <v>Démission</v>
          </cell>
          <cell r="Z199" t="str">
            <v>F</v>
          </cell>
        </row>
        <row r="200">
          <cell r="B200" t="str">
            <v>IT-S</v>
          </cell>
          <cell r="N200">
            <v>44151</v>
          </cell>
          <cell r="V200">
            <v>44797</v>
          </cell>
          <cell r="W200" t="str">
            <v>Démission</v>
          </cell>
          <cell r="Z200" t="str">
            <v>H</v>
          </cell>
        </row>
        <row r="201">
          <cell r="B201" t="str">
            <v>IT-S</v>
          </cell>
          <cell r="N201">
            <v>44158</v>
          </cell>
          <cell r="Z201" t="str">
            <v>F</v>
          </cell>
        </row>
        <row r="202">
          <cell r="B202" t="str">
            <v>BU CCI</v>
          </cell>
          <cell r="N202">
            <v>44515</v>
          </cell>
          <cell r="V202">
            <v>44681</v>
          </cell>
          <cell r="W202" t="str">
            <v>Démission</v>
          </cell>
          <cell r="Z202" t="str">
            <v>H</v>
          </cell>
        </row>
        <row r="203">
          <cell r="B203" t="str">
            <v>IT-S</v>
          </cell>
          <cell r="N203">
            <v>44200</v>
          </cell>
          <cell r="V203">
            <v>44819</v>
          </cell>
          <cell r="W203" t="str">
            <v>Démission</v>
          </cell>
          <cell r="Z203" t="str">
            <v>H</v>
          </cell>
        </row>
        <row r="204">
          <cell r="B204" t="str">
            <v>IT-S</v>
          </cell>
          <cell r="N204">
            <v>44200</v>
          </cell>
          <cell r="Z204" t="str">
            <v>F</v>
          </cell>
        </row>
        <row r="205">
          <cell r="B205" t="str">
            <v>IT-S</v>
          </cell>
          <cell r="N205">
            <v>44200</v>
          </cell>
          <cell r="Z205" t="str">
            <v>H</v>
          </cell>
        </row>
        <row r="206">
          <cell r="B206" t="str">
            <v>IT-S</v>
          </cell>
          <cell r="N206">
            <v>44200</v>
          </cell>
          <cell r="Z206" t="str">
            <v>F</v>
          </cell>
        </row>
        <row r="207">
          <cell r="B207" t="str">
            <v>IT-S</v>
          </cell>
          <cell r="N207">
            <v>44200</v>
          </cell>
          <cell r="Z207" t="str">
            <v>H</v>
          </cell>
        </row>
        <row r="208">
          <cell r="B208" t="str">
            <v>IT-S</v>
          </cell>
          <cell r="N208">
            <v>44214</v>
          </cell>
          <cell r="V208">
            <v>44867</v>
          </cell>
          <cell r="W208" t="str">
            <v>Démission</v>
          </cell>
          <cell r="Z208" t="str">
            <v>H</v>
          </cell>
        </row>
        <row r="209">
          <cell r="B209" t="str">
            <v>IT-S</v>
          </cell>
          <cell r="N209">
            <v>44235</v>
          </cell>
          <cell r="Z209" t="str">
            <v>H</v>
          </cell>
        </row>
        <row r="210">
          <cell r="B210" t="str">
            <v>IT-S</v>
          </cell>
          <cell r="N210">
            <v>44508</v>
          </cell>
          <cell r="V210">
            <v>44722</v>
          </cell>
          <cell r="W210" t="str">
            <v>Démission</v>
          </cell>
          <cell r="Z210" t="str">
            <v>F</v>
          </cell>
        </row>
        <row r="211">
          <cell r="B211" t="str">
            <v>IT-S</v>
          </cell>
          <cell r="N211">
            <v>44249</v>
          </cell>
          <cell r="Z211" t="str">
            <v>H</v>
          </cell>
        </row>
        <row r="212">
          <cell r="B212" t="str">
            <v>IT-S</v>
          </cell>
          <cell r="N212">
            <v>44256</v>
          </cell>
          <cell r="V212">
            <v>44810</v>
          </cell>
          <cell r="W212" t="str">
            <v>Démission</v>
          </cell>
          <cell r="Z212" t="str">
            <v>F</v>
          </cell>
        </row>
        <row r="213">
          <cell r="B213" t="str">
            <v>BU CCI</v>
          </cell>
          <cell r="N213">
            <v>44564</v>
          </cell>
          <cell r="V213">
            <v>44666</v>
          </cell>
          <cell r="W213" t="str">
            <v>Démission</v>
          </cell>
          <cell r="Z213" t="str">
            <v>H</v>
          </cell>
        </row>
        <row r="214">
          <cell r="B214" t="str">
            <v>OIR</v>
          </cell>
          <cell r="N214">
            <v>44263</v>
          </cell>
          <cell r="Z214" t="str">
            <v>F</v>
          </cell>
        </row>
        <row r="215">
          <cell r="B215" t="str">
            <v>IT-S</v>
          </cell>
          <cell r="N215">
            <v>44284</v>
          </cell>
          <cell r="Z215" t="str">
            <v>H</v>
          </cell>
        </row>
        <row r="216">
          <cell r="B216" t="str">
            <v>IT-S</v>
          </cell>
          <cell r="N216">
            <v>44312</v>
          </cell>
          <cell r="V216">
            <v>44833</v>
          </cell>
          <cell r="W216" t="str">
            <v>Démission</v>
          </cell>
          <cell r="Z216" t="str">
            <v>F</v>
          </cell>
        </row>
        <row r="217">
          <cell r="B217" t="str">
            <v>IT-S</v>
          </cell>
          <cell r="N217">
            <v>44004</v>
          </cell>
          <cell r="V217">
            <v>44741</v>
          </cell>
          <cell r="W217" t="str">
            <v>Démission</v>
          </cell>
          <cell r="Z217" t="str">
            <v>H</v>
          </cell>
        </row>
        <row r="218">
          <cell r="B218" t="str">
            <v>IT-S</v>
          </cell>
          <cell r="N218">
            <v>42058</v>
          </cell>
          <cell r="V218">
            <v>44795</v>
          </cell>
          <cell r="W218" t="str">
            <v>Démission</v>
          </cell>
          <cell r="Z218" t="str">
            <v>F</v>
          </cell>
        </row>
        <row r="219">
          <cell r="B219" t="str">
            <v>OIN</v>
          </cell>
          <cell r="N219">
            <v>44318</v>
          </cell>
          <cell r="V219">
            <v>44960</v>
          </cell>
          <cell r="W219" t="str">
            <v>Démission</v>
          </cell>
          <cell r="Z219" t="str">
            <v>F</v>
          </cell>
        </row>
        <row r="220">
          <cell r="B220" t="str">
            <v>IT-S</v>
          </cell>
          <cell r="N220">
            <v>44326</v>
          </cell>
          <cell r="V220">
            <v>44705</v>
          </cell>
          <cell r="W220" t="str">
            <v>Démission</v>
          </cell>
          <cell r="Z220" t="str">
            <v>H</v>
          </cell>
        </row>
        <row r="221">
          <cell r="B221" t="str">
            <v>IT-S</v>
          </cell>
          <cell r="N221">
            <v>44326</v>
          </cell>
          <cell r="Z221" t="str">
            <v>F</v>
          </cell>
        </row>
        <row r="222">
          <cell r="B222" t="str">
            <v>IT-S</v>
          </cell>
          <cell r="N222">
            <v>43409</v>
          </cell>
          <cell r="V222">
            <v>44722</v>
          </cell>
          <cell r="W222" t="str">
            <v>Démission</v>
          </cell>
          <cell r="Z222" t="str">
            <v>H</v>
          </cell>
        </row>
        <row r="223">
          <cell r="B223" t="str">
            <v>IT-S</v>
          </cell>
          <cell r="N223">
            <v>44333</v>
          </cell>
          <cell r="Z223" t="str">
            <v>H</v>
          </cell>
        </row>
        <row r="224">
          <cell r="B224" t="str">
            <v>IT-S</v>
          </cell>
          <cell r="N224">
            <v>44333</v>
          </cell>
          <cell r="Z224" t="str">
            <v>F</v>
          </cell>
        </row>
        <row r="225">
          <cell r="B225" t="str">
            <v>IT-S</v>
          </cell>
          <cell r="N225">
            <v>44336</v>
          </cell>
          <cell r="Z225" t="str">
            <v>F</v>
          </cell>
        </row>
        <row r="226">
          <cell r="B226" t="str">
            <v>OIR</v>
          </cell>
          <cell r="N226">
            <v>43682</v>
          </cell>
          <cell r="V226">
            <v>44677</v>
          </cell>
          <cell r="W226" t="str">
            <v>Démission</v>
          </cell>
          <cell r="Z226" t="str">
            <v>H</v>
          </cell>
        </row>
        <row r="227">
          <cell r="B227" t="str">
            <v>IT-S</v>
          </cell>
          <cell r="N227">
            <v>44348</v>
          </cell>
          <cell r="Z227" t="str">
            <v>H</v>
          </cell>
        </row>
        <row r="228">
          <cell r="B228" t="str">
            <v>IT-S</v>
          </cell>
          <cell r="N228">
            <v>44354</v>
          </cell>
          <cell r="Z228" t="str">
            <v>H</v>
          </cell>
        </row>
        <row r="229">
          <cell r="B229" t="str">
            <v>OIN</v>
          </cell>
          <cell r="N229">
            <v>44354</v>
          </cell>
          <cell r="Z229" t="str">
            <v>H</v>
          </cell>
        </row>
        <row r="230">
          <cell r="B230" t="str">
            <v>IT-S</v>
          </cell>
          <cell r="N230">
            <v>44392</v>
          </cell>
          <cell r="Z230" t="str">
            <v>H</v>
          </cell>
        </row>
        <row r="231">
          <cell r="B231" t="str">
            <v>IT-S</v>
          </cell>
          <cell r="N231">
            <v>44410</v>
          </cell>
          <cell r="V231">
            <v>44545</v>
          </cell>
          <cell r="W231" t="str">
            <v>Démission</v>
          </cell>
          <cell r="Z231" t="str">
            <v>H</v>
          </cell>
        </row>
        <row r="232">
          <cell r="B232" t="str">
            <v>IT-S</v>
          </cell>
          <cell r="N232">
            <v>44440</v>
          </cell>
          <cell r="Z232" t="str">
            <v>F</v>
          </cell>
        </row>
        <row r="233">
          <cell r="B233" t="str">
            <v>IT-S</v>
          </cell>
          <cell r="N233">
            <v>44441</v>
          </cell>
          <cell r="Z233" t="str">
            <v>F</v>
          </cell>
        </row>
        <row r="234">
          <cell r="B234" t="str">
            <v>OIN</v>
          </cell>
          <cell r="N234">
            <v>44454</v>
          </cell>
          <cell r="Z234" t="str">
            <v>F</v>
          </cell>
        </row>
        <row r="235">
          <cell r="B235" t="str">
            <v>OIN</v>
          </cell>
          <cell r="N235">
            <v>44455</v>
          </cell>
          <cell r="Z235" t="str">
            <v>H</v>
          </cell>
        </row>
        <row r="236">
          <cell r="B236" t="str">
            <v>IT-S</v>
          </cell>
          <cell r="N236">
            <v>44459</v>
          </cell>
          <cell r="Z236" t="str">
            <v>H</v>
          </cell>
        </row>
        <row r="237">
          <cell r="B237" t="str">
            <v>IT-S</v>
          </cell>
          <cell r="N237">
            <v>44460</v>
          </cell>
          <cell r="V237">
            <v>44816</v>
          </cell>
          <cell r="W237" t="str">
            <v>Démission</v>
          </cell>
          <cell r="Z237" t="str">
            <v>F</v>
          </cell>
        </row>
        <row r="238">
          <cell r="B238" t="str">
            <v>IT-S</v>
          </cell>
          <cell r="N238">
            <v>44470</v>
          </cell>
          <cell r="Z238" t="str">
            <v>H</v>
          </cell>
        </row>
        <row r="239">
          <cell r="B239" t="str">
            <v>IT-S</v>
          </cell>
          <cell r="N239">
            <v>44470</v>
          </cell>
          <cell r="Z239" t="str">
            <v>H</v>
          </cell>
        </row>
        <row r="240">
          <cell r="B240" t="str">
            <v>IT-S</v>
          </cell>
          <cell r="N240">
            <v>44476</v>
          </cell>
          <cell r="V240">
            <v>45040</v>
          </cell>
          <cell r="W240" t="str">
            <v>Démission</v>
          </cell>
          <cell r="Z240" t="str">
            <v>F</v>
          </cell>
        </row>
        <row r="241">
          <cell r="B241" t="str">
            <v>IT-S</v>
          </cell>
          <cell r="N241">
            <v>44488</v>
          </cell>
          <cell r="Z241" t="str">
            <v>H</v>
          </cell>
        </row>
        <row r="242">
          <cell r="B242" t="str">
            <v>IT-S</v>
          </cell>
          <cell r="N242">
            <v>44494</v>
          </cell>
          <cell r="Z242" t="str">
            <v>H</v>
          </cell>
        </row>
        <row r="243">
          <cell r="B243" t="str">
            <v>IT-S</v>
          </cell>
          <cell r="N243">
            <v>44494</v>
          </cell>
          <cell r="Z243" t="str">
            <v>H</v>
          </cell>
        </row>
        <row r="244">
          <cell r="B244" t="str">
            <v>IT-S</v>
          </cell>
          <cell r="N244">
            <v>43304</v>
          </cell>
          <cell r="V244">
            <v>44620</v>
          </cell>
          <cell r="W244" t="str">
            <v>Démission</v>
          </cell>
          <cell r="Z244" t="str">
            <v>F</v>
          </cell>
        </row>
        <row r="245">
          <cell r="B245" t="str">
            <v>IT-S</v>
          </cell>
          <cell r="N245">
            <v>41715</v>
          </cell>
          <cell r="V245">
            <v>44652</v>
          </cell>
          <cell r="W245" t="str">
            <v>Démission</v>
          </cell>
          <cell r="Z245" t="str">
            <v>H</v>
          </cell>
        </row>
        <row r="246">
          <cell r="B246" t="str">
            <v>OIN</v>
          </cell>
          <cell r="N246">
            <v>44136</v>
          </cell>
          <cell r="V246">
            <v>44742</v>
          </cell>
          <cell r="W246" t="str">
            <v>Démission</v>
          </cell>
          <cell r="Z246" t="str">
            <v>F</v>
          </cell>
        </row>
        <row r="247">
          <cell r="B247" t="str">
            <v>IT-S</v>
          </cell>
          <cell r="N247">
            <v>43458</v>
          </cell>
          <cell r="V247">
            <v>44740</v>
          </cell>
          <cell r="W247" t="str">
            <v>Démission</v>
          </cell>
          <cell r="Z247" t="str">
            <v>H</v>
          </cell>
        </row>
        <row r="248">
          <cell r="B248" t="str">
            <v>IT-S</v>
          </cell>
          <cell r="N248">
            <v>44691</v>
          </cell>
          <cell r="V248">
            <v>44748</v>
          </cell>
          <cell r="W248" t="str">
            <v>Démission</v>
          </cell>
          <cell r="Z248" t="str">
            <v>H</v>
          </cell>
        </row>
        <row r="249">
          <cell r="B249" t="str">
            <v>IT-S</v>
          </cell>
          <cell r="N249">
            <v>44515</v>
          </cell>
          <cell r="V249">
            <v>44817</v>
          </cell>
          <cell r="W249" t="str">
            <v>Démission</v>
          </cell>
          <cell r="Z249" t="str">
            <v>F</v>
          </cell>
        </row>
        <row r="250">
          <cell r="B250" t="str">
            <v>IT-S</v>
          </cell>
          <cell r="N250">
            <v>44564</v>
          </cell>
          <cell r="V250">
            <v>44946</v>
          </cell>
          <cell r="W250" t="str">
            <v>Démission</v>
          </cell>
          <cell r="Z250" t="str">
            <v>F</v>
          </cell>
        </row>
        <row r="251">
          <cell r="B251" t="str">
            <v>IT-S</v>
          </cell>
          <cell r="N251">
            <v>44585</v>
          </cell>
          <cell r="Z251" t="str">
            <v>H</v>
          </cell>
        </row>
        <row r="252">
          <cell r="B252" t="str">
            <v>IT-S</v>
          </cell>
          <cell r="N252">
            <v>44587</v>
          </cell>
          <cell r="Z252" t="str">
            <v>F</v>
          </cell>
        </row>
        <row r="253">
          <cell r="B253" t="str">
            <v>IT-S</v>
          </cell>
          <cell r="N253">
            <v>44593</v>
          </cell>
          <cell r="Z253" t="str">
            <v>H</v>
          </cell>
        </row>
        <row r="254">
          <cell r="B254" t="str">
            <v>IT-S</v>
          </cell>
          <cell r="N254">
            <v>44305</v>
          </cell>
          <cell r="V254">
            <v>44689</v>
          </cell>
          <cell r="W254" t="str">
            <v>Démission</v>
          </cell>
          <cell r="Z254" t="str">
            <v>H</v>
          </cell>
        </row>
        <row r="255">
          <cell r="B255" t="str">
            <v>IT-S</v>
          </cell>
          <cell r="N255">
            <v>44593</v>
          </cell>
          <cell r="Z255" t="str">
            <v>H</v>
          </cell>
        </row>
        <row r="256">
          <cell r="B256" t="str">
            <v>IT-S</v>
          </cell>
          <cell r="N256">
            <v>44613</v>
          </cell>
          <cell r="Z256" t="str">
            <v>F</v>
          </cell>
        </row>
        <row r="257">
          <cell r="B257" t="str">
            <v>IT-S</v>
          </cell>
          <cell r="N257">
            <v>44621</v>
          </cell>
          <cell r="Z257" t="str">
            <v>H</v>
          </cell>
        </row>
        <row r="258">
          <cell r="B258" t="str">
            <v>IT-S</v>
          </cell>
          <cell r="N258">
            <v>44623</v>
          </cell>
          <cell r="V258">
            <v>45016</v>
          </cell>
          <cell r="W258" t="str">
            <v>Démission</v>
          </cell>
          <cell r="Z258" t="str">
            <v>F</v>
          </cell>
        </row>
        <row r="259">
          <cell r="B259" t="str">
            <v>IT-S</v>
          </cell>
          <cell r="N259">
            <v>44627</v>
          </cell>
          <cell r="Z259" t="str">
            <v>F</v>
          </cell>
        </row>
        <row r="260">
          <cell r="B260" t="str">
            <v>IT-S</v>
          </cell>
          <cell r="N260">
            <v>44634</v>
          </cell>
          <cell r="Z260" t="str">
            <v>H</v>
          </cell>
        </row>
        <row r="261">
          <cell r="B261" t="str">
            <v>IT-S</v>
          </cell>
          <cell r="N261">
            <v>44634</v>
          </cell>
          <cell r="Z261" t="str">
            <v>H</v>
          </cell>
        </row>
        <row r="262">
          <cell r="B262" t="str">
            <v>IT-S</v>
          </cell>
          <cell r="N262">
            <v>44641</v>
          </cell>
          <cell r="Z262" t="str">
            <v>F</v>
          </cell>
        </row>
        <row r="263">
          <cell r="B263" t="str">
            <v>IT-S</v>
          </cell>
          <cell r="N263">
            <v>44641</v>
          </cell>
          <cell r="Z263" t="str">
            <v>F</v>
          </cell>
        </row>
        <row r="264">
          <cell r="B264" t="str">
            <v>OIN</v>
          </cell>
          <cell r="N264">
            <v>44652</v>
          </cell>
          <cell r="Z264" t="str">
            <v>H</v>
          </cell>
        </row>
        <row r="265">
          <cell r="B265" t="str">
            <v>OIR</v>
          </cell>
          <cell r="N265">
            <v>44652</v>
          </cell>
          <cell r="Z265" t="str">
            <v>F</v>
          </cell>
        </row>
        <row r="266">
          <cell r="B266" t="str">
            <v>IT-S</v>
          </cell>
          <cell r="N266">
            <v>44655</v>
          </cell>
          <cell r="Z266" t="str">
            <v>F</v>
          </cell>
        </row>
        <row r="267">
          <cell r="B267" t="str">
            <v>IT-S</v>
          </cell>
          <cell r="N267">
            <v>44662</v>
          </cell>
          <cell r="Z267" t="str">
            <v>F</v>
          </cell>
        </row>
        <row r="268">
          <cell r="B268" t="str">
            <v>OIR</v>
          </cell>
          <cell r="N268">
            <v>44662</v>
          </cell>
          <cell r="Z268" t="str">
            <v>F</v>
          </cell>
        </row>
        <row r="269">
          <cell r="B269" t="str">
            <v>IT-S</v>
          </cell>
          <cell r="N269">
            <v>44666</v>
          </cell>
          <cell r="Z269" t="str">
            <v>F</v>
          </cell>
        </row>
        <row r="270">
          <cell r="B270" t="str">
            <v>IT-S</v>
          </cell>
          <cell r="N270">
            <v>44669</v>
          </cell>
          <cell r="Z270" t="str">
            <v>H</v>
          </cell>
        </row>
        <row r="271">
          <cell r="B271" t="str">
            <v>IT-S</v>
          </cell>
          <cell r="N271">
            <v>44669</v>
          </cell>
          <cell r="Z271" t="str">
            <v>H</v>
          </cell>
        </row>
        <row r="272">
          <cell r="B272" t="str">
            <v>IT-S</v>
          </cell>
          <cell r="N272">
            <v>44676</v>
          </cell>
          <cell r="Z272" t="str">
            <v>F</v>
          </cell>
        </row>
        <row r="273">
          <cell r="B273" t="str">
            <v>IT-S</v>
          </cell>
          <cell r="N273">
            <v>44676</v>
          </cell>
          <cell r="Z273" t="str">
            <v>H</v>
          </cell>
        </row>
        <row r="274">
          <cell r="B274" t="str">
            <v>IT-S</v>
          </cell>
          <cell r="N274">
            <v>44676</v>
          </cell>
          <cell r="Z274" t="str">
            <v>H</v>
          </cell>
        </row>
        <row r="275">
          <cell r="B275" t="str">
            <v>IT-S</v>
          </cell>
          <cell r="N275">
            <v>43678</v>
          </cell>
          <cell r="V275">
            <v>44620</v>
          </cell>
          <cell r="W275" t="str">
            <v>Démission</v>
          </cell>
          <cell r="Z275" t="str">
            <v>F</v>
          </cell>
        </row>
        <row r="276">
          <cell r="B276" t="str">
            <v>IT-S</v>
          </cell>
          <cell r="N276">
            <v>44685</v>
          </cell>
          <cell r="Z276" t="str">
            <v>H</v>
          </cell>
        </row>
        <row r="277">
          <cell r="B277" t="str">
            <v>IT-S</v>
          </cell>
          <cell r="N277">
            <v>44697</v>
          </cell>
          <cell r="V277">
            <v>45066</v>
          </cell>
          <cell r="W277" t="str">
            <v>Démission</v>
          </cell>
          <cell r="Z277" t="str">
            <v>H</v>
          </cell>
        </row>
        <row r="278">
          <cell r="B278" t="str">
            <v>IT-S</v>
          </cell>
          <cell r="N278">
            <v>44713</v>
          </cell>
          <cell r="Z278" t="str">
            <v>H</v>
          </cell>
        </row>
        <row r="279">
          <cell r="B279" t="str">
            <v>IT-S</v>
          </cell>
          <cell r="N279">
            <v>44718</v>
          </cell>
          <cell r="Z279" t="str">
            <v>F</v>
          </cell>
        </row>
        <row r="280">
          <cell r="B280" t="str">
            <v>OIN</v>
          </cell>
          <cell r="N280">
            <v>44718</v>
          </cell>
          <cell r="Z280" t="str">
            <v>H</v>
          </cell>
        </row>
        <row r="281">
          <cell r="B281" t="str">
            <v>IT-S</v>
          </cell>
          <cell r="N281">
            <v>44739</v>
          </cell>
          <cell r="Z281" t="str">
            <v>F</v>
          </cell>
        </row>
        <row r="282">
          <cell r="B282" t="str">
            <v>IT-S</v>
          </cell>
          <cell r="N282">
            <v>44746</v>
          </cell>
          <cell r="Z282" t="str">
            <v>H</v>
          </cell>
        </row>
        <row r="283">
          <cell r="B283" t="str">
            <v>IT-S</v>
          </cell>
          <cell r="N283">
            <v>44746</v>
          </cell>
          <cell r="Z283" t="str">
            <v>H</v>
          </cell>
        </row>
        <row r="284">
          <cell r="B284" t="str">
            <v>IT-S</v>
          </cell>
          <cell r="N284">
            <v>44746</v>
          </cell>
          <cell r="Z284" t="str">
            <v>F</v>
          </cell>
        </row>
        <row r="285">
          <cell r="B285" t="str">
            <v>IT-S</v>
          </cell>
          <cell r="N285">
            <v>44746</v>
          </cell>
          <cell r="Z285" t="str">
            <v>F</v>
          </cell>
        </row>
        <row r="286">
          <cell r="B286" t="str">
            <v>IT-S</v>
          </cell>
          <cell r="N286">
            <v>44746</v>
          </cell>
          <cell r="Z286" t="str">
            <v>F</v>
          </cell>
        </row>
        <row r="287">
          <cell r="B287" t="str">
            <v>IT-S</v>
          </cell>
          <cell r="N287">
            <v>44749</v>
          </cell>
          <cell r="Z287" t="str">
            <v>H</v>
          </cell>
        </row>
        <row r="288">
          <cell r="B288" t="str">
            <v>IT-S</v>
          </cell>
          <cell r="N288">
            <v>43500</v>
          </cell>
          <cell r="V288">
            <v>44596</v>
          </cell>
          <cell r="W288" t="str">
            <v>Démission</v>
          </cell>
          <cell r="Z288" t="str">
            <v>H</v>
          </cell>
        </row>
        <row r="289">
          <cell r="B289" t="str">
            <v>IT-S</v>
          </cell>
          <cell r="N289">
            <v>44755</v>
          </cell>
          <cell r="Z289" t="str">
            <v>H</v>
          </cell>
        </row>
        <row r="290">
          <cell r="B290" t="str">
            <v>IT-S</v>
          </cell>
          <cell r="N290">
            <v>44756</v>
          </cell>
          <cell r="V290">
            <v>44944</v>
          </cell>
          <cell r="W290" t="str">
            <v>Démission</v>
          </cell>
          <cell r="Z290" t="str">
            <v>F</v>
          </cell>
        </row>
        <row r="291">
          <cell r="B291" t="str">
            <v>IT-S</v>
          </cell>
          <cell r="N291">
            <v>44760</v>
          </cell>
          <cell r="Z291" t="str">
            <v>H</v>
          </cell>
        </row>
        <row r="292">
          <cell r="B292" t="str">
            <v>IT-S</v>
          </cell>
          <cell r="N292">
            <v>44760</v>
          </cell>
          <cell r="V292">
            <v>44928</v>
          </cell>
          <cell r="W292" t="str">
            <v>Démission</v>
          </cell>
          <cell r="Z292" t="str">
            <v>F</v>
          </cell>
        </row>
        <row r="293">
          <cell r="B293" t="str">
            <v>IT-S</v>
          </cell>
          <cell r="N293">
            <v>44760</v>
          </cell>
          <cell r="Z293" t="str">
            <v>H</v>
          </cell>
        </row>
        <row r="294">
          <cell r="B294" t="str">
            <v>IT-S</v>
          </cell>
          <cell r="N294">
            <v>44760</v>
          </cell>
          <cell r="Z294" t="str">
            <v>H</v>
          </cell>
        </row>
        <row r="295">
          <cell r="B295" t="str">
            <v>IT-S</v>
          </cell>
          <cell r="N295">
            <v>44760</v>
          </cell>
          <cell r="Z295" t="str">
            <v>F</v>
          </cell>
        </row>
        <row r="296">
          <cell r="B296" t="str">
            <v>IT-S</v>
          </cell>
          <cell r="N296">
            <v>44762</v>
          </cell>
          <cell r="Z296" t="str">
            <v>F</v>
          </cell>
        </row>
        <row r="297">
          <cell r="B297" t="str">
            <v>IT-S</v>
          </cell>
          <cell r="N297">
            <v>44764</v>
          </cell>
          <cell r="Z297" t="str">
            <v>F</v>
          </cell>
        </row>
        <row r="298">
          <cell r="B298" t="str">
            <v>IT-S</v>
          </cell>
          <cell r="N298">
            <v>44769</v>
          </cell>
          <cell r="Z298" t="str">
            <v>F</v>
          </cell>
        </row>
        <row r="299">
          <cell r="B299" t="str">
            <v>IT-S</v>
          </cell>
          <cell r="N299">
            <v>44774</v>
          </cell>
          <cell r="Z299" t="str">
            <v>F</v>
          </cell>
        </row>
        <row r="300">
          <cell r="B300" t="str">
            <v>IT-S</v>
          </cell>
          <cell r="N300">
            <v>44774</v>
          </cell>
          <cell r="Z300" t="str">
            <v>H</v>
          </cell>
        </row>
        <row r="301">
          <cell r="B301" t="str">
            <v>IT-S</v>
          </cell>
          <cell r="N301">
            <v>44774</v>
          </cell>
          <cell r="Z301" t="str">
            <v>F</v>
          </cell>
        </row>
        <row r="302">
          <cell r="B302" t="str">
            <v>OIN</v>
          </cell>
          <cell r="N302">
            <v>44781</v>
          </cell>
          <cell r="Z302" t="str">
            <v>F</v>
          </cell>
        </row>
        <row r="303">
          <cell r="B303" t="str">
            <v>OIR</v>
          </cell>
          <cell r="N303">
            <v>44802</v>
          </cell>
          <cell r="Z303" t="str">
            <v>H</v>
          </cell>
        </row>
        <row r="304">
          <cell r="B304" t="str">
            <v>IT-S</v>
          </cell>
          <cell r="N304">
            <v>44805</v>
          </cell>
          <cell r="Z304" t="str">
            <v>F</v>
          </cell>
        </row>
        <row r="305">
          <cell r="B305" t="str">
            <v>IT-S</v>
          </cell>
          <cell r="N305">
            <v>44805</v>
          </cell>
          <cell r="Z305" t="str">
            <v>H</v>
          </cell>
        </row>
        <row r="306">
          <cell r="B306" t="str">
            <v>IT-S</v>
          </cell>
          <cell r="N306">
            <v>44805</v>
          </cell>
          <cell r="V306">
            <v>44833</v>
          </cell>
          <cell r="W306" t="str">
            <v>Démission</v>
          </cell>
          <cell r="Z306" t="str">
            <v>F</v>
          </cell>
        </row>
        <row r="307">
          <cell r="B307" t="str">
            <v>IT-S</v>
          </cell>
          <cell r="N307">
            <v>44805</v>
          </cell>
          <cell r="Z307" t="str">
            <v>F</v>
          </cell>
        </row>
        <row r="308">
          <cell r="B308" t="str">
            <v>OIR</v>
          </cell>
          <cell r="N308">
            <v>44809</v>
          </cell>
          <cell r="Z308" t="str">
            <v>H</v>
          </cell>
        </row>
        <row r="309">
          <cell r="B309" t="str">
            <v>IT-S</v>
          </cell>
          <cell r="N309">
            <v>44809</v>
          </cell>
          <cell r="Z309" t="str">
            <v>F</v>
          </cell>
        </row>
        <row r="310">
          <cell r="B310" t="str">
            <v>IT-S</v>
          </cell>
          <cell r="N310">
            <v>44809</v>
          </cell>
          <cell r="Z310" t="str">
            <v>H</v>
          </cell>
        </row>
        <row r="311">
          <cell r="B311" t="str">
            <v>IT-S</v>
          </cell>
          <cell r="N311">
            <v>44810</v>
          </cell>
          <cell r="Z311" t="str">
            <v>H</v>
          </cell>
        </row>
        <row r="312">
          <cell r="B312" t="str">
            <v>IT-S</v>
          </cell>
          <cell r="N312">
            <v>44816</v>
          </cell>
          <cell r="Z312" t="str">
            <v>F</v>
          </cell>
        </row>
        <row r="313">
          <cell r="B313" t="str">
            <v>IT-S</v>
          </cell>
          <cell r="N313">
            <v>44819</v>
          </cell>
          <cell r="Z313" t="str">
            <v>F</v>
          </cell>
        </row>
        <row r="314">
          <cell r="B314" t="str">
            <v>IT-S</v>
          </cell>
          <cell r="N314">
            <v>44823</v>
          </cell>
          <cell r="Z314" t="str">
            <v>H</v>
          </cell>
        </row>
        <row r="315">
          <cell r="B315" t="str">
            <v>IT-S</v>
          </cell>
          <cell r="N315">
            <v>44823</v>
          </cell>
          <cell r="Z315" t="str">
            <v>F</v>
          </cell>
        </row>
        <row r="316">
          <cell r="B316" t="str">
            <v>IT-S</v>
          </cell>
          <cell r="N316">
            <v>44823</v>
          </cell>
          <cell r="Z316" t="str">
            <v>F</v>
          </cell>
        </row>
        <row r="317">
          <cell r="B317" t="str">
            <v>IT-S</v>
          </cell>
          <cell r="N317">
            <v>44826</v>
          </cell>
          <cell r="Z317" t="str">
            <v>H</v>
          </cell>
        </row>
        <row r="318">
          <cell r="B318" t="str">
            <v>IT-S</v>
          </cell>
          <cell r="N318">
            <v>44830</v>
          </cell>
          <cell r="Z318" t="str">
            <v>F</v>
          </cell>
        </row>
        <row r="319">
          <cell r="B319" t="str">
            <v>IT-S</v>
          </cell>
          <cell r="N319">
            <v>44830</v>
          </cell>
          <cell r="Z319" t="str">
            <v>F</v>
          </cell>
        </row>
        <row r="320">
          <cell r="B320" t="str">
            <v>IT-S</v>
          </cell>
          <cell r="N320">
            <v>44830</v>
          </cell>
          <cell r="Z320" t="str">
            <v>H</v>
          </cell>
        </row>
        <row r="321">
          <cell r="B321" t="str">
            <v>IT-S</v>
          </cell>
          <cell r="N321">
            <v>44826</v>
          </cell>
          <cell r="Z321" t="str">
            <v>F</v>
          </cell>
        </row>
        <row r="322">
          <cell r="B322" t="str">
            <v>IT-S</v>
          </cell>
          <cell r="N322">
            <v>44837</v>
          </cell>
          <cell r="Z322" t="str">
            <v>H</v>
          </cell>
        </row>
        <row r="323">
          <cell r="B323" t="str">
            <v>IT-S</v>
          </cell>
          <cell r="N323">
            <v>44837</v>
          </cell>
          <cell r="Z323" t="str">
            <v>F</v>
          </cell>
        </row>
        <row r="324">
          <cell r="B324" t="str">
            <v>OIN</v>
          </cell>
          <cell r="N324">
            <v>44858</v>
          </cell>
          <cell r="Z324" t="str">
            <v>F</v>
          </cell>
        </row>
        <row r="325">
          <cell r="B325" t="str">
            <v>OIR</v>
          </cell>
          <cell r="N325">
            <v>44851</v>
          </cell>
          <cell r="Z325" t="str">
            <v>H</v>
          </cell>
        </row>
        <row r="326">
          <cell r="B326" t="str">
            <v>OIR</v>
          </cell>
          <cell r="N326">
            <v>44858</v>
          </cell>
          <cell r="Z326" t="str">
            <v>H</v>
          </cell>
        </row>
        <row r="327">
          <cell r="B327" t="str">
            <v>IT-S</v>
          </cell>
          <cell r="N327">
            <v>44858</v>
          </cell>
          <cell r="Z327" t="str">
            <v>H</v>
          </cell>
        </row>
        <row r="328">
          <cell r="B328" t="str">
            <v>IT-S</v>
          </cell>
          <cell r="N328">
            <v>44865</v>
          </cell>
          <cell r="Z328" t="str">
            <v>H</v>
          </cell>
        </row>
        <row r="329">
          <cell r="B329" t="str">
            <v>OIR</v>
          </cell>
          <cell r="N329">
            <v>44872</v>
          </cell>
          <cell r="Z329" t="str">
            <v>F</v>
          </cell>
        </row>
        <row r="330">
          <cell r="B330" t="str">
            <v>IT-S</v>
          </cell>
          <cell r="N330">
            <v>44879</v>
          </cell>
          <cell r="Z330" t="str">
            <v>H</v>
          </cell>
        </row>
        <row r="331">
          <cell r="B331" t="str">
            <v>IT-S</v>
          </cell>
          <cell r="N331">
            <v>44879</v>
          </cell>
          <cell r="Z331" t="str">
            <v>F</v>
          </cell>
        </row>
        <row r="332">
          <cell r="B332" t="str">
            <v>IT-S</v>
          </cell>
          <cell r="N332">
            <v>44879</v>
          </cell>
          <cell r="Z332" t="str">
            <v>F</v>
          </cell>
        </row>
        <row r="333">
          <cell r="B333" t="str">
            <v>IT-S</v>
          </cell>
          <cell r="N333">
            <v>44879</v>
          </cell>
          <cell r="Z333" t="str">
            <v>F</v>
          </cell>
        </row>
        <row r="334">
          <cell r="B334" t="str">
            <v>OIR</v>
          </cell>
          <cell r="N334">
            <v>44886</v>
          </cell>
          <cell r="Z334" t="str">
            <v>F</v>
          </cell>
        </row>
        <row r="335">
          <cell r="B335" t="str">
            <v>OIR</v>
          </cell>
          <cell r="N335">
            <v>44893</v>
          </cell>
          <cell r="Z335" t="str">
            <v>F</v>
          </cell>
        </row>
        <row r="336">
          <cell r="B336" t="str">
            <v>IT-S</v>
          </cell>
          <cell r="N336">
            <v>44893</v>
          </cell>
          <cell r="Z336" t="str">
            <v>F</v>
          </cell>
        </row>
        <row r="337">
          <cell r="B337" t="str">
            <v>IT-S</v>
          </cell>
          <cell r="N337">
            <v>44900</v>
          </cell>
          <cell r="Z337" t="str">
            <v>H</v>
          </cell>
        </row>
        <row r="338">
          <cell r="B338" t="str">
            <v>IT-S</v>
          </cell>
          <cell r="N338">
            <v>44896</v>
          </cell>
          <cell r="Z338" t="str">
            <v>H</v>
          </cell>
        </row>
        <row r="339">
          <cell r="B339" t="str">
            <v>OIR</v>
          </cell>
          <cell r="N339">
            <v>44914</v>
          </cell>
          <cell r="Z339" t="str">
            <v>F</v>
          </cell>
        </row>
        <row r="340">
          <cell r="B340" t="str">
            <v>OIR</v>
          </cell>
          <cell r="N340">
            <v>44914</v>
          </cell>
          <cell r="Z340" t="str">
            <v>H</v>
          </cell>
        </row>
        <row r="341">
          <cell r="B341" t="str">
            <v>IT-S</v>
          </cell>
          <cell r="N341">
            <v>44927</v>
          </cell>
          <cell r="Z341" t="str">
            <v>F</v>
          </cell>
        </row>
        <row r="342">
          <cell r="B342" t="str">
            <v>OIR</v>
          </cell>
          <cell r="N342">
            <v>44949</v>
          </cell>
          <cell r="Z342" t="str">
            <v>H</v>
          </cell>
        </row>
        <row r="343">
          <cell r="B343" t="str">
            <v>OIR</v>
          </cell>
          <cell r="N343">
            <v>44935</v>
          </cell>
          <cell r="Z343" t="str">
            <v>H</v>
          </cell>
        </row>
        <row r="344">
          <cell r="B344" t="str">
            <v>OIR</v>
          </cell>
          <cell r="N344">
            <v>44942</v>
          </cell>
          <cell r="Z344" t="str">
            <v>H</v>
          </cell>
        </row>
        <row r="345">
          <cell r="B345" t="str">
            <v>IT-S</v>
          </cell>
          <cell r="N345">
            <v>44956</v>
          </cell>
          <cell r="Z345" t="str">
            <v>F</v>
          </cell>
        </row>
        <row r="346">
          <cell r="B346" t="str">
            <v>IT-S</v>
          </cell>
          <cell r="N346">
            <v>44956</v>
          </cell>
          <cell r="Z346" t="str">
            <v>H</v>
          </cell>
        </row>
        <row r="347">
          <cell r="B347" t="str">
            <v>IT-S</v>
          </cell>
          <cell r="N347">
            <v>44927</v>
          </cell>
          <cell r="Z347" t="str">
            <v>F</v>
          </cell>
        </row>
        <row r="348">
          <cell r="B348" t="str">
            <v>OIR</v>
          </cell>
          <cell r="N348">
            <v>44963</v>
          </cell>
          <cell r="Z348" t="str">
            <v>H</v>
          </cell>
        </row>
        <row r="349">
          <cell r="B349" t="str">
            <v>IT-S</v>
          </cell>
          <cell r="N349">
            <v>44970</v>
          </cell>
          <cell r="Z349" t="str">
            <v>H</v>
          </cell>
        </row>
        <row r="350">
          <cell r="B350" t="str">
            <v>IT-S</v>
          </cell>
          <cell r="N350">
            <v>44977</v>
          </cell>
          <cell r="Z350" t="str">
            <v>H</v>
          </cell>
        </row>
        <row r="351">
          <cell r="B351" t="str">
            <v>IT-S</v>
          </cell>
          <cell r="N351">
            <v>44958</v>
          </cell>
          <cell r="Z351" t="str">
            <v>F</v>
          </cell>
        </row>
        <row r="352">
          <cell r="B352" t="str">
            <v>IT-S</v>
          </cell>
          <cell r="N352">
            <v>44991</v>
          </cell>
          <cell r="Z352" t="str">
            <v>H</v>
          </cell>
        </row>
        <row r="353">
          <cell r="B353" t="str">
            <v>IT-S</v>
          </cell>
          <cell r="N353">
            <v>44991</v>
          </cell>
          <cell r="Z353" t="str">
            <v>H</v>
          </cell>
        </row>
        <row r="354">
          <cell r="B354" t="str">
            <v>IT-S</v>
          </cell>
          <cell r="N354">
            <v>45019</v>
          </cell>
          <cell r="Z354" t="str">
            <v>F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A30" sqref="A30"/>
    </sheetView>
  </sheetViews>
  <sheetFormatPr baseColWidth="10" defaultColWidth="11.453125" defaultRowHeight="14.5" x14ac:dyDescent="0.35"/>
  <cols>
    <col min="1" max="1" width="76" bestFit="1" customWidth="1"/>
  </cols>
  <sheetData>
    <row r="1" spans="1:14" ht="15" thickBot="1" x14ac:dyDescent="0.4">
      <c r="A1" s="75"/>
    </row>
    <row r="2" spans="1:14" x14ac:dyDescent="0.35">
      <c r="A2" s="76" t="s">
        <v>0</v>
      </c>
      <c r="B2" s="77">
        <v>44927</v>
      </c>
      <c r="C2" s="77">
        <v>44958</v>
      </c>
      <c r="D2" s="77">
        <v>44986</v>
      </c>
      <c r="E2" s="77">
        <v>45017</v>
      </c>
      <c r="F2" s="77">
        <v>45047</v>
      </c>
      <c r="G2" s="77">
        <v>45078</v>
      </c>
      <c r="H2" s="77">
        <v>45108</v>
      </c>
      <c r="I2" s="77">
        <v>45139</v>
      </c>
      <c r="J2" s="77">
        <v>45170</v>
      </c>
      <c r="K2" s="77">
        <v>45200</v>
      </c>
      <c r="L2" s="77">
        <v>45231</v>
      </c>
      <c r="M2" s="77">
        <v>45261</v>
      </c>
      <c r="N2" s="78" t="s">
        <v>1</v>
      </c>
    </row>
    <row r="3" spans="1:14" x14ac:dyDescent="0.35">
      <c r="A3" s="79" t="s">
        <v>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1" t="e">
        <f>AVERAGE(#REF!)</f>
        <v>#REF!</v>
      </c>
    </row>
    <row r="4" spans="1:14" x14ac:dyDescent="0.35">
      <c r="A4" s="82" t="s">
        <v>3</v>
      </c>
      <c r="B4" s="86"/>
      <c r="C4" s="87"/>
      <c r="D4" s="85"/>
      <c r="E4" s="85"/>
      <c r="F4" s="85"/>
      <c r="G4" s="85"/>
      <c r="H4" s="85"/>
      <c r="I4" s="85"/>
      <c r="J4" s="85"/>
      <c r="K4" s="85"/>
      <c r="L4" s="85"/>
      <c r="M4" s="85"/>
      <c r="N4" s="88" t="e">
        <f>AVERAGE(#REF!)</f>
        <v>#REF!</v>
      </c>
    </row>
    <row r="5" spans="1:14" x14ac:dyDescent="0.35">
      <c r="A5" s="82" t="s">
        <v>4</v>
      </c>
      <c r="B5" s="89"/>
      <c r="C5" s="90"/>
      <c r="D5" s="89"/>
      <c r="E5" s="89"/>
      <c r="F5" s="89"/>
      <c r="G5" s="89"/>
      <c r="H5" s="89"/>
      <c r="I5" s="89"/>
      <c r="J5" s="89"/>
      <c r="K5" s="89"/>
      <c r="L5" s="89"/>
      <c r="M5" s="89"/>
      <c r="N5" s="91" t="e">
        <f>AVERAGE(#REF!)</f>
        <v>#REF!</v>
      </c>
    </row>
    <row r="6" spans="1:14" x14ac:dyDescent="0.35">
      <c r="A6" s="82" t="s">
        <v>5</v>
      </c>
      <c r="B6" s="89"/>
      <c r="C6" s="90"/>
      <c r="D6" s="89"/>
      <c r="E6" s="89"/>
      <c r="F6" s="89"/>
      <c r="G6" s="89"/>
      <c r="H6" s="89"/>
      <c r="I6" s="89"/>
      <c r="J6" s="89"/>
      <c r="K6" s="89"/>
      <c r="L6" s="89"/>
      <c r="M6" s="89"/>
      <c r="N6" s="91" t="e">
        <f>AVERAGE(#REF!)</f>
        <v>#REF!</v>
      </c>
    </row>
    <row r="7" spans="1:14" x14ac:dyDescent="0.35">
      <c r="A7" s="82" t="s">
        <v>6</v>
      </c>
      <c r="B7" s="83"/>
      <c r="C7" s="92"/>
      <c r="D7" s="84"/>
      <c r="E7" s="84"/>
      <c r="F7" s="84"/>
      <c r="G7" s="84"/>
      <c r="H7" s="84"/>
      <c r="I7" s="84"/>
      <c r="J7" s="84"/>
      <c r="K7" s="84"/>
      <c r="L7" s="84"/>
      <c r="M7" s="84"/>
      <c r="N7" s="88" t="e">
        <f>AVERAGE(#REF!)</f>
        <v>#REF!</v>
      </c>
    </row>
    <row r="8" spans="1:14" x14ac:dyDescent="0.35">
      <c r="A8" s="82" t="s">
        <v>7</v>
      </c>
      <c r="B8" s="89"/>
      <c r="C8" s="90"/>
      <c r="D8" s="89"/>
      <c r="E8" s="89"/>
      <c r="F8" s="89"/>
      <c r="G8" s="89"/>
      <c r="H8" s="89"/>
      <c r="I8" s="89"/>
      <c r="J8" s="89"/>
      <c r="K8" s="89"/>
      <c r="L8" s="89"/>
      <c r="M8" s="89"/>
      <c r="N8" s="91" t="e">
        <f>AVERAGE(#REF!)</f>
        <v>#REF!</v>
      </c>
    </row>
    <row r="9" spans="1:14" x14ac:dyDescent="0.35">
      <c r="A9" s="82" t="s">
        <v>8</v>
      </c>
      <c r="B9" s="93"/>
      <c r="C9" s="94"/>
      <c r="D9" s="93"/>
      <c r="E9" s="93"/>
      <c r="F9" s="93"/>
      <c r="G9" s="93"/>
      <c r="H9" s="93"/>
      <c r="I9" s="93"/>
      <c r="J9" s="93"/>
      <c r="K9" s="93"/>
      <c r="L9" s="93"/>
      <c r="M9" s="93"/>
      <c r="N9" s="95" t="e">
        <f>AVERAGE(#REF!)</f>
        <v>#REF!</v>
      </c>
    </row>
    <row r="10" spans="1:14" x14ac:dyDescent="0.35">
      <c r="A10" s="96" t="s">
        <v>9</v>
      </c>
      <c r="B10" s="97" t="e">
        <f>#REF!+B23-B29</f>
        <v>#REF!</v>
      </c>
      <c r="C10" s="97" t="e">
        <f t="shared" ref="C10:F10" si="0">B10+C23-C29</f>
        <v>#REF!</v>
      </c>
      <c r="D10" s="97" t="e">
        <f t="shared" si="0"/>
        <v>#REF!</v>
      </c>
      <c r="E10" s="97" t="e">
        <f t="shared" si="0"/>
        <v>#REF!</v>
      </c>
      <c r="F10" s="97" t="e">
        <f t="shared" si="0"/>
        <v>#REF!</v>
      </c>
      <c r="G10" s="97"/>
      <c r="H10" s="97"/>
      <c r="I10" s="97"/>
      <c r="J10" s="97"/>
      <c r="K10" s="97"/>
      <c r="L10" s="97"/>
      <c r="M10" s="97"/>
      <c r="N10" s="98" t="e">
        <f>AVERAGE(B10:M10)</f>
        <v>#REF!</v>
      </c>
    </row>
    <row r="11" spans="1:14" x14ac:dyDescent="0.35">
      <c r="A11" s="96" t="s">
        <v>10</v>
      </c>
      <c r="B11" s="97" t="e">
        <f>#REF!+B23-B30</f>
        <v>#REF!</v>
      </c>
      <c r="C11" s="97" t="e">
        <f t="shared" ref="C11:M11" si="1">B11+C23-C30</f>
        <v>#REF!</v>
      </c>
      <c r="D11" s="97" t="e">
        <f t="shared" si="1"/>
        <v>#REF!</v>
      </c>
      <c r="E11" s="97" t="e">
        <f t="shared" si="1"/>
        <v>#REF!</v>
      </c>
      <c r="F11" s="97" t="e">
        <f t="shared" si="1"/>
        <v>#REF!</v>
      </c>
      <c r="G11" s="97" t="e">
        <f t="shared" si="1"/>
        <v>#REF!</v>
      </c>
      <c r="H11" s="97" t="e">
        <f t="shared" si="1"/>
        <v>#REF!</v>
      </c>
      <c r="I11" s="97" t="e">
        <f t="shared" si="1"/>
        <v>#REF!</v>
      </c>
      <c r="J11" s="97" t="e">
        <f t="shared" si="1"/>
        <v>#REF!</v>
      </c>
      <c r="K11" s="97" t="e">
        <f t="shared" si="1"/>
        <v>#REF!</v>
      </c>
      <c r="L11" s="97" t="e">
        <f t="shared" si="1"/>
        <v>#REF!</v>
      </c>
      <c r="M11" s="97" t="e">
        <f t="shared" si="1"/>
        <v>#REF!</v>
      </c>
      <c r="N11" s="98" t="e">
        <f t="shared" ref="N11:N12" si="2">AVERAGE(B11:M11)</f>
        <v>#REF!</v>
      </c>
    </row>
    <row r="12" spans="1:14" x14ac:dyDescent="0.35">
      <c r="A12" s="96" t="s">
        <v>11</v>
      </c>
      <c r="B12" s="97" t="e">
        <f>#REF!+B23-B31</f>
        <v>#REF!</v>
      </c>
      <c r="C12" s="97" t="e">
        <f t="shared" ref="C12:F12" si="3">B12+C23-C31</f>
        <v>#REF!</v>
      </c>
      <c r="D12" s="97" t="e">
        <f t="shared" si="3"/>
        <v>#REF!</v>
      </c>
      <c r="E12" s="97" t="e">
        <f t="shared" si="3"/>
        <v>#REF!</v>
      </c>
      <c r="F12" s="97" t="e">
        <f t="shared" si="3"/>
        <v>#REF!</v>
      </c>
      <c r="G12" s="97"/>
      <c r="H12" s="97"/>
      <c r="I12" s="97"/>
      <c r="J12" s="97"/>
      <c r="K12" s="97"/>
      <c r="L12" s="97"/>
      <c r="M12" s="97"/>
      <c r="N12" s="98" t="e">
        <f t="shared" si="2"/>
        <v>#REF!</v>
      </c>
    </row>
    <row r="13" spans="1:14" x14ac:dyDescent="0.35">
      <c r="A13" s="99" t="s">
        <v>12</v>
      </c>
      <c r="B13" s="101" t="e">
        <f t="shared" ref="B13:F13" si="4">B11-SUM(B14:B19)</f>
        <v>#REF!</v>
      </c>
      <c r="C13" s="102" t="e">
        <f t="shared" si="4"/>
        <v>#REF!</v>
      </c>
      <c r="D13" s="100" t="e">
        <f t="shared" si="4"/>
        <v>#REF!</v>
      </c>
      <c r="E13" s="100" t="e">
        <f t="shared" si="4"/>
        <v>#REF!</v>
      </c>
      <c r="F13" s="100" t="e">
        <f t="shared" si="4"/>
        <v>#REF!</v>
      </c>
      <c r="G13" s="103"/>
      <c r="H13" s="103"/>
      <c r="I13" s="103"/>
      <c r="J13" s="103"/>
      <c r="K13" s="103"/>
      <c r="L13" s="103"/>
      <c r="M13" s="103"/>
      <c r="N13" s="103" t="e">
        <f>AVERAGE(#REF!)</f>
        <v>#REF!</v>
      </c>
    </row>
    <row r="14" spans="1:14" x14ac:dyDescent="0.35">
      <c r="A14" s="99" t="s">
        <v>13</v>
      </c>
      <c r="B14" s="102"/>
      <c r="C14" s="102"/>
      <c r="D14" s="102"/>
      <c r="E14" s="100"/>
      <c r="F14" s="100"/>
      <c r="G14" s="103"/>
      <c r="H14" s="103"/>
      <c r="I14" s="103"/>
      <c r="J14" s="103"/>
      <c r="K14" s="103"/>
      <c r="L14" s="103"/>
      <c r="M14" s="103"/>
      <c r="N14" s="103" t="e">
        <f>AVERAGE(#REF!)</f>
        <v>#REF!</v>
      </c>
    </row>
    <row r="15" spans="1:14" x14ac:dyDescent="0.35">
      <c r="A15" s="99" t="s">
        <v>14</v>
      </c>
      <c r="B15" s="102"/>
      <c r="C15" s="104"/>
      <c r="D15" s="105"/>
      <c r="E15" s="105"/>
      <c r="F15" s="105"/>
      <c r="G15" s="106"/>
      <c r="H15" s="106"/>
      <c r="I15" s="106"/>
      <c r="J15" s="106"/>
      <c r="K15" s="106"/>
      <c r="L15" s="106"/>
      <c r="M15" s="106"/>
      <c r="N15" s="106" t="e">
        <f>AVERAGE(#REF!)</f>
        <v>#REF!</v>
      </c>
    </row>
    <row r="16" spans="1:14" x14ac:dyDescent="0.35">
      <c r="A16" s="99" t="s">
        <v>15</v>
      </c>
      <c r="B16" s="107"/>
      <c r="C16" s="108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 t="e">
        <f>AVERAGE(#REF!)</f>
        <v>#REF!</v>
      </c>
    </row>
    <row r="17" spans="1:14" x14ac:dyDescent="0.35">
      <c r="A17" s="99" t="s">
        <v>16</v>
      </c>
      <c r="B17" s="107"/>
      <c r="C17" s="108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 t="e">
        <f>AVERAGE(#REF!)</f>
        <v>#REF!</v>
      </c>
    </row>
    <row r="18" spans="1:14" x14ac:dyDescent="0.35">
      <c r="A18" s="99" t="s">
        <v>17</v>
      </c>
      <c r="B18" s="107"/>
      <c r="C18" s="108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 t="e">
        <f>AVERAGE(#REF!)</f>
        <v>#REF!</v>
      </c>
    </row>
    <row r="19" spans="1:14" x14ac:dyDescent="0.35">
      <c r="A19" s="99" t="s">
        <v>18</v>
      </c>
      <c r="B19" s="109"/>
      <c r="C19" s="110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 t="e">
        <f>AVERAGE(#REF!)</f>
        <v>#REF!</v>
      </c>
    </row>
    <row r="20" spans="1:14" x14ac:dyDescent="0.35">
      <c r="A20" s="111" t="s">
        <v>19</v>
      </c>
      <c r="B20" s="112" t="e">
        <f>AVERAGE(B11:B11)</f>
        <v>#REF!</v>
      </c>
      <c r="C20" s="112" t="e">
        <f>AVERAGE(B11:C11)</f>
        <v>#REF!</v>
      </c>
      <c r="D20" s="112" t="e">
        <f>AVERAGE(B11:D11)</f>
        <v>#REF!</v>
      </c>
      <c r="E20" s="112" t="e">
        <f>AVERAGE(B11:E11)</f>
        <v>#REF!</v>
      </c>
      <c r="F20" s="112" t="e">
        <f>AVERAGE(B11:F11)</f>
        <v>#REF!</v>
      </c>
      <c r="G20" s="113"/>
      <c r="H20" s="113"/>
      <c r="I20" s="113"/>
      <c r="J20" s="113"/>
      <c r="K20" s="113"/>
      <c r="L20" s="113"/>
      <c r="M20" s="113"/>
    </row>
    <row r="21" spans="1:14" x14ac:dyDescent="0.35">
      <c r="A21" s="111"/>
      <c r="B21" s="112" t="e">
        <f>AVERAGE(B12:B12)</f>
        <v>#REF!</v>
      </c>
      <c r="C21" s="112" t="e">
        <f>AVERAGE(B12:C12)</f>
        <v>#REF!</v>
      </c>
      <c r="D21" s="112" t="e">
        <f>AVERAGE(B12:D12)</f>
        <v>#REF!</v>
      </c>
      <c r="E21" s="112" t="e">
        <f>AVERAGE(B12:E12)</f>
        <v>#REF!</v>
      </c>
      <c r="F21" s="112" t="e">
        <f>AVERAGE(B12:F12)</f>
        <v>#REF!</v>
      </c>
      <c r="G21" s="113"/>
      <c r="H21" s="113"/>
      <c r="I21" s="113"/>
      <c r="J21" s="113"/>
      <c r="K21" s="113"/>
      <c r="L21" s="113"/>
      <c r="M21" s="113"/>
    </row>
    <row r="22" spans="1:14" x14ac:dyDescent="0.35">
      <c r="A22" s="114" t="s">
        <v>20</v>
      </c>
      <c r="B22" s="115" t="e">
        <f>AVERAGE(B13:B13)</f>
        <v>#REF!</v>
      </c>
      <c r="C22" s="115" t="e">
        <f>AVERAGE(B13:C13)</f>
        <v>#REF!</v>
      </c>
      <c r="D22" s="115" t="e">
        <f>AVERAGE(B13:D13)</f>
        <v>#REF!</v>
      </c>
      <c r="E22" s="115" t="e">
        <f>AVERAGE(B13:E13)</f>
        <v>#REF!</v>
      </c>
      <c r="F22" s="115" t="e">
        <f>AVERAGE(B13:F13)</f>
        <v>#REF!</v>
      </c>
      <c r="G22" s="116"/>
      <c r="H22" s="116"/>
      <c r="I22" s="116"/>
      <c r="J22" s="116"/>
      <c r="K22" s="116"/>
      <c r="L22" s="116"/>
      <c r="M22" s="116"/>
      <c r="N22" s="117"/>
    </row>
    <row r="23" spans="1:14" x14ac:dyDescent="0.35">
      <c r="A23" s="118" t="s">
        <v>21</v>
      </c>
      <c r="B23" s="120">
        <f>(COUNTIFS('Dashboard (liste effectif) '!$B:$B,"IT-S",[1]liste_effectif!$N:$N,"&gt;="&amp;B2)-COUNTIFS([1]liste_effectif!$B:$B,"IT-S",[1]liste_effectif!$N:$N,"&gt;="&amp;C2)+COUNTIFS([1]liste_effectif!$B:$B,"OIR",[1]liste_effectif!$N:$N,"&gt;="&amp;B2)-COUNTIFS([1]liste_effectif!$B:$B,"OIR",[1]liste_effectif!$N:$N,"&gt;="&amp;C2)+COUNTIFS([1]liste_effectif!$B:$B,"OIN",[1]liste_effectif!$N:$N,"&gt;="&amp;B2)-COUNTIFS([1]liste_effectif!$B:$B,"OIN",[1]liste_effectif!$N:$N,"&gt;="&amp;C2))</f>
        <v>-3</v>
      </c>
      <c r="C23" s="120">
        <f>(COUNTIFS('Dashboard (liste effectif) '!$B:$B,"IT-S",[1]liste_effectif!$N:$N,"&gt;="&amp;C2)-COUNTIFS([1]liste_effectif!$B:$B,"IT-S",[1]liste_effectif!$N:$N,"&gt;="&amp;D2)+COUNTIFS([1]liste_effectif!$B:$B,"OIR",[1]liste_effectif!$N:$N,"&gt;="&amp;C2)-COUNTIFS([1]liste_effectif!$B:$B,"OIR",[1]liste_effectif!$N:$N,"&gt;="&amp;D2)+COUNTIFS([1]liste_effectif!$B:$B,"OIN",[1]liste_effectif!$N:$N,"&gt;="&amp;C2)-COUNTIFS([1]liste_effectif!$B:$B,"OIN",[1]liste_effectif!$N:$N,"&gt;="&amp;D2))</f>
        <v>-2</v>
      </c>
      <c r="D23" s="120">
        <f>(COUNTIFS('Dashboard (liste effectif) '!$B:$B,"IT-S",[1]liste_effectif!$N:$N,"&gt;="&amp;D2)-COUNTIFS([1]liste_effectif!$B:$B,"IT-S",[1]liste_effectif!$N:$N,"&gt;="&amp;E2)+COUNTIFS([1]liste_effectif!$B:$B,"OIR",[1]liste_effectif!$N:$N,"&gt;="&amp;D2)-COUNTIFS([1]liste_effectif!$B:$B,"OIR",[1]liste_effectif!$N:$N,"&gt;="&amp;E2)+COUNTIFS([1]liste_effectif!$B:$B,"OIN",[1]liste_effectif!$N:$N,"&gt;="&amp;D2)-COUNTIFS([1]liste_effectif!$B:$B,"OIN",[1]liste_effectif!$N:$N,"&gt;="&amp;E2))</f>
        <v>-1</v>
      </c>
      <c r="E23" s="120">
        <f>(COUNTIFS('Dashboard (liste effectif) '!$B:$B,"IT-S",[1]liste_effectif!$N:$N,"&gt;="&amp;E2)-COUNTIFS([1]liste_effectif!$B:$B,"IT-S",[1]liste_effectif!$N:$N,"&gt;="&amp;F2)+COUNTIFS([1]liste_effectif!$B:$B,"OIR",[1]liste_effectif!$N:$N,"&gt;="&amp;E2)-COUNTIFS([1]liste_effectif!$B:$B,"OIR",[1]liste_effectif!$N:$N,"&gt;="&amp;F2)+COUNTIFS([1]liste_effectif!$B:$B,"OIN",[1]liste_effectif!$N:$N,"&gt;="&amp;E2)-COUNTIFS([1]liste_effectif!$B:$B,"OIN",[1]liste_effectif!$N:$N,"&gt;="&amp;F2))</f>
        <v>0</v>
      </c>
      <c r="F23" s="120">
        <f>(COUNTIFS('Dashboard (liste effectif) '!$B:$B,"IT-S",[1]liste_effectif!$N:$N,"&gt;="&amp;F2)-COUNTIFS([1]liste_effectif!$B:$B,"IT-S",[1]liste_effectif!$N:$N,"&gt;="&amp;G2)+COUNTIFS([1]liste_effectif!$B:$B,"OIR",[1]liste_effectif!$N:$N,"&gt;="&amp;F2)-COUNTIFS([1]liste_effectif!$B:$B,"OIR",[1]liste_effectif!$N:$N,"&gt;="&amp;G2)+COUNTIFS([1]liste_effectif!$B:$B,"OIN",[1]liste_effectif!$N:$N,"&gt;="&amp;F2)-COUNTIFS([1]liste_effectif!$B:$B,"OIN",[1]liste_effectif!$N:$N,"&gt;="&amp;G2))</f>
        <v>0</v>
      </c>
      <c r="G23" s="120">
        <f>(COUNTIFS('Dashboard (liste effectif) '!$B:$B,"IT-S",[1]liste_effectif!$N:$N,"&gt;="&amp;G2)-COUNTIFS([1]liste_effectif!$B:$B,"IT-S",[1]liste_effectif!$N:$N,"&gt;="&amp;H2)+COUNTIFS([1]liste_effectif!$B:$B,"OIR",[1]liste_effectif!$N:$N,"&gt;="&amp;G2)-COUNTIFS([1]liste_effectif!$B:$B,"OIR",[1]liste_effectif!$N:$N,"&gt;="&amp;H2)+COUNTIFS([1]liste_effectif!$B:$B,"OIN",[1]liste_effectif!$N:$N,"&gt;="&amp;G2)-COUNTIFS([1]liste_effectif!$B:$B,"OIN",[1]liste_effectif!$N:$N,"&gt;="&amp;H2))</f>
        <v>0</v>
      </c>
      <c r="H23" s="120"/>
      <c r="I23" s="120"/>
      <c r="J23" s="120"/>
      <c r="K23" s="120"/>
      <c r="L23" s="120"/>
      <c r="M23" s="120"/>
    </row>
    <row r="24" spans="1:14" x14ac:dyDescent="0.35">
      <c r="A24" s="118" t="s">
        <v>22</v>
      </c>
      <c r="B24" s="121">
        <f>COUNTIFS([1]liste_effectif!$B:$B,"IT-S",[1]liste_effectif!$W:$W,"Démission",[1]liste_effectif!$V:$V,"&gt;="&amp;B2)-COUNTIFS([1]liste_effectif!$B:$B,"IT-S",[1]liste_effectif!$W:$W,"Démission",[1]liste_effectif!$V:$V,"&gt;="&amp;C2)+COUNTIFS([1]liste_effectif!$B:$B,"OIR",[1]liste_effectif!$W:$W,"Démission",[1]liste_effectif!$V:$V,"&gt;="&amp;B2)-COUNTIFS([1]liste_effectif!$B:$B,"OIR",[1]liste_effectif!$W:$W,"Démission",[1]liste_effectif!$V:$V,"&gt;="&amp;C2)+ COUNTIFS([1]liste_effectif!$B:$B,"OIN",[1]liste_effectif!$W:$W,"Démission",[1]liste_effectif!$V:$V,"&gt;="&amp;B2)-COUNTIFS([1]liste_effectif!$B:$B,"OIN",[1]liste_effectif!$W:$W,"Démission",[1]liste_effectif!$V:$V,"&gt;="&amp;C2)</f>
        <v>8</v>
      </c>
      <c r="C24" s="122">
        <f>COUNTIFS([1]liste_effectif!$B:$B,"IT-S",[1]liste_effectif!$W:$W,"Démission",[1]liste_effectif!$V:$V,"&gt;="&amp;C2)-COUNTIFS([1]liste_effectif!$B:$B,"IT-S",[1]liste_effectif!$W:$W,"Démission",[1]liste_effectif!$V:$V,"&gt;="&amp;D2)+COUNTIFS([1]liste_effectif!$B:$B,"OIR",[1]liste_effectif!$W:$W,"Démission",[1]liste_effectif!$V:$V,"&gt;="&amp;C2)-COUNTIFS([1]liste_effectif!$B:$B,"OIR",[1]liste_effectif!$W:$W,"Démission",[1]liste_effectif!$V:$V,"&gt;="&amp;D2)+ COUNTIFS([1]liste_effectif!$B:$B,"OIN",[1]liste_effectif!$W:$W,"Démission",[1]liste_effectif!$V:$V,"&gt;="&amp;C2)-COUNTIFS([1]liste_effectif!$B:$B,"OIN",[1]liste_effectif!$W:$W,"Démission",[1]liste_effectif!$V:$V,"&gt;="&amp;D2)</f>
        <v>1</v>
      </c>
      <c r="D24" s="121">
        <f>COUNTIFS([1]liste_effectif!$B:$B,"IT-S",[1]liste_effectif!$W:$W,"Démission",[1]liste_effectif!$V:$V,"&gt;="&amp;D2)-COUNTIFS([1]liste_effectif!$B:$B,"IT-S",[1]liste_effectif!$W:$W,"Démission",[1]liste_effectif!$V:$V,"&gt;="&amp;E2)+COUNTIFS([1]liste_effectif!$B:$B,"OIR",[1]liste_effectif!$W:$W,"Démission",[1]liste_effectif!$V:$V,"&gt;="&amp;D2)-COUNTIFS([1]liste_effectif!$B:$B,"OIR",[1]liste_effectif!$W:$W,"Démission",[1]liste_effectif!$V:$V,"&gt;="&amp;E2)+ COUNTIFS([1]liste_effectif!$B:$B,"OIN",[1]liste_effectif!$W:$W,"Démission",[1]liste_effectif!$V:$V,"&gt;="&amp;D2)-COUNTIFS([1]liste_effectif!$B:$B,"OIN",[1]liste_effectif!$W:$W,"Démission",[1]liste_effectif!$V:$V,"&gt;="&amp;E2)</f>
        <v>2</v>
      </c>
      <c r="E24" s="121">
        <f>COUNTIFS([1]liste_effectif!$B:$B,"IT-S",[1]liste_effectif!$W:$W,"Démission",[1]liste_effectif!$V:$V,"&gt;="&amp;E2)-COUNTIFS([1]liste_effectif!$B:$B,"IT-S",[1]liste_effectif!$W:$W,"Démission",[1]liste_effectif!$V:$V,"&gt;="&amp;F2)+COUNTIFS([1]liste_effectif!$B:$B,"OIR",[1]liste_effectif!$W:$W,"Démission",[1]liste_effectif!$V:$V,"&gt;="&amp;E2)-COUNTIFS([1]liste_effectif!$B:$B,"OIR",[1]liste_effectif!$W:$W,"Démission",[1]liste_effectif!$V:$V,"&gt;="&amp;F2)+ COUNTIFS([1]liste_effectif!$B:$B,"OIN",[1]liste_effectif!$W:$W,"Démission",[1]liste_effectif!$V:$V,"&gt;="&amp;E2)-COUNTIFS([1]liste_effectif!$B:$B,"OIN",[1]liste_effectif!$W:$W,"Démission",[1]liste_effectif!$V:$V,"&gt;="&amp;F2)</f>
        <v>1</v>
      </c>
      <c r="F24" s="121">
        <f>COUNTIFS([1]liste_effectif!$B:$B,"IT-S",[1]liste_effectif!$W:$W,"Démission",[1]liste_effectif!$V:$V,"&gt;="&amp;F2)-COUNTIFS([1]liste_effectif!$B:$B,"IT-S",[1]liste_effectif!$W:$W,"Démission",[1]liste_effectif!$V:$V,"&gt;="&amp;G2)+COUNTIFS([1]liste_effectif!$B:$B,"OIR",[1]liste_effectif!$W:$W,"Démission",[1]liste_effectif!$V:$V,"&gt;="&amp;F2)-COUNTIFS([1]liste_effectif!$B:$B,"OIR",[1]liste_effectif!$W:$W,"Démission",[1]liste_effectif!$V:$V,"&gt;="&amp;G2)+ COUNTIFS([1]liste_effectif!$B:$B,"OIN",[1]liste_effectif!$W:$W,"Démission",[1]liste_effectif!$V:$V,"&gt;="&amp;F2)-COUNTIFS([1]liste_effectif!$B:$B,"OIN",[1]liste_effectif!$W:$W,"Démission",[1]liste_effectif!$V:$V,"&gt;="&amp;G2)</f>
        <v>1</v>
      </c>
      <c r="G24" s="121"/>
      <c r="H24" s="121"/>
      <c r="I24" s="121"/>
      <c r="J24" s="121"/>
      <c r="K24" s="121"/>
      <c r="L24" s="121"/>
      <c r="M24" s="121"/>
    </row>
    <row r="25" spans="1:14" x14ac:dyDescent="0.35">
      <c r="A25" s="118" t="s">
        <v>23</v>
      </c>
      <c r="B25" s="121"/>
      <c r="C25" s="122"/>
      <c r="D25" s="121"/>
      <c r="E25" s="121"/>
      <c r="F25" s="121"/>
      <c r="G25" s="121"/>
      <c r="H25" s="121"/>
      <c r="I25" s="121"/>
      <c r="J25" s="121"/>
      <c r="K25" s="121"/>
      <c r="L25" s="121"/>
      <c r="M25" s="121"/>
    </row>
    <row r="26" spans="1:14" x14ac:dyDescent="0.35">
      <c r="A26" s="118" t="s">
        <v>24</v>
      </c>
      <c r="B26" s="121">
        <f>COUNTIFS([1]liste_effectif!$B:$B,"IT-S",[1]liste_effectif!$W:$W,"Mobilité",[1]liste_effectif!$V:$V,"&gt;="&amp;B2)-COUNTIFS([1]liste_effectif!$B:$B,"IT-S",[1]liste_effectif!$W:$W,"Mobilité",[1]liste_effectif!$V:$V,"&gt;="&amp;C2)+COUNTIFS([1]liste_effectif!$B:$B,"OIR",[1]liste_effectif!$W:$W," Mobilité ",[1]liste_effectif!$V:$V,"&gt;="&amp;B2)-COUNTIFS([1]liste_effectif!$B:$B,"OIR",[1]liste_effectif!$W:$W," Mobilité ",[1]liste_effectif!$V:$V,"&gt;="&amp;C2)+ COUNTIFS([1]liste_effectif!$B:$B,"OIN",[1]liste_effectif!$W:$W," Mobilité ",[1]liste_effectif!$V:$V,"&gt;="&amp;B2)-COUNTIFS([1]liste_effectif!$B:$B,"OIN",[1]liste_effectif!$W:$W," Mobilité ",[1]liste_effectif!$V:$V,"&gt;="&amp;C2)</f>
        <v>0</v>
      </c>
      <c r="C26" s="122">
        <f>COUNTIFS([1]liste_effectif!$B:$B,"IT-S",[1]liste_effectif!$W:$W,"Mobilité",[1]liste_effectif!$V:$V,"&gt;="&amp;C2)-COUNTIFS([1]liste_effectif!$B:$B,"IT-S",[1]liste_effectif!$W:$W,"Mobilité",[1]liste_effectif!$V:$V,"&gt;="&amp;D2)+COUNTIFS([1]liste_effectif!$B:$B,"OIR",[1]liste_effectif!$W:$W," Mobilité ",[1]liste_effectif!$V:$V,"&gt;="&amp;C2)-COUNTIFS([1]liste_effectif!$B:$B,"OIR",[1]liste_effectif!$W:$W," Mobilité ",[1]liste_effectif!$V:$V,"&gt;="&amp;D2)+ COUNTIFS([1]liste_effectif!$B:$B,"OIN",[1]liste_effectif!$W:$W," Mobilité ",[1]liste_effectif!$V:$V,"&gt;="&amp;C2)-COUNTIFS([1]liste_effectif!$B:$B,"OIN",[1]liste_effectif!$W:$W," Mobilité ",[1]liste_effectif!$V:$V,"&gt;="&amp;D2)</f>
        <v>0</v>
      </c>
      <c r="D26" s="121">
        <f>COUNTIFS([1]liste_effectif!$B:$B,"IT-S",[1]liste_effectif!$W:$W,"Mobilité",[1]liste_effectif!$V:$V,"&gt;="&amp;D2)-COUNTIFS([1]liste_effectif!$B:$B,"IT-S",[1]liste_effectif!$W:$W,"Mobilité",[1]liste_effectif!$V:$V,"&gt;="&amp;E2)+COUNTIFS([1]liste_effectif!$B:$B,"OIR",[1]liste_effectif!$W:$W," Mobilité ",[1]liste_effectif!$V:$V,"&gt;="&amp;D2)-COUNTIFS([1]liste_effectif!$B:$B,"OIR",[1]liste_effectif!$W:$W," Mobilité ",[1]liste_effectif!$V:$V,"&gt;="&amp;E2)+ COUNTIFS([1]liste_effectif!$B:$B,"OIN",[1]liste_effectif!$W:$W," Mobilité ",[1]liste_effectif!$V:$V,"&gt;="&amp;D2)-COUNTIFS([1]liste_effectif!$B:$B,"OIN",[1]liste_effectif!$W:$W," Mobilité ",[1]liste_effectif!$V:$V,"&gt;="&amp;E2)</f>
        <v>0</v>
      </c>
      <c r="E26" s="121">
        <f>COUNTIFS([1]liste_effectif!$B:$B,"OIS",[1]liste_effectif!$W:$W,"Mobilité",[1]liste_effectif!$V:$V,"&gt;="&amp;E2)-COUNTIFS([1]liste_effectif!$B:$B,"OIS",[1]liste_effectif!$W:$W,"Mobilité",[1]liste_effectif!$V:$V,"&gt;="&amp;R2)+COUNTIFS([1]liste_effectif!$B:$B,"OIR",[1]liste_effectif!$W:$W," Mobilité ",[1]liste_effectif!$V:$V,"&gt;="&amp;E2)-COUNTIFS([1]liste_effectif!$B:$B,"OIR",[1]liste_effectif!$W:$W," Mobilité ",[1]liste_effectif!$V:$V,"&gt;="&amp;R2)+ COUNTIFS([1]liste_effectif!$B:$B,"OIN",[1]liste_effectif!$W:$W," Mobilité ",[1]liste_effectif!$V:$V,"&gt;="&amp;E2)-COUNTIFS([1]liste_effectif!$B:$B,"OIN",[1]liste_effectif!$W:$W," Mobilité ",[1]liste_effectif!$V:$V,"&gt;="&amp;R2)</f>
        <v>0</v>
      </c>
      <c r="F26" s="121">
        <f>COUNTIFS([1]liste_effectif!$B:$B,"OIS",[1]liste_effectif!$W:$W,"Mobilité",[1]liste_effectif!$V:$V,"&gt;="&amp;F2)-COUNTIFS([1]liste_effectif!$B:$B,"OIS",[1]liste_effectif!$W:$W,"Mobilité",[1]liste_effectif!$V:$V,"&gt;="&amp;S2)+COUNTIFS([1]liste_effectif!$B:$B,"OIR",[1]liste_effectif!$W:$W," Mobilité ",[1]liste_effectif!$V:$V,"&gt;="&amp;F2)-COUNTIFS([1]liste_effectif!$B:$B,"OIR",[1]liste_effectif!$W:$W," Mobilité ",[1]liste_effectif!$V:$V,"&gt;="&amp;S2)+ COUNTIFS([1]liste_effectif!$B:$B,"OIN",[1]liste_effectif!$W:$W," Mobilité ",[1]liste_effectif!$V:$V,"&gt;="&amp;F2)-COUNTIFS([1]liste_effectif!$B:$B,"OIN",[1]liste_effectif!$W:$W," Mobilité ",[1]liste_effectif!$V:$V,"&gt;="&amp;S2)</f>
        <v>0</v>
      </c>
      <c r="G26" s="121"/>
      <c r="H26" s="121"/>
      <c r="I26" s="121"/>
      <c r="J26" s="121"/>
      <c r="K26" s="121"/>
      <c r="L26" s="121"/>
      <c r="M26" s="121"/>
    </row>
    <row r="27" spans="1:14" x14ac:dyDescent="0.35">
      <c r="A27" s="118" t="s">
        <v>25</v>
      </c>
      <c r="B27" s="121">
        <f>COUNTIFS([1]liste_effectif!$B:$B,"IT-S",[1]liste_effectif!$W:$W,"Talent Sharing",[1]liste_effectif!$V:$V,"&gt;="&amp;B2)-COUNTIFS([1]liste_effectif!$B:$B,"IT-S",[1]liste_effectif!$W:$W,"Talent Sharing",[1]liste_effectif!$V:$V,"&gt;="&amp;C2)+COUNTIFS([1]liste_effectif!$B:$B,"OIR",[1]liste_effectif!$W:$W," Talent Sharing ",[1]liste_effectif!$V:$V,"&gt;="&amp;B2)-COUNTIFS([1]liste_effectif!$B:$B,"OIR",[1]liste_effectif!$W:$W," Talent Sharing ",[1]liste_effectif!$V:$V,"&gt;="&amp;C2)+ COUNTIFS([1]liste_effectif!$B:$B,"OIN",[1]liste_effectif!$W:$W," Talent Sharing",[1]liste_effectif!$V:$V,"&gt;="&amp;B2)-COUNTIFS([1]liste_effectif!$B:$B,"OIN",[1]liste_effectif!$W:$W," Talent Sharing ",[1]liste_effectif!$V:$V,"&gt;="&amp;C2)</f>
        <v>0</v>
      </c>
      <c r="C27" s="122">
        <f>COUNTIFS([1]liste_effectif!$B:$B,"IT-S",[1]liste_effectif!$W:$W,"Talent Sharing",[1]liste_effectif!$V:$V,"&gt;="&amp;C2)-COUNTIFS([1]liste_effectif!$B:$B,"IT-S",[1]liste_effectif!$W:$W,"Talent Sharing",[1]liste_effectif!$V:$V,"&gt;="&amp;D2)+COUNTIFS([1]liste_effectif!$B:$B,"OIR",[1]liste_effectif!$W:$W," Talent Sharing ",[1]liste_effectif!$V:$V,"&gt;="&amp;C2)-COUNTIFS([1]liste_effectif!$B:$B,"OIR",[1]liste_effectif!$W:$W," Talent Sharing ",[1]liste_effectif!$V:$V,"&gt;="&amp;D2)+ COUNTIFS([1]liste_effectif!$B:$B,"OIN",[1]liste_effectif!$W:$W," Talent Sharing",[1]liste_effectif!$V:$V,"&gt;="&amp;C2)-COUNTIFS([1]liste_effectif!$B:$B,"OIN",[1]liste_effectif!$W:$W," Talent Sharing ",[1]liste_effectif!$V:$V,"&gt;="&amp;D2)</f>
        <v>0</v>
      </c>
      <c r="D27" s="121">
        <f>COUNTIFS([1]liste_effectif!$B:$B,"IT-S",[1]liste_effectif!$W:$W,"Talent Sharing",[1]liste_effectif!$V:$V,"&gt;="&amp;D2)-COUNTIFS([1]liste_effectif!$B:$B,"IT-S",[1]liste_effectif!$W:$W,"Talent Sharing",[1]liste_effectif!$V:$V,"&gt;="&amp;E2)+COUNTIFS([1]liste_effectif!$B:$B,"OIR",[1]liste_effectif!$W:$W," Talent Sharing ",[1]liste_effectif!$V:$V,"&gt;="&amp;D2)-COUNTIFS([1]liste_effectif!$B:$B,"OIR",[1]liste_effectif!$W:$W," Talent Sharing ",[1]liste_effectif!$V:$V,"&gt;="&amp;E2)+ COUNTIFS([1]liste_effectif!$B:$B,"OIN",[1]liste_effectif!$W:$W," Talent Sharing",[1]liste_effectif!$V:$V,"&gt;="&amp;D2)-COUNTIFS([1]liste_effectif!$B:$B,"OIN",[1]liste_effectif!$W:$W," Talent Sharing ",[1]liste_effectif!$V:$V,"&gt;="&amp;E2)</f>
        <v>0</v>
      </c>
      <c r="E27" s="121">
        <f>COUNTIFS([1]liste_effectif!$B:$B,"IT-S",[1]liste_effectif!$W:$W,"Talent Sharing",[1]liste_effectif!$V:$V,"&gt;="&amp;E2)-COUNTIFS([1]liste_effectif!$B:$B,"IT-S",[1]liste_effectif!$W:$W,"Talent Sharing",[1]liste_effectif!$V:$V,"&gt;="&amp;F2)+COUNTIFS([1]liste_effectif!$B:$B,"OIR",[1]liste_effectif!$W:$W," Talent Sharing ",[1]liste_effectif!$V:$V,"&gt;="&amp;E2)-COUNTIFS([1]liste_effectif!$B:$B,"OIR",[1]liste_effectif!$W:$W," Talent Sharing ",[1]liste_effectif!$V:$V,"&gt;="&amp;F2)+ COUNTIFS([1]liste_effectif!$B:$B,"OIN",[1]liste_effectif!$W:$W," Talent Sharing",[1]liste_effectif!$V:$V,"&gt;="&amp;E2)-COUNTIFS([1]liste_effectif!$B:$B,"OIN",[1]liste_effectif!$W:$W," Talent Sharing ",[1]liste_effectif!$V:$V,"&gt;="&amp;F2)</f>
        <v>0</v>
      </c>
      <c r="F27" s="121">
        <f>COUNTIFS([1]liste_effectif!$B:$B,"IT-S",[1]liste_effectif!$W:$W,"Talent Sharing",[1]liste_effectif!$V:$V,"&gt;="&amp;F2)-COUNTIFS([1]liste_effectif!$B:$B,"IT-S",[1]liste_effectif!$W:$W,"Talent Sharing",[1]liste_effectif!$V:$V,"&gt;="&amp;G2)+COUNTIFS([1]liste_effectif!$B:$B,"OIR",[1]liste_effectif!$W:$W," Talent Sharing ",[1]liste_effectif!$V:$V,"&gt;="&amp;F2)-COUNTIFS([1]liste_effectif!$B:$B,"OIR",[1]liste_effectif!$W:$W," Talent Sharing ",[1]liste_effectif!$V:$V,"&gt;="&amp;G2)+ COUNTIFS([1]liste_effectif!$B:$B,"OIN",[1]liste_effectif!$W:$W," Talent Sharing",[1]liste_effectif!$V:$V,"&gt;="&amp;F2)-COUNTIFS([1]liste_effectif!$B:$B,"OIN",[1]liste_effectif!$W:$W," Talent Sharing ",[1]liste_effectif!$V:$V,"&gt;="&amp;G2)</f>
        <v>0</v>
      </c>
      <c r="G27" s="121"/>
      <c r="H27" s="121"/>
      <c r="I27" s="121"/>
      <c r="J27" s="121"/>
      <c r="K27" s="121"/>
      <c r="L27" s="121"/>
      <c r="M27" s="121"/>
    </row>
    <row r="28" spans="1:14" x14ac:dyDescent="0.35">
      <c r="A28" s="118" t="s">
        <v>26</v>
      </c>
      <c r="B28" s="121">
        <f>COUNTIFS([1]liste_effectif!$B:$B,"IT-S",[1]liste_effectif!$W:$W,"congé sans solde",[1]liste_effectif!$V:$V,"&gt;="&amp;B2)-COUNTIFS([1]liste_effectif!$B:$B,"IT-S",[1]liste_effectif!$W:$W,"congé sans solde",[1]liste_effectif!$V:$V,"&gt;="&amp;C2)+COUNTIFS([1]liste_effectif!$B:$B,"OIR",[1]liste_effectif!$W:$W," congé sans solde ",[1]liste_effectif!$V:$V,"&gt;="&amp;B2)-COUNTIFS([1]liste_effectif!$B:$B,"OIR",[1]liste_effectif!$W:$W," congé sans solde ",[1]liste_effectif!$V:$V,"&gt;="&amp;C2)+ COUNTIFS([1]liste_effectif!$B:$B,"OIN",[1]liste_effectif!$W:$W," congé sans solde",[1]liste_effectif!$V:$V,"&gt;="&amp;B2)-COUNTIFS([1]liste_effectif!$B:$B,"OIN",[1]liste_effectif!$W:$W," congé sans solde ",[1]liste_effectif!$V:$V,"&gt;="&amp;C2)</f>
        <v>0</v>
      </c>
      <c r="C28" s="122">
        <f>COUNTIFS([1]liste_effectif!$B:$B,"IT-S",[1]liste_effectif!$W:$W,"congé sans solde",[1]liste_effectif!$V:$V,"&gt;="&amp;C2)-COUNTIFS([1]liste_effectif!$B:$B,"IT-S",[1]liste_effectif!$W:$W,"congé sans solde",[1]liste_effectif!$V:$V,"&gt;="&amp;D2)+COUNTIFS([1]liste_effectif!$B:$B,"OIR",[1]liste_effectif!$W:$W," congé sans solde ",[1]liste_effectif!$V:$V,"&gt;="&amp;C2)-COUNTIFS([1]liste_effectif!$B:$B,"OIR",[1]liste_effectif!$W:$W," congé sans solde ",[1]liste_effectif!$V:$V,"&gt;="&amp;D2)+ COUNTIFS([1]liste_effectif!$B:$B,"OIN",[1]liste_effectif!$W:$W," congé sans solde",[1]liste_effectif!$V:$V,"&gt;="&amp;C2)-COUNTIFS([1]liste_effectif!$B:$B,"OIN",[1]liste_effectif!$W:$W," congé sans solde ",[1]liste_effectif!$V:$V,"&gt;="&amp;D2)</f>
        <v>0</v>
      </c>
      <c r="D28" s="121">
        <f>COUNTIFS([1]liste_effectif!$B:$B,"IT-S",[1]liste_effectif!$W:$W,"congé sans solde",[1]liste_effectif!$V:$V,"&gt;="&amp;D2)-COUNTIFS([1]liste_effectif!$B:$B,"IT-S",[1]liste_effectif!$W:$W,"congé sans solde",[1]liste_effectif!$V:$V,"&gt;="&amp;E2)+COUNTIFS([1]liste_effectif!$B:$B,"OIR",[1]liste_effectif!$W:$W," congé sans solde ",[1]liste_effectif!$V:$V,"&gt;="&amp;D2)-COUNTIFS([1]liste_effectif!$B:$B,"OIR",[1]liste_effectif!$W:$W," congé sans solde ",[1]liste_effectif!$V:$V,"&gt;="&amp;E2)+ COUNTIFS([1]liste_effectif!$B:$B,"OIN",[1]liste_effectif!$W:$W," congé sans solde",[1]liste_effectif!$V:$V,"&gt;="&amp;D2)-COUNTIFS([1]liste_effectif!$B:$B,"OIN",[1]liste_effectif!$W:$W," congé sans solde ",[1]liste_effectif!$V:$V,"&gt;="&amp;E2)</f>
        <v>0</v>
      </c>
      <c r="E28" s="121">
        <f>COUNTIFS([1]liste_effectif!$B:$B,"IT-S",[1]liste_effectif!$W:$W,"congé sans solde",[1]liste_effectif!$V:$V,"&gt;="&amp;E2)-COUNTIFS([1]liste_effectif!$B:$B,"IT-S",[1]liste_effectif!$W:$W,"congé sans solde",[1]liste_effectif!$V:$V,"&gt;="&amp;F2)+COUNTIFS([1]liste_effectif!$B:$B,"OIR",[1]liste_effectif!$W:$W," congé sans solde ",[1]liste_effectif!$V:$V,"&gt;="&amp;E2)-COUNTIFS([1]liste_effectif!$B:$B,"OIR",[1]liste_effectif!$W:$W," congé sans solde ",[1]liste_effectif!$V:$V,"&gt;="&amp;F2)+ COUNTIFS([1]liste_effectif!$B:$B,"OIN",[1]liste_effectif!$W:$W," congé sans solde",[1]liste_effectif!$V:$V,"&gt;="&amp;E2)-COUNTIFS([1]liste_effectif!$B:$B,"OIN",[1]liste_effectif!$W:$W," congé sans solde ",[1]liste_effectif!$V:$V,"&gt;="&amp;F2)</f>
        <v>0</v>
      </c>
      <c r="F28" s="121">
        <f>COUNTIFS([1]liste_effectif!$B:$B,"IT-S",[1]liste_effectif!$W:$W,"congé sans solde",[1]liste_effectif!$V:$V,"&gt;="&amp;F2)-COUNTIFS([1]liste_effectif!$B:$B,"IT-S",[1]liste_effectif!$W:$W,"congé sans solde",[1]liste_effectif!$V:$V,"&gt;="&amp;G2)+COUNTIFS([1]liste_effectif!$B:$B,"OIR",[1]liste_effectif!$W:$W," congé sans solde ",[1]liste_effectif!$V:$V,"&gt;="&amp;F2)-COUNTIFS([1]liste_effectif!$B:$B,"OIR",[1]liste_effectif!$W:$W," congé sans solde ",[1]liste_effectif!$V:$V,"&gt;="&amp;G2)+ COUNTIFS([1]liste_effectif!$B:$B,"OIN",[1]liste_effectif!$W:$W," congé sans solde",[1]liste_effectif!$V:$V,"&gt;="&amp;F2)-COUNTIFS([1]liste_effectif!$B:$B,"OIN",[1]liste_effectif!$W:$W," congé sans solde ",[1]liste_effectif!$V:$V,"&gt;="&amp;G2)</f>
        <v>0</v>
      </c>
      <c r="G28" s="23"/>
      <c r="H28" s="23"/>
      <c r="I28" s="23"/>
      <c r="J28" s="23"/>
      <c r="K28" s="23"/>
      <c r="L28" s="23"/>
      <c r="M28" s="23"/>
    </row>
    <row r="29" spans="1:14" x14ac:dyDescent="0.35">
      <c r="A29" s="118" t="s">
        <v>27</v>
      </c>
      <c r="B29" s="23">
        <f t="shared" ref="B29:D29" si="5">SUM(B24:B26)</f>
        <v>8</v>
      </c>
      <c r="C29" s="123">
        <f>SUM(C24:C26)</f>
        <v>1</v>
      </c>
      <c r="D29" s="23">
        <f t="shared" si="5"/>
        <v>2</v>
      </c>
      <c r="E29" s="23">
        <f t="shared" ref="E29:F29" si="6">SUM(E24:E28)</f>
        <v>1</v>
      </c>
      <c r="F29" s="23">
        <f t="shared" si="6"/>
        <v>1</v>
      </c>
      <c r="G29" s="23"/>
      <c r="H29" s="23"/>
      <c r="I29" s="23"/>
      <c r="J29" s="23"/>
      <c r="K29" s="23"/>
      <c r="L29" s="23"/>
      <c r="M29" s="23"/>
    </row>
    <row r="30" spans="1:14" x14ac:dyDescent="0.35">
      <c r="A30" s="118" t="s">
        <v>28</v>
      </c>
      <c r="B30" s="23">
        <f t="shared" ref="B30:F30" si="7">SUM(B24:B26)</f>
        <v>8</v>
      </c>
      <c r="C30" s="123">
        <f t="shared" si="7"/>
        <v>1</v>
      </c>
      <c r="D30" s="23">
        <f t="shared" si="7"/>
        <v>2</v>
      </c>
      <c r="E30" s="23">
        <f t="shared" si="7"/>
        <v>1</v>
      </c>
      <c r="F30" s="23">
        <f t="shared" si="7"/>
        <v>1</v>
      </c>
      <c r="G30" s="23"/>
      <c r="H30" s="23"/>
      <c r="I30" s="23"/>
      <c r="J30" s="23"/>
      <c r="K30" s="23"/>
      <c r="L30" s="23"/>
      <c r="M30" s="23"/>
    </row>
    <row r="31" spans="1:14" x14ac:dyDescent="0.35">
      <c r="A31" s="118" t="s">
        <v>29</v>
      </c>
      <c r="B31" s="23">
        <f t="shared" ref="B31:F31" si="8">SUM(B24:B25)</f>
        <v>8</v>
      </c>
      <c r="C31" s="123">
        <f t="shared" si="8"/>
        <v>1</v>
      </c>
      <c r="D31" s="23">
        <f t="shared" si="8"/>
        <v>2</v>
      </c>
      <c r="E31" s="23">
        <f t="shared" si="8"/>
        <v>1</v>
      </c>
      <c r="F31" s="23">
        <f t="shared" si="8"/>
        <v>1</v>
      </c>
      <c r="G31" s="23"/>
      <c r="H31" s="23"/>
      <c r="I31" s="23"/>
      <c r="J31" s="23"/>
      <c r="K31" s="23"/>
      <c r="L31" s="23"/>
      <c r="M31" s="23"/>
    </row>
    <row r="32" spans="1:14" x14ac:dyDescent="0.35">
      <c r="A32" s="118" t="s">
        <v>30</v>
      </c>
      <c r="B32" s="23"/>
      <c r="C32" s="1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35">
      <c r="A33" s="124" t="s">
        <v>31</v>
      </c>
      <c r="B33" s="125" t="e">
        <f>SUM(B31:B31)/AVERAGE(B11:B11)</f>
        <v>#REF!</v>
      </c>
      <c r="C33" s="125" t="e">
        <f>SUM(B31:C31)/AVERAGE(B11:C11)</f>
        <v>#REF!</v>
      </c>
      <c r="D33" s="125" t="e">
        <f>SUM(B31:D31)/AVERAGE(B11:D11)</f>
        <v>#REF!</v>
      </c>
      <c r="E33" s="125" t="e">
        <f>SUM(B31:E31)/AVERAGE(B11:E11)</f>
        <v>#REF!</v>
      </c>
      <c r="F33" s="125" t="e">
        <f>SUM(B31:F31)/AVERAGE(B11:F11)</f>
        <v>#REF!</v>
      </c>
      <c r="G33" s="125" t="e">
        <f>SUM(B31:G31)/AVERAGE(B11:G11)</f>
        <v>#REF!</v>
      </c>
      <c r="H33" s="125" t="e">
        <f>SUM(B31:H31)/AVERAGE(B11:H11)</f>
        <v>#REF!</v>
      </c>
      <c r="I33" s="125" t="e">
        <f>SUM(B31:I31)/AVERAGE(B11:I11)</f>
        <v>#REF!</v>
      </c>
      <c r="J33" s="125" t="e">
        <f>SUM(B31:J31)/AVERAGE(B11:J11)</f>
        <v>#REF!</v>
      </c>
      <c r="K33" s="125" t="e">
        <f>SUM(B31:K31)/AVERAGE(B11:K11)</f>
        <v>#REF!</v>
      </c>
      <c r="L33" s="125" t="e">
        <f>SUM(B31:L31)/AVERAGE(B11:L11)</f>
        <v>#REF!</v>
      </c>
      <c r="M33" s="125" t="e">
        <f t="shared" ref="M33" si="9">SUM(B31:M31)/AVERAGE(B11:M11)</f>
        <v>#REF!</v>
      </c>
    </row>
    <row r="34" spans="1:13" x14ac:dyDescent="0.35">
      <c r="A34" s="126" t="s">
        <v>32</v>
      </c>
      <c r="B34" s="127" t="e">
        <f>SUM(B30:B30)/AVERAGE(B11:B11)</f>
        <v>#REF!</v>
      </c>
      <c r="C34" s="127" t="e">
        <f>SUM(B30:C30)/AVERAGE(B11:C11)</f>
        <v>#REF!</v>
      </c>
      <c r="D34" s="127" t="e">
        <f>SUM(B30:D30)/AVERAGE(B11:D11)</f>
        <v>#REF!</v>
      </c>
      <c r="E34" s="127" t="e">
        <f>SUM(B30:E30)/AVERAGE(B11:E11)</f>
        <v>#REF!</v>
      </c>
      <c r="F34" s="127" t="e">
        <f>SUM(B30:F30)/AVERAGE(B11:F11)</f>
        <v>#REF!</v>
      </c>
      <c r="G34" s="127" t="e">
        <f>SUM(B30:G30)/AVERAGE(B11:G11)</f>
        <v>#REF!</v>
      </c>
      <c r="H34" s="127" t="e">
        <f>SUM(B30:H30)/AVERAGE(B11:H11)</f>
        <v>#REF!</v>
      </c>
      <c r="I34" s="127" t="e">
        <f>SUM(B30:I30)/AVERAGE(B11:I11)</f>
        <v>#REF!</v>
      </c>
      <c r="J34" s="127" t="e">
        <f>SUM(B30:J30)/AVERAGE(B11:J11)</f>
        <v>#REF!</v>
      </c>
      <c r="K34" s="127" t="e">
        <f>SUM(B30:K30)/AVERAGE(B11:K11)</f>
        <v>#REF!</v>
      </c>
      <c r="L34" s="127" t="e">
        <f>SUM(B30:L30)/AVERAGE(B11:L11)</f>
        <v>#REF!</v>
      </c>
      <c r="M34" s="127" t="e">
        <f t="shared" ref="M34" si="10">SUM(B30:M30)/AVERAGE(B11:M11)</f>
        <v>#REF!</v>
      </c>
    </row>
    <row r="35" spans="1:13" ht="15.5" x14ac:dyDescent="0.35">
      <c r="A35" s="128" t="s">
        <v>33</v>
      </c>
      <c r="B35" s="119">
        <f>COUNTIFS([1]liste_effectif!$Z:$Z,"H",[1]liste_effectif!$N:$N,"&lt;"&amp;B2)-COUNTIFS([1]liste_effectif!$Z:$Z,"H",[1]liste_effectif!$V:$V,"&lt;"&amp;B2)</f>
        <v>96</v>
      </c>
      <c r="C35" s="119">
        <f>COUNTIFS([1]liste_effectif!$Z:$Z,"H",[1]liste_effectif!$N:$N,"&lt;"&amp;C2)-COUNTIFS([1]liste_effectif!$Z:$Z,"H",[1]liste_effectif!$V:$V,"&lt;"&amp;C2)</f>
        <v>99</v>
      </c>
      <c r="D35" s="119">
        <f>COUNTIFS([1]liste_effectif!$Z:$Z,"H",[1]liste_effectif!$N:$N,"&lt;"&amp;D2)-COUNTIFS([1]liste_effectif!$Z:$Z,"H",[1]liste_effectif!$V:$V,"&lt;"&amp;D2)</f>
        <v>102</v>
      </c>
      <c r="E35" s="119">
        <f>COUNTIFS([1]liste_effectif!$Z:$Z,"H",[1]liste_effectif!$N:$N,"&lt;"&amp;E2)-COUNTIFS([1]liste_effectif!$Z:$Z,"H",[1]liste_effectif!$V:$V,"&lt;"&amp;E2)</f>
        <v>103</v>
      </c>
      <c r="F35" s="119">
        <f>COUNTIFS([1]liste_effectif!$Z:$Z,"H",[1]liste_effectif!$N:$N,"&lt;"&amp;F2)-COUNTIFS([1]liste_effectif!$Z:$Z,"H",[1]liste_effectif!$V:$V,"&lt;"&amp;F2)</f>
        <v>103</v>
      </c>
      <c r="G35" s="119"/>
      <c r="H35" s="119"/>
      <c r="I35" s="119"/>
      <c r="J35" s="119"/>
      <c r="K35" s="119"/>
      <c r="L35" s="119"/>
      <c r="M35" s="119"/>
    </row>
    <row r="36" spans="1:13" ht="15.5" x14ac:dyDescent="0.35">
      <c r="A36" s="128" t="s">
        <v>34</v>
      </c>
      <c r="B36" s="119">
        <f>COUNTIFS([1]liste_effectif!$Z:$Z,"F",[1]liste_effectif!$N:$N,"&lt;"&amp;C2)-COUNTIFS([1]liste_effectif!$Z:$Z,"F",[1]liste_effectif!$V:$V,"&lt;"&amp;C2)</f>
        <v>105</v>
      </c>
      <c r="C36" s="119">
        <f>COUNTIFS([1]liste_effectif!$Z:$Z,"F",[1]liste_effectif!$N:$N,"&lt;"&amp;D2)-COUNTIFS([1]liste_effectif!$Z:$Z,"F",[1]liste_effectif!$V:$V,"&lt;"&amp;D2)</f>
        <v>105</v>
      </c>
      <c r="D36" s="119">
        <f>COUNTIFS([1]liste_effectif!$Z:$Z,"F",[1]liste_effectif!$N:$N,"&lt;"&amp;E2)-COUNTIFS([1]liste_effectif!$Z:$Z,"F",[1]liste_effectif!$V:$V,"&lt;"&amp;E2)</f>
        <v>104</v>
      </c>
      <c r="E36" s="119">
        <f>COUNTIFS([1]liste_effectif!$Z:$Z,"F",[1]liste_effectif!$N:$N,"&lt;"&amp;F2)-COUNTIFS([1]liste_effectif!$Z:$Z,"F",[1]liste_effectif!$V:$V,"&lt;"&amp;F2)</f>
        <v>104</v>
      </c>
      <c r="F36" s="119">
        <f>COUNTIFS([1]liste_effectif!$Z:$Z,"F",[1]liste_effectif!$N:$N,"&lt;"&amp;G2)-COUNTIFS([1]liste_effectif!$Z:$Z,"F",[1]liste_effectif!$V:$V,"&lt;"&amp;G2)</f>
        <v>104</v>
      </c>
      <c r="G36" s="119"/>
      <c r="H36" s="119"/>
      <c r="I36" s="119"/>
      <c r="J36" s="119"/>
      <c r="K36" s="119"/>
      <c r="L36" s="119"/>
      <c r="M36" s="119"/>
    </row>
    <row r="37" spans="1:13" x14ac:dyDescent="0.35">
      <c r="A37" s="129" t="s">
        <v>35</v>
      </c>
      <c r="B37" s="130" t="e">
        <f t="shared" ref="B37:F37" si="11">B35/B10</f>
        <v>#REF!</v>
      </c>
      <c r="C37" s="130" t="e">
        <f t="shared" si="11"/>
        <v>#REF!</v>
      </c>
      <c r="D37" s="130" t="e">
        <f t="shared" si="11"/>
        <v>#REF!</v>
      </c>
      <c r="E37" s="130" t="e">
        <f t="shared" si="11"/>
        <v>#REF!</v>
      </c>
      <c r="F37" s="130" t="e">
        <f t="shared" si="11"/>
        <v>#REF!</v>
      </c>
      <c r="G37" s="130"/>
      <c r="H37" s="130"/>
      <c r="I37" s="130"/>
      <c r="J37" s="130"/>
      <c r="K37" s="130"/>
      <c r="L37" s="130"/>
      <c r="M37" s="130"/>
    </row>
    <row r="38" spans="1:13" x14ac:dyDescent="0.35">
      <c r="A38" s="129" t="s">
        <v>36</v>
      </c>
      <c r="B38" s="130" t="e">
        <f t="shared" ref="B38:F38" si="12">B36/B10</f>
        <v>#REF!</v>
      </c>
      <c r="C38" s="130" t="e">
        <f t="shared" si="12"/>
        <v>#REF!</v>
      </c>
      <c r="D38" s="130" t="e">
        <f t="shared" si="12"/>
        <v>#REF!</v>
      </c>
      <c r="E38" s="130" t="e">
        <f t="shared" si="12"/>
        <v>#REF!</v>
      </c>
      <c r="F38" s="130" t="e">
        <f t="shared" si="12"/>
        <v>#REF!</v>
      </c>
      <c r="G38" s="130"/>
      <c r="H38" s="130"/>
      <c r="I38" s="130"/>
      <c r="J38" s="130"/>
      <c r="K38" s="130"/>
      <c r="L38" s="130"/>
      <c r="M38" s="1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E34" sqref="E34"/>
    </sheetView>
  </sheetViews>
  <sheetFormatPr baseColWidth="10" defaultColWidth="11.453125" defaultRowHeight="14.5" x14ac:dyDescent="0.35"/>
  <sheetData>
    <row r="1" spans="1:34" ht="34.5" x14ac:dyDescent="0.35">
      <c r="A1" s="1" t="s">
        <v>37</v>
      </c>
      <c r="B1" s="1" t="s">
        <v>38</v>
      </c>
      <c r="C1" s="1" t="s">
        <v>39</v>
      </c>
      <c r="D1" s="1" t="s">
        <v>40</v>
      </c>
      <c r="E1" s="2" t="s">
        <v>41</v>
      </c>
      <c r="F1" s="2" t="s">
        <v>42</v>
      </c>
      <c r="G1" s="1" t="s">
        <v>43</v>
      </c>
      <c r="H1" s="1" t="s">
        <v>44</v>
      </c>
      <c r="I1" s="2" t="s">
        <v>45</v>
      </c>
      <c r="J1" s="2" t="s">
        <v>46</v>
      </c>
      <c r="K1" s="2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2" t="s">
        <v>52</v>
      </c>
      <c r="Q1" s="1" t="s">
        <v>53</v>
      </c>
      <c r="R1" s="2" t="s">
        <v>54</v>
      </c>
      <c r="S1" s="1" t="s">
        <v>55</v>
      </c>
      <c r="T1" s="1" t="s">
        <v>55</v>
      </c>
      <c r="U1" s="1" t="s">
        <v>56</v>
      </c>
      <c r="V1" s="1" t="s">
        <v>57</v>
      </c>
      <c r="W1" s="1" t="s">
        <v>58</v>
      </c>
      <c r="X1" s="2" t="s">
        <v>59</v>
      </c>
      <c r="Y1" s="3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4" t="s">
        <v>67</v>
      </c>
      <c r="AG1" s="1" t="s">
        <v>68</v>
      </c>
      <c r="AH1" s="1" t="s">
        <v>69</v>
      </c>
    </row>
    <row r="2" spans="1:34" x14ac:dyDescent="0.35">
      <c r="A2" s="5" t="s">
        <v>70</v>
      </c>
      <c r="B2" s="5" t="s">
        <v>71</v>
      </c>
      <c r="C2" s="5">
        <v>1569</v>
      </c>
      <c r="D2" s="5" t="s">
        <v>72</v>
      </c>
      <c r="E2" s="6" t="s">
        <v>73</v>
      </c>
      <c r="F2" s="7" t="s">
        <v>74</v>
      </c>
      <c r="G2" s="8" t="s">
        <v>75</v>
      </c>
      <c r="H2" s="8" t="s">
        <v>76</v>
      </c>
      <c r="I2" s="7" t="s">
        <v>77</v>
      </c>
      <c r="J2" s="9">
        <v>32934</v>
      </c>
      <c r="K2" s="6" t="s">
        <v>78</v>
      </c>
      <c r="L2" s="10" t="s">
        <v>79</v>
      </c>
      <c r="M2" s="8" t="s">
        <v>80</v>
      </c>
      <c r="N2" s="11">
        <v>43738</v>
      </c>
      <c r="O2" s="12">
        <v>42348</v>
      </c>
      <c r="P2" s="12" t="s">
        <v>81</v>
      </c>
      <c r="Q2" s="13">
        <v>3.4356164383561643</v>
      </c>
      <c r="R2" s="14" t="s">
        <v>82</v>
      </c>
      <c r="S2" s="14" t="s">
        <v>83</v>
      </c>
      <c r="T2" s="15">
        <v>7.2438356164383562</v>
      </c>
      <c r="U2" s="15" t="s">
        <v>84</v>
      </c>
      <c r="V2" s="16"/>
      <c r="W2" s="17"/>
      <c r="X2" s="6"/>
      <c r="Y2" s="18"/>
      <c r="Z2" s="19" t="s">
        <v>85</v>
      </c>
      <c r="AA2" s="20">
        <v>0</v>
      </c>
      <c r="AB2" s="20"/>
      <c r="AC2" s="21">
        <v>0</v>
      </c>
      <c r="AD2" s="21" t="s">
        <v>86</v>
      </c>
      <c r="AE2" s="6" t="e">
        <v>#N/A</v>
      </c>
      <c r="AF2" s="22">
        <v>1</v>
      </c>
      <c r="AG2" s="23" t="e">
        <v>#N/A</v>
      </c>
      <c r="AH2" s="23"/>
    </row>
  </sheetData>
  <conditionalFormatting sqref="AA1:AA2">
    <cfRule type="cellIs" dxfId="5" priority="5" operator="lessThan">
      <formula>1</formula>
    </cfRule>
    <cfRule type="cellIs" dxfId="4" priority="6" operator="equal">
      <formula>1</formula>
    </cfRule>
  </conditionalFormatting>
  <conditionalFormatting sqref="AE1:AH1">
    <cfRule type="cellIs" dxfId="3" priority="3" operator="lessThan">
      <formula>1</formula>
    </cfRule>
    <cfRule type="cellIs" dxfId="2" priority="4" operator="equal">
      <formula>1</formula>
    </cfRule>
  </conditionalFormatting>
  <conditionalFormatting sqref="AD2">
    <cfRule type="cellIs" dxfId="1" priority="1" operator="equal">
      <formula>"OK"</formula>
    </cfRule>
    <cfRule type="cellIs" dxfId="0" priority="2" operator="equal">
      <formula>"NOK"</formula>
    </cfRule>
  </conditionalFormatting>
  <pageMargins left="0.7" right="0.7" top="0.75" bottom="0.75" header="0.3" footer="0.3"/>
  <headerFooter>
    <oddFooter>&amp;C_x000D_&amp;1#&amp;"Helvetica 75 Bold"&amp;8&amp;KED7D31 Orange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"/>
  <sheetViews>
    <sheetView tabSelected="1" workbookViewId="0">
      <selection activeCell="G9" sqref="G9"/>
    </sheetView>
  </sheetViews>
  <sheetFormatPr baseColWidth="10" defaultColWidth="11.453125" defaultRowHeight="14.5" x14ac:dyDescent="0.35"/>
  <sheetData>
    <row r="1" spans="1:37" ht="23.5" thickBot="1" x14ac:dyDescent="0.4">
      <c r="A1" s="24">
        <v>4446</v>
      </c>
      <c r="B1" s="25"/>
      <c r="C1" s="26" t="s">
        <v>87</v>
      </c>
      <c r="D1" s="27" t="s">
        <v>88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8" t="s">
        <v>89</v>
      </c>
      <c r="V1" s="29">
        <v>179181</v>
      </c>
      <c r="W1" s="30">
        <f>SUM(W5:W514)</f>
        <v>0</v>
      </c>
      <c r="X1" s="30">
        <f t="shared" ref="X1:Y1" si="0">SUM(X5:X514)</f>
        <v>0</v>
      </c>
      <c r="Y1" s="30">
        <f t="shared" si="0"/>
        <v>0</v>
      </c>
      <c r="Z1" s="31"/>
      <c r="AA1" s="31"/>
      <c r="AB1" s="31"/>
      <c r="AC1" s="31"/>
      <c r="AD1" s="31"/>
      <c r="AE1" s="31"/>
      <c r="AF1" s="31"/>
      <c r="AG1" s="31"/>
      <c r="AH1" s="31"/>
      <c r="AI1" s="29">
        <v>194361.5</v>
      </c>
      <c r="AJ1" s="32"/>
      <c r="AK1" s="32"/>
    </row>
    <row r="2" spans="1:37" ht="35" thickBot="1" x14ac:dyDescent="0.4">
      <c r="A2" s="24"/>
      <c r="B2" s="25"/>
      <c r="C2" s="26" t="s">
        <v>90</v>
      </c>
      <c r="D2" s="26" t="s">
        <v>91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8" t="s">
        <v>92</v>
      </c>
      <c r="V2" s="29">
        <v>189523.46875</v>
      </c>
      <c r="W2" s="30">
        <f>SUM(W5:W515)</f>
        <v>0</v>
      </c>
      <c r="X2" s="30">
        <f t="shared" ref="X2:Y2" si="1">SUM(X5:X515)</f>
        <v>0</v>
      </c>
      <c r="Y2" s="30">
        <f t="shared" si="1"/>
        <v>0</v>
      </c>
      <c r="Z2" s="31"/>
      <c r="AA2" s="31"/>
      <c r="AB2" s="31"/>
      <c r="AC2" s="31"/>
      <c r="AD2" s="31"/>
      <c r="AE2" s="31"/>
      <c r="AF2" s="31"/>
      <c r="AG2" s="31"/>
      <c r="AH2" s="31"/>
      <c r="AI2" s="29">
        <v>293146.9375</v>
      </c>
      <c r="AJ2" s="32"/>
      <c r="AK2" s="32"/>
    </row>
    <row r="3" spans="1:37" ht="46" x14ac:dyDescent="0.35">
      <c r="A3" s="33" t="s">
        <v>93</v>
      </c>
      <c r="B3" s="33" t="s">
        <v>94</v>
      </c>
      <c r="C3" s="33" t="s">
        <v>95</v>
      </c>
      <c r="D3" s="33" t="s">
        <v>96</v>
      </c>
      <c r="E3" s="33" t="s">
        <v>97</v>
      </c>
      <c r="F3" s="33" t="s">
        <v>98</v>
      </c>
      <c r="G3" s="33" t="s">
        <v>99</v>
      </c>
      <c r="H3" s="33" t="s">
        <v>100</v>
      </c>
      <c r="I3" s="33" t="s">
        <v>101</v>
      </c>
      <c r="J3" s="34" t="s">
        <v>102</v>
      </c>
      <c r="K3" s="34" t="s">
        <v>103</v>
      </c>
      <c r="L3" s="34" t="s">
        <v>104</v>
      </c>
      <c r="M3" s="34" t="s">
        <v>105</v>
      </c>
      <c r="N3" s="34" t="s">
        <v>106</v>
      </c>
      <c r="O3" s="34" t="s">
        <v>107</v>
      </c>
      <c r="P3" s="35" t="s">
        <v>108</v>
      </c>
      <c r="Q3" s="36" t="s">
        <v>109</v>
      </c>
      <c r="R3" s="36" t="s">
        <v>110</v>
      </c>
      <c r="S3" s="36" t="s">
        <v>111</v>
      </c>
      <c r="T3" s="36" t="s">
        <v>112</v>
      </c>
      <c r="U3" s="36" t="s">
        <v>113</v>
      </c>
      <c r="V3" s="33" t="s">
        <v>114</v>
      </c>
      <c r="W3" s="37" t="s">
        <v>115</v>
      </c>
      <c r="X3" s="37" t="s">
        <v>91</v>
      </c>
      <c r="Y3" s="37" t="s">
        <v>88</v>
      </c>
      <c r="Z3" s="37" t="s">
        <v>116</v>
      </c>
      <c r="AA3" s="37" t="s">
        <v>117</v>
      </c>
      <c r="AB3" s="37" t="s">
        <v>118</v>
      </c>
      <c r="AC3" s="37" t="s">
        <v>119</v>
      </c>
      <c r="AD3" s="37" t="s">
        <v>120</v>
      </c>
      <c r="AE3" s="37" t="s">
        <v>121</v>
      </c>
      <c r="AF3" s="37" t="s">
        <v>122</v>
      </c>
      <c r="AG3" s="37" t="s">
        <v>123</v>
      </c>
      <c r="AH3" s="37" t="s">
        <v>124</v>
      </c>
      <c r="AI3" s="33" t="s">
        <v>125</v>
      </c>
      <c r="AJ3" s="33" t="s">
        <v>126</v>
      </c>
      <c r="AK3" s="35" t="s">
        <v>127</v>
      </c>
    </row>
    <row r="4" spans="1:37" ht="46" x14ac:dyDescent="0.35">
      <c r="A4" s="33" t="s">
        <v>128</v>
      </c>
      <c r="B4" s="33" t="s">
        <v>129</v>
      </c>
      <c r="C4" s="33" t="s">
        <v>130</v>
      </c>
      <c r="D4" s="33" t="s">
        <v>131</v>
      </c>
      <c r="E4" s="33" t="s">
        <v>132</v>
      </c>
      <c r="F4" s="33" t="s">
        <v>133</v>
      </c>
      <c r="G4" s="33" t="s">
        <v>134</v>
      </c>
      <c r="H4" s="38" t="s">
        <v>135</v>
      </c>
      <c r="I4" s="33" t="s">
        <v>136</v>
      </c>
      <c r="J4" s="34" t="s">
        <v>137</v>
      </c>
      <c r="K4" s="34" t="s">
        <v>138</v>
      </c>
      <c r="L4" s="34" t="s">
        <v>139</v>
      </c>
      <c r="M4" s="34" t="s">
        <v>140</v>
      </c>
      <c r="N4" s="34" t="s">
        <v>141</v>
      </c>
      <c r="O4" s="34" t="s">
        <v>142</v>
      </c>
      <c r="P4" s="35" t="s">
        <v>143</v>
      </c>
      <c r="Q4" s="36" t="s">
        <v>144</v>
      </c>
      <c r="R4" s="36" t="s">
        <v>145</v>
      </c>
      <c r="S4" s="36" t="s">
        <v>146</v>
      </c>
      <c r="T4" s="36" t="s">
        <v>147</v>
      </c>
      <c r="U4" s="36" t="s">
        <v>148</v>
      </c>
      <c r="V4" s="33" t="s">
        <v>149</v>
      </c>
      <c r="W4" s="37" t="s">
        <v>115</v>
      </c>
      <c r="X4" s="37" t="s">
        <v>91</v>
      </c>
      <c r="Y4" s="37" t="s">
        <v>88</v>
      </c>
      <c r="Z4" s="37" t="s">
        <v>116</v>
      </c>
      <c r="AA4" s="37" t="s">
        <v>117</v>
      </c>
      <c r="AB4" s="37" t="s">
        <v>118</v>
      </c>
      <c r="AC4" s="37" t="s">
        <v>119</v>
      </c>
      <c r="AD4" s="37" t="s">
        <v>120</v>
      </c>
      <c r="AE4" s="37" t="s">
        <v>121</v>
      </c>
      <c r="AF4" s="37" t="s">
        <v>122</v>
      </c>
      <c r="AG4" s="37" t="s">
        <v>123</v>
      </c>
      <c r="AH4" s="37" t="s">
        <v>124</v>
      </c>
      <c r="AI4" s="33" t="s">
        <v>150</v>
      </c>
      <c r="AJ4" s="33" t="s">
        <v>151</v>
      </c>
      <c r="AK4" s="35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"/>
  <sheetViews>
    <sheetView workbookViewId="0">
      <selection activeCell="F25" sqref="F25"/>
    </sheetView>
  </sheetViews>
  <sheetFormatPr baseColWidth="10" defaultColWidth="11.453125" defaultRowHeight="14.5" x14ac:dyDescent="0.35"/>
  <cols>
    <col min="1" max="1" width="5.54296875" customWidth="1"/>
  </cols>
  <sheetData>
    <row r="1" spans="1:89" x14ac:dyDescent="0.35">
      <c r="A1" s="39"/>
      <c r="B1" s="132" t="s">
        <v>153</v>
      </c>
      <c r="C1" s="132"/>
      <c r="D1" s="131" t="s">
        <v>154</v>
      </c>
      <c r="E1" s="131"/>
      <c r="F1" s="131"/>
      <c r="G1" s="132" t="s">
        <v>60</v>
      </c>
      <c r="H1" s="132"/>
      <c r="I1" s="131" t="s">
        <v>155</v>
      </c>
      <c r="J1" s="131"/>
      <c r="K1" s="132" t="s">
        <v>156</v>
      </c>
      <c r="L1" s="132"/>
      <c r="M1" s="132"/>
      <c r="N1" s="132"/>
      <c r="O1" s="132"/>
      <c r="P1" s="132"/>
      <c r="Q1" s="40"/>
      <c r="R1" s="40"/>
      <c r="S1" s="40"/>
      <c r="T1" s="40"/>
      <c r="U1" s="40"/>
      <c r="V1" s="40"/>
      <c r="W1" s="40"/>
      <c r="X1" s="40"/>
      <c r="Y1" s="40"/>
      <c r="Z1" s="25"/>
      <c r="AA1" s="25"/>
      <c r="AB1" s="25"/>
      <c r="AC1" s="25"/>
      <c r="AD1" s="131" t="s">
        <v>157</v>
      </c>
      <c r="AE1" s="131"/>
      <c r="AF1" s="131"/>
      <c r="AG1" s="25"/>
      <c r="AH1" s="25"/>
      <c r="AI1" s="25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39"/>
      <c r="CJ1" s="39"/>
      <c r="CK1" s="39"/>
    </row>
    <row r="2" spans="1:89" ht="46" x14ac:dyDescent="0.35">
      <c r="A2" s="39"/>
      <c r="B2" s="41" t="s">
        <v>158</v>
      </c>
      <c r="C2" s="42" t="s">
        <v>159</v>
      </c>
      <c r="D2" s="42" t="s">
        <v>160</v>
      </c>
      <c r="E2" s="42" t="s">
        <v>161</v>
      </c>
      <c r="F2" s="42" t="s">
        <v>162</v>
      </c>
      <c r="G2" s="42" t="s">
        <v>163</v>
      </c>
      <c r="H2" s="42" t="s">
        <v>164</v>
      </c>
      <c r="I2" s="42" t="s">
        <v>165</v>
      </c>
      <c r="J2" s="42" t="s">
        <v>166</v>
      </c>
      <c r="K2" s="42" t="s">
        <v>167</v>
      </c>
      <c r="L2" s="42" t="s">
        <v>168</v>
      </c>
      <c r="M2" s="42" t="s">
        <v>169</v>
      </c>
      <c r="N2" s="42" t="s">
        <v>170</v>
      </c>
      <c r="O2" s="42" t="s">
        <v>171</v>
      </c>
      <c r="P2" s="42" t="s">
        <v>172</v>
      </c>
      <c r="Q2" s="43" t="s">
        <v>173</v>
      </c>
      <c r="R2" s="43" t="s">
        <v>174</v>
      </c>
      <c r="S2" s="43" t="s">
        <v>175</v>
      </c>
      <c r="T2" s="43" t="s">
        <v>176</v>
      </c>
      <c r="U2" s="43" t="s">
        <v>177</v>
      </c>
      <c r="V2" s="43" t="s">
        <v>145</v>
      </c>
      <c r="W2" s="43" t="s">
        <v>146</v>
      </c>
      <c r="X2" s="43" t="s">
        <v>178</v>
      </c>
      <c r="Y2" s="43" t="s">
        <v>179</v>
      </c>
      <c r="Z2" s="42" t="s">
        <v>180</v>
      </c>
      <c r="AA2" s="42" t="s">
        <v>37</v>
      </c>
      <c r="AB2" s="42" t="s">
        <v>181</v>
      </c>
      <c r="AC2" s="42" t="s">
        <v>182</v>
      </c>
      <c r="AD2" s="42" t="s">
        <v>183</v>
      </c>
      <c r="AE2" s="42" t="s">
        <v>184</v>
      </c>
      <c r="AF2" s="42" t="s">
        <v>185</v>
      </c>
      <c r="AG2" s="42" t="s">
        <v>186</v>
      </c>
      <c r="AH2" s="42" t="s">
        <v>187</v>
      </c>
      <c r="AI2" s="42" t="s">
        <v>188</v>
      </c>
      <c r="AJ2" s="44" t="s">
        <v>186</v>
      </c>
      <c r="AK2" s="45" t="s">
        <v>187</v>
      </c>
      <c r="AL2" s="46" t="s">
        <v>189</v>
      </c>
      <c r="AM2" s="44" t="s">
        <v>186</v>
      </c>
      <c r="AN2" s="45" t="s">
        <v>187</v>
      </c>
      <c r="AO2" s="46" t="s">
        <v>189</v>
      </c>
      <c r="AP2" s="44" t="s">
        <v>186</v>
      </c>
      <c r="AQ2" s="45" t="s">
        <v>187</v>
      </c>
      <c r="AR2" s="46" t="s">
        <v>189</v>
      </c>
      <c r="AS2" s="44" t="s">
        <v>186</v>
      </c>
      <c r="AT2" s="45" t="s">
        <v>187</v>
      </c>
      <c r="AU2" s="46" t="s">
        <v>189</v>
      </c>
      <c r="AV2" s="44" t="s">
        <v>186</v>
      </c>
      <c r="AW2" s="45" t="s">
        <v>187</v>
      </c>
      <c r="AX2" s="46" t="s">
        <v>189</v>
      </c>
      <c r="AY2" s="44" t="s">
        <v>186</v>
      </c>
      <c r="AZ2" s="45" t="s">
        <v>187</v>
      </c>
      <c r="BA2" s="46" t="s">
        <v>189</v>
      </c>
      <c r="BB2" s="44" t="s">
        <v>186</v>
      </c>
      <c r="BC2" s="45" t="s">
        <v>187</v>
      </c>
      <c r="BD2" s="46" t="s">
        <v>189</v>
      </c>
      <c r="BE2" s="44" t="s">
        <v>186</v>
      </c>
      <c r="BF2" s="45" t="s">
        <v>187</v>
      </c>
      <c r="BG2" s="46" t="s">
        <v>189</v>
      </c>
      <c r="BH2" s="44" t="s">
        <v>186</v>
      </c>
      <c r="BI2" s="45" t="s">
        <v>187</v>
      </c>
      <c r="BJ2" s="46" t="s">
        <v>189</v>
      </c>
      <c r="BK2" s="44" t="s">
        <v>186</v>
      </c>
      <c r="BL2" s="45" t="s">
        <v>187</v>
      </c>
      <c r="BM2" s="46" t="s">
        <v>189</v>
      </c>
      <c r="BN2" s="44" t="s">
        <v>186</v>
      </c>
      <c r="BO2" s="45" t="s">
        <v>187</v>
      </c>
      <c r="BP2" s="46" t="s">
        <v>189</v>
      </c>
      <c r="BQ2" s="44" t="s">
        <v>186</v>
      </c>
      <c r="BR2" s="45" t="s">
        <v>187</v>
      </c>
      <c r="BS2" s="46" t="s">
        <v>189</v>
      </c>
      <c r="BT2" s="44" t="s">
        <v>186</v>
      </c>
      <c r="BU2" s="45" t="s">
        <v>187</v>
      </c>
      <c r="BV2" s="46" t="s">
        <v>189</v>
      </c>
      <c r="BW2" s="44" t="s">
        <v>186</v>
      </c>
      <c r="BX2" s="45" t="s">
        <v>187</v>
      </c>
      <c r="BY2" s="46" t="s">
        <v>189</v>
      </c>
      <c r="BZ2" s="46" t="s">
        <v>186</v>
      </c>
      <c r="CA2" s="46" t="s">
        <v>187</v>
      </c>
      <c r="CB2" s="46" t="s">
        <v>189</v>
      </c>
      <c r="CC2" s="46" t="s">
        <v>190</v>
      </c>
      <c r="CD2" s="46" t="s">
        <v>191</v>
      </c>
      <c r="CE2" s="46" t="s">
        <v>192</v>
      </c>
      <c r="CF2" s="44" t="s">
        <v>193</v>
      </c>
      <c r="CG2" s="45" t="s">
        <v>194</v>
      </c>
      <c r="CH2" s="46" t="s">
        <v>195</v>
      </c>
      <c r="CI2" s="39"/>
      <c r="CJ2" s="39"/>
      <c r="CK2" s="39"/>
    </row>
    <row r="3" spans="1:89" ht="15.5" x14ac:dyDescent="0.35">
      <c r="A3" s="39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134" t="s">
        <v>196</v>
      </c>
      <c r="AH3" s="134"/>
      <c r="AI3" s="134"/>
      <c r="AJ3" s="133" t="s">
        <v>197</v>
      </c>
      <c r="AK3" s="133"/>
      <c r="AL3" s="133"/>
      <c r="AM3" s="133" t="s">
        <v>197</v>
      </c>
      <c r="AN3" s="133"/>
      <c r="AO3" s="133"/>
      <c r="AP3" s="133" t="s">
        <v>197</v>
      </c>
      <c r="AQ3" s="133"/>
      <c r="AR3" s="133"/>
      <c r="AS3" s="133" t="s">
        <v>197</v>
      </c>
      <c r="AT3" s="133"/>
      <c r="AU3" s="133"/>
      <c r="AV3" s="133" t="s">
        <v>197</v>
      </c>
      <c r="AW3" s="133"/>
      <c r="AX3" s="133"/>
      <c r="AY3" s="133" t="s">
        <v>197</v>
      </c>
      <c r="AZ3" s="133"/>
      <c r="BA3" s="133"/>
      <c r="BB3" s="133" t="s">
        <v>197</v>
      </c>
      <c r="BC3" s="133"/>
      <c r="BD3" s="133"/>
      <c r="BE3" s="133" t="s">
        <v>197</v>
      </c>
      <c r="BF3" s="133"/>
      <c r="BG3" s="133"/>
      <c r="BH3" s="133" t="s">
        <v>197</v>
      </c>
      <c r="BI3" s="133"/>
      <c r="BJ3" s="133"/>
      <c r="BK3" s="133" t="s">
        <v>197</v>
      </c>
      <c r="BL3" s="133"/>
      <c r="BM3" s="133"/>
      <c r="BN3" s="133" t="s">
        <v>197</v>
      </c>
      <c r="BO3" s="133"/>
      <c r="BP3" s="133"/>
      <c r="BQ3" s="133" t="s">
        <v>197</v>
      </c>
      <c r="BR3" s="133"/>
      <c r="BS3" s="133"/>
      <c r="BT3" s="133" t="s">
        <v>197</v>
      </c>
      <c r="BU3" s="133"/>
      <c r="BV3" s="133"/>
      <c r="BW3" s="133" t="s">
        <v>197</v>
      </c>
      <c r="BX3" s="133"/>
      <c r="BY3" s="133"/>
      <c r="BZ3" s="133" t="s">
        <v>197</v>
      </c>
      <c r="CA3" s="133"/>
      <c r="CB3" s="133"/>
      <c r="CC3" s="48"/>
      <c r="CD3" s="48"/>
      <c r="CE3" s="48"/>
      <c r="CF3" s="136" t="s">
        <v>198</v>
      </c>
      <c r="CG3" s="136"/>
      <c r="CH3" s="136"/>
      <c r="CI3" s="39"/>
      <c r="CJ3" s="39"/>
      <c r="CK3" s="39"/>
    </row>
    <row r="4" spans="1:89" ht="15.5" x14ac:dyDescent="0.35">
      <c r="A4" s="39"/>
      <c r="B4" s="49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135">
        <v>1</v>
      </c>
      <c r="AK4" s="135"/>
      <c r="AL4" s="135"/>
      <c r="AM4" s="135">
        <v>2</v>
      </c>
      <c r="AN4" s="135"/>
      <c r="AO4" s="135"/>
      <c r="AP4" s="135">
        <v>3</v>
      </c>
      <c r="AQ4" s="135"/>
      <c r="AR4" s="135"/>
      <c r="AS4" s="135">
        <v>4</v>
      </c>
      <c r="AT4" s="135"/>
      <c r="AU4" s="135"/>
      <c r="AV4" s="135">
        <v>5</v>
      </c>
      <c r="AW4" s="135"/>
      <c r="AX4" s="135"/>
      <c r="AY4" s="135">
        <v>6</v>
      </c>
      <c r="AZ4" s="135"/>
      <c r="BA4" s="135"/>
      <c r="BB4" s="135">
        <v>7</v>
      </c>
      <c r="BC4" s="135"/>
      <c r="BD4" s="135"/>
      <c r="BE4" s="135">
        <v>8</v>
      </c>
      <c r="BF4" s="135"/>
      <c r="BG4" s="135"/>
      <c r="BH4" s="135">
        <v>9</v>
      </c>
      <c r="BI4" s="135"/>
      <c r="BJ4" s="135"/>
      <c r="BK4" s="135">
        <v>10</v>
      </c>
      <c r="BL4" s="135"/>
      <c r="BM4" s="135"/>
      <c r="BN4" s="135">
        <v>11</v>
      </c>
      <c r="BO4" s="135"/>
      <c r="BP4" s="135"/>
      <c r="BQ4" s="135">
        <v>12</v>
      </c>
      <c r="BR4" s="135"/>
      <c r="BS4" s="135"/>
      <c r="BT4" s="134" t="s">
        <v>199</v>
      </c>
      <c r="BU4" s="134"/>
      <c r="BV4" s="134"/>
      <c r="BW4" s="134" t="s">
        <v>200</v>
      </c>
      <c r="BX4" s="134"/>
      <c r="BY4" s="134"/>
      <c r="BZ4" s="134" t="s">
        <v>201</v>
      </c>
      <c r="CA4" s="134"/>
      <c r="CB4" s="134"/>
      <c r="CC4" s="50"/>
      <c r="CD4" s="50"/>
      <c r="CE4" s="50"/>
      <c r="CF4" s="51"/>
      <c r="CG4" s="51"/>
      <c r="CH4" s="51"/>
      <c r="CI4" s="39"/>
      <c r="CJ4" s="39"/>
      <c r="CK4" s="39"/>
    </row>
    <row r="5" spans="1:89" ht="69" x14ac:dyDescent="0.35">
      <c r="A5" s="39"/>
      <c r="B5" s="37" t="s">
        <v>202</v>
      </c>
      <c r="C5" s="37" t="s">
        <v>203</v>
      </c>
      <c r="D5" s="37" t="s">
        <v>204</v>
      </c>
      <c r="E5" s="37" t="s">
        <v>205</v>
      </c>
      <c r="F5" s="37" t="s">
        <v>206</v>
      </c>
      <c r="G5" s="37" t="s">
        <v>207</v>
      </c>
      <c r="H5" s="37" t="s">
        <v>104</v>
      </c>
      <c r="I5" s="37" t="s">
        <v>208</v>
      </c>
      <c r="J5" s="37" t="s">
        <v>209</v>
      </c>
      <c r="K5" s="37" t="s">
        <v>210</v>
      </c>
      <c r="L5" s="37" t="s">
        <v>211</v>
      </c>
      <c r="M5" s="37" t="s">
        <v>212</v>
      </c>
      <c r="N5" s="37" t="s">
        <v>213</v>
      </c>
      <c r="O5" s="37" t="s">
        <v>214</v>
      </c>
      <c r="P5" s="37" t="s">
        <v>215</v>
      </c>
      <c r="Q5" s="43" t="s">
        <v>109</v>
      </c>
      <c r="R5" s="43" t="s">
        <v>216</v>
      </c>
      <c r="S5" s="43" t="s">
        <v>217</v>
      </c>
      <c r="T5" s="43" t="s">
        <v>176</v>
      </c>
      <c r="U5" s="43" t="s">
        <v>218</v>
      </c>
      <c r="V5" s="43" t="s">
        <v>110</v>
      </c>
      <c r="W5" s="43" t="s">
        <v>111</v>
      </c>
      <c r="X5" s="43" t="s">
        <v>113</v>
      </c>
      <c r="Y5" s="43" t="s">
        <v>219</v>
      </c>
      <c r="Z5" s="52" t="s">
        <v>220</v>
      </c>
      <c r="AA5" s="52" t="s">
        <v>221</v>
      </c>
      <c r="AB5" s="52" t="s">
        <v>222</v>
      </c>
      <c r="AC5" s="52" t="s">
        <v>223</v>
      </c>
      <c r="AD5" s="37" t="s">
        <v>224</v>
      </c>
      <c r="AE5" s="37" t="s">
        <v>225</v>
      </c>
      <c r="AF5" s="37" t="s">
        <v>226</v>
      </c>
      <c r="AG5" s="53" t="s">
        <v>227</v>
      </c>
      <c r="AH5" s="53" t="s">
        <v>228</v>
      </c>
      <c r="AI5" s="53" t="s">
        <v>229</v>
      </c>
      <c r="AJ5" s="37" t="s">
        <v>230</v>
      </c>
      <c r="AK5" s="37" t="s">
        <v>231</v>
      </c>
      <c r="AL5" s="37" t="s">
        <v>232</v>
      </c>
      <c r="AM5" s="37" t="s">
        <v>233</v>
      </c>
      <c r="AN5" s="37" t="s">
        <v>234</v>
      </c>
      <c r="AO5" s="37" t="s">
        <v>235</v>
      </c>
      <c r="AP5" s="37" t="s">
        <v>236</v>
      </c>
      <c r="AQ5" s="37" t="s">
        <v>237</v>
      </c>
      <c r="AR5" s="37" t="s">
        <v>238</v>
      </c>
      <c r="AS5" s="37" t="s">
        <v>239</v>
      </c>
      <c r="AT5" s="37" t="s">
        <v>240</v>
      </c>
      <c r="AU5" s="37" t="s">
        <v>241</v>
      </c>
      <c r="AV5" s="37" t="s">
        <v>242</v>
      </c>
      <c r="AW5" s="37" t="s">
        <v>243</v>
      </c>
      <c r="AX5" s="37" t="s">
        <v>244</v>
      </c>
      <c r="AY5" s="37" t="s">
        <v>245</v>
      </c>
      <c r="AZ5" s="37" t="s">
        <v>246</v>
      </c>
      <c r="BA5" s="37" t="s">
        <v>247</v>
      </c>
      <c r="BB5" s="37" t="s">
        <v>248</v>
      </c>
      <c r="BC5" s="37" t="s">
        <v>249</v>
      </c>
      <c r="BD5" s="37" t="s">
        <v>250</v>
      </c>
      <c r="BE5" s="37" t="s">
        <v>251</v>
      </c>
      <c r="BF5" s="37" t="s">
        <v>252</v>
      </c>
      <c r="BG5" s="37" t="s">
        <v>253</v>
      </c>
      <c r="BH5" s="37" t="s">
        <v>254</v>
      </c>
      <c r="BI5" s="37" t="s">
        <v>255</v>
      </c>
      <c r="BJ5" s="37" t="s">
        <v>256</v>
      </c>
      <c r="BK5" s="37" t="s">
        <v>257</v>
      </c>
      <c r="BL5" s="37" t="s">
        <v>258</v>
      </c>
      <c r="BM5" s="37" t="s">
        <v>259</v>
      </c>
      <c r="BN5" s="37" t="s">
        <v>260</v>
      </c>
      <c r="BO5" s="37" t="s">
        <v>261</v>
      </c>
      <c r="BP5" s="37" t="s">
        <v>262</v>
      </c>
      <c r="BQ5" s="37" t="s">
        <v>263</v>
      </c>
      <c r="BR5" s="37" t="s">
        <v>264</v>
      </c>
      <c r="BS5" s="37" t="s">
        <v>265</v>
      </c>
      <c r="BT5" s="37" t="s">
        <v>266</v>
      </c>
      <c r="BU5" s="37" t="s">
        <v>267</v>
      </c>
      <c r="BV5" s="37" t="s">
        <v>268</v>
      </c>
      <c r="BW5" s="37" t="s">
        <v>269</v>
      </c>
      <c r="BX5" s="37" t="s">
        <v>270</v>
      </c>
      <c r="BY5" s="37" t="s">
        <v>271</v>
      </c>
      <c r="BZ5" s="37" t="s">
        <v>272</v>
      </c>
      <c r="CA5" s="37" t="s">
        <v>273</v>
      </c>
      <c r="CB5" s="37" t="s">
        <v>274</v>
      </c>
      <c r="CC5" s="37" t="s">
        <v>275</v>
      </c>
      <c r="CD5" s="37" t="s">
        <v>276</v>
      </c>
      <c r="CE5" s="37" t="s">
        <v>277</v>
      </c>
      <c r="CF5" s="53" t="s">
        <v>278</v>
      </c>
      <c r="CG5" s="53" t="s">
        <v>279</v>
      </c>
      <c r="CH5" s="53" t="s">
        <v>280</v>
      </c>
      <c r="CI5" s="39" t="s">
        <v>281</v>
      </c>
      <c r="CJ5" s="39" t="s">
        <v>282</v>
      </c>
      <c r="CK5" s="39" t="s">
        <v>283</v>
      </c>
    </row>
    <row r="6" spans="1:89" x14ac:dyDescent="0.35">
      <c r="A6" s="39"/>
      <c r="B6" s="54" t="s">
        <v>284</v>
      </c>
      <c r="C6" s="54" t="s">
        <v>285</v>
      </c>
      <c r="D6" s="54" t="s">
        <v>286</v>
      </c>
      <c r="E6" s="54" t="s">
        <v>287</v>
      </c>
      <c r="F6" s="54" t="s">
        <v>288</v>
      </c>
      <c r="G6" s="55"/>
      <c r="H6" s="54" t="s">
        <v>289</v>
      </c>
      <c r="I6" s="56">
        <v>41276</v>
      </c>
      <c r="J6" s="56">
        <v>44926</v>
      </c>
      <c r="K6" s="56">
        <v>41275</v>
      </c>
      <c r="L6" s="56">
        <v>41275</v>
      </c>
      <c r="M6" s="56">
        <v>41275</v>
      </c>
      <c r="N6" s="56"/>
      <c r="O6" s="56"/>
      <c r="P6" s="56"/>
      <c r="Q6" s="54" t="s">
        <v>290</v>
      </c>
      <c r="R6" s="54" t="s">
        <v>291</v>
      </c>
      <c r="S6" s="54" t="s">
        <v>292</v>
      </c>
      <c r="T6" s="54" t="s">
        <v>293</v>
      </c>
      <c r="U6" s="54" t="s">
        <v>293</v>
      </c>
      <c r="V6" s="54"/>
      <c r="W6" s="54" t="s">
        <v>294</v>
      </c>
      <c r="X6" s="54" t="s">
        <v>295</v>
      </c>
      <c r="Y6" s="54" t="s">
        <v>296</v>
      </c>
      <c r="Z6" s="54" t="s">
        <v>297</v>
      </c>
      <c r="AA6" s="54" t="s">
        <v>298</v>
      </c>
      <c r="AB6" s="54" t="s">
        <v>299</v>
      </c>
      <c r="AC6" s="54" t="s">
        <v>300</v>
      </c>
      <c r="AD6" s="57"/>
      <c r="AE6" s="57">
        <v>21333.599999999999</v>
      </c>
      <c r="AF6" s="57">
        <v>0</v>
      </c>
      <c r="AG6" s="58"/>
      <c r="AH6" s="58">
        <v>21333.599999999999</v>
      </c>
      <c r="AI6" s="58">
        <v>0</v>
      </c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9"/>
      <c r="CA6" s="59"/>
      <c r="CB6" s="59"/>
      <c r="CC6" s="59"/>
      <c r="CD6" s="59"/>
      <c r="CE6" s="59"/>
      <c r="CF6" s="58"/>
      <c r="CG6" s="58"/>
      <c r="CH6" s="58"/>
      <c r="CI6" s="60">
        <f t="shared" ref="CI6:CK6" si="0">BT6+BW6</f>
        <v>0</v>
      </c>
      <c r="CJ6" s="60">
        <f t="shared" si="0"/>
        <v>0</v>
      </c>
      <c r="CK6" s="60">
        <f t="shared" si="0"/>
        <v>0</v>
      </c>
    </row>
  </sheetData>
  <mergeCells count="38">
    <mergeCell ref="BQ4:BS4"/>
    <mergeCell ref="BT4:BV4"/>
    <mergeCell ref="BW4:BY4"/>
    <mergeCell ref="BZ4:CB4"/>
    <mergeCell ref="AY4:BA4"/>
    <mergeCell ref="BB4:BD4"/>
    <mergeCell ref="BE4:BG4"/>
    <mergeCell ref="BH4:BJ4"/>
    <mergeCell ref="BK4:BM4"/>
    <mergeCell ref="BN4:BP4"/>
    <mergeCell ref="BQ3:BS3"/>
    <mergeCell ref="BT3:BV3"/>
    <mergeCell ref="BW3:BY3"/>
    <mergeCell ref="BZ3:CB3"/>
    <mergeCell ref="CF3:CH3"/>
    <mergeCell ref="AJ4:AL4"/>
    <mergeCell ref="AM4:AO4"/>
    <mergeCell ref="AP4:AR4"/>
    <mergeCell ref="AS4:AU4"/>
    <mergeCell ref="AV4:AX4"/>
    <mergeCell ref="BN3:BP3"/>
    <mergeCell ref="AG3:AI3"/>
    <mergeCell ref="AJ3:AL3"/>
    <mergeCell ref="AM3:AO3"/>
    <mergeCell ref="AP3:AR3"/>
    <mergeCell ref="AS3:AU3"/>
    <mergeCell ref="AV3:AX3"/>
    <mergeCell ref="AY3:BA3"/>
    <mergeCell ref="BB3:BD3"/>
    <mergeCell ref="BE3:BG3"/>
    <mergeCell ref="BH3:BJ3"/>
    <mergeCell ref="BK3:BM3"/>
    <mergeCell ref="AD1:AF1"/>
    <mergeCell ref="B1:C1"/>
    <mergeCell ref="D1:F1"/>
    <mergeCell ref="G1:H1"/>
    <mergeCell ref="I1:J1"/>
    <mergeCell ref="K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"/>
  <sheetViews>
    <sheetView workbookViewId="0">
      <selection activeCell="H4" sqref="H4"/>
    </sheetView>
  </sheetViews>
  <sheetFormatPr baseColWidth="10" defaultColWidth="11.453125" defaultRowHeight="14.5" x14ac:dyDescent="0.35"/>
  <sheetData>
    <row r="1" spans="1:40" ht="23" x14ac:dyDescent="0.35">
      <c r="A1" s="74" t="s">
        <v>301</v>
      </c>
      <c r="B1" s="74" t="s">
        <v>302</v>
      </c>
      <c r="C1" s="74" t="s">
        <v>303</v>
      </c>
      <c r="D1" s="74" t="s">
        <v>304</v>
      </c>
      <c r="E1" s="74" t="s">
        <v>305</v>
      </c>
      <c r="F1" s="74" t="s">
        <v>306</v>
      </c>
      <c r="G1" s="74" t="s">
        <v>307</v>
      </c>
      <c r="H1" s="74" t="s">
        <v>308</v>
      </c>
      <c r="I1" s="74" t="s">
        <v>309</v>
      </c>
      <c r="J1" s="74" t="s">
        <v>310</v>
      </c>
      <c r="K1" s="74" t="s">
        <v>311</v>
      </c>
      <c r="L1" s="74" t="s">
        <v>312</v>
      </c>
      <c r="M1" s="74" t="s">
        <v>313</v>
      </c>
      <c r="N1" s="74" t="s">
        <v>314</v>
      </c>
      <c r="O1" s="74" t="s">
        <v>315</v>
      </c>
      <c r="P1" s="74" t="s">
        <v>316</v>
      </c>
      <c r="Q1" s="74" t="s">
        <v>317</v>
      </c>
      <c r="R1" s="74" t="s">
        <v>318</v>
      </c>
      <c r="S1" s="74" t="s">
        <v>319</v>
      </c>
      <c r="T1" s="74" t="s">
        <v>320</v>
      </c>
      <c r="U1" s="74" t="s">
        <v>321</v>
      </c>
      <c r="V1" s="74" t="s">
        <v>322</v>
      </c>
      <c r="W1" s="74" t="s">
        <v>323</v>
      </c>
      <c r="X1" s="74" t="s">
        <v>324</v>
      </c>
      <c r="Y1" s="74" t="s">
        <v>325</v>
      </c>
      <c r="Z1" s="74" t="s">
        <v>326</v>
      </c>
      <c r="AA1" s="74" t="s">
        <v>327</v>
      </c>
      <c r="AB1" s="74" t="s">
        <v>328</v>
      </c>
      <c r="AC1" s="74" t="s">
        <v>329</v>
      </c>
      <c r="AD1" s="74" t="s">
        <v>330</v>
      </c>
      <c r="AE1" s="74" t="s">
        <v>331</v>
      </c>
      <c r="AF1" s="74" t="s">
        <v>332</v>
      </c>
      <c r="AG1" s="74" t="s">
        <v>333</v>
      </c>
      <c r="AH1" s="74" t="s">
        <v>334</v>
      </c>
      <c r="AI1" s="74" t="s">
        <v>335</v>
      </c>
      <c r="AJ1" s="74" t="s">
        <v>336</v>
      </c>
      <c r="AK1" s="74" t="s">
        <v>337</v>
      </c>
      <c r="AL1" s="74" t="s">
        <v>338</v>
      </c>
      <c r="AM1" s="74" t="s">
        <v>339</v>
      </c>
      <c r="AN1" s="74" t="s">
        <v>340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"/>
  <sheetViews>
    <sheetView workbookViewId="0">
      <selection activeCell="G19" sqref="G19"/>
    </sheetView>
  </sheetViews>
  <sheetFormatPr baseColWidth="10" defaultColWidth="11.453125" defaultRowHeight="14.5" x14ac:dyDescent="0.35"/>
  <sheetData>
    <row r="1" spans="1:65" x14ac:dyDescent="0.35">
      <c r="A1" s="61"/>
      <c r="B1" s="61"/>
      <c r="C1" s="61"/>
      <c r="D1" s="61"/>
      <c r="E1" s="61"/>
      <c r="F1" s="62">
        <v>2490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137" t="s">
        <v>341</v>
      </c>
      <c r="X1" s="137"/>
      <c r="Y1" s="137"/>
      <c r="Z1" s="137"/>
      <c r="AA1" s="137"/>
      <c r="AB1" s="137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3"/>
      <c r="BG1" s="61"/>
      <c r="BH1" s="63"/>
      <c r="BI1" s="63"/>
      <c r="BJ1" s="63"/>
      <c r="BK1" s="63"/>
      <c r="BL1" s="63"/>
      <c r="BM1" s="61"/>
    </row>
    <row r="2" spans="1:65" ht="93" x14ac:dyDescent="0.35">
      <c r="A2" s="64" t="s">
        <v>342</v>
      </c>
      <c r="B2" s="65" t="s">
        <v>343</v>
      </c>
      <c r="C2" s="66" t="s">
        <v>344</v>
      </c>
      <c r="D2" s="66" t="s">
        <v>345</v>
      </c>
      <c r="E2" s="66" t="s">
        <v>346</v>
      </c>
      <c r="F2" s="67" t="s">
        <v>202</v>
      </c>
      <c r="G2" s="67" t="s">
        <v>203</v>
      </c>
      <c r="H2" s="67" t="s">
        <v>204</v>
      </c>
      <c r="I2" s="67" t="s">
        <v>205</v>
      </c>
      <c r="J2" s="67" t="s">
        <v>347</v>
      </c>
      <c r="K2" s="67" t="s">
        <v>206</v>
      </c>
      <c r="L2" s="72" t="s">
        <v>348</v>
      </c>
      <c r="M2" s="67" t="s">
        <v>349</v>
      </c>
      <c r="N2" s="67" t="s">
        <v>350</v>
      </c>
      <c r="O2" s="67" t="s">
        <v>351</v>
      </c>
      <c r="P2" s="67" t="s">
        <v>352</v>
      </c>
      <c r="Q2" s="67" t="s">
        <v>353</v>
      </c>
      <c r="R2" s="67" t="s">
        <v>354</v>
      </c>
      <c r="S2" s="67" t="s">
        <v>104</v>
      </c>
      <c r="T2" s="67" t="s">
        <v>208</v>
      </c>
      <c r="U2" s="67" t="s">
        <v>355</v>
      </c>
      <c r="V2" s="67" t="s">
        <v>209</v>
      </c>
      <c r="W2" s="67" t="s">
        <v>210</v>
      </c>
      <c r="X2" s="67" t="s">
        <v>211</v>
      </c>
      <c r="Y2" s="67" t="s">
        <v>212</v>
      </c>
      <c r="Z2" s="67" t="s">
        <v>213</v>
      </c>
      <c r="AA2" s="67" t="s">
        <v>214</v>
      </c>
      <c r="AB2" s="67" t="s">
        <v>215</v>
      </c>
      <c r="AC2" s="67" t="s">
        <v>356</v>
      </c>
      <c r="AD2" s="67" t="s">
        <v>357</v>
      </c>
      <c r="AE2" s="67" t="s">
        <v>358</v>
      </c>
      <c r="AF2" s="67" t="s">
        <v>359</v>
      </c>
      <c r="AG2" s="68" t="s">
        <v>360</v>
      </c>
      <c r="AH2" s="68" t="s">
        <v>361</v>
      </c>
      <c r="AI2" s="67" t="s">
        <v>362</v>
      </c>
      <c r="AJ2" s="69" t="s">
        <v>363</v>
      </c>
      <c r="AK2" s="69" t="s">
        <v>364</v>
      </c>
      <c r="AL2" s="67" t="s">
        <v>365</v>
      </c>
      <c r="AM2" s="67" t="s">
        <v>366</v>
      </c>
      <c r="AN2" s="67" t="s">
        <v>367</v>
      </c>
      <c r="AO2" s="67" t="s">
        <v>368</v>
      </c>
      <c r="AP2" s="67" t="s">
        <v>369</v>
      </c>
      <c r="AQ2" s="67" t="s">
        <v>370</v>
      </c>
      <c r="AR2" s="67" t="s">
        <v>225</v>
      </c>
      <c r="AS2" s="67" t="s">
        <v>226</v>
      </c>
      <c r="AT2" s="67" t="s">
        <v>371</v>
      </c>
      <c r="AU2" s="67" t="s">
        <v>372</v>
      </c>
      <c r="AV2" s="67" t="s">
        <v>373</v>
      </c>
      <c r="AW2" s="67" t="s">
        <v>374</v>
      </c>
      <c r="AX2" s="67" t="s">
        <v>375</v>
      </c>
      <c r="AY2" s="67" t="s">
        <v>376</v>
      </c>
      <c r="AZ2" s="67" t="s">
        <v>377</v>
      </c>
      <c r="BA2" s="67" t="s">
        <v>378</v>
      </c>
      <c r="BB2" s="67" t="s">
        <v>379</v>
      </c>
      <c r="BC2" s="67" t="s">
        <v>380</v>
      </c>
      <c r="BD2" s="67" t="s">
        <v>381</v>
      </c>
      <c r="BE2" s="67" t="s">
        <v>382</v>
      </c>
      <c r="BF2" s="67" t="s">
        <v>383</v>
      </c>
      <c r="BG2" s="67" t="s">
        <v>384</v>
      </c>
      <c r="BH2" s="67" t="s">
        <v>385</v>
      </c>
      <c r="BI2" s="67" t="s">
        <v>386</v>
      </c>
      <c r="BJ2" s="67" t="s">
        <v>387</v>
      </c>
      <c r="BK2" s="67" t="s">
        <v>388</v>
      </c>
      <c r="BL2" s="67" t="s">
        <v>389</v>
      </c>
      <c r="BM2" s="67" t="s">
        <v>390</v>
      </c>
    </row>
    <row r="3" spans="1:65" ht="81.5" x14ac:dyDescent="0.35">
      <c r="A3" s="64" t="s">
        <v>391</v>
      </c>
      <c r="B3" s="65" t="s">
        <v>392</v>
      </c>
      <c r="C3" s="66" t="s">
        <v>393</v>
      </c>
      <c r="D3" s="66" t="s">
        <v>394</v>
      </c>
      <c r="E3" s="66" t="s">
        <v>395</v>
      </c>
      <c r="F3" s="67" t="s">
        <v>137</v>
      </c>
      <c r="G3" s="67" t="s">
        <v>396</v>
      </c>
      <c r="H3" s="67" t="s">
        <v>397</v>
      </c>
      <c r="I3" s="67" t="s">
        <v>398</v>
      </c>
      <c r="J3" s="67" t="s">
        <v>399</v>
      </c>
      <c r="K3" s="67" t="s">
        <v>400</v>
      </c>
      <c r="L3" s="73" t="s">
        <v>401</v>
      </c>
      <c r="M3" s="67" t="s">
        <v>402</v>
      </c>
      <c r="N3" s="67" t="s">
        <v>403</v>
      </c>
      <c r="O3" s="67" t="s">
        <v>404</v>
      </c>
      <c r="P3" s="67" t="s">
        <v>405</v>
      </c>
      <c r="Q3" s="67" t="s">
        <v>406</v>
      </c>
      <c r="R3" s="67" t="s">
        <v>407</v>
      </c>
      <c r="S3" s="67" t="s">
        <v>408</v>
      </c>
      <c r="T3" s="67" t="s">
        <v>409</v>
      </c>
      <c r="U3" s="67" t="s">
        <v>355</v>
      </c>
      <c r="V3" s="67" t="s">
        <v>410</v>
      </c>
      <c r="W3" s="67" t="s">
        <v>167</v>
      </c>
      <c r="X3" s="67" t="s">
        <v>411</v>
      </c>
      <c r="Y3" s="67" t="s">
        <v>412</v>
      </c>
      <c r="Z3" s="67" t="s">
        <v>170</v>
      </c>
      <c r="AA3" s="67" t="s">
        <v>413</v>
      </c>
      <c r="AB3" s="67" t="s">
        <v>414</v>
      </c>
      <c r="AC3" s="67" t="s">
        <v>415</v>
      </c>
      <c r="AD3" s="67" t="s">
        <v>416</v>
      </c>
      <c r="AE3" s="67" t="s">
        <v>417</v>
      </c>
      <c r="AF3" s="67" t="s">
        <v>418</v>
      </c>
      <c r="AG3" s="68" t="s">
        <v>419</v>
      </c>
      <c r="AH3" s="68" t="s">
        <v>420</v>
      </c>
      <c r="AI3" s="67" t="s">
        <v>421</v>
      </c>
      <c r="AJ3" s="69" t="s">
        <v>422</v>
      </c>
      <c r="AK3" s="69" t="s">
        <v>423</v>
      </c>
      <c r="AL3" s="70" t="s">
        <v>424</v>
      </c>
      <c r="AM3" s="67" t="s">
        <v>425</v>
      </c>
      <c r="AN3" s="67" t="s">
        <v>426</v>
      </c>
      <c r="AO3" s="67" t="s">
        <v>427</v>
      </c>
      <c r="AP3" s="67" t="s">
        <v>428</v>
      </c>
      <c r="AQ3" s="67" t="s">
        <v>429</v>
      </c>
      <c r="AR3" s="67" t="s">
        <v>430</v>
      </c>
      <c r="AS3" s="67" t="s">
        <v>431</v>
      </c>
      <c r="AT3" s="67" t="s">
        <v>432</v>
      </c>
      <c r="AU3" s="71" t="s">
        <v>433</v>
      </c>
      <c r="AV3" s="67" t="s">
        <v>434</v>
      </c>
      <c r="AW3" s="67" t="s">
        <v>374</v>
      </c>
      <c r="AX3" s="67" t="s">
        <v>435</v>
      </c>
      <c r="AY3" s="67" t="s">
        <v>436</v>
      </c>
      <c r="AZ3" s="67" t="s">
        <v>437</v>
      </c>
      <c r="BA3" s="67" t="s">
        <v>378</v>
      </c>
      <c r="BB3" s="67" t="s">
        <v>438</v>
      </c>
      <c r="BC3" s="67" t="s">
        <v>439</v>
      </c>
      <c r="BD3" s="67" t="s">
        <v>440</v>
      </c>
      <c r="BE3" s="67" t="s">
        <v>441</v>
      </c>
      <c r="BF3" s="67" t="s">
        <v>442</v>
      </c>
      <c r="BG3" s="67" t="s">
        <v>443</v>
      </c>
      <c r="BH3" s="70" t="s">
        <v>444</v>
      </c>
      <c r="BI3" s="67" t="s">
        <v>445</v>
      </c>
      <c r="BJ3" s="67" t="s">
        <v>446</v>
      </c>
      <c r="BK3" s="67" t="s">
        <v>447</v>
      </c>
      <c r="BL3" s="67" t="s">
        <v>448</v>
      </c>
      <c r="BM3" s="67" t="s">
        <v>449</v>
      </c>
    </row>
  </sheetData>
  <mergeCells count="1">
    <mergeCell ref="W1:A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b4bf189-4e0e-4f11-8642-bab4338d25ae">
      <Terms xmlns="http://schemas.microsoft.com/office/infopath/2007/PartnerControls"/>
    </lcf76f155ced4ddcb4097134ff3c332f>
    <TaxCatchAll xmlns="1e74b489-7638-4190-9206-c4d65e08998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009DE974CCBE498B01D239C1F84FFC" ma:contentTypeVersion="8" ma:contentTypeDescription="Crée un document." ma:contentTypeScope="" ma:versionID="594fd24180a364c883d838d595c2b011">
  <xsd:schema xmlns:xsd="http://www.w3.org/2001/XMLSchema" xmlns:xs="http://www.w3.org/2001/XMLSchema" xmlns:p="http://schemas.microsoft.com/office/2006/metadata/properties" xmlns:ns2="9b4bf189-4e0e-4f11-8642-bab4338d25ae" xmlns:ns3="1e74b489-7638-4190-9206-c4d65e08998b" targetNamespace="http://schemas.microsoft.com/office/2006/metadata/properties" ma:root="true" ma:fieldsID="9ef17f6d910df8d83377f9da25dec7c1" ns2:_="" ns3:_="">
    <xsd:import namespace="9b4bf189-4e0e-4f11-8642-bab4338d25ae"/>
    <xsd:import namespace="1e74b489-7638-4190-9206-c4d65e0899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bf189-4e0e-4f11-8642-bab4338d25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aa8976df-9c6d-4c47-88b7-85635e50f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4b489-7638-4190-9206-c4d65e0899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1aa6079-0814-47b4-adbf-40df1d5d81ab}" ma:internalName="TaxCatchAll" ma:showField="CatchAllData" ma:web="1e74b489-7638-4190-9206-c4d65e0899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52A746-1509-42D7-B5E8-AFF6B2E8A697}">
  <ds:schemaRefs>
    <ds:schemaRef ds:uri="http://schemas.microsoft.com/office/2006/metadata/properties"/>
    <ds:schemaRef ds:uri="http://schemas.microsoft.com/office/infopath/2007/PartnerControls"/>
    <ds:schemaRef ds:uri="9b4bf189-4e0e-4f11-8642-bab4338d25ae"/>
    <ds:schemaRef ds:uri="1e74b489-7638-4190-9206-c4d65e08998b"/>
  </ds:schemaRefs>
</ds:datastoreItem>
</file>

<file path=customXml/itemProps2.xml><?xml version="1.0" encoding="utf-8"?>
<ds:datastoreItem xmlns:ds="http://schemas.openxmlformats.org/officeDocument/2006/customXml" ds:itemID="{D8C65D39-DA0B-481D-8532-B37DD0F048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bf189-4e0e-4f11-8642-bab4338d25ae"/>
    <ds:schemaRef ds:uri="1e74b489-7638-4190-9206-c4d65e0899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E3B193-1B7E-4184-8D31-21659CFB07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 capital humain</vt:lpstr>
      <vt:lpstr>Dashboard (liste effectif) </vt:lpstr>
      <vt:lpstr>R25</vt:lpstr>
      <vt:lpstr>R72</vt:lpstr>
      <vt:lpstr>plan de charge</vt:lpstr>
      <vt:lpstr>R45</vt:lpstr>
    </vt:vector>
  </TitlesOfParts>
  <Manager/>
  <Company>Sofrecom Tunisie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Kaouther SAIDANI</dc:creator>
  <cp:keywords/>
  <dc:description/>
  <cp:lastModifiedBy>Firas ABIDLI</cp:lastModifiedBy>
  <cp:revision/>
  <dcterms:created xsi:type="dcterms:W3CDTF">2023-03-07T15:27:22Z</dcterms:created>
  <dcterms:modified xsi:type="dcterms:W3CDTF">2023-03-08T09:31:38Z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c818a6-e1a0-4a6e-a969-20d857c5dc62_Enabled">
    <vt:lpwstr>true</vt:lpwstr>
  </property>
  <property fmtid="{D5CDD505-2E9C-101B-9397-08002B2CF9AE}" pid="3" name="MSIP_Label_e6c818a6-e1a0-4a6e-a969-20d857c5dc62_SetDate">
    <vt:lpwstr>2023-03-07T15:27:22Z</vt:lpwstr>
  </property>
  <property fmtid="{D5CDD505-2E9C-101B-9397-08002B2CF9AE}" pid="4" name="MSIP_Label_e6c818a6-e1a0-4a6e-a969-20d857c5dc62_Method">
    <vt:lpwstr>Standard</vt:lpwstr>
  </property>
  <property fmtid="{D5CDD505-2E9C-101B-9397-08002B2CF9AE}" pid="5" name="MSIP_Label_e6c818a6-e1a0-4a6e-a969-20d857c5dc62_Name">
    <vt:lpwstr>Orange_restricted_internal.2</vt:lpwstr>
  </property>
  <property fmtid="{D5CDD505-2E9C-101B-9397-08002B2CF9AE}" pid="6" name="MSIP_Label_e6c818a6-e1a0-4a6e-a969-20d857c5dc62_SiteId">
    <vt:lpwstr>90c7a20a-f34b-40bf-bc48-b9253b6f5d20</vt:lpwstr>
  </property>
  <property fmtid="{D5CDD505-2E9C-101B-9397-08002B2CF9AE}" pid="7" name="MSIP_Label_e6c818a6-e1a0-4a6e-a969-20d857c5dc62_ActionId">
    <vt:lpwstr>e63013f6-4422-4e38-813c-d6f0398a5bbe</vt:lpwstr>
  </property>
  <property fmtid="{D5CDD505-2E9C-101B-9397-08002B2CF9AE}" pid="8" name="MSIP_Label_e6c818a6-e1a0-4a6e-a969-20d857c5dc62_ContentBits">
    <vt:lpwstr>2</vt:lpwstr>
  </property>
  <property fmtid="{D5CDD505-2E9C-101B-9397-08002B2CF9AE}" pid="9" name="ContentTypeId">
    <vt:lpwstr>0x01010001009DE974CCBE498B01D239C1F84FFC</vt:lpwstr>
  </property>
  <property fmtid="{D5CDD505-2E9C-101B-9397-08002B2CF9AE}" pid="10" name="MediaServiceImageTags">
    <vt:lpwstr/>
  </property>
</Properties>
</file>