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/Desktop/Optimization-and-Simulation/"/>
    </mc:Choice>
  </mc:AlternateContent>
  <xr:revisionPtr revIDLastSave="0" documentId="13_ncr:1_{806B1439-6620-3B4B-812E-8DB7EFF00B61}" xr6:coauthVersionLast="47" xr6:coauthVersionMax="47" xr10:uidLastSave="{00000000-0000-0000-0000-000000000000}"/>
  <bookViews>
    <workbookView xWindow="0" yWindow="500" windowWidth="19200" windowHeight="7960" activeTab="2" xr2:uid="{00000000-000D-0000-FFFF-FFFF00000000}"/>
  </bookViews>
  <sheets>
    <sheet name="Sheet1" sheetId="1" r:id="rId1"/>
    <sheet name="Sheet1_STS" sheetId="2" state="veryHidden" r:id="rId2"/>
    <sheet name="Sensitivity Analysis" sheetId="3" r:id="rId3"/>
  </sheets>
  <definedNames>
    <definedName name="ChartData" localSheetId="2">'Sensitivity Analysis'!$K$5:$K$13</definedName>
    <definedName name="InputValues" localSheetId="2">'Sensitivity Analysis'!$A$5:$A$13</definedName>
    <definedName name="Investment_weights">Sheet1!$B$15:$D$15</definedName>
    <definedName name="Mean_return">Sheet1!$B$5:$D$5</definedName>
    <definedName name="OutputAddresses" localSheetId="2">'Sensitivity Analysis'!$B$4:$F$4</definedName>
    <definedName name="OutputValues" localSheetId="2">'Sensitivity Analysis'!$B$5:$F$13</definedName>
    <definedName name="solver_adj" localSheetId="0" hidden="1">Sheet1!$B$15:$D$15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Sheet1!$B$19</definedName>
    <definedName name="solver_lhs2" localSheetId="0" hidden="1">Sheet1!$B$22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Sheet1!$B$25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3</definedName>
    <definedName name="solver_rhs1" localSheetId="0" hidden="1">Sheet1!$D$19</definedName>
    <definedName name="solver_rhs2" localSheetId="0" hidden="1">Sheet1!$E$22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tandard_Deviation_of_Return">Sheet1!$B$6:$D$6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" i="3" l="1"/>
  <c r="J4" i="3"/>
  <c r="G10" i="1"/>
  <c r="H10" i="1"/>
  <c r="I10" i="1"/>
  <c r="G11" i="1"/>
  <c r="H11" i="1"/>
  <c r="I11" i="1"/>
  <c r="H9" i="1"/>
  <c r="I9" i="1"/>
  <c r="G9" i="1"/>
  <c r="B24" i="1" s="1" a="1"/>
  <c r="B24" i="1" s="1"/>
  <c r="B25" i="1" s="1"/>
  <c r="B22" i="1" l="1"/>
  <c r="B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B5" authorId="0" shapeId="0" xr:uid="{00000000-0006-0000-0200-00000100000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00000000-0006-0000-0200-00000200000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00000000-0006-0000-0200-00000300000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00000000-0006-0000-0200-00000400000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00000000-0006-0000-0200-00000500000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00000000-0006-0000-0200-00000600000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00000000-0006-0000-0200-00000700000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00000000-0006-0000-0200-00000800000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00000000-0006-0000-0200-000009000000}">
      <text>
        <r>
          <rPr>
            <sz val="8"/>
            <color indexed="81"/>
            <rFont val="Tahoma"/>
            <family val="2"/>
          </rPr>
          <t>Solver could not find a feasible solution.</t>
        </r>
      </text>
    </comment>
  </commentList>
</comments>
</file>

<file path=xl/sharedStrings.xml><?xml version="1.0" encoding="utf-8"?>
<sst xmlns="http://schemas.openxmlformats.org/spreadsheetml/2006/main" count="47" uniqueCount="32">
  <si>
    <t>Portfolio selection model</t>
  </si>
  <si>
    <t>Stock input data</t>
  </si>
  <si>
    <t>Stock 1</t>
  </si>
  <si>
    <t>Stock 2</t>
  </si>
  <si>
    <t>Stock 3</t>
  </si>
  <si>
    <t>Mean return</t>
  </si>
  <si>
    <t>Standard Deviation of Return</t>
  </si>
  <si>
    <t>Correlations</t>
  </si>
  <si>
    <t>Investment Decisions</t>
  </si>
  <si>
    <t>Investment weights</t>
  </si>
  <si>
    <t>Constraint on investing everything</t>
  </si>
  <si>
    <t>Total weights</t>
  </si>
  <si>
    <t>Required Value</t>
  </si>
  <si>
    <t>=</t>
  </si>
  <si>
    <t>Constraint on expected portfolio return</t>
  </si>
  <si>
    <t>Mean portfolio return</t>
  </si>
  <si>
    <t>Required mean return</t>
  </si>
  <si>
    <t>&gt;=</t>
  </si>
  <si>
    <t>Portfolio Variance</t>
  </si>
  <si>
    <t>Portfolio Standard Deviation</t>
  </si>
  <si>
    <t>Covariances</t>
  </si>
  <si>
    <t>$E$22</t>
  </si>
  <si>
    <t>$B$15,$C$15,$D$15,$B$22,$B$25</t>
  </si>
  <si>
    <t>Required Return</t>
  </si>
  <si>
    <t>Oneway analysis for Solver model in Sheet1 worksheet</t>
  </si>
  <si>
    <t>Required Return (cell $E$22) values along side, output cell(s) along top</t>
  </si>
  <si>
    <t>Investment_weights_1</t>
  </si>
  <si>
    <t>Investment_weights_2</t>
  </si>
  <si>
    <t>Investment_weights_3</t>
  </si>
  <si>
    <t>Not feasible</t>
  </si>
  <si>
    <t>Standard Deviation</t>
  </si>
  <si>
    <t>Mean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</si>
</sst>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0" xfId="0" applyNumberFormat="1"/>
    <xf numFmtId="0" fontId="0" fillId="0" borderId="0" xfId="0" applyAlignment="1">
      <alignment horizontal="right" textRotation="90"/>
    </xf>
    <xf numFmtId="0" fontId="0" fillId="2" borderId="0" xfId="0" applyFill="1" applyAlignment="1">
      <alignment horizontal="right" textRotation="90"/>
    </xf>
    <xf numFmtId="0" fontId="3" fillId="0" borderId="0" xfId="0" applyFont="1"/>
    <xf numFmtId="0" fontId="0" fillId="3" borderId="9" xfId="0" applyFill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0" xfId="0" applyNumberFormat="1"/>
    <xf numFmtId="165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Analysis'!$F$5:$F$12</c:f>
              <c:numCache>
                <c:formatCode>0.0000</c:formatCode>
                <c:ptCount val="8"/>
                <c:pt idx="0">
                  <c:v>8.0000002384185795E-2</c:v>
                </c:pt>
                <c:pt idx="1">
                  <c:v>8.3216588681640086E-2</c:v>
                </c:pt>
                <c:pt idx="2">
                  <c:v>9.21954384958006E-2</c:v>
                </c:pt>
                <c:pt idx="3">
                  <c:v>0.10547511468685807</c:v>
                </c:pt>
                <c:pt idx="4">
                  <c:v>0.12165524805823928</c:v>
                </c:pt>
                <c:pt idx="5">
                  <c:v>0.13973187776735946</c:v>
                </c:pt>
                <c:pt idx="6">
                  <c:v>0.15905970771452521</c:v>
                </c:pt>
                <c:pt idx="7">
                  <c:v>0.17923449413051878</c:v>
                </c:pt>
              </c:numCache>
            </c:numRef>
          </c:xVal>
          <c:yVal>
            <c:numRef>
              <c:f>'Sensitivity Analysis'!$E$5:$E$12</c:f>
              <c:numCache>
                <c:formatCode>0.0000</c:formatCode>
                <c:ptCount val="8"/>
                <c:pt idx="0">
                  <c:v>0.10000000298023225</c:v>
                </c:pt>
                <c:pt idx="1">
                  <c:v>0.10500000417232512</c:v>
                </c:pt>
                <c:pt idx="2">
                  <c:v>0.10999999940395355</c:v>
                </c:pt>
                <c:pt idx="3">
                  <c:v>0.11500000208616257</c:v>
                </c:pt>
                <c:pt idx="4">
                  <c:v>0.12000000178813935</c:v>
                </c:pt>
                <c:pt idx="5">
                  <c:v>0.125</c:v>
                </c:pt>
                <c:pt idx="6">
                  <c:v>0.12999999523162842</c:v>
                </c:pt>
                <c:pt idx="7">
                  <c:v>0.13500000536441806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5-4D80-8F73-114C5D94B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513728"/>
        <c:axId val="370505856"/>
      </c:scatterChart>
      <c:valAx>
        <c:axId val="370513728"/>
        <c:scaling>
          <c:orientation val="minMax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05856"/>
        <c:crosses val="autoZero"/>
        <c:crossBetween val="midCat"/>
      </c:valAx>
      <c:valAx>
        <c:axId val="370505856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1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138112</xdr:colOff>
      <xdr:row>3</xdr:row>
      <xdr:rowOff>885825</xdr:rowOff>
    </xdr:from>
    <xdr:to>
      <xdr:col>16</xdr:col>
      <xdr:colOff>442912</xdr:colOff>
      <xdr:row>15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3828E8-4EE4-42D4-B8F0-329A89964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27.1640625" bestFit="1" customWidth="1"/>
    <col min="6" max="6" width="11.5" bestFit="1" customWidth="1"/>
  </cols>
  <sheetData>
    <row r="1" spans="1:9" x14ac:dyDescent="0.2">
      <c r="A1" s="1" t="s">
        <v>0</v>
      </c>
    </row>
    <row r="3" spans="1:9" x14ac:dyDescent="0.2">
      <c r="A3" s="1" t="s">
        <v>1</v>
      </c>
    </row>
    <row r="4" spans="1:9" x14ac:dyDescent="0.2">
      <c r="B4" s="2" t="s">
        <v>2</v>
      </c>
      <c r="C4" s="2" t="s">
        <v>3</v>
      </c>
      <c r="D4" s="2" t="s">
        <v>4</v>
      </c>
    </row>
    <row r="5" spans="1:9" x14ac:dyDescent="0.2">
      <c r="A5" t="s">
        <v>5</v>
      </c>
      <c r="B5">
        <v>0.14000000000000001</v>
      </c>
      <c r="C5">
        <v>0.11</v>
      </c>
      <c r="D5">
        <v>0.1</v>
      </c>
    </row>
    <row r="6" spans="1:9" x14ac:dyDescent="0.2">
      <c r="A6" t="s">
        <v>6</v>
      </c>
      <c r="B6">
        <v>0.2</v>
      </c>
      <c r="C6">
        <v>0.15</v>
      </c>
      <c r="D6">
        <v>0.08</v>
      </c>
    </row>
    <row r="8" spans="1:9" x14ac:dyDescent="0.2">
      <c r="A8" s="1" t="s">
        <v>7</v>
      </c>
      <c r="B8" t="s">
        <v>2</v>
      </c>
      <c r="C8" t="s">
        <v>3</v>
      </c>
      <c r="D8" t="s">
        <v>4</v>
      </c>
      <c r="F8" s="8" t="s">
        <v>20</v>
      </c>
      <c r="G8" s="9" t="s">
        <v>2</v>
      </c>
      <c r="H8" s="9" t="s">
        <v>3</v>
      </c>
      <c r="I8" s="9" t="s">
        <v>4</v>
      </c>
    </row>
    <row r="9" spans="1:9" x14ac:dyDescent="0.2">
      <c r="A9" t="s">
        <v>2</v>
      </c>
      <c r="B9" s="10">
        <v>1</v>
      </c>
      <c r="C9" s="11">
        <v>0.6</v>
      </c>
      <c r="D9" s="12">
        <v>0.4</v>
      </c>
      <c r="F9" s="2" t="s">
        <v>2</v>
      </c>
      <c r="G9" s="10">
        <f>HLOOKUP($F9,$B$4:$D$6,3,FALSE)*B9*HLOOKUP(G$8,$B$4:$D$6,3,FALSE)</f>
        <v>4.0000000000000008E-2</v>
      </c>
      <c r="H9" s="11">
        <f t="shared" ref="H9:I9" si="0">HLOOKUP($F9,$B$4:$D$6,3,FALSE)*C9*HLOOKUP(H$8,$B$4:$D$6,3,FALSE)</f>
        <v>1.7999999999999999E-2</v>
      </c>
      <c r="I9" s="12">
        <f t="shared" si="0"/>
        <v>6.4000000000000012E-3</v>
      </c>
    </row>
    <row r="10" spans="1:9" x14ac:dyDescent="0.2">
      <c r="A10" t="s">
        <v>3</v>
      </c>
      <c r="B10" s="13">
        <v>0.6</v>
      </c>
      <c r="C10">
        <v>1</v>
      </c>
      <c r="D10" s="14">
        <v>0.7</v>
      </c>
      <c r="F10" s="2" t="s">
        <v>3</v>
      </c>
      <c r="G10" s="13">
        <f t="shared" ref="G10:G11" si="1">HLOOKUP($F10,$B$4:$D$6,3,FALSE)*B10*HLOOKUP(G$8,$B$4:$D$6,3,FALSE)</f>
        <v>1.7999999999999999E-2</v>
      </c>
      <c r="H10">
        <f t="shared" ref="H10:H11" si="2">HLOOKUP($F10,$B$4:$D$6,3,FALSE)*C10*HLOOKUP(H$8,$B$4:$D$6,3,FALSE)</f>
        <v>2.2499999999999999E-2</v>
      </c>
      <c r="I10" s="14">
        <f t="shared" ref="I10:I11" si="3">HLOOKUP($F10,$B$4:$D$6,3,FALSE)*D10*HLOOKUP(I$8,$B$4:$D$6,3,FALSE)</f>
        <v>8.3999999999999995E-3</v>
      </c>
    </row>
    <row r="11" spans="1:9" x14ac:dyDescent="0.2">
      <c r="A11" t="s">
        <v>4</v>
      </c>
      <c r="B11" s="15">
        <v>0.4</v>
      </c>
      <c r="C11" s="16">
        <v>0.7</v>
      </c>
      <c r="D11" s="17">
        <v>1</v>
      </c>
      <c r="F11" s="2" t="s">
        <v>4</v>
      </c>
      <c r="G11" s="15">
        <f t="shared" si="1"/>
        <v>6.4000000000000003E-3</v>
      </c>
      <c r="H11" s="16">
        <f t="shared" si="2"/>
        <v>8.3999999999999995E-3</v>
      </c>
      <c r="I11" s="17">
        <f t="shared" si="3"/>
        <v>6.4000000000000003E-3</v>
      </c>
    </row>
    <row r="13" spans="1:9" x14ac:dyDescent="0.2">
      <c r="A13" s="1" t="s">
        <v>8</v>
      </c>
    </row>
    <row r="14" spans="1:9" ht="16" thickBot="1" x14ac:dyDescent="0.25">
      <c r="B14" t="s">
        <v>2</v>
      </c>
      <c r="C14" t="s">
        <v>3</v>
      </c>
      <c r="D14" t="s">
        <v>4</v>
      </c>
    </row>
    <row r="15" spans="1:9" ht="16" thickBot="1" x14ac:dyDescent="0.25">
      <c r="A15" t="s">
        <v>9</v>
      </c>
      <c r="B15" s="3">
        <v>0.49999997019767761</v>
      </c>
      <c r="C15" s="4">
        <v>0</v>
      </c>
      <c r="D15" s="5">
        <v>0.50000005960464478</v>
      </c>
    </row>
    <row r="17" spans="1:5" x14ac:dyDescent="0.2">
      <c r="A17" s="1" t="s">
        <v>10</v>
      </c>
    </row>
    <row r="18" spans="1:5" x14ac:dyDescent="0.2">
      <c r="B18" t="s">
        <v>11</v>
      </c>
      <c r="D18" t="s">
        <v>12</v>
      </c>
    </row>
    <row r="19" spans="1:5" x14ac:dyDescent="0.2">
      <c r="B19">
        <f>SUM(Investment_weights)</f>
        <v>1.0000000298023224</v>
      </c>
      <c r="C19" s="6" t="s">
        <v>13</v>
      </c>
      <c r="D19">
        <v>1</v>
      </c>
    </row>
    <row r="20" spans="1:5" x14ac:dyDescent="0.2">
      <c r="A20" s="1" t="s">
        <v>14</v>
      </c>
    </row>
    <row r="21" spans="1:5" x14ac:dyDescent="0.2">
      <c r="B21" t="s">
        <v>15</v>
      </c>
      <c r="E21" t="s">
        <v>16</v>
      </c>
    </row>
    <row r="22" spans="1:5" x14ac:dyDescent="0.2">
      <c r="B22" s="7">
        <f>SUMPRODUCT(Mean_return,Investment_weights)</f>
        <v>0.12000000178813935</v>
      </c>
      <c r="D22" t="s">
        <v>17</v>
      </c>
      <c r="E22" s="7">
        <v>0.11999999731779099</v>
      </c>
    </row>
    <row r="24" spans="1:5" x14ac:dyDescent="0.2">
      <c r="A24" t="s">
        <v>18</v>
      </c>
      <c r="B24">
        <f t="array" ref="B24">MMULT(Investment_weights,MMULT(G9:I11,TRANSPOSE(Investment_weights)))</f>
        <v>1.4799999380111731E-2</v>
      </c>
    </row>
    <row r="25" spans="1:5" x14ac:dyDescent="0.2">
      <c r="A25" t="s">
        <v>19</v>
      </c>
      <c r="B25">
        <f>SQRT(B24)</f>
        <v>0.12165524805823928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</row>
    <row r="2" spans="1:2" x14ac:dyDescent="0.2">
      <c r="A2" t="s">
        <v>21</v>
      </c>
    </row>
    <row r="3" spans="1:2" x14ac:dyDescent="0.2">
      <c r="A3">
        <v>1</v>
      </c>
    </row>
    <row r="4" spans="1:2" x14ac:dyDescent="0.2">
      <c r="A4">
        <v>0.1</v>
      </c>
    </row>
    <row r="5" spans="1:2" x14ac:dyDescent="0.2">
      <c r="A5">
        <v>0.14000000000000001</v>
      </c>
    </row>
    <row r="6" spans="1:2" x14ac:dyDescent="0.2">
      <c r="A6">
        <v>5.0000000000000001E-3</v>
      </c>
    </row>
    <row r="8" spans="1:2" x14ac:dyDescent="0.2">
      <c r="A8" s="18"/>
      <c r="B8" s="18"/>
    </row>
    <row r="9" spans="1:2" x14ac:dyDescent="0.2">
      <c r="A9" t="s">
        <v>22</v>
      </c>
    </row>
    <row r="10" spans="1:2" x14ac:dyDescent="0.2">
      <c r="A10" t="s">
        <v>23</v>
      </c>
    </row>
    <row r="15" spans="1:2" x14ac:dyDescent="0.2">
      <c r="B1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1" x14ac:dyDescent="0.2">
      <c r="A1" s="1" t="s">
        <v>24</v>
      </c>
      <c r="K1" s="21" t="str">
        <f>CONCATENATE("Sensitivity of ",$K$4," to ","Required Return")</f>
        <v>Sensitivity of  to Required Return</v>
      </c>
    </row>
    <row r="3" spans="1:11" x14ac:dyDescent="0.2">
      <c r="A3" t="s">
        <v>25</v>
      </c>
    </row>
    <row r="4" spans="1:11" ht="110" x14ac:dyDescent="0.2">
      <c r="B4" s="19" t="s">
        <v>26</v>
      </c>
      <c r="C4" s="19" t="s">
        <v>27</v>
      </c>
      <c r="D4" s="19" t="s">
        <v>28</v>
      </c>
      <c r="E4" s="19" t="s">
        <v>31</v>
      </c>
      <c r="F4" s="19" t="s">
        <v>30</v>
      </c>
      <c r="J4" s="21" t="e">
        <f>MATCH($K$4,OutputAddresses,0)</f>
        <v>#N/A</v>
      </c>
      <c r="K4" s="20"/>
    </row>
    <row r="5" spans="1:11" x14ac:dyDescent="0.2">
      <c r="A5" s="7">
        <v>0.10000000149011612</v>
      </c>
      <c r="B5" s="23">
        <v>0</v>
      </c>
      <c r="C5" s="24">
        <v>0</v>
      </c>
      <c r="D5" s="24">
        <v>1.0000000298023224</v>
      </c>
      <c r="E5" s="24">
        <v>0.10000000298023225</v>
      </c>
      <c r="F5" s="25">
        <v>8.0000002384185795E-2</v>
      </c>
    </row>
    <row r="6" spans="1:11" x14ac:dyDescent="0.2">
      <c r="A6" s="7">
        <v>0.10500000417232513</v>
      </c>
      <c r="B6" s="26">
        <v>0.12500002980232233</v>
      </c>
      <c r="C6" s="27">
        <v>0</v>
      </c>
      <c r="D6" s="27">
        <v>0.87499999999999989</v>
      </c>
      <c r="E6" s="27">
        <v>0.10500000417232512</v>
      </c>
      <c r="F6" s="28">
        <v>8.3216588681640086E-2</v>
      </c>
    </row>
    <row r="7" spans="1:11" x14ac:dyDescent="0.2">
      <c r="A7" s="7">
        <v>0.10999999940395355</v>
      </c>
      <c r="B7" s="26">
        <v>0.24999991059303284</v>
      </c>
      <c r="C7" s="27">
        <v>0</v>
      </c>
      <c r="D7" s="27">
        <v>0.75000011920928944</v>
      </c>
      <c r="E7" s="27">
        <v>0.10999999940395355</v>
      </c>
      <c r="F7" s="28">
        <v>9.21954384958006E-2</v>
      </c>
    </row>
    <row r="8" spans="1:11" x14ac:dyDescent="0.2">
      <c r="A8" s="7">
        <v>0.11500000208616257</v>
      </c>
      <c r="B8" s="26">
        <v>0.37499997764825843</v>
      </c>
      <c r="C8" s="27">
        <v>0</v>
      </c>
      <c r="D8" s="27">
        <v>0.62500005215406385</v>
      </c>
      <c r="E8" s="27">
        <v>0.11500000208616257</v>
      </c>
      <c r="F8" s="28">
        <v>0.10547511468685807</v>
      </c>
    </row>
    <row r="9" spans="1:11" x14ac:dyDescent="0.2">
      <c r="A9" s="7">
        <v>0.12000000476837158</v>
      </c>
      <c r="B9" s="26">
        <v>0.49999997019767761</v>
      </c>
      <c r="C9" s="27">
        <v>0</v>
      </c>
      <c r="D9" s="27">
        <v>0.50000005960464478</v>
      </c>
      <c r="E9" s="27">
        <v>0.12000000178813935</v>
      </c>
      <c r="F9" s="28">
        <v>0.12165524805823928</v>
      </c>
    </row>
    <row r="10" spans="1:11" x14ac:dyDescent="0.2">
      <c r="A10" s="7">
        <v>0.125</v>
      </c>
      <c r="B10" s="26">
        <v>0.62499993667006892</v>
      </c>
      <c r="C10" s="27">
        <v>0</v>
      </c>
      <c r="D10" s="27">
        <v>0.37500008866190354</v>
      </c>
      <c r="E10" s="27">
        <v>0.125</v>
      </c>
      <c r="F10" s="28">
        <v>0.13973187776735946</v>
      </c>
    </row>
    <row r="11" spans="1:11" x14ac:dyDescent="0.2">
      <c r="A11" s="7">
        <v>0.12999999523162842</v>
      </c>
      <c r="B11" s="26">
        <v>0.74999980628490448</v>
      </c>
      <c r="C11" s="27">
        <v>0</v>
      </c>
      <c r="D11" s="27">
        <v>0.25000022351741791</v>
      </c>
      <c r="E11" s="27">
        <v>0.12999999523162842</v>
      </c>
      <c r="F11" s="28">
        <v>0.15905970771452521</v>
      </c>
    </row>
    <row r="12" spans="1:11" x14ac:dyDescent="0.2">
      <c r="A12" s="7">
        <v>0.13500000536441803</v>
      </c>
      <c r="B12" s="26">
        <v>0.87500005960464489</v>
      </c>
      <c r="C12" s="27">
        <v>0</v>
      </c>
      <c r="D12" s="27">
        <v>0.1249999701976775</v>
      </c>
      <c r="E12" s="27">
        <v>0.13500000536441806</v>
      </c>
      <c r="F12" s="28">
        <v>0.17923449413051878</v>
      </c>
    </row>
    <row r="13" spans="1:11" x14ac:dyDescent="0.2">
      <c r="A13" s="7">
        <v>0.14000000059604645</v>
      </c>
      <c r="B13" s="22" t="s">
        <v>29</v>
      </c>
      <c r="C13" s="16"/>
      <c r="D13" s="16"/>
      <c r="E13" s="16"/>
      <c r="F13" s="17"/>
    </row>
  </sheetData>
  <dataValidations count="1">
    <dataValidation type="list" allowBlank="1" showInputMessage="1" showErrorMessage="1" sqref="K4" xr:uid="{00000000-0002-0000-0200-000000000000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Sensitivity Analysis</vt:lpstr>
      <vt:lpstr>'Sensitivity Analysis'!ChartData</vt:lpstr>
      <vt:lpstr>'Sensitivity Analysis'!InputValues</vt:lpstr>
      <vt:lpstr>Investment_weights</vt:lpstr>
      <vt:lpstr>Mean_return</vt:lpstr>
      <vt:lpstr>'Sensitivity Analysis'!OutputAddresses</vt:lpstr>
      <vt:lpstr>'Sensitivity Analysis'!OutputValues</vt:lpstr>
      <vt:lpstr>Standard_Deviation_of_Return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B.</cp:lastModifiedBy>
  <dcterms:created xsi:type="dcterms:W3CDTF">2016-12-03T02:08:19Z</dcterms:created>
  <dcterms:modified xsi:type="dcterms:W3CDTF">2023-03-27T03:41:47Z</dcterms:modified>
  <cp:category/>
</cp:coreProperties>
</file>