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NADA\industrial engineering\fall term\DISTRIBUTION MANAGEMENT\project\DM final project\"/>
    </mc:Choice>
  </mc:AlternateContent>
  <xr:revisionPtr revIDLastSave="0" documentId="13_ncr:1_{97D8B686-DE2E-40CF-8896-4884DAC17BEE}" xr6:coauthVersionLast="47" xr6:coauthVersionMax="47" xr10:uidLastSave="{00000000-0000-0000-0000-000000000000}"/>
  <bookViews>
    <workbookView xWindow="-110" yWindow="-110" windowWidth="19420" windowHeight="10300" xr2:uid="{51F501D7-3473-4AA2-B66C-627E114DF3D5}"/>
  </bookViews>
  <sheets>
    <sheet name="co-ordinates" sheetId="4" r:id="rId1"/>
    <sheet name="distance matrix 25x25" sheetId="2" r:id="rId2"/>
    <sheet name="cost workout" sheetId="5" r:id="rId3"/>
    <sheet name="VRP" sheetId="6" r:id="rId4"/>
    <sheet name="VSPTW= avg 10" sheetId="8" r:id="rId5"/>
    <sheet name="VSPTW =120" sheetId="17" r:id="rId6"/>
    <sheet name="VSPTW =480 with cut" sheetId="18" r:id="rId7"/>
    <sheet name="VSPTW(fixed demand &amp; TW)" sheetId="24" r:id="rId8"/>
    <sheet name="VSPTW(fixed demand = 12)" sheetId="16" r:id="rId9"/>
    <sheet name="VSPTWCap" sheetId="12" r:id="rId10"/>
  </sheets>
  <definedNames>
    <definedName name="OpenSolver_ChosenSolver" localSheetId="3" hidden="1">Gurobi</definedName>
    <definedName name="OpenSolver_ChosenSolver" localSheetId="5" hidden="1">Gurobi</definedName>
    <definedName name="OpenSolver_ChosenSolver" localSheetId="6" hidden="1">Gurobi</definedName>
    <definedName name="OpenSolver_ChosenSolver" localSheetId="7" hidden="1">Gurobi</definedName>
    <definedName name="OpenSolver_ChosenSolver" localSheetId="8" hidden="1">Gurobi</definedName>
    <definedName name="OpenSolver_ChosenSolver" localSheetId="4" hidden="1">Gurobi</definedName>
    <definedName name="OpenSolver_ChosenSolver" localSheetId="9" hidden="1">Gurobi</definedName>
    <definedName name="OpenSolver_DualsNewSheet" localSheetId="3" hidden="1">0</definedName>
    <definedName name="OpenSolver_DualsNewSheet" localSheetId="5" hidden="1">0</definedName>
    <definedName name="OpenSolver_DualsNewSheet" localSheetId="6" hidden="1">0</definedName>
    <definedName name="OpenSolver_DualsNewSheet" localSheetId="7" hidden="1">0</definedName>
    <definedName name="OpenSolver_DualsNewSheet" localSheetId="8" hidden="1">0</definedName>
    <definedName name="OpenSolver_DualsNewSheet" localSheetId="4" hidden="1">0</definedName>
    <definedName name="OpenSolver_DualsNewSheet" localSheetId="9" hidden="1">0</definedName>
    <definedName name="OpenSolver_LinearityCheck" localSheetId="3" hidden="1">1</definedName>
    <definedName name="OpenSolver_LinearityCheck" localSheetId="5" hidden="1">1</definedName>
    <definedName name="OpenSolver_LinearityCheck" localSheetId="6" hidden="1">1</definedName>
    <definedName name="OpenSolver_LinearityCheck" localSheetId="7" hidden="1">1</definedName>
    <definedName name="OpenSolver_LinearityCheck" localSheetId="8" hidden="1">1</definedName>
    <definedName name="OpenSolver_LinearityCheck" localSheetId="4" hidden="1">1</definedName>
    <definedName name="OpenSolver_LinearityCheck" localSheetId="9" hidden="1">1</definedName>
    <definedName name="OpenSolver_UpdateSensitivity" localSheetId="3" hidden="1">1</definedName>
    <definedName name="OpenSolver_UpdateSensitivity" localSheetId="5" hidden="1">1</definedName>
    <definedName name="OpenSolver_UpdateSensitivity" localSheetId="6" hidden="1">1</definedName>
    <definedName name="OpenSolver_UpdateSensitivity" localSheetId="7" hidden="1">1</definedName>
    <definedName name="OpenSolver_UpdateSensitivity" localSheetId="8" hidden="1">1</definedName>
    <definedName name="OpenSolver_UpdateSensitivity" localSheetId="4" hidden="1">1</definedName>
    <definedName name="OpenSolver_UpdateSensitivity" localSheetId="9" hidden="1">1</definedName>
    <definedName name="solver_adj" localSheetId="3" hidden="1">VRP!$F$75:$AI$104,VRP!$C$115:$C$144</definedName>
    <definedName name="solver_adj" localSheetId="5" hidden="1">'VSPTW =120'!$H$75:$AK$104,'VSPTW =120'!$E$113:$E$137</definedName>
    <definedName name="solver_adj" localSheetId="6" hidden="1">'VSPTW =480 with cut'!$H$75:$AK$104,'VSPTW =480 with cut'!$E$113:$E$137</definedName>
    <definedName name="solver_adj" localSheetId="7" hidden="1">'VSPTW(fixed demand &amp; TW)'!$H$75:$AK$104,'VSPTW(fixed demand &amp; TW)'!$E$113:$E$137,'VSPTW(fixed demand &amp; TW)'!$E$151:$E$175</definedName>
    <definedName name="solver_adj" localSheetId="8" hidden="1">'VSPTW(fixed demand = 12)'!$H$75:$AK$104,'VSPTW(fixed demand = 12)'!$E$113:$E$137,'VSPTW(fixed demand = 12)'!$E$151:$E$175</definedName>
    <definedName name="solver_adj" localSheetId="4" hidden="1">'VSPTW= avg 10'!$H$75:$AK$104,'VSPTW= avg 10'!$E$113:$E$137</definedName>
    <definedName name="solver_adj" localSheetId="9" hidden="1">VSPTWCap!$H$75:$AK$104,VSPTWCap!$E$113:$E$137,VSPTWCap!$E$151:$E$175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4" hidden="1">0.0001</definedName>
    <definedName name="solver_cvg" localSheetId="9" hidden="1">0.0001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4" hidden="1">1</definedName>
    <definedName name="solver_drv" localSheetId="9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4" hidden="1">1</definedName>
    <definedName name="solver_est" localSheetId="9" hidden="1">1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4" hidden="1">2147483647</definedName>
    <definedName name="solver_itr" localSheetId="9" hidden="1">2147483647</definedName>
    <definedName name="solver_lhs1" localSheetId="3" hidden="1">VRP!$F$107:$AI$107</definedName>
    <definedName name="solver_lhs1" localSheetId="5" hidden="1">'VSPTW =120'!$H$107:$AK$107</definedName>
    <definedName name="solver_lhs1" localSheetId="6" hidden="1">'VSPTW =480 with cut'!$H$107:$AK$107</definedName>
    <definedName name="solver_lhs1" localSheetId="7" hidden="1">'VSPTW(fixed demand &amp; TW)'!$H$107:$AK$107</definedName>
    <definedName name="solver_lhs1" localSheetId="8" hidden="1">'VSPTW(fixed demand = 12)'!$H$107:$AK$107</definedName>
    <definedName name="solver_lhs1" localSheetId="4" hidden="1">'VSPTW= avg 10'!$H$107:$AK$107</definedName>
    <definedName name="solver_lhs1" localSheetId="9" hidden="1">VSPTWCap!$H$107:$AK$107</definedName>
    <definedName name="solver_lhs10" localSheetId="9" hidden="1">VSPTWCap!$AP$76</definedName>
    <definedName name="solver_lhs11" localSheetId="9" hidden="1">VSPTWCap!$AP$76</definedName>
    <definedName name="solver_lhs2" localSheetId="3" hidden="1">VRP!$AK$75:$AK$104</definedName>
    <definedName name="solver_lhs2" localSheetId="5" hidden="1">'VSPTW =120'!$AM$75:$AM$104</definedName>
    <definedName name="solver_lhs2" localSheetId="6" hidden="1">'VSPTW =480 with cut'!$AM$75:$AM$104</definedName>
    <definedName name="solver_lhs2" localSheetId="7" hidden="1">'VSPTW(fixed demand &amp; TW)'!$AM$75:$AM$104</definedName>
    <definedName name="solver_lhs2" localSheetId="8" hidden="1">'VSPTW(fixed demand = 12)'!$AM$75:$AM$104</definedName>
    <definedName name="solver_lhs2" localSheetId="4" hidden="1">'VSPTW= avg 10'!$AM$75:$AM$104</definedName>
    <definedName name="solver_lhs2" localSheetId="9" hidden="1">VSPTWCap!$AM$75:$AM$104</definedName>
    <definedName name="solver_lhs3" localSheetId="3" hidden="1">VRP!$F$75:$AI$104</definedName>
    <definedName name="solver_lhs3" localSheetId="5" hidden="1">'VSPTW =120'!$H$75:$AK$104</definedName>
    <definedName name="solver_lhs3" localSheetId="6" hidden="1">'VSPTW =480 with cut'!$H$75:$AK$104</definedName>
    <definedName name="solver_lhs3" localSheetId="7" hidden="1">'VSPTW(fixed demand &amp; TW)'!$H$75:$AK$104</definedName>
    <definedName name="solver_lhs3" localSheetId="8" hidden="1">'VSPTW(fixed demand = 12)'!$H$75:$AK$104</definedName>
    <definedName name="solver_lhs3" localSheetId="4" hidden="1">'VSPTW= avg 10'!$H$75:$AK$104</definedName>
    <definedName name="solver_lhs3" localSheetId="9" hidden="1">VSPTWCap!$H$75:$AK$104</definedName>
    <definedName name="solver_lhs4" localSheetId="3" hidden="1">VRP!$C$115:$C$144</definedName>
    <definedName name="solver_lhs4" localSheetId="5" hidden="1">'VSPTW =120'!$H$113:$AF$137</definedName>
    <definedName name="solver_lhs4" localSheetId="6" hidden="1">'VSPTW =480 with cut'!$H$113:$AF$137</definedName>
    <definedName name="solver_lhs4" localSheetId="7" hidden="1">'VSPTW(fixed demand &amp; TW)'!$H$113:$AF$137</definedName>
    <definedName name="solver_lhs4" localSheetId="8" hidden="1">'VSPTW(fixed demand = 12)'!$H$113:$AF$137</definedName>
    <definedName name="solver_lhs4" localSheetId="4" hidden="1">'VSPTW= avg 10'!$H$113:$AF$137</definedName>
    <definedName name="solver_lhs4" localSheetId="9" hidden="1">VSPTWCap!$H$113:$AF$137</definedName>
    <definedName name="solver_lhs5" localSheetId="3" hidden="1">VRP!$C$115:$C$144</definedName>
    <definedName name="solver_lhs5" localSheetId="5" hidden="1">'VSPTW =120'!$E$113:$E$137</definedName>
    <definedName name="solver_lhs5" localSheetId="6" hidden="1">'VSPTW =480 with cut'!$E$113:$E$137</definedName>
    <definedName name="solver_lhs5" localSheetId="7" hidden="1">'VSPTW(fixed demand &amp; TW)'!$E$113:$E$137</definedName>
    <definedName name="solver_lhs5" localSheetId="8" hidden="1">'VSPTW(fixed demand = 12)'!$E$113:$E$137</definedName>
    <definedName name="solver_lhs5" localSheetId="4" hidden="1">'VSPTW= avg 10'!$E$113:$E$137</definedName>
    <definedName name="solver_lhs5" localSheetId="9" hidden="1">VSPTWCap!$E$113:$E$137</definedName>
    <definedName name="solver_lhs6" localSheetId="3" hidden="1">VRP!$F$115:$AD$139</definedName>
    <definedName name="solver_lhs6" localSheetId="5" hidden="1">'VSPTW =120'!$E$113:$E$137</definedName>
    <definedName name="solver_lhs6" localSheetId="6" hidden="1">'VSPTW =480 with cut'!$E$113:$E$137</definedName>
    <definedName name="solver_lhs6" localSheetId="7" hidden="1">'VSPTW(fixed demand &amp; TW)'!$E$113:$E$137</definedName>
    <definedName name="solver_lhs6" localSheetId="8" hidden="1">'VSPTW(fixed demand = 12)'!$E$113:$E$137</definedName>
    <definedName name="solver_lhs6" localSheetId="4" hidden="1">'VSPTW= avg 10'!$E$113:$E$137</definedName>
    <definedName name="solver_lhs6" localSheetId="9" hidden="1">VSPTWCap!$E$113:$E$137</definedName>
    <definedName name="solver_lhs7" localSheetId="3" hidden="1">VRP!$AN$76</definedName>
    <definedName name="solver_lhs7" localSheetId="5" hidden="1">'VSPTW =120'!$AP$76</definedName>
    <definedName name="solver_lhs7" localSheetId="6" hidden="1">'VSPTW =480 with cut'!$AP$76</definedName>
    <definedName name="solver_lhs7" localSheetId="7" hidden="1">'VSPTW(fixed demand &amp; TW)'!$E$151:$E$175</definedName>
    <definedName name="solver_lhs7" localSheetId="8" hidden="1">'VSPTW(fixed demand = 12)'!$E$151:$E$175</definedName>
    <definedName name="solver_lhs7" localSheetId="4" hidden="1">'VSPTW= avg 10'!$AP$76</definedName>
    <definedName name="solver_lhs7" localSheetId="9" hidden="1">VSPTWCap!$E$151:$E$175</definedName>
    <definedName name="solver_lhs8" localSheetId="3" hidden="1">VRP!$AN$76</definedName>
    <definedName name="solver_lhs8" localSheetId="5" hidden="1">'VSPTW =120'!$AP$76</definedName>
    <definedName name="solver_lhs8" localSheetId="6" hidden="1">'VSPTW =480 with cut'!$AP$76</definedName>
    <definedName name="solver_lhs8" localSheetId="7" hidden="1">'VSPTW(fixed demand &amp; TW)'!$E$151:$E$175</definedName>
    <definedName name="solver_lhs8" localSheetId="8" hidden="1">'VSPTW(fixed demand = 12)'!$E$151:$E$175</definedName>
    <definedName name="solver_lhs8" localSheetId="4" hidden="1">'VSPTW= avg 10'!$AP$76</definedName>
    <definedName name="solver_lhs8" localSheetId="9" hidden="1">VSPTWCap!$E$151:$E$175</definedName>
    <definedName name="solver_lhs9" localSheetId="7" hidden="1">'VSPTW(fixed demand &amp; TW)'!$H$151:$AF$175</definedName>
    <definedName name="solver_lhs9" localSheetId="8" hidden="1">'VSPTW(fixed demand = 12)'!$H$151:$AF$175</definedName>
    <definedName name="solver_lhs9" localSheetId="9" hidden="1">VSPTWCap!$H$151:$AF$175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4" hidden="1">1</definedName>
    <definedName name="solver_neg" localSheetId="9" hidden="1">1</definedName>
    <definedName name="solver_num" localSheetId="3" hidden="1">8</definedName>
    <definedName name="solver_num" localSheetId="5" hidden="1">6</definedName>
    <definedName name="solver_num" localSheetId="6" hidden="1">6</definedName>
    <definedName name="solver_num" localSheetId="7" hidden="1">9</definedName>
    <definedName name="solver_num" localSheetId="8" hidden="1">9</definedName>
    <definedName name="solver_num" localSheetId="4" hidden="1">8</definedName>
    <definedName name="solver_num" localSheetId="9" hidden="1">11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4" hidden="1">1</definedName>
    <definedName name="solver_nwt" localSheetId="9" hidden="1">1</definedName>
    <definedName name="solver_opt" localSheetId="3" hidden="1">VRP!$C$1</definedName>
    <definedName name="solver_opt" localSheetId="5" hidden="1">'VSPTW =120'!$C$1</definedName>
    <definedName name="solver_opt" localSheetId="6" hidden="1">'VSPTW =480 with cut'!$C$1</definedName>
    <definedName name="solver_opt" localSheetId="7" hidden="1">'VSPTW(fixed demand &amp; TW)'!$C$1</definedName>
    <definedName name="solver_opt" localSheetId="8" hidden="1">'VSPTW(fixed demand = 12)'!$C$1</definedName>
    <definedName name="solver_opt" localSheetId="4" hidden="1">'VSPTW= avg 10'!$C$1</definedName>
    <definedName name="solver_opt" localSheetId="9" hidden="1">VSPTWCap!$C$1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4" hidden="1">0.000001</definedName>
    <definedName name="solver_pre" localSheetId="9" hidden="1">0.000001</definedName>
    <definedName name="solver_rel1" localSheetId="3" hidden="1">2</definedName>
    <definedName name="solver_rel1" localSheetId="5" hidden="1">2</definedName>
    <definedName name="solver_rel1" localSheetId="6" hidden="1">2</definedName>
    <definedName name="solver_rel1" localSheetId="7" hidden="1">2</definedName>
    <definedName name="solver_rel1" localSheetId="8" hidden="1">2</definedName>
    <definedName name="solver_rel1" localSheetId="4" hidden="1">2</definedName>
    <definedName name="solver_rel1" localSheetId="9" hidden="1">2</definedName>
    <definedName name="solver_rel10" localSheetId="9" hidden="1">2</definedName>
    <definedName name="solver_rel11" localSheetId="9" hidden="1">3</definedName>
    <definedName name="solver_rel2" localSheetId="3" hidden="1">2</definedName>
    <definedName name="solver_rel2" localSheetId="5" hidden="1">2</definedName>
    <definedName name="solver_rel2" localSheetId="6" hidden="1">2</definedName>
    <definedName name="solver_rel2" localSheetId="7" hidden="1">2</definedName>
    <definedName name="solver_rel2" localSheetId="8" hidden="1">2</definedName>
    <definedName name="solver_rel2" localSheetId="4" hidden="1">2</definedName>
    <definedName name="solver_rel2" localSheetId="9" hidden="1">2</definedName>
    <definedName name="solver_rel3" localSheetId="3" hidden="1">5</definedName>
    <definedName name="solver_rel3" localSheetId="5" hidden="1">5</definedName>
    <definedName name="solver_rel3" localSheetId="6" hidden="1">5</definedName>
    <definedName name="solver_rel3" localSheetId="7" hidden="1">5</definedName>
    <definedName name="solver_rel3" localSheetId="8" hidden="1">5</definedName>
    <definedName name="solver_rel3" localSheetId="4" hidden="1">5</definedName>
    <definedName name="solver_rel3" localSheetId="9" hidden="1">5</definedName>
    <definedName name="solver_rel4" localSheetId="3" hidden="1">3</definedName>
    <definedName name="solver_rel4" localSheetId="5" hidden="1">1</definedName>
    <definedName name="solver_rel4" localSheetId="6" hidden="1">1</definedName>
    <definedName name="solver_rel4" localSheetId="7" hidden="1">1</definedName>
    <definedName name="solver_rel4" localSheetId="8" hidden="1">1</definedName>
    <definedName name="solver_rel4" localSheetId="4" hidden="1">1</definedName>
    <definedName name="solver_rel4" localSheetId="9" hidden="1">1</definedName>
    <definedName name="solver_rel5" localSheetId="3" hidden="1">1</definedName>
    <definedName name="solver_rel5" localSheetId="5" hidden="1">1</definedName>
    <definedName name="solver_rel5" localSheetId="6" hidden="1">1</definedName>
    <definedName name="solver_rel5" localSheetId="7" hidden="1">1</definedName>
    <definedName name="solver_rel5" localSheetId="8" hidden="1">1</definedName>
    <definedName name="solver_rel5" localSheetId="4" hidden="1">1</definedName>
    <definedName name="solver_rel5" localSheetId="9" hidden="1">1</definedName>
    <definedName name="solver_rel6" localSheetId="3" hidden="1">1</definedName>
    <definedName name="solver_rel6" localSheetId="5" hidden="1">3</definedName>
    <definedName name="solver_rel6" localSheetId="6" hidden="1">3</definedName>
    <definedName name="solver_rel6" localSheetId="7" hidden="1">3</definedName>
    <definedName name="solver_rel6" localSheetId="8" hidden="1">3</definedName>
    <definedName name="solver_rel6" localSheetId="4" hidden="1">3</definedName>
    <definedName name="solver_rel6" localSheetId="9" hidden="1">3</definedName>
    <definedName name="solver_rel7" localSheetId="3" hidden="1">2</definedName>
    <definedName name="solver_rel7" localSheetId="5" hidden="1">2</definedName>
    <definedName name="solver_rel7" localSheetId="6" hidden="1">2</definedName>
    <definedName name="solver_rel7" localSheetId="7" hidden="1">3</definedName>
    <definedName name="solver_rel7" localSheetId="8" hidden="1">3</definedName>
    <definedName name="solver_rel7" localSheetId="4" hidden="1">2</definedName>
    <definedName name="solver_rel7" localSheetId="9" hidden="1">3</definedName>
    <definedName name="solver_rel8" localSheetId="3" hidden="1">3</definedName>
    <definedName name="solver_rel8" localSheetId="5" hidden="1">3</definedName>
    <definedName name="solver_rel8" localSheetId="6" hidden="1">3</definedName>
    <definedName name="solver_rel8" localSheetId="7" hidden="1">1</definedName>
    <definedName name="solver_rel8" localSheetId="8" hidden="1">1</definedName>
    <definedName name="solver_rel8" localSheetId="4" hidden="1">3</definedName>
    <definedName name="solver_rel8" localSheetId="9" hidden="1">1</definedName>
    <definedName name="solver_rel9" localSheetId="7" hidden="1">1</definedName>
    <definedName name="solver_rel9" localSheetId="8" hidden="1">1</definedName>
    <definedName name="solver_rel9" localSheetId="9" hidden="1">1</definedName>
    <definedName name="solver_rhs1" localSheetId="3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1" localSheetId="8" hidden="1">1</definedName>
    <definedName name="solver_rhs1" localSheetId="4" hidden="1">1</definedName>
    <definedName name="solver_rhs1" localSheetId="9" hidden="1">1</definedName>
    <definedName name="solver_rhs10" localSheetId="9" hidden="1">VSPTWCap!$AP$77</definedName>
    <definedName name="solver_rhs11" localSheetId="9" hidden="1">VSPTWCap!$AN$38</definedName>
    <definedName name="solver_rhs2" localSheetId="3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hs2" localSheetId="4" hidden="1">1</definedName>
    <definedName name="solver_rhs2" localSheetId="9" hidden="1">1</definedName>
    <definedName name="solver_rhs3" localSheetId="3" hidden="1">binary</definedName>
    <definedName name="solver_rhs3" localSheetId="5" hidden="1">binary</definedName>
    <definedName name="solver_rhs3" localSheetId="6" hidden="1">binary</definedName>
    <definedName name="solver_rhs3" localSheetId="7" hidden="1">binary</definedName>
    <definedName name="solver_rhs3" localSheetId="8" hidden="1">binary</definedName>
    <definedName name="solver_rhs3" localSheetId="4" hidden="1">binary</definedName>
    <definedName name="solver_rhs3" localSheetId="9" hidden="1">binary</definedName>
    <definedName name="solver_rhs4" localSheetId="3" hidden="1">0</definedName>
    <definedName name="solver_rhs4" localSheetId="5" hidden="1">0</definedName>
    <definedName name="solver_rhs4" localSheetId="6" hidden="1">0</definedName>
    <definedName name="solver_rhs4" localSheetId="7" hidden="1">0</definedName>
    <definedName name="solver_rhs4" localSheetId="8" hidden="1">0</definedName>
    <definedName name="solver_rhs4" localSheetId="4" hidden="1">0</definedName>
    <definedName name="solver_rhs4" localSheetId="9" hidden="1">0</definedName>
    <definedName name="solver_rhs5" localSheetId="3" hidden="1">VRP!$D$115:$D$144</definedName>
    <definedName name="solver_rhs5" localSheetId="5" hidden="1">'VSPTW =120'!$D$113:$D$137</definedName>
    <definedName name="solver_rhs5" localSheetId="6" hidden="1">'VSPTW =480 with cut'!$D$113:$D$137</definedName>
    <definedName name="solver_rhs5" localSheetId="7" hidden="1">'VSPTW(fixed demand &amp; TW)'!$D$113:$D$137</definedName>
    <definedName name="solver_rhs5" localSheetId="8" hidden="1">'VSPTW(fixed demand = 12)'!$D$113:$D$137</definedName>
    <definedName name="solver_rhs5" localSheetId="4" hidden="1">'VSPTW= avg 10'!$D$113:$D$137</definedName>
    <definedName name="solver_rhs5" localSheetId="9" hidden="1">VSPTWCap!$D$113:$D$137</definedName>
    <definedName name="solver_rhs6" localSheetId="3" hidden="1">0</definedName>
    <definedName name="solver_rhs6" localSheetId="5" hidden="1">'VSPTW =120'!$C$113:$C$137</definedName>
    <definedName name="solver_rhs6" localSheetId="6" hidden="1">'VSPTW =480 with cut'!$C$113:$C$137</definedName>
    <definedName name="solver_rhs6" localSheetId="7" hidden="1">'VSPTW(fixed demand &amp; TW)'!$C$113:$C$137</definedName>
    <definedName name="solver_rhs6" localSheetId="8" hidden="1">'VSPTW(fixed demand = 12)'!$C$113:$C$137</definedName>
    <definedName name="solver_rhs6" localSheetId="4" hidden="1">'VSPTW= avg 10'!$C$113:$C$137</definedName>
    <definedName name="solver_rhs6" localSheetId="9" hidden="1">VSPTWCap!$C$113:$C$137</definedName>
    <definedName name="solver_rhs7" localSheetId="3" hidden="1">VRP!$AN$77</definedName>
    <definedName name="solver_rhs7" localSheetId="5" hidden="1">'VSPTW =120'!$AP$77</definedName>
    <definedName name="solver_rhs7" localSheetId="6" hidden="1">'VSPTW =480 with cut'!$AP$77</definedName>
    <definedName name="solver_rhs7" localSheetId="7" hidden="1">'VSPTW(fixed demand &amp; TW)'!$C$151:$C$175</definedName>
    <definedName name="solver_rhs7" localSheetId="8" hidden="1">'VSPTW(fixed demand = 12)'!$C$151:$C$175</definedName>
    <definedName name="solver_rhs7" localSheetId="4" hidden="1">'VSPTW= avg 10'!$AP$77</definedName>
    <definedName name="solver_rhs7" localSheetId="9" hidden="1">VSPTWCap!$C$151:$C$175</definedName>
    <definedName name="solver_rhs8" localSheetId="3" hidden="1">VRP!$AL$38</definedName>
    <definedName name="solver_rhs8" localSheetId="5" hidden="1">'VSPTW =120'!$AN$38</definedName>
    <definedName name="solver_rhs8" localSheetId="6" hidden="1">'VSPTW =480 with cut'!$AN$38</definedName>
    <definedName name="solver_rhs8" localSheetId="7" hidden="1">'VSPTW(fixed demand &amp; TW)'!$D$151:$D$175</definedName>
    <definedName name="solver_rhs8" localSheetId="8" hidden="1">'VSPTW(fixed demand = 12)'!$D$151:$D$175</definedName>
    <definedName name="solver_rhs8" localSheetId="4" hidden="1">'VSPTW= avg 10'!$AN$38</definedName>
    <definedName name="solver_rhs8" localSheetId="9" hidden="1">VSPTWCap!$D$151:$D$175</definedName>
    <definedName name="solver_rhs9" localSheetId="7" hidden="1">0</definedName>
    <definedName name="solver_rhs9" localSheetId="8" hidden="1">0</definedName>
    <definedName name="solver_rhs9" localSheetId="9" hidden="1">0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4" hidden="1">2</definedName>
    <definedName name="solver_rlx" localSheetId="9" hidden="1">2</definedName>
    <definedName name="solver_scl" localSheetId="3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cl" localSheetId="4" hidden="1">2</definedName>
    <definedName name="solver_scl" localSheetId="9" hidden="1">2</definedName>
    <definedName name="solver_sho" localSheetId="3" hidden="1">1</definedName>
    <definedName name="solver_sho" localSheetId="5" hidden="1">1</definedName>
    <definedName name="solver_sho" localSheetId="6" hidden="1">1</definedName>
    <definedName name="solver_sho" localSheetId="7" hidden="1">1</definedName>
    <definedName name="solver_sho" localSheetId="8" hidden="1">1</definedName>
    <definedName name="solver_sho" localSheetId="4" hidden="1">1</definedName>
    <definedName name="solver_sho" localSheetId="9" hidden="1">1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4" hidden="1">2147483647</definedName>
    <definedName name="solver_tim" localSheetId="9" hidden="1">2147483647</definedName>
    <definedName name="solver_tol" localSheetId="3" hidden="1">0.05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ol" localSheetId="4" hidden="1">0.05</definedName>
    <definedName name="solver_tol" localSheetId="9" hidden="1">0.05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4" hidden="1">2</definedName>
    <definedName name="solver_typ" localSheetId="9" hidden="1">2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4" hidden="1">0</definedName>
    <definedName name="solver_val" localSheetId="9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5" i="24" l="1"/>
  <c r="H190" i="24"/>
  <c r="H196" i="24"/>
  <c r="H198" i="24"/>
  <c r="H204" i="24"/>
  <c r="H210" i="24"/>
  <c r="BD92" i="24"/>
  <c r="BD91" i="24"/>
  <c r="BD90" i="24"/>
  <c r="BD89" i="24"/>
  <c r="BD88" i="24"/>
  <c r="F180" i="24"/>
  <c r="D180" i="24"/>
  <c r="C180" i="24"/>
  <c r="AK146" i="24" s="1"/>
  <c r="F179" i="24"/>
  <c r="D179" i="24"/>
  <c r="C179" i="24"/>
  <c r="F178" i="24"/>
  <c r="D178" i="24"/>
  <c r="C178" i="24"/>
  <c r="F177" i="24"/>
  <c r="D177" i="24"/>
  <c r="AH147" i="24" s="1"/>
  <c r="C177" i="24"/>
  <c r="F176" i="24"/>
  <c r="D176" i="24"/>
  <c r="C176" i="24"/>
  <c r="F175" i="24"/>
  <c r="D175" i="24"/>
  <c r="F174" i="24"/>
  <c r="D174" i="24"/>
  <c r="AE147" i="24" s="1"/>
  <c r="F173" i="24"/>
  <c r="D173" i="24"/>
  <c r="F172" i="24"/>
  <c r="D172" i="24"/>
  <c r="F171" i="24"/>
  <c r="D171" i="24"/>
  <c r="F170" i="24"/>
  <c r="D170" i="24"/>
  <c r="F169" i="24"/>
  <c r="D169" i="24"/>
  <c r="F168" i="24"/>
  <c r="D168" i="24"/>
  <c r="F167" i="24"/>
  <c r="D167" i="24"/>
  <c r="F166" i="24"/>
  <c r="D166" i="24"/>
  <c r="W147" i="24" s="1"/>
  <c r="F165" i="24"/>
  <c r="D165" i="24"/>
  <c r="F164" i="24"/>
  <c r="D164" i="24"/>
  <c r="F163" i="24"/>
  <c r="D163" i="24"/>
  <c r="F162" i="24"/>
  <c r="D162" i="24"/>
  <c r="S147" i="24" s="1"/>
  <c r="F161" i="24"/>
  <c r="D161" i="24"/>
  <c r="F160" i="24"/>
  <c r="D160" i="24"/>
  <c r="F159" i="24"/>
  <c r="D159" i="24"/>
  <c r="F158" i="24"/>
  <c r="D158" i="24"/>
  <c r="O147" i="24" s="1"/>
  <c r="F157" i="24"/>
  <c r="D157" i="24"/>
  <c r="F156" i="24"/>
  <c r="D156" i="24"/>
  <c r="F155" i="24"/>
  <c r="D155" i="24"/>
  <c r="L147" i="24" s="1"/>
  <c r="F154" i="24"/>
  <c r="D154" i="24"/>
  <c r="F153" i="24"/>
  <c r="D153" i="24"/>
  <c r="F152" i="24"/>
  <c r="D152" i="24"/>
  <c r="F151" i="24"/>
  <c r="D151" i="24"/>
  <c r="AK148" i="24"/>
  <c r="AJ148" i="24"/>
  <c r="AI148" i="24"/>
  <c r="AH148" i="24"/>
  <c r="AG148" i="24"/>
  <c r="AF148" i="24"/>
  <c r="AE148" i="24"/>
  <c r="AD148" i="24"/>
  <c r="AC148" i="24"/>
  <c r="AB148" i="24"/>
  <c r="AA148" i="24"/>
  <c r="Z148" i="24"/>
  <c r="Y148" i="24"/>
  <c r="X148" i="24"/>
  <c r="W148" i="24"/>
  <c r="V148" i="24"/>
  <c r="U148" i="24"/>
  <c r="T148" i="24"/>
  <c r="S148" i="24"/>
  <c r="R148" i="24"/>
  <c r="Q148" i="24"/>
  <c r="P148" i="24"/>
  <c r="O148" i="24"/>
  <c r="N148" i="24"/>
  <c r="M148" i="24"/>
  <c r="L148" i="24"/>
  <c r="L159" i="24" s="1"/>
  <c r="K148" i="24"/>
  <c r="J148" i="24"/>
  <c r="I148" i="24"/>
  <c r="H148" i="24"/>
  <c r="AK147" i="24"/>
  <c r="AJ147" i="24"/>
  <c r="AI147" i="24"/>
  <c r="AG147" i="24"/>
  <c r="AF147" i="24"/>
  <c r="AD147" i="24"/>
  <c r="AC147" i="24"/>
  <c r="AB147" i="24"/>
  <c r="Z147" i="24"/>
  <c r="Y147" i="24"/>
  <c r="X147" i="24"/>
  <c r="V147" i="24"/>
  <c r="U147" i="24"/>
  <c r="T147" i="24"/>
  <c r="R147" i="24"/>
  <c r="Q147" i="24"/>
  <c r="P147" i="24"/>
  <c r="N147" i="24"/>
  <c r="M147" i="24"/>
  <c r="I147" i="24"/>
  <c r="H147" i="24"/>
  <c r="AJ146" i="24"/>
  <c r="AI146" i="24"/>
  <c r="AH146" i="24"/>
  <c r="AG146" i="24"/>
  <c r="AF146" i="24"/>
  <c r="AE146" i="24"/>
  <c r="AD146" i="24"/>
  <c r="AC146" i="24"/>
  <c r="AB146" i="24"/>
  <c r="AA146" i="24"/>
  <c r="Z146" i="24"/>
  <c r="Y146" i="24"/>
  <c r="X146" i="24"/>
  <c r="W146" i="24"/>
  <c r="V146" i="24"/>
  <c r="U146" i="24"/>
  <c r="T146" i="24"/>
  <c r="S146" i="24"/>
  <c r="R146" i="24"/>
  <c r="Q146" i="24"/>
  <c r="P146" i="24"/>
  <c r="O146" i="24"/>
  <c r="N146" i="24"/>
  <c r="M146" i="24"/>
  <c r="L146" i="24"/>
  <c r="K146" i="24"/>
  <c r="J146" i="24"/>
  <c r="I146" i="24"/>
  <c r="H146" i="24"/>
  <c r="C137" i="24"/>
  <c r="C136" i="24"/>
  <c r="C135" i="24"/>
  <c r="C134" i="24"/>
  <c r="C133" i="24"/>
  <c r="AB109" i="24" s="1"/>
  <c r="C132" i="24"/>
  <c r="C131" i="24"/>
  <c r="C130" i="24"/>
  <c r="C129" i="24"/>
  <c r="C128" i="24"/>
  <c r="C127" i="24"/>
  <c r="C126" i="24"/>
  <c r="U109" i="24" s="1"/>
  <c r="C125" i="24"/>
  <c r="T109" i="24" s="1"/>
  <c r="C124" i="24"/>
  <c r="C123" i="24"/>
  <c r="C122" i="24"/>
  <c r="C121" i="24"/>
  <c r="P109" i="24" s="1"/>
  <c r="C120" i="24"/>
  <c r="C119" i="24"/>
  <c r="C118" i="24"/>
  <c r="C117" i="24"/>
  <c r="C116" i="24"/>
  <c r="C115" i="24"/>
  <c r="C114" i="24"/>
  <c r="I109" i="24" s="1"/>
  <c r="C113" i="24"/>
  <c r="H109" i="24" s="1"/>
  <c r="AF110" i="24"/>
  <c r="AE110" i="24"/>
  <c r="AD110" i="24"/>
  <c r="AC110" i="24"/>
  <c r="AB110" i="24"/>
  <c r="AA110" i="24"/>
  <c r="Z110" i="24"/>
  <c r="Y110" i="24"/>
  <c r="X110" i="24"/>
  <c r="W110" i="24"/>
  <c r="V110" i="24"/>
  <c r="U110" i="24"/>
  <c r="T110" i="24"/>
  <c r="S110" i="24"/>
  <c r="R110" i="24"/>
  <c r="Q110" i="24"/>
  <c r="P110" i="24"/>
  <c r="O110" i="24"/>
  <c r="N110" i="24"/>
  <c r="M110" i="24"/>
  <c r="M132" i="24" s="1"/>
  <c r="L110" i="24"/>
  <c r="K110" i="24"/>
  <c r="J110" i="24"/>
  <c r="I110" i="24"/>
  <c r="H110" i="24"/>
  <c r="AF109" i="24"/>
  <c r="AE109" i="24"/>
  <c r="AD109" i="24"/>
  <c r="AC109" i="24"/>
  <c r="AA109" i="24"/>
  <c r="Z109" i="24"/>
  <c r="Y109" i="24"/>
  <c r="X109" i="24"/>
  <c r="W109" i="24"/>
  <c r="V109" i="24"/>
  <c r="S109" i="24"/>
  <c r="R109" i="24"/>
  <c r="Q109" i="24"/>
  <c r="O109" i="24"/>
  <c r="N109" i="24"/>
  <c r="M109" i="24"/>
  <c r="L109" i="24"/>
  <c r="K109" i="24"/>
  <c r="J109" i="24"/>
  <c r="AK107" i="24"/>
  <c r="AJ107" i="24"/>
  <c r="AI107" i="24"/>
  <c r="AH107" i="24"/>
  <c r="AG107" i="24"/>
  <c r="AF107" i="24"/>
  <c r="AE107" i="24"/>
  <c r="AD107" i="24"/>
  <c r="AC107" i="24"/>
  <c r="AB107" i="24"/>
  <c r="AA107" i="24"/>
  <c r="Z107" i="24"/>
  <c r="Y107" i="24"/>
  <c r="X107" i="24"/>
  <c r="W107" i="24"/>
  <c r="V107" i="24"/>
  <c r="U107" i="24"/>
  <c r="T107" i="24"/>
  <c r="S107" i="24"/>
  <c r="R107" i="24"/>
  <c r="Q107" i="24"/>
  <c r="P107" i="24"/>
  <c r="O107" i="24"/>
  <c r="N107" i="24"/>
  <c r="M107" i="24"/>
  <c r="L107" i="24"/>
  <c r="K107" i="24"/>
  <c r="J107" i="24"/>
  <c r="I107" i="24"/>
  <c r="H107" i="24"/>
  <c r="AS104" i="24"/>
  <c r="AR104" i="24"/>
  <c r="AM104" i="24"/>
  <c r="AS103" i="24"/>
  <c r="AR103" i="24"/>
  <c r="AM103" i="24"/>
  <c r="AS102" i="24"/>
  <c r="AR102" i="24"/>
  <c r="AM102" i="24"/>
  <c r="AS101" i="24"/>
  <c r="AR101" i="24"/>
  <c r="AM101" i="24"/>
  <c r="AS100" i="24"/>
  <c r="AR100" i="24"/>
  <c r="AM100" i="24"/>
  <c r="AS99" i="24"/>
  <c r="AR99" i="24"/>
  <c r="AM99" i="24"/>
  <c r="AS98" i="24"/>
  <c r="AR98" i="24"/>
  <c r="AM98" i="24"/>
  <c r="AS97" i="24"/>
  <c r="AR97" i="24"/>
  <c r="AM97" i="24"/>
  <c r="AS96" i="24"/>
  <c r="AR96" i="24"/>
  <c r="AM96" i="24"/>
  <c r="AS95" i="24"/>
  <c r="AR95" i="24"/>
  <c r="AM95" i="24"/>
  <c r="AS94" i="24"/>
  <c r="AR94" i="24"/>
  <c r="AM94" i="24"/>
  <c r="AS93" i="24"/>
  <c r="AR93" i="24"/>
  <c r="AM93" i="24"/>
  <c r="AS92" i="24"/>
  <c r="AR92" i="24"/>
  <c r="AM92" i="24"/>
  <c r="AS91" i="24"/>
  <c r="AR91" i="24"/>
  <c r="AM91" i="24"/>
  <c r="AS90" i="24"/>
  <c r="AR90" i="24"/>
  <c r="AM90" i="24"/>
  <c r="AS89" i="24"/>
  <c r="AR89" i="24"/>
  <c r="AM89" i="24"/>
  <c r="AS88" i="24"/>
  <c r="AR88" i="24"/>
  <c r="AM88" i="24"/>
  <c r="AS87" i="24"/>
  <c r="AR87" i="24"/>
  <c r="AM87" i="24"/>
  <c r="AS86" i="24"/>
  <c r="AR86" i="24"/>
  <c r="AM86" i="24"/>
  <c r="AS85" i="24"/>
  <c r="AR85" i="24"/>
  <c r="AM85" i="24"/>
  <c r="AS84" i="24"/>
  <c r="AR84" i="24"/>
  <c r="AM84" i="24"/>
  <c r="AS83" i="24"/>
  <c r="AR83" i="24"/>
  <c r="AM83" i="24"/>
  <c r="AS82" i="24"/>
  <c r="AR82" i="24"/>
  <c r="AM82" i="24"/>
  <c r="AS81" i="24"/>
  <c r="AR81" i="24"/>
  <c r="AM81" i="24"/>
  <c r="AS80" i="24"/>
  <c r="AR80" i="24"/>
  <c r="AM80" i="24"/>
  <c r="AS79" i="24"/>
  <c r="AR79" i="24"/>
  <c r="AM79" i="24"/>
  <c r="AS78" i="24"/>
  <c r="AR78" i="24"/>
  <c r="AM78" i="24"/>
  <c r="AS77" i="24"/>
  <c r="AR77" i="24"/>
  <c r="AP77" i="24"/>
  <c r="AM77" i="24"/>
  <c r="AS76" i="24"/>
  <c r="AR76" i="24"/>
  <c r="AP76" i="24"/>
  <c r="AM76" i="24"/>
  <c r="AS75" i="24"/>
  <c r="AR75" i="24"/>
  <c r="AM75" i="24"/>
  <c r="AK69" i="24"/>
  <c r="AJ69" i="24"/>
  <c r="AI69" i="24"/>
  <c r="AH69" i="24"/>
  <c r="AG69" i="24"/>
  <c r="AF69" i="24"/>
  <c r="AE69" i="24"/>
  <c r="AD69" i="24"/>
  <c r="AC69" i="24"/>
  <c r="AB69" i="24"/>
  <c r="AA69" i="24"/>
  <c r="Z69" i="24"/>
  <c r="Y69" i="24"/>
  <c r="X69" i="24"/>
  <c r="W69" i="24"/>
  <c r="V69" i="24"/>
  <c r="U69" i="24"/>
  <c r="T69" i="24"/>
  <c r="S69" i="24"/>
  <c r="R69" i="24"/>
  <c r="Q69" i="24"/>
  <c r="P69" i="24"/>
  <c r="O69" i="24"/>
  <c r="N69" i="24"/>
  <c r="M69" i="24"/>
  <c r="L69" i="24"/>
  <c r="K69" i="24"/>
  <c r="J69" i="24"/>
  <c r="I69" i="24"/>
  <c r="H69" i="24"/>
  <c r="AK68" i="24"/>
  <c r="AJ68" i="24"/>
  <c r="AI68" i="24"/>
  <c r="AH68" i="24"/>
  <c r="AG68" i="24"/>
  <c r="AF68" i="24"/>
  <c r="AE68" i="24"/>
  <c r="AD68" i="24"/>
  <c r="AC68" i="24"/>
  <c r="AB68" i="24"/>
  <c r="AA68" i="24"/>
  <c r="Z68" i="24"/>
  <c r="Y68" i="24"/>
  <c r="X68" i="24"/>
  <c r="W68" i="24"/>
  <c r="V68" i="24"/>
  <c r="U68" i="24"/>
  <c r="T68" i="24"/>
  <c r="S68" i="24"/>
  <c r="R68" i="24"/>
  <c r="Q68" i="24"/>
  <c r="P68" i="24"/>
  <c r="O68" i="24"/>
  <c r="N68" i="24"/>
  <c r="M68" i="24"/>
  <c r="L68" i="24"/>
  <c r="K68" i="24"/>
  <c r="J68" i="24"/>
  <c r="I68" i="24"/>
  <c r="H68" i="24"/>
  <c r="AK67" i="24"/>
  <c r="AJ67" i="24"/>
  <c r="AI67" i="24"/>
  <c r="AH67" i="24"/>
  <c r="AG67" i="24"/>
  <c r="AF67" i="24"/>
  <c r="AE67" i="24"/>
  <c r="AD67" i="24"/>
  <c r="AC67" i="24"/>
  <c r="AB67" i="24"/>
  <c r="AA67" i="24"/>
  <c r="Z67" i="24"/>
  <c r="Y67" i="24"/>
  <c r="X67" i="24"/>
  <c r="W67" i="24"/>
  <c r="V67" i="24"/>
  <c r="U67" i="24"/>
  <c r="T67" i="24"/>
  <c r="S67" i="24"/>
  <c r="R67" i="24"/>
  <c r="Q67" i="24"/>
  <c r="P67" i="24"/>
  <c r="O67" i="24"/>
  <c r="N67" i="24"/>
  <c r="M67" i="24"/>
  <c r="L67" i="24"/>
  <c r="K67" i="24"/>
  <c r="J67" i="24"/>
  <c r="I67" i="24"/>
  <c r="H67" i="24"/>
  <c r="AK66" i="24"/>
  <c r="AJ66" i="24"/>
  <c r="AI66" i="24"/>
  <c r="AH66" i="24"/>
  <c r="AG66" i="24"/>
  <c r="AF66" i="24"/>
  <c r="AE66" i="24"/>
  <c r="AD66" i="24"/>
  <c r="AC66" i="24"/>
  <c r="AB66" i="24"/>
  <c r="AA66" i="24"/>
  <c r="Z66" i="24"/>
  <c r="Y66" i="24"/>
  <c r="X66" i="24"/>
  <c r="W66" i="24"/>
  <c r="V66" i="24"/>
  <c r="U66" i="24"/>
  <c r="T66" i="24"/>
  <c r="S66" i="24"/>
  <c r="R66" i="24"/>
  <c r="Q66" i="24"/>
  <c r="P66" i="24"/>
  <c r="O66" i="24"/>
  <c r="N66" i="24"/>
  <c r="M66" i="24"/>
  <c r="L66" i="24"/>
  <c r="K66" i="24"/>
  <c r="J66" i="24"/>
  <c r="I66" i="24"/>
  <c r="H66" i="24"/>
  <c r="AK65" i="24"/>
  <c r="AJ65" i="24"/>
  <c r="AI65" i="24"/>
  <c r="AH65" i="24"/>
  <c r="AG65" i="24"/>
  <c r="AF65" i="24"/>
  <c r="AE65" i="24"/>
  <c r="AD65" i="24"/>
  <c r="AC65" i="24"/>
  <c r="AB65" i="24"/>
  <c r="AA65" i="24"/>
  <c r="Z65" i="24"/>
  <c r="Y65" i="24"/>
  <c r="X65" i="24"/>
  <c r="W65" i="24"/>
  <c r="V65" i="24"/>
  <c r="U65" i="24"/>
  <c r="T65" i="24"/>
  <c r="S65" i="24"/>
  <c r="R65" i="24"/>
  <c r="Q65" i="24"/>
  <c r="P65" i="24"/>
  <c r="O65" i="24"/>
  <c r="N65" i="24"/>
  <c r="M65" i="24"/>
  <c r="L65" i="24"/>
  <c r="K65" i="24"/>
  <c r="J65" i="24"/>
  <c r="I65" i="24"/>
  <c r="H65" i="24"/>
  <c r="AK64" i="24"/>
  <c r="AJ64" i="24"/>
  <c r="AI64" i="24"/>
  <c r="AH64" i="24"/>
  <c r="AG64" i="24"/>
  <c r="AF64" i="24"/>
  <c r="AE64" i="24"/>
  <c r="AD64" i="24"/>
  <c r="AC64" i="24"/>
  <c r="AB64" i="24"/>
  <c r="AA64" i="24"/>
  <c r="Z64" i="24"/>
  <c r="Y64" i="24"/>
  <c r="X64" i="24"/>
  <c r="W64" i="24"/>
  <c r="V64" i="24"/>
  <c r="U64" i="24"/>
  <c r="T64" i="24"/>
  <c r="S64" i="24"/>
  <c r="R64" i="24"/>
  <c r="Q64" i="24"/>
  <c r="P64" i="24"/>
  <c r="O64" i="24"/>
  <c r="N64" i="24"/>
  <c r="M64" i="24"/>
  <c r="L64" i="24"/>
  <c r="K64" i="24"/>
  <c r="J64" i="24"/>
  <c r="I64" i="24"/>
  <c r="H64" i="24"/>
  <c r="AK63" i="24"/>
  <c r="AJ63" i="24"/>
  <c r="AI63" i="24"/>
  <c r="AH63" i="24"/>
  <c r="AG63" i="24"/>
  <c r="AF63" i="24"/>
  <c r="AE63" i="24"/>
  <c r="AD63" i="24"/>
  <c r="AC63" i="24"/>
  <c r="AB63" i="24"/>
  <c r="AA63" i="24"/>
  <c r="Z63" i="24"/>
  <c r="Y63" i="24"/>
  <c r="X63" i="24"/>
  <c r="W63" i="24"/>
  <c r="V63" i="24"/>
  <c r="U63" i="24"/>
  <c r="T63" i="24"/>
  <c r="S63" i="24"/>
  <c r="R63" i="24"/>
  <c r="Q63" i="24"/>
  <c r="P63" i="24"/>
  <c r="O63" i="24"/>
  <c r="N63" i="24"/>
  <c r="M63" i="24"/>
  <c r="L63" i="24"/>
  <c r="K63" i="24"/>
  <c r="J63" i="24"/>
  <c r="I63" i="24"/>
  <c r="H63" i="24"/>
  <c r="AK62" i="24"/>
  <c r="AJ62" i="24"/>
  <c r="AI62" i="24"/>
  <c r="AH62" i="24"/>
  <c r="AG62" i="24"/>
  <c r="AF62" i="24"/>
  <c r="AE62" i="24"/>
  <c r="AD62" i="24"/>
  <c r="AC62" i="24"/>
  <c r="AB62" i="24"/>
  <c r="AA62" i="24"/>
  <c r="Z62" i="24"/>
  <c r="Y62" i="24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AK61" i="24"/>
  <c r="AJ61" i="24"/>
  <c r="AI61" i="24"/>
  <c r="AH61" i="24"/>
  <c r="AG61" i="24"/>
  <c r="AF61" i="24"/>
  <c r="AE61" i="24"/>
  <c r="AD61" i="24"/>
  <c r="AC61" i="24"/>
  <c r="AB61" i="24"/>
  <c r="AA61" i="24"/>
  <c r="Z61" i="24"/>
  <c r="Y61" i="24"/>
  <c r="X61" i="24"/>
  <c r="W61" i="24"/>
  <c r="V61" i="24"/>
  <c r="U61" i="24"/>
  <c r="T61" i="24"/>
  <c r="S61" i="24"/>
  <c r="R61" i="24"/>
  <c r="Q61" i="24"/>
  <c r="P61" i="24"/>
  <c r="O61" i="24"/>
  <c r="N61" i="24"/>
  <c r="M61" i="24"/>
  <c r="L61" i="24"/>
  <c r="K61" i="24"/>
  <c r="J61" i="24"/>
  <c r="I61" i="24"/>
  <c r="H61" i="24"/>
  <c r="AK60" i="24"/>
  <c r="AJ60" i="24"/>
  <c r="AI60" i="24"/>
  <c r="AH60" i="24"/>
  <c r="AG60" i="24"/>
  <c r="AF60" i="24"/>
  <c r="AE60" i="24"/>
  <c r="AD60" i="24"/>
  <c r="AC60" i="24"/>
  <c r="AB60" i="24"/>
  <c r="AA60" i="24"/>
  <c r="Z60" i="24"/>
  <c r="Y60" i="24"/>
  <c r="X60" i="24"/>
  <c r="W60" i="24"/>
  <c r="V60" i="24"/>
  <c r="U60" i="24"/>
  <c r="T60" i="24"/>
  <c r="S60" i="24"/>
  <c r="R60" i="24"/>
  <c r="Q60" i="24"/>
  <c r="P60" i="24"/>
  <c r="O60" i="24"/>
  <c r="N60" i="24"/>
  <c r="M60" i="24"/>
  <c r="L60" i="24"/>
  <c r="K60" i="24"/>
  <c r="J60" i="24"/>
  <c r="I60" i="24"/>
  <c r="H60" i="24"/>
  <c r="AK59" i="24"/>
  <c r="AJ59" i="24"/>
  <c r="AI59" i="24"/>
  <c r="AH59" i="24"/>
  <c r="AG59" i="24"/>
  <c r="AF59" i="24"/>
  <c r="AE59" i="24"/>
  <c r="AD59" i="24"/>
  <c r="AC59" i="24"/>
  <c r="AB59" i="24"/>
  <c r="AA59" i="24"/>
  <c r="Z59" i="24"/>
  <c r="Y59" i="24"/>
  <c r="X59" i="24"/>
  <c r="W59" i="24"/>
  <c r="V59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Y58" i="24"/>
  <c r="X58" i="24"/>
  <c r="W58" i="24"/>
  <c r="V58" i="24"/>
  <c r="U58" i="24"/>
  <c r="T58" i="24"/>
  <c r="S58" i="24"/>
  <c r="R58" i="24"/>
  <c r="Q58" i="24"/>
  <c r="P58" i="24"/>
  <c r="O58" i="24"/>
  <c r="N58" i="24"/>
  <c r="M58" i="24"/>
  <c r="L58" i="24"/>
  <c r="K58" i="24"/>
  <c r="J58" i="24"/>
  <c r="I58" i="24"/>
  <c r="H58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Y57" i="24"/>
  <c r="X57" i="24"/>
  <c r="W57" i="24"/>
  <c r="V57" i="24"/>
  <c r="U57" i="24"/>
  <c r="T57" i="24"/>
  <c r="S57" i="24"/>
  <c r="R57" i="24"/>
  <c r="Q57" i="24"/>
  <c r="P57" i="24"/>
  <c r="O57" i="24"/>
  <c r="N57" i="24"/>
  <c r="M57" i="24"/>
  <c r="L57" i="24"/>
  <c r="K57" i="24"/>
  <c r="J57" i="24"/>
  <c r="I57" i="24"/>
  <c r="H57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Y56" i="24"/>
  <c r="X56" i="24"/>
  <c r="W56" i="24"/>
  <c r="V56" i="24"/>
  <c r="U56" i="24"/>
  <c r="T56" i="24"/>
  <c r="S56" i="24"/>
  <c r="R56" i="24"/>
  <c r="Q56" i="24"/>
  <c r="P56" i="24"/>
  <c r="O56" i="24"/>
  <c r="N56" i="24"/>
  <c r="M56" i="24"/>
  <c r="L56" i="24"/>
  <c r="K56" i="24"/>
  <c r="J56" i="24"/>
  <c r="I56" i="24"/>
  <c r="H56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Y55" i="24"/>
  <c r="X55" i="24"/>
  <c r="W55" i="24"/>
  <c r="V55" i="24"/>
  <c r="U55" i="24"/>
  <c r="T55" i="24"/>
  <c r="S55" i="24"/>
  <c r="R55" i="24"/>
  <c r="Q55" i="24"/>
  <c r="P55" i="24"/>
  <c r="O55" i="24"/>
  <c r="N55" i="24"/>
  <c r="M55" i="24"/>
  <c r="L55" i="24"/>
  <c r="K55" i="24"/>
  <c r="J55" i="24"/>
  <c r="I55" i="24"/>
  <c r="H55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Y54" i="24"/>
  <c r="X54" i="24"/>
  <c r="W54" i="24"/>
  <c r="V54" i="24"/>
  <c r="U54" i="24"/>
  <c r="T54" i="24"/>
  <c r="S54" i="24"/>
  <c r="R54" i="24"/>
  <c r="Q54" i="24"/>
  <c r="P54" i="24"/>
  <c r="O54" i="24"/>
  <c r="N54" i="24"/>
  <c r="M54" i="24"/>
  <c r="L54" i="24"/>
  <c r="K54" i="24"/>
  <c r="J54" i="24"/>
  <c r="I54" i="24"/>
  <c r="H54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Y53" i="24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Y52" i="24"/>
  <c r="X52" i="24"/>
  <c r="W52" i="24"/>
  <c r="V52" i="24"/>
  <c r="U52" i="24"/>
  <c r="T52" i="24"/>
  <c r="S52" i="24"/>
  <c r="R52" i="24"/>
  <c r="Q52" i="24"/>
  <c r="P52" i="24"/>
  <c r="O52" i="24"/>
  <c r="N52" i="24"/>
  <c r="M52" i="24"/>
  <c r="L52" i="24"/>
  <c r="K52" i="24"/>
  <c r="J52" i="24"/>
  <c r="I52" i="24"/>
  <c r="H52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Y51" i="24"/>
  <c r="X51" i="24"/>
  <c r="W51" i="24"/>
  <c r="V51" i="24"/>
  <c r="U51" i="24"/>
  <c r="T51" i="24"/>
  <c r="S51" i="24"/>
  <c r="R51" i="24"/>
  <c r="Q51" i="24"/>
  <c r="P51" i="24"/>
  <c r="O51" i="24"/>
  <c r="N51" i="24"/>
  <c r="M51" i="24"/>
  <c r="L51" i="24"/>
  <c r="K51" i="24"/>
  <c r="J51" i="24"/>
  <c r="I51" i="24"/>
  <c r="H51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Y50" i="24"/>
  <c r="X50" i="24"/>
  <c r="W50" i="24"/>
  <c r="V50" i="24"/>
  <c r="U50" i="24"/>
  <c r="T50" i="24"/>
  <c r="S50" i="24"/>
  <c r="R50" i="24"/>
  <c r="Q50" i="24"/>
  <c r="P50" i="24"/>
  <c r="O50" i="24"/>
  <c r="N50" i="24"/>
  <c r="M50" i="24"/>
  <c r="L50" i="24"/>
  <c r="K50" i="24"/>
  <c r="J50" i="24"/>
  <c r="I50" i="24"/>
  <c r="H50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Y49" i="24"/>
  <c r="X49" i="24"/>
  <c r="W49" i="24"/>
  <c r="V4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Y48" i="24"/>
  <c r="X48" i="24"/>
  <c r="W48" i="24"/>
  <c r="V48" i="24"/>
  <c r="U48" i="24"/>
  <c r="T48" i="24"/>
  <c r="S48" i="24"/>
  <c r="R48" i="24"/>
  <c r="Q48" i="24"/>
  <c r="P48" i="24"/>
  <c r="O48" i="24"/>
  <c r="N48" i="24"/>
  <c r="M48" i="24"/>
  <c r="L48" i="24"/>
  <c r="K48" i="24"/>
  <c r="J48" i="24"/>
  <c r="I48" i="24"/>
  <c r="H48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Y46" i="24"/>
  <c r="X46" i="24"/>
  <c r="W46" i="24"/>
  <c r="V46" i="24"/>
  <c r="U46" i="24"/>
  <c r="T46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Y45" i="24"/>
  <c r="X45" i="24"/>
  <c r="W45" i="24"/>
  <c r="V45" i="24"/>
  <c r="U45" i="24"/>
  <c r="T45" i="24"/>
  <c r="S45" i="24"/>
  <c r="R45" i="24"/>
  <c r="Q45" i="24"/>
  <c r="P45" i="24"/>
  <c r="O45" i="24"/>
  <c r="N45" i="24"/>
  <c r="M45" i="24"/>
  <c r="L45" i="24"/>
  <c r="K45" i="24"/>
  <c r="J45" i="24"/>
  <c r="I45" i="24"/>
  <c r="H45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Y43" i="24"/>
  <c r="X4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Y42" i="24"/>
  <c r="X42" i="24"/>
  <c r="W42" i="24"/>
  <c r="V42" i="24"/>
  <c r="U42" i="24"/>
  <c r="T42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J41" i="24"/>
  <c r="I41" i="24"/>
  <c r="H41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Y40" i="24"/>
  <c r="X40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AN37" i="24"/>
  <c r="AN34" i="24"/>
  <c r="AN33" i="24"/>
  <c r="AN36" i="24" s="1"/>
  <c r="D29" i="24"/>
  <c r="D137" i="24" s="1"/>
  <c r="D28" i="24"/>
  <c r="D136" i="24" s="1"/>
  <c r="D27" i="24"/>
  <c r="D135" i="24" s="1"/>
  <c r="D26" i="24"/>
  <c r="D134" i="24" s="1"/>
  <c r="AN25" i="24"/>
  <c r="AN28" i="24" s="1"/>
  <c r="D25" i="24"/>
  <c r="D133" i="24" s="1"/>
  <c r="D24" i="24"/>
  <c r="D132" i="24" s="1"/>
  <c r="D23" i="24"/>
  <c r="D131" i="24" s="1"/>
  <c r="AN22" i="24"/>
  <c r="D22" i="24"/>
  <c r="D130" i="24" s="1"/>
  <c r="D21" i="24"/>
  <c r="D129" i="24" s="1"/>
  <c r="D20" i="24"/>
  <c r="D128" i="24" s="1"/>
  <c r="AN19" i="24"/>
  <c r="D19" i="24"/>
  <c r="D127" i="24" s="1"/>
  <c r="D18" i="24"/>
  <c r="D126" i="24" s="1"/>
  <c r="D17" i="24"/>
  <c r="D125" i="24" s="1"/>
  <c r="D16" i="24"/>
  <c r="D124" i="24" s="1"/>
  <c r="D15" i="24"/>
  <c r="D123" i="24" s="1"/>
  <c r="D14" i="24"/>
  <c r="D122" i="24" s="1"/>
  <c r="AN13" i="24"/>
  <c r="D13" i="24"/>
  <c r="D121" i="24" s="1"/>
  <c r="AC121" i="24" s="1"/>
  <c r="D12" i="24"/>
  <c r="D120" i="24" s="1"/>
  <c r="AN11" i="24"/>
  <c r="D11" i="24"/>
  <c r="D119" i="24" s="1"/>
  <c r="D10" i="24"/>
  <c r="D118" i="24" s="1"/>
  <c r="AP9" i="24"/>
  <c r="D9" i="24"/>
  <c r="D117" i="24" s="1"/>
  <c r="D8" i="24"/>
  <c r="D116" i="24" s="1"/>
  <c r="D7" i="24"/>
  <c r="D115" i="24" s="1"/>
  <c r="AP6" i="24"/>
  <c r="D6" i="24"/>
  <c r="D114" i="24" s="1"/>
  <c r="D5" i="24"/>
  <c r="D113" i="24" s="1"/>
  <c r="AV60" i="12"/>
  <c r="AV41" i="12"/>
  <c r="AV46" i="12"/>
  <c r="AV52" i="12"/>
  <c r="AV54" i="12"/>
  <c r="AU60" i="12"/>
  <c r="AU54" i="12"/>
  <c r="AU52" i="12"/>
  <c r="AU46" i="12"/>
  <c r="AU41" i="12"/>
  <c r="AN34" i="16"/>
  <c r="AN33" i="16"/>
  <c r="AN37" i="16" s="1"/>
  <c r="AN37" i="12"/>
  <c r="AN36" i="12"/>
  <c r="AN34" i="12"/>
  <c r="AN33" i="12"/>
  <c r="AN37" i="8"/>
  <c r="AN36" i="8"/>
  <c r="AN34" i="8"/>
  <c r="AN33" i="8"/>
  <c r="AL37" i="6"/>
  <c r="AL36" i="6"/>
  <c r="AL34" i="6"/>
  <c r="AL33" i="6"/>
  <c r="AC173" i="18"/>
  <c r="U173" i="18"/>
  <c r="S173" i="18"/>
  <c r="M173" i="18"/>
  <c r="K173" i="18"/>
  <c r="F173" i="18"/>
  <c r="AD172" i="18"/>
  <c r="AC172" i="18"/>
  <c r="AA172" i="18"/>
  <c r="V172" i="18"/>
  <c r="U172" i="18"/>
  <c r="N172" i="18"/>
  <c r="M172" i="18"/>
  <c r="K172" i="18"/>
  <c r="F172" i="18"/>
  <c r="AD171" i="18"/>
  <c r="AC171" i="18"/>
  <c r="Y171" i="18"/>
  <c r="W171" i="18"/>
  <c r="V171" i="18"/>
  <c r="U171" i="18"/>
  <c r="O171" i="18"/>
  <c r="N171" i="18"/>
  <c r="M171" i="18"/>
  <c r="I171" i="18"/>
  <c r="H171" i="18"/>
  <c r="F171" i="18"/>
  <c r="AA170" i="18"/>
  <c r="X170" i="18"/>
  <c r="W170" i="18"/>
  <c r="P170" i="18"/>
  <c r="O170" i="18"/>
  <c r="J170" i="18"/>
  <c r="F170" i="18"/>
  <c r="AC169" i="18"/>
  <c r="AA169" i="18"/>
  <c r="U169" i="18"/>
  <c r="Q169" i="18"/>
  <c r="M169" i="18"/>
  <c r="K169" i="18"/>
  <c r="F169" i="18"/>
  <c r="AD168" i="18"/>
  <c r="AC168" i="18"/>
  <c r="AA168" i="18"/>
  <c r="W168" i="18"/>
  <c r="V168" i="18"/>
  <c r="U168" i="18"/>
  <c r="S168" i="18"/>
  <c r="O168" i="18"/>
  <c r="N168" i="18"/>
  <c r="M168" i="18"/>
  <c r="F168" i="18"/>
  <c r="AE167" i="18"/>
  <c r="AD167" i="18"/>
  <c r="AC167" i="18"/>
  <c r="Y167" i="18"/>
  <c r="X167" i="18"/>
  <c r="V167" i="18"/>
  <c r="U167" i="18"/>
  <c r="Q167" i="18"/>
  <c r="P167" i="18"/>
  <c r="N167" i="18"/>
  <c r="M167" i="18"/>
  <c r="F167" i="18"/>
  <c r="AF166" i="18"/>
  <c r="AE166" i="18"/>
  <c r="Z166" i="18"/>
  <c r="Y166" i="18"/>
  <c r="O166" i="18"/>
  <c r="K166" i="18"/>
  <c r="F166" i="18"/>
  <c r="AC165" i="18"/>
  <c r="AA165" i="18"/>
  <c r="Z165" i="18"/>
  <c r="U165" i="18"/>
  <c r="S165" i="18"/>
  <c r="M165" i="18"/>
  <c r="F165" i="18"/>
  <c r="AE164" i="18"/>
  <c r="AD164" i="18"/>
  <c r="AC164" i="18"/>
  <c r="V164" i="18"/>
  <c r="U164" i="18"/>
  <c r="O164" i="18"/>
  <c r="N164" i="18"/>
  <c r="M164" i="18"/>
  <c r="F164" i="18"/>
  <c r="AF163" i="18"/>
  <c r="AD163" i="18"/>
  <c r="AC163" i="18"/>
  <c r="V163" i="18"/>
  <c r="U163" i="18"/>
  <c r="P163" i="18"/>
  <c r="O163" i="18"/>
  <c r="N163" i="18"/>
  <c r="M163" i="18"/>
  <c r="H163" i="18"/>
  <c r="F163" i="18"/>
  <c r="AE162" i="18"/>
  <c r="AA162" i="18"/>
  <c r="W162" i="18"/>
  <c r="S162" i="18"/>
  <c r="P162" i="18"/>
  <c r="H162" i="18"/>
  <c r="F162" i="18"/>
  <c r="AC161" i="18"/>
  <c r="U161" i="18"/>
  <c r="M161" i="18"/>
  <c r="J161" i="18"/>
  <c r="F161" i="18"/>
  <c r="AE160" i="18"/>
  <c r="AD160" i="18"/>
  <c r="AC160" i="18"/>
  <c r="W160" i="18"/>
  <c r="V160" i="18"/>
  <c r="U160" i="18"/>
  <c r="S160" i="18"/>
  <c r="N160" i="18"/>
  <c r="M160" i="18"/>
  <c r="K160" i="18"/>
  <c r="F160" i="18"/>
  <c r="AF159" i="18"/>
  <c r="AE159" i="18"/>
  <c r="AD159" i="18"/>
  <c r="AC159" i="18"/>
  <c r="X159" i="18"/>
  <c r="W159" i="18"/>
  <c r="V159" i="18"/>
  <c r="U159" i="18"/>
  <c r="Q159" i="18"/>
  <c r="N159" i="18"/>
  <c r="M159" i="18"/>
  <c r="I159" i="18"/>
  <c r="F159" i="18"/>
  <c r="AF158" i="18"/>
  <c r="X158" i="18"/>
  <c r="S158" i="18"/>
  <c r="K158" i="18"/>
  <c r="J158" i="18"/>
  <c r="H158" i="18"/>
  <c r="F158" i="18"/>
  <c r="AC157" i="18"/>
  <c r="Z157" i="18"/>
  <c r="Y157" i="18"/>
  <c r="U157" i="18"/>
  <c r="S157" i="18"/>
  <c r="M157" i="18"/>
  <c r="K157" i="18"/>
  <c r="I157" i="18"/>
  <c r="F157" i="18"/>
  <c r="AD156" i="18"/>
  <c r="AC156" i="18"/>
  <c r="AA156" i="18"/>
  <c r="V156" i="18"/>
  <c r="U156" i="18"/>
  <c r="N156" i="18"/>
  <c r="M156" i="18"/>
  <c r="K156" i="18"/>
  <c r="F156" i="18"/>
  <c r="AD155" i="18"/>
  <c r="AC155" i="18"/>
  <c r="W155" i="18"/>
  <c r="V155" i="18"/>
  <c r="U155" i="18"/>
  <c r="O155" i="18"/>
  <c r="N155" i="18"/>
  <c r="M155" i="18"/>
  <c r="H155" i="18"/>
  <c r="F155" i="18"/>
  <c r="AA154" i="18"/>
  <c r="Z154" i="18"/>
  <c r="X154" i="18"/>
  <c r="W154" i="18"/>
  <c r="P154" i="18"/>
  <c r="O154" i="18"/>
  <c r="F154" i="18"/>
  <c r="AC153" i="18"/>
  <c r="AA153" i="18"/>
  <c r="Y153" i="18"/>
  <c r="U153" i="18"/>
  <c r="Q153" i="18"/>
  <c r="M153" i="18"/>
  <c r="K153" i="18"/>
  <c r="J153" i="18"/>
  <c r="F153" i="18"/>
  <c r="AD152" i="18"/>
  <c r="AC152" i="18"/>
  <c r="AA152" i="18"/>
  <c r="W152" i="18"/>
  <c r="V152" i="18"/>
  <c r="U152" i="18"/>
  <c r="S152" i="18"/>
  <c r="O152" i="18"/>
  <c r="N152" i="18"/>
  <c r="M152" i="18"/>
  <c r="F152" i="18"/>
  <c r="AE151" i="18"/>
  <c r="AD151" i="18"/>
  <c r="AC151" i="18"/>
  <c r="X151" i="18"/>
  <c r="V151" i="18"/>
  <c r="U151" i="18"/>
  <c r="Q151" i="18"/>
  <c r="P151" i="18"/>
  <c r="N151" i="18"/>
  <c r="M151" i="18"/>
  <c r="F151" i="18"/>
  <c r="AF150" i="18"/>
  <c r="AE150" i="18"/>
  <c r="AD150" i="18"/>
  <c r="AA150" i="18"/>
  <c r="V150" i="18"/>
  <c r="S150" i="18"/>
  <c r="P150" i="18"/>
  <c r="N150" i="18"/>
  <c r="I150" i="18"/>
  <c r="F150" i="18"/>
  <c r="AF149" i="18"/>
  <c r="AC149" i="18"/>
  <c r="Y149" i="18"/>
  <c r="U149" i="18"/>
  <c r="P149" i="18"/>
  <c r="M149" i="18"/>
  <c r="K149" i="18"/>
  <c r="J149" i="18"/>
  <c r="F149" i="18"/>
  <c r="AK146" i="18"/>
  <c r="AJ146" i="18"/>
  <c r="AI146" i="18"/>
  <c r="AH146" i="18"/>
  <c r="AG146" i="18"/>
  <c r="AF146" i="18"/>
  <c r="AF170" i="18" s="1"/>
  <c r="AE146" i="18"/>
  <c r="AE170" i="18" s="1"/>
  <c r="AD146" i="18"/>
  <c r="AD170" i="18" s="1"/>
  <c r="AC146" i="18"/>
  <c r="AC170" i="18" s="1"/>
  <c r="AB146" i="18"/>
  <c r="AB164" i="18" s="1"/>
  <c r="AA146" i="18"/>
  <c r="Z146" i="18"/>
  <c r="Z170" i="18" s="1"/>
  <c r="Y146" i="18"/>
  <c r="Y169" i="18" s="1"/>
  <c r="X146" i="18"/>
  <c r="X163" i="18" s="1"/>
  <c r="W146" i="18"/>
  <c r="W163" i="18" s="1"/>
  <c r="V146" i="18"/>
  <c r="V170" i="18" s="1"/>
  <c r="U146" i="18"/>
  <c r="U170" i="18" s="1"/>
  <c r="T146" i="18"/>
  <c r="T173" i="18" s="1"/>
  <c r="S146" i="18"/>
  <c r="R146" i="18"/>
  <c r="R165" i="18" s="1"/>
  <c r="Q146" i="18"/>
  <c r="Q150" i="18" s="1"/>
  <c r="P146" i="18"/>
  <c r="P158" i="18" s="1"/>
  <c r="O146" i="18"/>
  <c r="O172" i="18" s="1"/>
  <c r="N146" i="18"/>
  <c r="N170" i="18" s="1"/>
  <c r="M146" i="18"/>
  <c r="M170" i="18" s="1"/>
  <c r="L146" i="18"/>
  <c r="K146" i="18"/>
  <c r="J146" i="18"/>
  <c r="J169" i="18" s="1"/>
  <c r="I146" i="18"/>
  <c r="I161" i="18" s="1"/>
  <c r="H146" i="18"/>
  <c r="H167" i="18" s="1"/>
  <c r="C137" i="18"/>
  <c r="C136" i="18"/>
  <c r="C135" i="18"/>
  <c r="AD109" i="18" s="1"/>
  <c r="C134" i="18"/>
  <c r="C133" i="18"/>
  <c r="C132" i="18"/>
  <c r="C131" i="18"/>
  <c r="Z109" i="18" s="1"/>
  <c r="C130" i="18"/>
  <c r="C129" i="18"/>
  <c r="C128" i="18"/>
  <c r="W109" i="18" s="1"/>
  <c r="C127" i="18"/>
  <c r="V109" i="18" s="1"/>
  <c r="C126" i="18"/>
  <c r="C125" i="18"/>
  <c r="C124" i="18"/>
  <c r="D123" i="18"/>
  <c r="C123" i="18"/>
  <c r="R109" i="18" s="1"/>
  <c r="C122" i="18"/>
  <c r="C121" i="18"/>
  <c r="C120" i="18"/>
  <c r="C119" i="18"/>
  <c r="N109" i="18" s="1"/>
  <c r="C118" i="18"/>
  <c r="M109" i="18" s="1"/>
  <c r="C117" i="18"/>
  <c r="C116" i="18"/>
  <c r="C115" i="18"/>
  <c r="J109" i="18" s="1"/>
  <c r="C114" i="18"/>
  <c r="C113" i="18"/>
  <c r="AF110" i="18"/>
  <c r="AE110" i="18"/>
  <c r="AD110" i="18"/>
  <c r="AC110" i="18"/>
  <c r="AC130" i="18" s="1"/>
  <c r="AB110" i="18"/>
  <c r="AA110" i="18"/>
  <c r="Z110" i="18"/>
  <c r="Y110" i="18"/>
  <c r="X110" i="18"/>
  <c r="W110" i="18"/>
  <c r="V110" i="18"/>
  <c r="U110" i="18"/>
  <c r="T110" i="18"/>
  <c r="T134" i="18" s="1"/>
  <c r="S110" i="18"/>
  <c r="R110" i="18"/>
  <c r="Q110" i="18"/>
  <c r="P110" i="18"/>
  <c r="O110" i="18"/>
  <c r="N110" i="18"/>
  <c r="M110" i="18"/>
  <c r="L110" i="18"/>
  <c r="K110" i="18"/>
  <c r="J110" i="18"/>
  <c r="I110" i="18"/>
  <c r="H110" i="18"/>
  <c r="AF109" i="18"/>
  <c r="AE109" i="18"/>
  <c r="AC109" i="18"/>
  <c r="AB109" i="18"/>
  <c r="AA109" i="18"/>
  <c r="Y109" i="18"/>
  <c r="X109" i="18"/>
  <c r="U109" i="18"/>
  <c r="T109" i="18"/>
  <c r="S109" i="18"/>
  <c r="Q109" i="18"/>
  <c r="P109" i="18"/>
  <c r="O109" i="18"/>
  <c r="L109" i="18"/>
  <c r="K109" i="18"/>
  <c r="I109" i="18"/>
  <c r="H109" i="18"/>
  <c r="AK107" i="18"/>
  <c r="AJ107" i="18"/>
  <c r="AI107" i="18"/>
  <c r="AH107" i="18"/>
  <c r="AG107" i="18"/>
  <c r="AF107" i="18"/>
  <c r="AE107" i="18"/>
  <c r="AD107" i="18"/>
  <c r="AC107" i="18"/>
  <c r="AB107" i="18"/>
  <c r="AA107" i="18"/>
  <c r="Z107" i="18"/>
  <c r="Y107" i="18"/>
  <c r="X107" i="18"/>
  <c r="W107" i="18"/>
  <c r="V107" i="18"/>
  <c r="U107" i="18"/>
  <c r="T107" i="18"/>
  <c r="S107" i="18"/>
  <c r="R107" i="18"/>
  <c r="Q107" i="18"/>
  <c r="P107" i="18"/>
  <c r="O107" i="18"/>
  <c r="N107" i="18"/>
  <c r="M107" i="18"/>
  <c r="L107" i="18"/>
  <c r="K107" i="18"/>
  <c r="J107" i="18"/>
  <c r="I107" i="18"/>
  <c r="H107" i="18"/>
  <c r="AS104" i="18"/>
  <c r="AR104" i="18"/>
  <c r="AM104" i="18"/>
  <c r="AS103" i="18"/>
  <c r="AR103" i="18"/>
  <c r="AM103" i="18"/>
  <c r="AS102" i="18"/>
  <c r="AR102" i="18"/>
  <c r="AM102" i="18"/>
  <c r="AS101" i="18"/>
  <c r="AR101" i="18"/>
  <c r="AM101" i="18"/>
  <c r="AS100" i="18"/>
  <c r="AR100" i="18"/>
  <c r="AM100" i="18"/>
  <c r="AS99" i="18"/>
  <c r="AR99" i="18"/>
  <c r="AM99" i="18"/>
  <c r="AS98" i="18"/>
  <c r="AR98" i="18"/>
  <c r="AM98" i="18"/>
  <c r="AS97" i="18"/>
  <c r="AR97" i="18"/>
  <c r="AM97" i="18"/>
  <c r="AS96" i="18"/>
  <c r="AR96" i="18"/>
  <c r="AM96" i="18"/>
  <c r="AS95" i="18"/>
  <c r="AR95" i="18"/>
  <c r="AM95" i="18"/>
  <c r="AS94" i="18"/>
  <c r="AR94" i="18"/>
  <c r="AM94" i="18"/>
  <c r="AS93" i="18"/>
  <c r="AR93" i="18"/>
  <c r="AM93" i="18"/>
  <c r="AS92" i="18"/>
  <c r="AR92" i="18"/>
  <c r="AM92" i="18"/>
  <c r="AS91" i="18"/>
  <c r="AR91" i="18"/>
  <c r="AM91" i="18"/>
  <c r="AS90" i="18"/>
  <c r="AR90" i="18"/>
  <c r="AM90" i="18"/>
  <c r="AS89" i="18"/>
  <c r="AR89" i="18"/>
  <c r="AM89" i="18"/>
  <c r="AS88" i="18"/>
  <c r="AR88" i="18"/>
  <c r="AM88" i="18"/>
  <c r="AS87" i="18"/>
  <c r="AR87" i="18"/>
  <c r="AM87" i="18"/>
  <c r="AS86" i="18"/>
  <c r="AR86" i="18"/>
  <c r="AM86" i="18"/>
  <c r="AS85" i="18"/>
  <c r="AR85" i="18"/>
  <c r="AM85" i="18"/>
  <c r="AS84" i="18"/>
  <c r="AR84" i="18"/>
  <c r="AM84" i="18"/>
  <c r="AS83" i="18"/>
  <c r="AR83" i="18"/>
  <c r="AM83" i="18"/>
  <c r="AS82" i="18"/>
  <c r="AR82" i="18"/>
  <c r="AM82" i="18"/>
  <c r="AS81" i="18"/>
  <c r="AR81" i="18"/>
  <c r="AM81" i="18"/>
  <c r="AS80" i="18"/>
  <c r="AR80" i="18"/>
  <c r="AM80" i="18"/>
  <c r="AS79" i="18"/>
  <c r="AR79" i="18"/>
  <c r="AM79" i="18"/>
  <c r="AS78" i="18"/>
  <c r="AR78" i="18"/>
  <c r="AM78" i="18"/>
  <c r="AS77" i="18"/>
  <c r="AR77" i="18"/>
  <c r="AP77" i="18"/>
  <c r="AM77" i="18"/>
  <c r="AS76" i="18"/>
  <c r="AR76" i="18"/>
  <c r="AP76" i="18"/>
  <c r="AM76" i="18"/>
  <c r="AS75" i="18"/>
  <c r="AR75" i="18"/>
  <c r="AM75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AK68" i="18"/>
  <c r="AJ68" i="18"/>
  <c r="AI68" i="18"/>
  <c r="AH68" i="18"/>
  <c r="AG68" i="18"/>
  <c r="AF68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AK67" i="18"/>
  <c r="AJ67" i="18"/>
  <c r="AI67" i="18"/>
  <c r="AH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AK65" i="18"/>
  <c r="AJ65" i="18"/>
  <c r="AI65" i="18"/>
  <c r="AH65" i="18"/>
  <c r="AG65" i="18"/>
  <c r="AF65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AK61" i="18"/>
  <c r="AJ61" i="18"/>
  <c r="AI61" i="18"/>
  <c r="AH61" i="18"/>
  <c r="AG61" i="18"/>
  <c r="AF61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AK60" i="18"/>
  <c r="AJ60" i="18"/>
  <c r="AI60" i="18"/>
  <c r="AH60" i="18"/>
  <c r="AG60" i="18"/>
  <c r="AF60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S60" i="18"/>
  <c r="R60" i="18"/>
  <c r="Q60" i="18"/>
  <c r="P60" i="18"/>
  <c r="O60" i="18"/>
  <c r="N60" i="18"/>
  <c r="M60" i="18"/>
  <c r="L60" i="18"/>
  <c r="K60" i="18"/>
  <c r="J60" i="18"/>
  <c r="I60" i="18"/>
  <c r="H60" i="18"/>
  <c r="AK59" i="18"/>
  <c r="AJ59" i="18"/>
  <c r="AI59" i="18"/>
  <c r="AH59" i="18"/>
  <c r="AG59" i="18"/>
  <c r="AF59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AK58" i="18"/>
  <c r="AJ58" i="18"/>
  <c r="AI58" i="18"/>
  <c r="AH58" i="18"/>
  <c r="AG58" i="18"/>
  <c r="AF58" i="18"/>
  <c r="AE58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AK57" i="18"/>
  <c r="AJ57" i="18"/>
  <c r="AI57" i="18"/>
  <c r="AH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AK56" i="18"/>
  <c r="AJ56" i="18"/>
  <c r="AI56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AK54" i="18"/>
  <c r="AJ54" i="18"/>
  <c r="AI54" i="18"/>
  <c r="AH54" i="18"/>
  <c r="AG54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AK53" i="18"/>
  <c r="AJ53" i="18"/>
  <c r="AI53" i="18"/>
  <c r="AH53" i="18"/>
  <c r="AG53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AK51" i="18"/>
  <c r="AJ51" i="18"/>
  <c r="AI51" i="18"/>
  <c r="AH51" i="18"/>
  <c r="AG51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AK50" i="18"/>
  <c r="AJ50" i="18"/>
  <c r="AI50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AK46" i="18"/>
  <c r="AJ46" i="18"/>
  <c r="AI46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C1" i="18" s="1"/>
  <c r="M40" i="18"/>
  <c r="L40" i="18"/>
  <c r="K40" i="18"/>
  <c r="J40" i="18"/>
  <c r="I40" i="18"/>
  <c r="H40" i="18"/>
  <c r="D29" i="18"/>
  <c r="D137" i="18" s="1"/>
  <c r="D28" i="18"/>
  <c r="D136" i="18" s="1"/>
  <c r="D27" i="18"/>
  <c r="D135" i="18" s="1"/>
  <c r="D26" i="18"/>
  <c r="D134" i="18" s="1"/>
  <c r="AN25" i="18"/>
  <c r="D25" i="18"/>
  <c r="D133" i="18" s="1"/>
  <c r="D24" i="18"/>
  <c r="D132" i="18" s="1"/>
  <c r="D23" i="18"/>
  <c r="D131" i="18" s="1"/>
  <c r="AN22" i="18"/>
  <c r="AN28" i="18" s="1"/>
  <c r="D22" i="18"/>
  <c r="D130" i="18" s="1"/>
  <c r="D21" i="18"/>
  <c r="D129" i="18" s="1"/>
  <c r="D20" i="18"/>
  <c r="D128" i="18" s="1"/>
  <c r="AN19" i="18"/>
  <c r="D19" i="18"/>
  <c r="D127" i="18" s="1"/>
  <c r="D18" i="18"/>
  <c r="D126" i="18" s="1"/>
  <c r="D17" i="18"/>
  <c r="D125" i="18" s="1"/>
  <c r="D16" i="18"/>
  <c r="D124" i="18" s="1"/>
  <c r="D15" i="18"/>
  <c r="D14" i="18"/>
  <c r="D122" i="18" s="1"/>
  <c r="AN13" i="18"/>
  <c r="D13" i="18"/>
  <c r="D121" i="18" s="1"/>
  <c r="D12" i="18"/>
  <c r="D120" i="18" s="1"/>
  <c r="AN11" i="18"/>
  <c r="D11" i="18"/>
  <c r="D119" i="18" s="1"/>
  <c r="D10" i="18"/>
  <c r="D118" i="18" s="1"/>
  <c r="AP9" i="18"/>
  <c r="AP10" i="18" s="1"/>
  <c r="AN10" i="18" s="1"/>
  <c r="AN12" i="18" s="1"/>
  <c r="D9" i="18"/>
  <c r="D117" i="18" s="1"/>
  <c r="D8" i="18"/>
  <c r="D116" i="18" s="1"/>
  <c r="D7" i="18"/>
  <c r="D115" i="18" s="1"/>
  <c r="AP6" i="18"/>
  <c r="D6" i="18"/>
  <c r="D114" i="18" s="1"/>
  <c r="D5" i="18"/>
  <c r="D113" i="18" s="1"/>
  <c r="AE173" i="17"/>
  <c r="AC173" i="17"/>
  <c r="AA173" i="17"/>
  <c r="Y173" i="17"/>
  <c r="W173" i="17"/>
  <c r="U173" i="17"/>
  <c r="S173" i="17"/>
  <c r="O173" i="17"/>
  <c r="M173" i="17"/>
  <c r="K173" i="17"/>
  <c r="J173" i="17"/>
  <c r="F173" i="17"/>
  <c r="AE172" i="17"/>
  <c r="AC172" i="17"/>
  <c r="AA172" i="17"/>
  <c r="Y172" i="17"/>
  <c r="W172" i="17"/>
  <c r="U172" i="17"/>
  <c r="T172" i="17"/>
  <c r="S172" i="17"/>
  <c r="O172" i="17"/>
  <c r="M172" i="17"/>
  <c r="K172" i="17"/>
  <c r="F172" i="17"/>
  <c r="AE171" i="17"/>
  <c r="AC171" i="17"/>
  <c r="AA171" i="17"/>
  <c r="Y171" i="17"/>
  <c r="W171" i="17"/>
  <c r="U171" i="17"/>
  <c r="S171" i="17"/>
  <c r="O171" i="17"/>
  <c r="M171" i="17"/>
  <c r="K171" i="17"/>
  <c r="F171" i="17"/>
  <c r="AE170" i="17"/>
  <c r="AC170" i="17"/>
  <c r="AA170" i="17"/>
  <c r="Y170" i="17"/>
  <c r="X170" i="17"/>
  <c r="W170" i="17"/>
  <c r="U170" i="17"/>
  <c r="S170" i="17"/>
  <c r="O170" i="17"/>
  <c r="M170" i="17"/>
  <c r="K170" i="17"/>
  <c r="H170" i="17"/>
  <c r="F170" i="17"/>
  <c r="AE169" i="17"/>
  <c r="AC169" i="17"/>
  <c r="AA169" i="17"/>
  <c r="Z169" i="17"/>
  <c r="Y169" i="17"/>
  <c r="W169" i="17"/>
  <c r="U169" i="17"/>
  <c r="S169" i="17"/>
  <c r="O169" i="17"/>
  <c r="M169" i="17"/>
  <c r="K169" i="17"/>
  <c r="I169" i="17"/>
  <c r="F169" i="17"/>
  <c r="AE168" i="17"/>
  <c r="AC168" i="17"/>
  <c r="AA168" i="17"/>
  <c r="Y168" i="17"/>
  <c r="W168" i="17"/>
  <c r="U168" i="17"/>
  <c r="S168" i="17"/>
  <c r="O168" i="17"/>
  <c r="M168" i="17"/>
  <c r="K168" i="17"/>
  <c r="I168" i="17"/>
  <c r="F168" i="17"/>
  <c r="AE167" i="17"/>
  <c r="AC167" i="17"/>
  <c r="AA167" i="17"/>
  <c r="Y167" i="17"/>
  <c r="W167" i="17"/>
  <c r="U167" i="17"/>
  <c r="S167" i="17"/>
  <c r="O167" i="17"/>
  <c r="M167" i="17"/>
  <c r="K167" i="17"/>
  <c r="I167" i="17"/>
  <c r="F167" i="17"/>
  <c r="AE166" i="17"/>
  <c r="AC166" i="17"/>
  <c r="AA166" i="17"/>
  <c r="Y166" i="17"/>
  <c r="W166" i="17"/>
  <c r="U166" i="17"/>
  <c r="S166" i="17"/>
  <c r="O166" i="17"/>
  <c r="M166" i="17"/>
  <c r="K166" i="17"/>
  <c r="I166" i="17"/>
  <c r="F166" i="17"/>
  <c r="AE165" i="17"/>
  <c r="AC165" i="17"/>
  <c r="AA165" i="17"/>
  <c r="Z165" i="17"/>
  <c r="W165" i="17"/>
  <c r="U165" i="17"/>
  <c r="S165" i="17"/>
  <c r="O165" i="17"/>
  <c r="M165" i="17"/>
  <c r="K165" i="17"/>
  <c r="J165" i="17"/>
  <c r="F165" i="17"/>
  <c r="AE164" i="17"/>
  <c r="AC164" i="17"/>
  <c r="AA164" i="17"/>
  <c r="W164" i="17"/>
  <c r="U164" i="17"/>
  <c r="S164" i="17"/>
  <c r="O164" i="17"/>
  <c r="M164" i="17"/>
  <c r="K164" i="17"/>
  <c r="F164" i="17"/>
  <c r="AE163" i="17"/>
  <c r="AC163" i="17"/>
  <c r="AA163" i="17"/>
  <c r="W163" i="17"/>
  <c r="U163" i="17"/>
  <c r="S163" i="17"/>
  <c r="O163" i="17"/>
  <c r="M163" i="17"/>
  <c r="K163" i="17"/>
  <c r="F163" i="17"/>
  <c r="AE162" i="17"/>
  <c r="AC162" i="17"/>
  <c r="AA162" i="17"/>
  <c r="X162" i="17"/>
  <c r="W162" i="17"/>
  <c r="U162" i="17"/>
  <c r="S162" i="17"/>
  <c r="P162" i="17"/>
  <c r="O162" i="17"/>
  <c r="M162" i="17"/>
  <c r="K162" i="17"/>
  <c r="F162" i="17"/>
  <c r="AE161" i="17"/>
  <c r="AC161" i="17"/>
  <c r="AA161" i="17"/>
  <c r="Y161" i="17"/>
  <c r="W161" i="17"/>
  <c r="U161" i="17"/>
  <c r="S161" i="17"/>
  <c r="Q161" i="17"/>
  <c r="O161" i="17"/>
  <c r="M161" i="17"/>
  <c r="K161" i="17"/>
  <c r="F161" i="17"/>
  <c r="AE160" i="17"/>
  <c r="AC160" i="17"/>
  <c r="AB160" i="17"/>
  <c r="AA160" i="17"/>
  <c r="Y160" i="17"/>
  <c r="W160" i="17"/>
  <c r="U160" i="17"/>
  <c r="S160" i="17"/>
  <c r="Q160" i="17"/>
  <c r="O160" i="17"/>
  <c r="M160" i="17"/>
  <c r="L160" i="17"/>
  <c r="K160" i="17"/>
  <c r="F160" i="17"/>
  <c r="AE159" i="17"/>
  <c r="AD159" i="17"/>
  <c r="AC159" i="17"/>
  <c r="AA159" i="17"/>
  <c r="Y159" i="17"/>
  <c r="W159" i="17"/>
  <c r="U159" i="17"/>
  <c r="S159" i="17"/>
  <c r="Q159" i="17"/>
  <c r="O159" i="17"/>
  <c r="M159" i="17"/>
  <c r="K159" i="17"/>
  <c r="F159" i="17"/>
  <c r="AE158" i="17"/>
  <c r="AC158" i="17"/>
  <c r="AA158" i="17"/>
  <c r="Y158" i="17"/>
  <c r="X158" i="17"/>
  <c r="W158" i="17"/>
  <c r="U158" i="17"/>
  <c r="S158" i="17"/>
  <c r="Q158" i="17"/>
  <c r="P158" i="17"/>
  <c r="O158" i="17"/>
  <c r="M158" i="17"/>
  <c r="K158" i="17"/>
  <c r="F158" i="17"/>
  <c r="AE157" i="17"/>
  <c r="AC157" i="17"/>
  <c r="AA157" i="17"/>
  <c r="Z157" i="17"/>
  <c r="Y157" i="17"/>
  <c r="W157" i="17"/>
  <c r="U157" i="17"/>
  <c r="S157" i="17"/>
  <c r="R157" i="17"/>
  <c r="Q157" i="17"/>
  <c r="O157" i="17"/>
  <c r="M157" i="17"/>
  <c r="K157" i="17"/>
  <c r="F157" i="17"/>
  <c r="AE156" i="17"/>
  <c r="AC156" i="17"/>
  <c r="AA156" i="17"/>
  <c r="Y156" i="17"/>
  <c r="W156" i="17"/>
  <c r="U156" i="17"/>
  <c r="S156" i="17"/>
  <c r="Q156" i="17"/>
  <c r="O156" i="17"/>
  <c r="M156" i="17"/>
  <c r="K156" i="17"/>
  <c r="F156" i="17"/>
  <c r="AE155" i="17"/>
  <c r="AC155" i="17"/>
  <c r="AA155" i="17"/>
  <c r="Y155" i="17"/>
  <c r="W155" i="17"/>
  <c r="U155" i="17"/>
  <c r="S155" i="17"/>
  <c r="Q155" i="17"/>
  <c r="O155" i="17"/>
  <c r="M155" i="17"/>
  <c r="K155" i="17"/>
  <c r="F155" i="17"/>
  <c r="AF154" i="17"/>
  <c r="AE154" i="17"/>
  <c r="AC154" i="17"/>
  <c r="AA154" i="17"/>
  <c r="Y154" i="17"/>
  <c r="W154" i="17"/>
  <c r="U154" i="17"/>
  <c r="S154" i="17"/>
  <c r="Q154" i="17"/>
  <c r="O154" i="17"/>
  <c r="M154" i="17"/>
  <c r="K154" i="17"/>
  <c r="F154" i="17"/>
  <c r="AE153" i="17"/>
  <c r="AC153" i="17"/>
  <c r="AA153" i="17"/>
  <c r="Z153" i="17"/>
  <c r="W153" i="17"/>
  <c r="U153" i="17"/>
  <c r="S153" i="17"/>
  <c r="R153" i="17"/>
  <c r="O153" i="17"/>
  <c r="M153" i="17"/>
  <c r="K153" i="17"/>
  <c r="F153" i="17"/>
  <c r="AE152" i="17"/>
  <c r="AC152" i="17"/>
  <c r="AA152" i="17"/>
  <c r="W152" i="17"/>
  <c r="U152" i="17"/>
  <c r="T152" i="17"/>
  <c r="S152" i="17"/>
  <c r="O152" i="17"/>
  <c r="M152" i="17"/>
  <c r="K152" i="17"/>
  <c r="F152" i="17"/>
  <c r="AE151" i="17"/>
  <c r="AC151" i="17"/>
  <c r="AA151" i="17"/>
  <c r="W151" i="17"/>
  <c r="U151" i="17"/>
  <c r="S151" i="17"/>
  <c r="O151" i="17"/>
  <c r="M151" i="17"/>
  <c r="K151" i="17"/>
  <c r="F151" i="17"/>
  <c r="AF150" i="17"/>
  <c r="AE150" i="17"/>
  <c r="AC150" i="17"/>
  <c r="AA150" i="17"/>
  <c r="W150" i="17"/>
  <c r="U150" i="17"/>
  <c r="S150" i="17"/>
  <c r="Q150" i="17"/>
  <c r="P150" i="17"/>
  <c r="O150" i="17"/>
  <c r="M150" i="17"/>
  <c r="K150" i="17"/>
  <c r="H150" i="17"/>
  <c r="F150" i="17"/>
  <c r="AE149" i="17"/>
  <c r="AC149" i="17"/>
  <c r="AA149" i="17"/>
  <c r="W149" i="17"/>
  <c r="U149" i="17"/>
  <c r="S149" i="17"/>
  <c r="R149" i="17"/>
  <c r="Q149" i="17"/>
  <c r="O149" i="17"/>
  <c r="M149" i="17"/>
  <c r="K149" i="17"/>
  <c r="I149" i="17"/>
  <c r="F149" i="17"/>
  <c r="AK146" i="17"/>
  <c r="AJ146" i="17"/>
  <c r="AI146" i="17"/>
  <c r="AH146" i="17"/>
  <c r="AG146" i="17"/>
  <c r="AF146" i="17"/>
  <c r="AE146" i="17"/>
  <c r="AD146" i="17"/>
  <c r="AC146" i="17"/>
  <c r="AB146" i="17"/>
  <c r="AA146" i="17"/>
  <c r="Z146" i="17"/>
  <c r="Z173" i="17" s="1"/>
  <c r="Y146" i="17"/>
  <c r="Y153" i="17" s="1"/>
  <c r="X146" i="17"/>
  <c r="X166" i="17" s="1"/>
  <c r="W146" i="17"/>
  <c r="V146" i="17"/>
  <c r="U146" i="17"/>
  <c r="T146" i="17"/>
  <c r="S146" i="17"/>
  <c r="R146" i="17"/>
  <c r="R165" i="17" s="1"/>
  <c r="Q146" i="17"/>
  <c r="Q173" i="17" s="1"/>
  <c r="P146" i="17"/>
  <c r="P154" i="17" s="1"/>
  <c r="O146" i="17"/>
  <c r="N146" i="17"/>
  <c r="M146" i="17"/>
  <c r="L146" i="17"/>
  <c r="K146" i="17"/>
  <c r="J146" i="17"/>
  <c r="J153" i="17" s="1"/>
  <c r="I146" i="17"/>
  <c r="I165" i="17" s="1"/>
  <c r="H146" i="17"/>
  <c r="C137" i="17"/>
  <c r="C136" i="17"/>
  <c r="AE109" i="17" s="1"/>
  <c r="C135" i="17"/>
  <c r="C134" i="17"/>
  <c r="C133" i="17"/>
  <c r="C132" i="17"/>
  <c r="C131" i="17"/>
  <c r="C130" i="17"/>
  <c r="C129" i="17"/>
  <c r="X109" i="17" s="1"/>
  <c r="C128" i="17"/>
  <c r="C127" i="17"/>
  <c r="C126" i="17"/>
  <c r="C125" i="17"/>
  <c r="C124" i="17"/>
  <c r="C123" i="17"/>
  <c r="C122" i="17"/>
  <c r="C121" i="17"/>
  <c r="C120" i="17"/>
  <c r="O109" i="17" s="1"/>
  <c r="C119" i="17"/>
  <c r="C118" i="17"/>
  <c r="M109" i="17" s="1"/>
  <c r="C117" i="17"/>
  <c r="L109" i="17" s="1"/>
  <c r="C116" i="17"/>
  <c r="C115" i="17"/>
  <c r="C114" i="17"/>
  <c r="C113" i="17"/>
  <c r="H109" i="17" s="1"/>
  <c r="AF110" i="17"/>
  <c r="AE110" i="17"/>
  <c r="AD110" i="17"/>
  <c r="AC110" i="17"/>
  <c r="AB110" i="17"/>
  <c r="AA110" i="17"/>
  <c r="AA135" i="17" s="1"/>
  <c r="Z110" i="17"/>
  <c r="Y110" i="17"/>
  <c r="X110" i="17"/>
  <c r="W110" i="17"/>
  <c r="V110" i="17"/>
  <c r="U110" i="17"/>
  <c r="T110" i="17"/>
  <c r="S110" i="17"/>
  <c r="S117" i="17" s="1"/>
  <c r="R110" i="17"/>
  <c r="R132" i="17" s="1"/>
  <c r="Q110" i="17"/>
  <c r="P110" i="17"/>
  <c r="O110" i="17"/>
  <c r="N110" i="17"/>
  <c r="M110" i="17"/>
  <c r="L110" i="17"/>
  <c r="K110" i="17"/>
  <c r="K129" i="17" s="1"/>
  <c r="J110" i="17"/>
  <c r="I110" i="17"/>
  <c r="I128" i="17" s="1"/>
  <c r="H110" i="17"/>
  <c r="AF109" i="17"/>
  <c r="AD109" i="17"/>
  <c r="AC109" i="17"/>
  <c r="AB109" i="17"/>
  <c r="AA109" i="17"/>
  <c r="Z109" i="17"/>
  <c r="Y109" i="17"/>
  <c r="W109" i="17"/>
  <c r="V109" i="17"/>
  <c r="U109" i="17"/>
  <c r="T109" i="17"/>
  <c r="S109" i="17"/>
  <c r="R109" i="17"/>
  <c r="Q109" i="17"/>
  <c r="P109" i="17"/>
  <c r="N109" i="17"/>
  <c r="K109" i="17"/>
  <c r="J109" i="17"/>
  <c r="I109" i="17"/>
  <c r="AK107" i="17"/>
  <c r="AJ107" i="17"/>
  <c r="AI107" i="17"/>
  <c r="AH107" i="17"/>
  <c r="AG107" i="17"/>
  <c r="AF107" i="17"/>
  <c r="AE107" i="17"/>
  <c r="AD107" i="17"/>
  <c r="AC107" i="17"/>
  <c r="AB107" i="17"/>
  <c r="AA107" i="17"/>
  <c r="Z107" i="17"/>
  <c r="Y107" i="17"/>
  <c r="X107" i="17"/>
  <c r="W107" i="17"/>
  <c r="V107" i="17"/>
  <c r="U107" i="17"/>
  <c r="T107" i="17"/>
  <c r="S107" i="17"/>
  <c r="R107" i="17"/>
  <c r="Q107" i="17"/>
  <c r="P107" i="17"/>
  <c r="O107" i="17"/>
  <c r="N107" i="17"/>
  <c r="M107" i="17"/>
  <c r="L107" i="17"/>
  <c r="K107" i="17"/>
  <c r="J107" i="17"/>
  <c r="I107" i="17"/>
  <c r="H107" i="17"/>
  <c r="AS104" i="17"/>
  <c r="AR104" i="17"/>
  <c r="AM104" i="17"/>
  <c r="AS103" i="17"/>
  <c r="AR103" i="17"/>
  <c r="AM103" i="17"/>
  <c r="AS102" i="17"/>
  <c r="AR102" i="17"/>
  <c r="AM102" i="17"/>
  <c r="AS101" i="17"/>
  <c r="AR101" i="17"/>
  <c r="AM101" i="17"/>
  <c r="AS100" i="17"/>
  <c r="AR100" i="17"/>
  <c r="AM100" i="17"/>
  <c r="AS99" i="17"/>
  <c r="AR99" i="17"/>
  <c r="AM99" i="17"/>
  <c r="AS98" i="17"/>
  <c r="AR98" i="17"/>
  <c r="AM98" i="17"/>
  <c r="AS97" i="17"/>
  <c r="AR97" i="17"/>
  <c r="AM97" i="17"/>
  <c r="AS96" i="17"/>
  <c r="AR96" i="17"/>
  <c r="AM96" i="17"/>
  <c r="AS95" i="17"/>
  <c r="AR95" i="17"/>
  <c r="AM95" i="17"/>
  <c r="AS94" i="17"/>
  <c r="AR94" i="17"/>
  <c r="AM94" i="17"/>
  <c r="AS93" i="17"/>
  <c r="AR93" i="17"/>
  <c r="AM93" i="17"/>
  <c r="AS92" i="17"/>
  <c r="AR92" i="17"/>
  <c r="AM92" i="17"/>
  <c r="AS91" i="17"/>
  <c r="AR91" i="17"/>
  <c r="AM91" i="17"/>
  <c r="AS90" i="17"/>
  <c r="AR90" i="17"/>
  <c r="AM90" i="17"/>
  <c r="AS89" i="17"/>
  <c r="AR89" i="17"/>
  <c r="AM89" i="17"/>
  <c r="AS88" i="17"/>
  <c r="AR88" i="17"/>
  <c r="AM88" i="17"/>
  <c r="AS87" i="17"/>
  <c r="AR87" i="17"/>
  <c r="AM87" i="17"/>
  <c r="AS86" i="17"/>
  <c r="AR86" i="17"/>
  <c r="AM86" i="17"/>
  <c r="AS85" i="17"/>
  <c r="AR85" i="17"/>
  <c r="AM85" i="17"/>
  <c r="AS84" i="17"/>
  <c r="AR84" i="17"/>
  <c r="AM84" i="17"/>
  <c r="AS83" i="17"/>
  <c r="AR83" i="17"/>
  <c r="AM83" i="17"/>
  <c r="AS82" i="17"/>
  <c r="AR82" i="17"/>
  <c r="AM82" i="17"/>
  <c r="AS81" i="17"/>
  <c r="AR81" i="17"/>
  <c r="AM81" i="17"/>
  <c r="AS80" i="17"/>
  <c r="AR80" i="17"/>
  <c r="AM80" i="17"/>
  <c r="AS79" i="17"/>
  <c r="AR79" i="17"/>
  <c r="AM79" i="17"/>
  <c r="AS78" i="17"/>
  <c r="AR78" i="17"/>
  <c r="AM78" i="17"/>
  <c r="AS77" i="17"/>
  <c r="AR77" i="17"/>
  <c r="AP77" i="17"/>
  <c r="AM77" i="17"/>
  <c r="AS76" i="17"/>
  <c r="AR76" i="17"/>
  <c r="AP76" i="17"/>
  <c r="AM76" i="17"/>
  <c r="AS75" i="17"/>
  <c r="AR75" i="17"/>
  <c r="AM75" i="17"/>
  <c r="AK69" i="17"/>
  <c r="AJ69" i="17"/>
  <c r="AI69" i="17"/>
  <c r="AH69" i="17"/>
  <c r="AG69" i="17"/>
  <c r="AF69" i="17"/>
  <c r="AE69" i="17"/>
  <c r="AD69" i="17"/>
  <c r="AC69" i="17"/>
  <c r="AB69" i="17"/>
  <c r="AA69" i="17"/>
  <c r="Z69" i="17"/>
  <c r="Y69" i="17"/>
  <c r="X69" i="17"/>
  <c r="W69" i="17"/>
  <c r="V69" i="17"/>
  <c r="U69" i="17"/>
  <c r="T69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AK68" i="17"/>
  <c r="AJ68" i="17"/>
  <c r="AI68" i="17"/>
  <c r="AH68" i="17"/>
  <c r="AG68" i="17"/>
  <c r="AF68" i="17"/>
  <c r="AE68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AK67" i="17"/>
  <c r="AJ67" i="17"/>
  <c r="AI67" i="17"/>
  <c r="AH67" i="17"/>
  <c r="AG67" i="17"/>
  <c r="AF67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AK66" i="17"/>
  <c r="AJ66" i="17"/>
  <c r="AI66" i="17"/>
  <c r="AH66" i="17"/>
  <c r="AG66" i="17"/>
  <c r="AF66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H66" i="17"/>
  <c r="AK65" i="17"/>
  <c r="AJ65" i="17"/>
  <c r="AI65" i="17"/>
  <c r="AH65" i="17"/>
  <c r="AG65" i="17"/>
  <c r="AF65" i="17"/>
  <c r="AE65" i="17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AK64" i="17"/>
  <c r="AJ64" i="17"/>
  <c r="AI64" i="17"/>
  <c r="AH64" i="17"/>
  <c r="AG64" i="17"/>
  <c r="AF64" i="17"/>
  <c r="AE64" i="17"/>
  <c r="AD64" i="17"/>
  <c r="AC64" i="17"/>
  <c r="AB64" i="17"/>
  <c r="AA64" i="17"/>
  <c r="Z64" i="17"/>
  <c r="Y64" i="17"/>
  <c r="X64" i="17"/>
  <c r="W64" i="17"/>
  <c r="V64" i="17"/>
  <c r="U64" i="17"/>
  <c r="T64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AK63" i="17"/>
  <c r="AJ63" i="17"/>
  <c r="AI63" i="17"/>
  <c r="AH63" i="17"/>
  <c r="AG63" i="17"/>
  <c r="AF63" i="17"/>
  <c r="AE63" i="17"/>
  <c r="AD63" i="17"/>
  <c r="AC63" i="17"/>
  <c r="AB63" i="17"/>
  <c r="AA63" i="17"/>
  <c r="Z63" i="17"/>
  <c r="Y63" i="17"/>
  <c r="X63" i="17"/>
  <c r="W63" i="17"/>
  <c r="V63" i="17"/>
  <c r="U63" i="17"/>
  <c r="T63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AK62" i="17"/>
  <c r="AJ62" i="17"/>
  <c r="AI62" i="17"/>
  <c r="AH62" i="17"/>
  <c r="AG62" i="17"/>
  <c r="AF62" i="17"/>
  <c r="AE62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AK61" i="17"/>
  <c r="AJ61" i="17"/>
  <c r="AI61" i="17"/>
  <c r="AH61" i="17"/>
  <c r="AG61" i="17"/>
  <c r="AF61" i="17"/>
  <c r="AE61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AK60" i="17"/>
  <c r="AJ60" i="17"/>
  <c r="AI60" i="17"/>
  <c r="AH60" i="17"/>
  <c r="AG60" i="17"/>
  <c r="AF60" i="17"/>
  <c r="AE60" i="17"/>
  <c r="AD60" i="17"/>
  <c r="AC60" i="17"/>
  <c r="AB60" i="17"/>
  <c r="AA60" i="17"/>
  <c r="Z60" i="17"/>
  <c r="Y60" i="17"/>
  <c r="X60" i="17"/>
  <c r="W60" i="17"/>
  <c r="V60" i="17"/>
  <c r="U60" i="17"/>
  <c r="T60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AK59" i="17"/>
  <c r="AJ59" i="17"/>
  <c r="AI59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AK58" i="17"/>
  <c r="AJ58" i="17"/>
  <c r="AI58" i="17"/>
  <c r="AH58" i="17"/>
  <c r="AG58" i="17"/>
  <c r="AF58" i="17"/>
  <c r="AE58" i="17"/>
  <c r="AD58" i="17"/>
  <c r="AC58" i="17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AK57" i="17"/>
  <c r="AJ57" i="17"/>
  <c r="AI57" i="17"/>
  <c r="AH57" i="17"/>
  <c r="AG57" i="17"/>
  <c r="AF57" i="17"/>
  <c r="AE57" i="17"/>
  <c r="AD57" i="17"/>
  <c r="AC57" i="17"/>
  <c r="AB57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AK56" i="17"/>
  <c r="AJ56" i="17"/>
  <c r="AI56" i="17"/>
  <c r="AH56" i="17"/>
  <c r="AG56" i="17"/>
  <c r="AF56" i="17"/>
  <c r="AE56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AK55" i="17"/>
  <c r="AJ55" i="17"/>
  <c r="AI55" i="17"/>
  <c r="AH55" i="17"/>
  <c r="AG55" i="17"/>
  <c r="AF55" i="17"/>
  <c r="AE55" i="17"/>
  <c r="AD55" i="17"/>
  <c r="AC55" i="17"/>
  <c r="AB55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AK54" i="17"/>
  <c r="AJ54" i="17"/>
  <c r="AI54" i="17"/>
  <c r="AH54" i="17"/>
  <c r="AG54" i="17"/>
  <c r="AF54" i="17"/>
  <c r="AE54" i="17"/>
  <c r="AD54" i="17"/>
  <c r="AC54" i="17"/>
  <c r="AB54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AK53" i="17"/>
  <c r="AJ53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AK52" i="17"/>
  <c r="AJ52" i="17"/>
  <c r="AI52" i="17"/>
  <c r="AH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AK51" i="17"/>
  <c r="AJ51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AK50" i="17"/>
  <c r="AJ50" i="17"/>
  <c r="AI50" i="17"/>
  <c r="AH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AK49" i="17"/>
  <c r="AJ49" i="17"/>
  <c r="AI49" i="17"/>
  <c r="AH49" i="17"/>
  <c r="AG49" i="17"/>
  <c r="AF49" i="17"/>
  <c r="AE49" i="17"/>
  <c r="AD49" i="17"/>
  <c r="AC49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AK48" i="17"/>
  <c r="AJ48" i="17"/>
  <c r="AI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AK47" i="17"/>
  <c r="AJ47" i="17"/>
  <c r="AI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AK46" i="17"/>
  <c r="AJ46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AK45" i="17"/>
  <c r="AJ45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AK44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AK43" i="17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AK42" i="17"/>
  <c r="AJ42" i="17"/>
  <c r="AI42" i="17"/>
  <c r="AH42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AK41" i="17"/>
  <c r="AJ41" i="17"/>
  <c r="AI41" i="17"/>
  <c r="AH41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AK40" i="17"/>
  <c r="AJ40" i="17"/>
  <c r="AI40" i="17"/>
  <c r="AH40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C1" i="17" s="1"/>
  <c r="D29" i="17"/>
  <c r="D137" i="17" s="1"/>
  <c r="D28" i="17"/>
  <c r="D136" i="17" s="1"/>
  <c r="D27" i="17"/>
  <c r="D135" i="17" s="1"/>
  <c r="D26" i="17"/>
  <c r="D134" i="17" s="1"/>
  <c r="AN25" i="17"/>
  <c r="D25" i="17"/>
  <c r="D133" i="17" s="1"/>
  <c r="D24" i="17"/>
  <c r="D132" i="17" s="1"/>
  <c r="D23" i="17"/>
  <c r="D131" i="17" s="1"/>
  <c r="AN22" i="17"/>
  <c r="AN28" i="17" s="1"/>
  <c r="D22" i="17"/>
  <c r="D130" i="17" s="1"/>
  <c r="D21" i="17"/>
  <c r="D129" i="17" s="1"/>
  <c r="AC129" i="17" s="1"/>
  <c r="D20" i="17"/>
  <c r="D128" i="17" s="1"/>
  <c r="AN19" i="17"/>
  <c r="D19" i="17"/>
  <c r="D127" i="17" s="1"/>
  <c r="D18" i="17"/>
  <c r="D126" i="17" s="1"/>
  <c r="D17" i="17"/>
  <c r="D125" i="17" s="1"/>
  <c r="D16" i="17"/>
  <c r="D124" i="17" s="1"/>
  <c r="D15" i="17"/>
  <c r="D123" i="17" s="1"/>
  <c r="AC123" i="17" s="1"/>
  <c r="D14" i="17"/>
  <c r="D122" i="17" s="1"/>
  <c r="AN13" i="17"/>
  <c r="D13" i="17"/>
  <c r="D121" i="17" s="1"/>
  <c r="D12" i="17"/>
  <c r="D120" i="17" s="1"/>
  <c r="AN11" i="17"/>
  <c r="D11" i="17"/>
  <c r="D119" i="17" s="1"/>
  <c r="D10" i="17"/>
  <c r="D118" i="17" s="1"/>
  <c r="AP9" i="17"/>
  <c r="D9" i="17"/>
  <c r="D117" i="17" s="1"/>
  <c r="D8" i="17"/>
  <c r="D116" i="17" s="1"/>
  <c r="D7" i="17"/>
  <c r="D115" i="17" s="1"/>
  <c r="AP6" i="17"/>
  <c r="AP10" i="17" s="1"/>
  <c r="AN10" i="17" s="1"/>
  <c r="AN12" i="17" s="1"/>
  <c r="AN15" i="17" s="1"/>
  <c r="D6" i="17"/>
  <c r="D114" i="17" s="1"/>
  <c r="D5" i="17"/>
  <c r="D113" i="17" s="1"/>
  <c r="F180" i="16"/>
  <c r="D180" i="16"/>
  <c r="AK147" i="16" s="1"/>
  <c r="C180" i="16"/>
  <c r="F179" i="16"/>
  <c r="D179" i="16"/>
  <c r="AJ147" i="16" s="1"/>
  <c r="C179" i="16"/>
  <c r="AJ146" i="16" s="1"/>
  <c r="F178" i="16"/>
  <c r="D178" i="16"/>
  <c r="AI147" i="16" s="1"/>
  <c r="C178" i="16"/>
  <c r="F177" i="16"/>
  <c r="D177" i="16"/>
  <c r="AH147" i="16" s="1"/>
  <c r="C177" i="16"/>
  <c r="AH146" i="16" s="1"/>
  <c r="F176" i="16"/>
  <c r="D176" i="16"/>
  <c r="AG147" i="16" s="1"/>
  <c r="C176" i="16"/>
  <c r="F175" i="16"/>
  <c r="D175" i="16"/>
  <c r="F174" i="16"/>
  <c r="D174" i="16"/>
  <c r="AE147" i="16" s="1"/>
  <c r="F173" i="16"/>
  <c r="D173" i="16"/>
  <c r="AD147" i="16" s="1"/>
  <c r="F172" i="16"/>
  <c r="D172" i="16"/>
  <c r="AC147" i="16" s="1"/>
  <c r="F171" i="16"/>
  <c r="D171" i="16"/>
  <c r="AB147" i="16" s="1"/>
  <c r="F170" i="16"/>
  <c r="D170" i="16"/>
  <c r="AA147" i="16" s="1"/>
  <c r="F169" i="16"/>
  <c r="D169" i="16"/>
  <c r="Z147" i="16" s="1"/>
  <c r="F168" i="16"/>
  <c r="D168" i="16"/>
  <c r="Y147" i="16" s="1"/>
  <c r="F167" i="16"/>
  <c r="D167" i="16"/>
  <c r="X147" i="16" s="1"/>
  <c r="F166" i="16"/>
  <c r="D166" i="16"/>
  <c r="W147" i="16" s="1"/>
  <c r="F165" i="16"/>
  <c r="D165" i="16"/>
  <c r="V147" i="16" s="1"/>
  <c r="F164" i="16"/>
  <c r="D164" i="16"/>
  <c r="F163" i="16"/>
  <c r="D163" i="16"/>
  <c r="T147" i="16" s="1"/>
  <c r="F162" i="16"/>
  <c r="D162" i="16"/>
  <c r="S147" i="16" s="1"/>
  <c r="F161" i="16"/>
  <c r="D161" i="16"/>
  <c r="F160" i="16"/>
  <c r="D160" i="16"/>
  <c r="Q147" i="16" s="1"/>
  <c r="F159" i="16"/>
  <c r="D159" i="16"/>
  <c r="P147" i="16" s="1"/>
  <c r="F158" i="16"/>
  <c r="D158" i="16"/>
  <c r="O147" i="16" s="1"/>
  <c r="F157" i="16"/>
  <c r="D157" i="16"/>
  <c r="N147" i="16" s="1"/>
  <c r="F156" i="16"/>
  <c r="D156" i="16"/>
  <c r="F155" i="16"/>
  <c r="D155" i="16"/>
  <c r="L147" i="16" s="1"/>
  <c r="F154" i="16"/>
  <c r="D154" i="16"/>
  <c r="K147" i="16" s="1"/>
  <c r="F153" i="16"/>
  <c r="D153" i="16"/>
  <c r="J147" i="16" s="1"/>
  <c r="F152" i="16"/>
  <c r="D152" i="16"/>
  <c r="I147" i="16" s="1"/>
  <c r="F151" i="16"/>
  <c r="D151" i="16"/>
  <c r="AK148" i="16"/>
  <c r="AJ148" i="16"/>
  <c r="AI148" i="16"/>
  <c r="AH148" i="16"/>
  <c r="AG148" i="16"/>
  <c r="AF148" i="16"/>
  <c r="AE148" i="16"/>
  <c r="AD148" i="16"/>
  <c r="AC148" i="16"/>
  <c r="AB148" i="16"/>
  <c r="AA148" i="16"/>
  <c r="Z148" i="16"/>
  <c r="Y148" i="16"/>
  <c r="X148" i="16"/>
  <c r="W148" i="16"/>
  <c r="V148" i="16"/>
  <c r="U148" i="16"/>
  <c r="T148" i="16"/>
  <c r="T175" i="16" s="1"/>
  <c r="S148" i="16"/>
  <c r="R148" i="16"/>
  <c r="Q148" i="16"/>
  <c r="P148" i="16"/>
  <c r="O148" i="16"/>
  <c r="N148" i="16"/>
  <c r="M148" i="16"/>
  <c r="L148" i="16"/>
  <c r="L175" i="16" s="1"/>
  <c r="K148" i="16"/>
  <c r="J148" i="16"/>
  <c r="I148" i="16"/>
  <c r="H148" i="16"/>
  <c r="AF147" i="16"/>
  <c r="U147" i="16"/>
  <c r="R147" i="16"/>
  <c r="AK146" i="16"/>
  <c r="AI146" i="16"/>
  <c r="AG146" i="16"/>
  <c r="AF146" i="16"/>
  <c r="AE146" i="16"/>
  <c r="AD146" i="16"/>
  <c r="AC146" i="16"/>
  <c r="AB146" i="16"/>
  <c r="AA146" i="16"/>
  <c r="Z146" i="16"/>
  <c r="Y146" i="16"/>
  <c r="X146" i="16"/>
  <c r="W146" i="16"/>
  <c r="V146" i="16"/>
  <c r="U146" i="16"/>
  <c r="T146" i="16"/>
  <c r="S146" i="16"/>
  <c r="R146" i="16"/>
  <c r="Q146" i="16"/>
  <c r="P146" i="16"/>
  <c r="O146" i="16"/>
  <c r="N146" i="16"/>
  <c r="M146" i="16"/>
  <c r="L146" i="16"/>
  <c r="K146" i="16"/>
  <c r="J146" i="16"/>
  <c r="I146" i="16"/>
  <c r="H146" i="16"/>
  <c r="C137" i="16"/>
  <c r="C136" i="16"/>
  <c r="AE109" i="16" s="1"/>
  <c r="C135" i="16"/>
  <c r="AD109" i="16" s="1"/>
  <c r="C134" i="16"/>
  <c r="AC109" i="16" s="1"/>
  <c r="C133" i="16"/>
  <c r="C132" i="16"/>
  <c r="C131" i="16"/>
  <c r="Z109" i="16" s="1"/>
  <c r="C130" i="16"/>
  <c r="C129" i="16"/>
  <c r="C128" i="16"/>
  <c r="W109" i="16" s="1"/>
  <c r="C127" i="16"/>
  <c r="V109" i="16" s="1"/>
  <c r="C126" i="16"/>
  <c r="U109" i="16" s="1"/>
  <c r="C125" i="16"/>
  <c r="C124" i="16"/>
  <c r="C123" i="16"/>
  <c r="C122" i="16"/>
  <c r="C121" i="16"/>
  <c r="P109" i="16" s="1"/>
  <c r="C120" i="16"/>
  <c r="O109" i="16" s="1"/>
  <c r="C119" i="16"/>
  <c r="N109" i="16" s="1"/>
  <c r="C118" i="16"/>
  <c r="C117" i="16"/>
  <c r="C116" i="16"/>
  <c r="C115" i="16"/>
  <c r="J109" i="16" s="1"/>
  <c r="C114" i="16"/>
  <c r="I109" i="16" s="1"/>
  <c r="C113" i="16"/>
  <c r="H109" i="16" s="1"/>
  <c r="AF110" i="16"/>
  <c r="AE110" i="16"/>
  <c r="AD110" i="16"/>
  <c r="AC110" i="16"/>
  <c r="AB110" i="16"/>
  <c r="AA110" i="16"/>
  <c r="Z110" i="16"/>
  <c r="Y110" i="16"/>
  <c r="X110" i="16"/>
  <c r="W110" i="16"/>
  <c r="V110" i="16"/>
  <c r="U110" i="16"/>
  <c r="T110" i="16"/>
  <c r="S110" i="16"/>
  <c r="R110" i="16"/>
  <c r="Q110" i="16"/>
  <c r="P110" i="16"/>
  <c r="O110" i="16"/>
  <c r="N110" i="16"/>
  <c r="M110" i="16"/>
  <c r="L110" i="16"/>
  <c r="K110" i="16"/>
  <c r="J110" i="16"/>
  <c r="I110" i="16"/>
  <c r="H110" i="16"/>
  <c r="AF109" i="16"/>
  <c r="AB109" i="16"/>
  <c r="AA109" i="16"/>
  <c r="Y109" i="16"/>
  <c r="X109" i="16"/>
  <c r="T109" i="16"/>
  <c r="S109" i="16"/>
  <c r="R109" i="16"/>
  <c r="Q109" i="16"/>
  <c r="M109" i="16"/>
  <c r="L109" i="16"/>
  <c r="K109" i="16"/>
  <c r="AK107" i="16"/>
  <c r="AJ107" i="16"/>
  <c r="AI107" i="16"/>
  <c r="AH107" i="16"/>
  <c r="AG107" i="16"/>
  <c r="AF107" i="16"/>
  <c r="AE107" i="16"/>
  <c r="AD107" i="16"/>
  <c r="AC107" i="16"/>
  <c r="AB107" i="16"/>
  <c r="AA107" i="16"/>
  <c r="Z107" i="16"/>
  <c r="Y107" i="16"/>
  <c r="X107" i="16"/>
  <c r="W107" i="16"/>
  <c r="V107" i="16"/>
  <c r="U107" i="16"/>
  <c r="T107" i="16"/>
  <c r="S107" i="16"/>
  <c r="R107" i="16"/>
  <c r="Q107" i="16"/>
  <c r="P107" i="16"/>
  <c r="O107" i="16"/>
  <c r="N107" i="16"/>
  <c r="M107" i="16"/>
  <c r="L107" i="16"/>
  <c r="K107" i="16"/>
  <c r="J107" i="16"/>
  <c r="I107" i="16"/>
  <c r="H107" i="16"/>
  <c r="AS104" i="16"/>
  <c r="AR104" i="16"/>
  <c r="AM104" i="16"/>
  <c r="AS103" i="16"/>
  <c r="AR103" i="16"/>
  <c r="AM103" i="16"/>
  <c r="AS102" i="16"/>
  <c r="AR102" i="16"/>
  <c r="AM102" i="16"/>
  <c r="AS101" i="16"/>
  <c r="AR101" i="16"/>
  <c r="AM101" i="16"/>
  <c r="AS100" i="16"/>
  <c r="AR100" i="16"/>
  <c r="AM100" i="16"/>
  <c r="AS99" i="16"/>
  <c r="AR99" i="16"/>
  <c r="AM99" i="16"/>
  <c r="AS98" i="16"/>
  <c r="AR98" i="16"/>
  <c r="AM98" i="16"/>
  <c r="AS97" i="16"/>
  <c r="AR97" i="16"/>
  <c r="AM97" i="16"/>
  <c r="AS96" i="16"/>
  <c r="AR96" i="16"/>
  <c r="AM96" i="16"/>
  <c r="AS95" i="16"/>
  <c r="AR95" i="16"/>
  <c r="AM95" i="16"/>
  <c r="AS94" i="16"/>
  <c r="AR94" i="16"/>
  <c r="AM94" i="16"/>
  <c r="AS93" i="16"/>
  <c r="AR93" i="16"/>
  <c r="AM93" i="16"/>
  <c r="AS92" i="16"/>
  <c r="AR92" i="16"/>
  <c r="AM92" i="16"/>
  <c r="AS91" i="16"/>
  <c r="AR91" i="16"/>
  <c r="AM91" i="16"/>
  <c r="AS90" i="16"/>
  <c r="AR90" i="16"/>
  <c r="AM90" i="16"/>
  <c r="AS89" i="16"/>
  <c r="AR89" i="16"/>
  <c r="AM89" i="16"/>
  <c r="AS88" i="16"/>
  <c r="AR88" i="16"/>
  <c r="AM88" i="16"/>
  <c r="AS87" i="16"/>
  <c r="AR87" i="16"/>
  <c r="AM87" i="16"/>
  <c r="AS86" i="16"/>
  <c r="AR86" i="16"/>
  <c r="AM86" i="16"/>
  <c r="AS85" i="16"/>
  <c r="AR85" i="16"/>
  <c r="AM85" i="16"/>
  <c r="AS84" i="16"/>
  <c r="AR84" i="16"/>
  <c r="AM84" i="16"/>
  <c r="AS83" i="16"/>
  <c r="AR83" i="16"/>
  <c r="AM83" i="16"/>
  <c r="AS82" i="16"/>
  <c r="AR82" i="16"/>
  <c r="AM82" i="16"/>
  <c r="AS81" i="16"/>
  <c r="AR81" i="16"/>
  <c r="AM81" i="16"/>
  <c r="AS80" i="16"/>
  <c r="AR80" i="16"/>
  <c r="AM80" i="16"/>
  <c r="AS79" i="16"/>
  <c r="AR79" i="16"/>
  <c r="AM79" i="16"/>
  <c r="AS78" i="16"/>
  <c r="AR78" i="16"/>
  <c r="AM78" i="16"/>
  <c r="AS77" i="16"/>
  <c r="AR77" i="16"/>
  <c r="AP77" i="16"/>
  <c r="AM77" i="16"/>
  <c r="AS76" i="16"/>
  <c r="AR76" i="16"/>
  <c r="AP76" i="16"/>
  <c r="AM76" i="16"/>
  <c r="AS75" i="16"/>
  <c r="AR75" i="16"/>
  <c r="AM75" i="16"/>
  <c r="AK69" i="16"/>
  <c r="AJ69" i="16"/>
  <c r="AI69" i="16"/>
  <c r="AH69" i="16"/>
  <c r="AG69" i="16"/>
  <c r="AF69" i="16"/>
  <c r="AE69" i="16"/>
  <c r="AD69" i="16"/>
  <c r="AC69" i="16"/>
  <c r="AB69" i="16"/>
  <c r="AA69" i="16"/>
  <c r="Z69" i="16"/>
  <c r="Y69" i="16"/>
  <c r="X69" i="16"/>
  <c r="W69" i="16"/>
  <c r="V69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AK68" i="16"/>
  <c r="AJ68" i="16"/>
  <c r="AI68" i="16"/>
  <c r="AH68" i="16"/>
  <c r="AG68" i="16"/>
  <c r="AF68" i="16"/>
  <c r="AE68" i="16"/>
  <c r="AD68" i="16"/>
  <c r="AC68" i="16"/>
  <c r="AB68" i="16"/>
  <c r="AA68" i="16"/>
  <c r="Z68" i="16"/>
  <c r="Y68" i="16"/>
  <c r="X68" i="16"/>
  <c r="W68" i="16"/>
  <c r="V68" i="16"/>
  <c r="U68" i="16"/>
  <c r="T68" i="16"/>
  <c r="S68" i="16"/>
  <c r="R68" i="16"/>
  <c r="Q68" i="16"/>
  <c r="P68" i="16"/>
  <c r="O68" i="16"/>
  <c r="N68" i="16"/>
  <c r="M68" i="16"/>
  <c r="L68" i="16"/>
  <c r="K68" i="16"/>
  <c r="J68" i="16"/>
  <c r="I68" i="16"/>
  <c r="H68" i="16"/>
  <c r="AK67" i="16"/>
  <c r="AJ67" i="16"/>
  <c r="AI67" i="16"/>
  <c r="AH67" i="16"/>
  <c r="AG67" i="16"/>
  <c r="AF67" i="16"/>
  <c r="AE67" i="16"/>
  <c r="AD67" i="16"/>
  <c r="AC67" i="16"/>
  <c r="AB67" i="16"/>
  <c r="AA67" i="16"/>
  <c r="Z67" i="16"/>
  <c r="Y67" i="16"/>
  <c r="X67" i="16"/>
  <c r="W67" i="16"/>
  <c r="V67" i="16"/>
  <c r="U67" i="16"/>
  <c r="T67" i="16"/>
  <c r="S67" i="16"/>
  <c r="R67" i="16"/>
  <c r="Q67" i="16"/>
  <c r="P67" i="16"/>
  <c r="O67" i="16"/>
  <c r="N67" i="16"/>
  <c r="M67" i="16"/>
  <c r="L67" i="16"/>
  <c r="K67" i="16"/>
  <c r="J67" i="16"/>
  <c r="I67" i="16"/>
  <c r="H67" i="16"/>
  <c r="AK66" i="16"/>
  <c r="AJ66" i="16"/>
  <c r="AI66" i="16"/>
  <c r="AH66" i="16"/>
  <c r="AG66" i="16"/>
  <c r="AF66" i="16"/>
  <c r="AE66" i="16"/>
  <c r="AD66" i="16"/>
  <c r="AC66" i="16"/>
  <c r="AB66" i="16"/>
  <c r="AA66" i="16"/>
  <c r="Z66" i="16"/>
  <c r="Y66" i="16"/>
  <c r="X66" i="16"/>
  <c r="W66" i="16"/>
  <c r="V66" i="16"/>
  <c r="U66" i="16"/>
  <c r="T66" i="16"/>
  <c r="S66" i="16"/>
  <c r="R66" i="16"/>
  <c r="Q66" i="16"/>
  <c r="P66" i="16"/>
  <c r="O66" i="16"/>
  <c r="N66" i="16"/>
  <c r="M66" i="16"/>
  <c r="L66" i="16"/>
  <c r="K66" i="16"/>
  <c r="J66" i="16"/>
  <c r="I66" i="16"/>
  <c r="H66" i="16"/>
  <c r="AK65" i="16"/>
  <c r="AJ65" i="16"/>
  <c r="AI65" i="16"/>
  <c r="AH65" i="16"/>
  <c r="AG65" i="16"/>
  <c r="AF65" i="16"/>
  <c r="AE65" i="16"/>
  <c r="AD65" i="16"/>
  <c r="AC65" i="16"/>
  <c r="AB65" i="16"/>
  <c r="AA65" i="16"/>
  <c r="Z65" i="16"/>
  <c r="Y65" i="16"/>
  <c r="X65" i="16"/>
  <c r="W65" i="16"/>
  <c r="V65" i="16"/>
  <c r="U65" i="16"/>
  <c r="T65" i="16"/>
  <c r="S65" i="16"/>
  <c r="R65" i="16"/>
  <c r="Q65" i="16"/>
  <c r="P65" i="16"/>
  <c r="O65" i="16"/>
  <c r="N65" i="16"/>
  <c r="M65" i="16"/>
  <c r="L65" i="16"/>
  <c r="K65" i="16"/>
  <c r="J65" i="16"/>
  <c r="I65" i="16"/>
  <c r="H65" i="16"/>
  <c r="AK64" i="16"/>
  <c r="AJ64" i="16"/>
  <c r="AI64" i="16"/>
  <c r="AH64" i="16"/>
  <c r="AG64" i="16"/>
  <c r="AF64" i="16"/>
  <c r="AE64" i="16"/>
  <c r="AD64" i="16"/>
  <c r="AC64" i="16"/>
  <c r="AB64" i="16"/>
  <c r="AA64" i="16"/>
  <c r="Z64" i="16"/>
  <c r="Y64" i="16"/>
  <c r="X64" i="16"/>
  <c r="W64" i="16"/>
  <c r="V64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AK63" i="16"/>
  <c r="AJ63" i="16"/>
  <c r="AI63" i="16"/>
  <c r="AH63" i="16"/>
  <c r="AG63" i="16"/>
  <c r="AF63" i="16"/>
  <c r="AE63" i="16"/>
  <c r="AD63" i="16"/>
  <c r="AC63" i="16"/>
  <c r="AB63" i="16"/>
  <c r="AA63" i="16"/>
  <c r="Z63" i="16"/>
  <c r="Y63" i="16"/>
  <c r="X63" i="16"/>
  <c r="W63" i="16"/>
  <c r="V63" i="16"/>
  <c r="U63" i="16"/>
  <c r="T63" i="16"/>
  <c r="S63" i="16"/>
  <c r="R63" i="16"/>
  <c r="Q63" i="16"/>
  <c r="P63" i="16"/>
  <c r="O63" i="16"/>
  <c r="N63" i="16"/>
  <c r="M63" i="16"/>
  <c r="L63" i="16"/>
  <c r="K63" i="16"/>
  <c r="J63" i="16"/>
  <c r="I63" i="16"/>
  <c r="H63" i="16"/>
  <c r="AK62" i="16"/>
  <c r="AJ62" i="16"/>
  <c r="AI62" i="16"/>
  <c r="AH62" i="16"/>
  <c r="AG62" i="16"/>
  <c r="AF62" i="16"/>
  <c r="AE62" i="16"/>
  <c r="AD62" i="16"/>
  <c r="AC62" i="16"/>
  <c r="AB62" i="16"/>
  <c r="AA62" i="16"/>
  <c r="Z62" i="16"/>
  <c r="Y62" i="16"/>
  <c r="X62" i="16"/>
  <c r="W62" i="16"/>
  <c r="V62" i="16"/>
  <c r="U62" i="16"/>
  <c r="T62" i="16"/>
  <c r="S62" i="16"/>
  <c r="R62" i="16"/>
  <c r="Q62" i="16"/>
  <c r="P62" i="16"/>
  <c r="O62" i="16"/>
  <c r="N62" i="16"/>
  <c r="M62" i="16"/>
  <c r="L62" i="16"/>
  <c r="K62" i="16"/>
  <c r="J62" i="16"/>
  <c r="I62" i="16"/>
  <c r="H62" i="16"/>
  <c r="AK61" i="16"/>
  <c r="AJ61" i="16"/>
  <c r="AI61" i="16"/>
  <c r="AH61" i="16"/>
  <c r="AG61" i="16"/>
  <c r="AF61" i="16"/>
  <c r="AE61" i="16"/>
  <c r="AD61" i="16"/>
  <c r="AC61" i="16"/>
  <c r="AB61" i="16"/>
  <c r="AA61" i="16"/>
  <c r="Z61" i="16"/>
  <c r="Y61" i="16"/>
  <c r="X61" i="16"/>
  <c r="W61" i="16"/>
  <c r="V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AK60" i="16"/>
  <c r="AJ60" i="16"/>
  <c r="AI60" i="16"/>
  <c r="AH60" i="16"/>
  <c r="AG60" i="16"/>
  <c r="AF60" i="16"/>
  <c r="AE60" i="16"/>
  <c r="AD60" i="16"/>
  <c r="AC60" i="16"/>
  <c r="AB60" i="16"/>
  <c r="AA60" i="16"/>
  <c r="Z60" i="16"/>
  <c r="Y60" i="16"/>
  <c r="X60" i="16"/>
  <c r="W60" i="16"/>
  <c r="V60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AK59" i="16"/>
  <c r="AJ59" i="16"/>
  <c r="AI59" i="16"/>
  <c r="AH59" i="16"/>
  <c r="AG59" i="16"/>
  <c r="AF59" i="16"/>
  <c r="AE59" i="16"/>
  <c r="AD59" i="16"/>
  <c r="AC59" i="16"/>
  <c r="AB59" i="16"/>
  <c r="AA59" i="16"/>
  <c r="Z59" i="16"/>
  <c r="Y59" i="16"/>
  <c r="X59" i="16"/>
  <c r="W59" i="16"/>
  <c r="V59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AK58" i="16"/>
  <c r="AJ58" i="16"/>
  <c r="AI58" i="16"/>
  <c r="AH58" i="16"/>
  <c r="AG58" i="16"/>
  <c r="AF58" i="16"/>
  <c r="AE58" i="16"/>
  <c r="AD58" i="16"/>
  <c r="AC58" i="16"/>
  <c r="AB58" i="16"/>
  <c r="AA58" i="16"/>
  <c r="Z58" i="16"/>
  <c r="Y58" i="16"/>
  <c r="X58" i="16"/>
  <c r="W58" i="16"/>
  <c r="V58" i="16"/>
  <c r="U58" i="16"/>
  <c r="T58" i="16"/>
  <c r="S58" i="16"/>
  <c r="R58" i="16"/>
  <c r="Q58" i="16"/>
  <c r="P58" i="16"/>
  <c r="O58" i="16"/>
  <c r="N58" i="16"/>
  <c r="M58" i="16"/>
  <c r="L58" i="16"/>
  <c r="K58" i="16"/>
  <c r="J58" i="16"/>
  <c r="I58" i="16"/>
  <c r="H58" i="16"/>
  <c r="AK57" i="16"/>
  <c r="AJ57" i="16"/>
  <c r="AI57" i="16"/>
  <c r="AH57" i="16"/>
  <c r="AG57" i="16"/>
  <c r="AF57" i="16"/>
  <c r="AE57" i="16"/>
  <c r="AD57" i="16"/>
  <c r="AC57" i="16"/>
  <c r="AB57" i="16"/>
  <c r="AA57" i="16"/>
  <c r="Z57" i="16"/>
  <c r="Y57" i="16"/>
  <c r="X57" i="16"/>
  <c r="W57" i="16"/>
  <c r="V57" i="16"/>
  <c r="U57" i="16"/>
  <c r="T57" i="16"/>
  <c r="S57" i="16"/>
  <c r="R57" i="16"/>
  <c r="Q57" i="16"/>
  <c r="P57" i="16"/>
  <c r="O57" i="16"/>
  <c r="N57" i="16"/>
  <c r="M57" i="16"/>
  <c r="L57" i="16"/>
  <c r="K57" i="16"/>
  <c r="J57" i="16"/>
  <c r="I57" i="16"/>
  <c r="H57" i="16"/>
  <c r="AK56" i="16"/>
  <c r="AJ56" i="16"/>
  <c r="AI56" i="16"/>
  <c r="AH56" i="16"/>
  <c r="AG56" i="16"/>
  <c r="AF56" i="16"/>
  <c r="AE56" i="16"/>
  <c r="AD56" i="16"/>
  <c r="AC56" i="16"/>
  <c r="AB56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O56" i="16"/>
  <c r="N56" i="16"/>
  <c r="M56" i="16"/>
  <c r="L56" i="16"/>
  <c r="K56" i="16"/>
  <c r="J56" i="16"/>
  <c r="I56" i="16"/>
  <c r="H56" i="16"/>
  <c r="AK55" i="16"/>
  <c r="AJ55" i="16"/>
  <c r="AI55" i="16"/>
  <c r="AH55" i="16"/>
  <c r="AG55" i="16"/>
  <c r="AF55" i="16"/>
  <c r="AE55" i="16"/>
  <c r="AD55" i="16"/>
  <c r="AC55" i="16"/>
  <c r="AB55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O55" i="16"/>
  <c r="N55" i="16"/>
  <c r="M55" i="16"/>
  <c r="L55" i="16"/>
  <c r="K55" i="16"/>
  <c r="J55" i="16"/>
  <c r="I55" i="16"/>
  <c r="H55" i="16"/>
  <c r="AK54" i="16"/>
  <c r="AJ54" i="16"/>
  <c r="AI54" i="16"/>
  <c r="AH54" i="16"/>
  <c r="AG54" i="16"/>
  <c r="AF54" i="16"/>
  <c r="AE54" i="16"/>
  <c r="AD54" i="16"/>
  <c r="AC54" i="16"/>
  <c r="AB54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AK52" i="16"/>
  <c r="AJ52" i="16"/>
  <c r="AI52" i="16"/>
  <c r="AH52" i="16"/>
  <c r="AG52" i="16"/>
  <c r="AF52" i="16"/>
  <c r="AE52" i="16"/>
  <c r="AD52" i="16"/>
  <c r="AC52" i="16"/>
  <c r="AB52" i="16"/>
  <c r="AA52" i="16"/>
  <c r="Z52" i="16"/>
  <c r="Y52" i="16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AK51" i="16"/>
  <c r="AJ51" i="16"/>
  <c r="AI51" i="16"/>
  <c r="AH51" i="16"/>
  <c r="AG51" i="16"/>
  <c r="AF51" i="16"/>
  <c r="AE51" i="16"/>
  <c r="AD51" i="16"/>
  <c r="AC51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AK50" i="16"/>
  <c r="AJ50" i="16"/>
  <c r="AI50" i="16"/>
  <c r="AH50" i="16"/>
  <c r="AG50" i="16"/>
  <c r="AF50" i="16"/>
  <c r="AE50" i="16"/>
  <c r="AD50" i="16"/>
  <c r="AC50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AK48" i="16"/>
  <c r="AJ48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AK47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AK43" i="16"/>
  <c r="AJ43" i="16"/>
  <c r="AI43" i="16"/>
  <c r="AH43" i="16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AK42" i="16"/>
  <c r="AJ42" i="16"/>
  <c r="AI42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AK41" i="16"/>
  <c r="AJ41" i="16"/>
  <c r="AI41" i="16"/>
  <c r="AH41" i="16"/>
  <c r="AG41" i="16"/>
  <c r="AF41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AK40" i="16"/>
  <c r="AJ40" i="16"/>
  <c r="AI40" i="16"/>
  <c r="AH40" i="16"/>
  <c r="AG40" i="16"/>
  <c r="AF40" i="16"/>
  <c r="AE40" i="16"/>
  <c r="AD40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D29" i="16"/>
  <c r="D137" i="16" s="1"/>
  <c r="D28" i="16"/>
  <c r="D136" i="16" s="1"/>
  <c r="D27" i="16"/>
  <c r="D135" i="16" s="1"/>
  <c r="D26" i="16"/>
  <c r="D134" i="16" s="1"/>
  <c r="AN25" i="16"/>
  <c r="D25" i="16"/>
  <c r="D133" i="16" s="1"/>
  <c r="D24" i="16"/>
  <c r="D132" i="16" s="1"/>
  <c r="D23" i="16"/>
  <c r="D131" i="16" s="1"/>
  <c r="AN22" i="16"/>
  <c r="D22" i="16"/>
  <c r="D130" i="16" s="1"/>
  <c r="D21" i="16"/>
  <c r="D129" i="16" s="1"/>
  <c r="D20" i="16"/>
  <c r="D128" i="16" s="1"/>
  <c r="AN19" i="16"/>
  <c r="D19" i="16"/>
  <c r="D127" i="16" s="1"/>
  <c r="D18" i="16"/>
  <c r="D126" i="16" s="1"/>
  <c r="D17" i="16"/>
  <c r="D125" i="16" s="1"/>
  <c r="D16" i="16"/>
  <c r="D124" i="16" s="1"/>
  <c r="D15" i="16"/>
  <c r="D123" i="16" s="1"/>
  <c r="D14" i="16"/>
  <c r="D122" i="16" s="1"/>
  <c r="AN13" i="16"/>
  <c r="D13" i="16"/>
  <c r="D121" i="16" s="1"/>
  <c r="D12" i="16"/>
  <c r="D120" i="16" s="1"/>
  <c r="AN11" i="16"/>
  <c r="D11" i="16"/>
  <c r="D119" i="16" s="1"/>
  <c r="D10" i="16"/>
  <c r="D118" i="16" s="1"/>
  <c r="AP9" i="16"/>
  <c r="AP10" i="16" s="1"/>
  <c r="AN10" i="16" s="1"/>
  <c r="AN12" i="16" s="1"/>
  <c r="D9" i="16"/>
  <c r="D117" i="16" s="1"/>
  <c r="D8" i="16"/>
  <c r="D116" i="16" s="1"/>
  <c r="D7" i="16"/>
  <c r="D115" i="16" s="1"/>
  <c r="AP6" i="16"/>
  <c r="D6" i="16"/>
  <c r="D114" i="16" s="1"/>
  <c r="D5" i="16"/>
  <c r="D113" i="16" s="1"/>
  <c r="C1" i="16"/>
  <c r="L132" i="24" l="1"/>
  <c r="J174" i="24"/>
  <c r="Z158" i="24"/>
  <c r="AP10" i="24"/>
  <c r="AN10" i="24" s="1"/>
  <c r="AN12" i="24" s="1"/>
  <c r="AN15" i="24" s="1"/>
  <c r="M120" i="24"/>
  <c r="AB130" i="24"/>
  <c r="K155" i="24"/>
  <c r="S155" i="24"/>
  <c r="AA163" i="24"/>
  <c r="C1" i="24"/>
  <c r="M170" i="24"/>
  <c r="U170" i="24"/>
  <c r="AC170" i="24"/>
  <c r="AC135" i="24"/>
  <c r="W126" i="24"/>
  <c r="N162" i="24"/>
  <c r="V154" i="24"/>
  <c r="AD169" i="24"/>
  <c r="O159" i="24"/>
  <c r="W175" i="24"/>
  <c r="AE174" i="24"/>
  <c r="AB124" i="24"/>
  <c r="AB137" i="24"/>
  <c r="Q125" i="24"/>
  <c r="H164" i="24"/>
  <c r="P155" i="24"/>
  <c r="X172" i="24"/>
  <c r="AF156" i="24"/>
  <c r="I174" i="24"/>
  <c r="Q174" i="24"/>
  <c r="Y174" i="24"/>
  <c r="Y134" i="18"/>
  <c r="S154" i="24"/>
  <c r="AF128" i="24"/>
  <c r="O113" i="24"/>
  <c r="AC164" i="24"/>
  <c r="Y168" i="24"/>
  <c r="M165" i="24"/>
  <c r="P120" i="24"/>
  <c r="I152" i="24"/>
  <c r="Y160" i="24"/>
  <c r="K156" i="24"/>
  <c r="S156" i="24"/>
  <c r="AA156" i="24"/>
  <c r="O152" i="24"/>
  <c r="J157" i="24"/>
  <c r="K162" i="24"/>
  <c r="U173" i="24"/>
  <c r="AC157" i="24"/>
  <c r="Z173" i="24"/>
  <c r="S122" i="24"/>
  <c r="AA171" i="24"/>
  <c r="N161" i="24"/>
  <c r="AD153" i="24"/>
  <c r="O151" i="24"/>
  <c r="J158" i="24"/>
  <c r="K163" i="24"/>
  <c r="W174" i="24"/>
  <c r="AA119" i="24"/>
  <c r="W151" i="24"/>
  <c r="K154" i="24"/>
  <c r="U156" i="24"/>
  <c r="O158" i="24"/>
  <c r="Q161" i="24"/>
  <c r="AE166" i="24"/>
  <c r="M172" i="24"/>
  <c r="AA127" i="24"/>
  <c r="Z151" i="24"/>
  <c r="Y153" i="24"/>
  <c r="M156" i="24"/>
  <c r="M157" i="24"/>
  <c r="M164" i="24"/>
  <c r="AC165" i="24"/>
  <c r="I168" i="24"/>
  <c r="AC173" i="24"/>
  <c r="P156" i="24"/>
  <c r="U157" i="24"/>
  <c r="I161" i="24"/>
  <c r="U164" i="24"/>
  <c r="Q168" i="24"/>
  <c r="AC172" i="24"/>
  <c r="H163" i="24"/>
  <c r="AF172" i="24"/>
  <c r="AC156" i="24"/>
  <c r="Y161" i="24"/>
  <c r="AF164" i="24"/>
  <c r="AF171" i="24"/>
  <c r="AA130" i="24"/>
  <c r="AE136" i="24"/>
  <c r="Q152" i="24"/>
  <c r="Q154" i="24"/>
  <c r="AA155" i="24"/>
  <c r="I160" i="24"/>
  <c r="Z174" i="24"/>
  <c r="Q160" i="24"/>
  <c r="AE167" i="24"/>
  <c r="M173" i="24"/>
  <c r="H157" i="24"/>
  <c r="P157" i="24"/>
  <c r="X157" i="24"/>
  <c r="AF157" i="24"/>
  <c r="I153" i="24"/>
  <c r="H156" i="24"/>
  <c r="U165" i="24"/>
  <c r="U172" i="24"/>
  <c r="J136" i="24"/>
  <c r="R130" i="24"/>
  <c r="S125" i="24"/>
  <c r="AB127" i="24"/>
  <c r="L124" i="24"/>
  <c r="T122" i="24"/>
  <c r="M124" i="24"/>
  <c r="L135" i="24"/>
  <c r="N124" i="24"/>
  <c r="O121" i="24"/>
  <c r="AC124" i="24"/>
  <c r="P131" i="24"/>
  <c r="AE131" i="24"/>
  <c r="H131" i="24"/>
  <c r="Q131" i="24"/>
  <c r="AA114" i="24"/>
  <c r="S114" i="24"/>
  <c r="K114" i="24"/>
  <c r="T114" i="24"/>
  <c r="AB114" i="24"/>
  <c r="AF114" i="24"/>
  <c r="X114" i="24"/>
  <c r="P114" i="24"/>
  <c r="H114" i="24"/>
  <c r="AE114" i="24"/>
  <c r="W114" i="24"/>
  <c r="O114" i="24"/>
  <c r="L114" i="24"/>
  <c r="AF126" i="24"/>
  <c r="O126" i="24"/>
  <c r="X126" i="24"/>
  <c r="T117" i="24"/>
  <c r="AF115" i="24"/>
  <c r="X115" i="24"/>
  <c r="P115" i="24"/>
  <c r="H115" i="24"/>
  <c r="Y115" i="24"/>
  <c r="AC115" i="24"/>
  <c r="U115" i="24"/>
  <c r="M115" i="24"/>
  <c r="I115" i="24"/>
  <c r="AA115" i="24"/>
  <c r="S115" i="24"/>
  <c r="K115" i="24"/>
  <c r="Q115" i="24"/>
  <c r="U129" i="24"/>
  <c r="AC117" i="24"/>
  <c r="AC116" i="24"/>
  <c r="U116" i="24"/>
  <c r="M116" i="24"/>
  <c r="V116" i="24"/>
  <c r="N116" i="24"/>
  <c r="AF116" i="24"/>
  <c r="X116" i="24"/>
  <c r="P116" i="24"/>
  <c r="H116" i="24"/>
  <c r="AD116" i="24"/>
  <c r="P134" i="24"/>
  <c r="AE134" i="24"/>
  <c r="H134" i="24"/>
  <c r="V134" i="24"/>
  <c r="V129" i="24"/>
  <c r="AD134" i="24"/>
  <c r="AE129" i="24"/>
  <c r="M129" i="24"/>
  <c r="N129" i="24"/>
  <c r="W129" i="24"/>
  <c r="AE118" i="24"/>
  <c r="AA117" i="24"/>
  <c r="K117" i="24"/>
  <c r="AE117" i="24"/>
  <c r="W117" i="24"/>
  <c r="O117" i="24"/>
  <c r="S117" i="24"/>
  <c r="AF123" i="24"/>
  <c r="X123" i="24"/>
  <c r="O123" i="24"/>
  <c r="H117" i="24"/>
  <c r="P117" i="24"/>
  <c r="X117" i="24"/>
  <c r="AF134" i="24"/>
  <c r="X118" i="24"/>
  <c r="O118" i="24"/>
  <c r="P118" i="24"/>
  <c r="AF118" i="24"/>
  <c r="U118" i="24"/>
  <c r="L118" i="24"/>
  <c r="Y118" i="24"/>
  <c r="H118" i="24"/>
  <c r="I117" i="24"/>
  <c r="Y117" i="24"/>
  <c r="Z137" i="24"/>
  <c r="Z135" i="24"/>
  <c r="Z127" i="24"/>
  <c r="Z119" i="24"/>
  <c r="Z136" i="24"/>
  <c r="Z132" i="24"/>
  <c r="Z124" i="24"/>
  <c r="Z129" i="24"/>
  <c r="Z121" i="24"/>
  <c r="Z134" i="24"/>
  <c r="Z126" i="24"/>
  <c r="Z118" i="24"/>
  <c r="Z131" i="24"/>
  <c r="Z123" i="24"/>
  <c r="R128" i="24"/>
  <c r="AB173" i="24"/>
  <c r="AB165" i="24"/>
  <c r="AB157" i="24"/>
  <c r="AB170" i="24"/>
  <c r="AB162" i="24"/>
  <c r="AB154" i="24"/>
  <c r="AB175" i="24"/>
  <c r="AB172" i="24"/>
  <c r="AB164" i="24"/>
  <c r="AB156" i="24"/>
  <c r="AB169" i="24"/>
  <c r="AB161" i="24"/>
  <c r="AB174" i="24"/>
  <c r="AB166" i="24"/>
  <c r="AB158" i="24"/>
  <c r="AB171" i="24"/>
  <c r="AB163" i="24"/>
  <c r="AB155" i="24"/>
  <c r="AB167" i="24"/>
  <c r="AB160" i="24"/>
  <c r="AB152" i="24"/>
  <c r="AB159" i="24"/>
  <c r="AB151" i="24"/>
  <c r="L160" i="24"/>
  <c r="K137" i="24"/>
  <c r="K132" i="24"/>
  <c r="K124" i="24"/>
  <c r="K129" i="24"/>
  <c r="K121" i="24"/>
  <c r="K134" i="24"/>
  <c r="K126" i="24"/>
  <c r="K131" i="24"/>
  <c r="K123" i="24"/>
  <c r="K136" i="24"/>
  <c r="K128" i="24"/>
  <c r="K120" i="24"/>
  <c r="S137" i="24"/>
  <c r="S136" i="24"/>
  <c r="S132" i="24"/>
  <c r="S124" i="24"/>
  <c r="S129" i="24"/>
  <c r="S121" i="24"/>
  <c r="S134" i="24"/>
  <c r="S126" i="24"/>
  <c r="S131" i="24"/>
  <c r="S123" i="24"/>
  <c r="S128" i="24"/>
  <c r="S120" i="24"/>
  <c r="AA137" i="24"/>
  <c r="AA136" i="24"/>
  <c r="AA132" i="24"/>
  <c r="AA124" i="24"/>
  <c r="AA129" i="24"/>
  <c r="AA121" i="24"/>
  <c r="AA134" i="24"/>
  <c r="AA126" i="24"/>
  <c r="AA131" i="24"/>
  <c r="AA123" i="24"/>
  <c r="AA128" i="24"/>
  <c r="AA120" i="24"/>
  <c r="H113" i="24"/>
  <c r="P113" i="24"/>
  <c r="X113" i="24"/>
  <c r="AF113" i="24"/>
  <c r="M114" i="24"/>
  <c r="U114" i="24"/>
  <c r="AC114" i="24"/>
  <c r="J115" i="24"/>
  <c r="R115" i="24"/>
  <c r="Z115" i="24"/>
  <c r="O116" i="24"/>
  <c r="W116" i="24"/>
  <c r="AE116" i="24"/>
  <c r="L117" i="24"/>
  <c r="AB117" i="24"/>
  <c r="I118" i="24"/>
  <c r="Q118" i="24"/>
  <c r="AA118" i="24"/>
  <c r="M119" i="24"/>
  <c r="AC119" i="24"/>
  <c r="Q120" i="24"/>
  <c r="M121" i="24"/>
  <c r="AE121" i="24"/>
  <c r="Z122" i="24"/>
  <c r="P123" i="24"/>
  <c r="AD124" i="24"/>
  <c r="Y125" i="24"/>
  <c r="P126" i="24"/>
  <c r="K127" i="24"/>
  <c r="AC127" i="24"/>
  <c r="X128" i="24"/>
  <c r="O129" i="24"/>
  <c r="J130" i="24"/>
  <c r="W131" i="24"/>
  <c r="N132" i="24"/>
  <c r="I133" i="24"/>
  <c r="AA133" i="24"/>
  <c r="W134" i="24"/>
  <c r="M135" i="24"/>
  <c r="H136" i="24"/>
  <c r="AB153" i="24"/>
  <c r="AB168" i="24"/>
  <c r="AB119" i="24"/>
  <c r="L129" i="24"/>
  <c r="L121" i="24"/>
  <c r="L134" i="24"/>
  <c r="L126" i="24"/>
  <c r="L131" i="24"/>
  <c r="L123" i="24"/>
  <c r="L137" i="24"/>
  <c r="L136" i="24"/>
  <c r="L128" i="24"/>
  <c r="L120" i="24"/>
  <c r="L133" i="24"/>
  <c r="L125" i="24"/>
  <c r="T137" i="24"/>
  <c r="T129" i="24"/>
  <c r="T121" i="24"/>
  <c r="T134" i="24"/>
  <c r="T126" i="24"/>
  <c r="T118" i="24"/>
  <c r="T131" i="24"/>
  <c r="T123" i="24"/>
  <c r="T128" i="24"/>
  <c r="T120" i="24"/>
  <c r="T136" i="24"/>
  <c r="T133" i="24"/>
  <c r="T125" i="24"/>
  <c r="AB136" i="24"/>
  <c r="AB129" i="24"/>
  <c r="AB121" i="24"/>
  <c r="AB134" i="24"/>
  <c r="AB126" i="24"/>
  <c r="AB118" i="24"/>
  <c r="AB131" i="24"/>
  <c r="AB123" i="24"/>
  <c r="AB128" i="24"/>
  <c r="AB120" i="24"/>
  <c r="AB133" i="24"/>
  <c r="AB125" i="24"/>
  <c r="I113" i="24"/>
  <c r="Q113" i="24"/>
  <c r="Y113" i="24"/>
  <c r="N114" i="24"/>
  <c r="V114" i="24"/>
  <c r="AD114" i="24"/>
  <c r="M117" i="24"/>
  <c r="U117" i="24"/>
  <c r="J118" i="24"/>
  <c r="R118" i="24"/>
  <c r="AD118" i="24"/>
  <c r="P119" i="24"/>
  <c r="AF119" i="24"/>
  <c r="R120" i="24"/>
  <c r="N121" i="24"/>
  <c r="AA122" i="24"/>
  <c r="Q123" i="24"/>
  <c r="Z125" i="24"/>
  <c r="V126" i="24"/>
  <c r="L127" i="24"/>
  <c r="Y128" i="24"/>
  <c r="K130" i="24"/>
  <c r="X131" i="24"/>
  <c r="T132" i="24"/>
  <c r="J133" i="24"/>
  <c r="X134" i="24"/>
  <c r="S135" i="24"/>
  <c r="I136" i="24"/>
  <c r="W137" i="24"/>
  <c r="N175" i="24"/>
  <c r="V175" i="24"/>
  <c r="AD175" i="24"/>
  <c r="L152" i="24"/>
  <c r="Y169" i="24"/>
  <c r="V169" i="24"/>
  <c r="Q169" i="24"/>
  <c r="N169" i="24"/>
  <c r="I169" i="24"/>
  <c r="M137" i="24"/>
  <c r="M134" i="24"/>
  <c r="M126" i="24"/>
  <c r="M131" i="24"/>
  <c r="M123" i="24"/>
  <c r="M136" i="24"/>
  <c r="M128" i="24"/>
  <c r="M133" i="24"/>
  <c r="M125" i="24"/>
  <c r="M130" i="24"/>
  <c r="M122" i="24"/>
  <c r="U137" i="24"/>
  <c r="U134" i="24"/>
  <c r="U126" i="24"/>
  <c r="U131" i="24"/>
  <c r="U123" i="24"/>
  <c r="U128" i="24"/>
  <c r="U120" i="24"/>
  <c r="U136" i="24"/>
  <c r="U133" i="24"/>
  <c r="U125" i="24"/>
  <c r="U130" i="24"/>
  <c r="U122" i="24"/>
  <c r="AC136" i="24"/>
  <c r="AC137" i="24"/>
  <c r="AC134" i="24"/>
  <c r="AC126" i="24"/>
  <c r="AC118" i="24"/>
  <c r="AC131" i="24"/>
  <c r="AC123" i="24"/>
  <c r="AC128" i="24"/>
  <c r="AC120" i="24"/>
  <c r="AC133" i="24"/>
  <c r="AC125" i="24"/>
  <c r="AC130" i="24"/>
  <c r="AC122" i="24"/>
  <c r="J113" i="24"/>
  <c r="R113" i="24"/>
  <c r="Z113" i="24"/>
  <c r="L115" i="24"/>
  <c r="T115" i="24"/>
  <c r="AB115" i="24"/>
  <c r="I116" i="24"/>
  <c r="Q116" i="24"/>
  <c r="Y116" i="24"/>
  <c r="N117" i="24"/>
  <c r="V117" i="24"/>
  <c r="AD117" i="24"/>
  <c r="K118" i="24"/>
  <c r="S118" i="24"/>
  <c r="S119" i="24"/>
  <c r="X120" i="24"/>
  <c r="J122" i="24"/>
  <c r="AB122" i="24"/>
  <c r="W123" i="24"/>
  <c r="I125" i="24"/>
  <c r="AA125" i="24"/>
  <c r="M127" i="24"/>
  <c r="H128" i="24"/>
  <c r="Z128" i="24"/>
  <c r="L130" i="24"/>
  <c r="Y131" i="24"/>
  <c r="U132" i="24"/>
  <c r="K133" i="24"/>
  <c r="T135" i="24"/>
  <c r="Y137" i="24"/>
  <c r="V162" i="24"/>
  <c r="V161" i="24"/>
  <c r="AD162" i="24"/>
  <c r="AD161" i="24"/>
  <c r="J137" i="24"/>
  <c r="J135" i="24"/>
  <c r="J127" i="24"/>
  <c r="J119" i="24"/>
  <c r="J132" i="24"/>
  <c r="J124" i="24"/>
  <c r="J129" i="24"/>
  <c r="J121" i="24"/>
  <c r="J134" i="24"/>
  <c r="J126" i="24"/>
  <c r="J131" i="24"/>
  <c r="J123" i="24"/>
  <c r="AE113" i="24"/>
  <c r="L173" i="24"/>
  <c r="L165" i="24"/>
  <c r="L157" i="24"/>
  <c r="L170" i="24"/>
  <c r="L162" i="24"/>
  <c r="L154" i="24"/>
  <c r="L172" i="24"/>
  <c r="L164" i="24"/>
  <c r="L156" i="24"/>
  <c r="L169" i="24"/>
  <c r="L161" i="24"/>
  <c r="L174" i="24"/>
  <c r="L166" i="24"/>
  <c r="L158" i="24"/>
  <c r="L171" i="24"/>
  <c r="L163" i="24"/>
  <c r="L155" i="24"/>
  <c r="L175" i="24"/>
  <c r="L151" i="24"/>
  <c r="L168" i="24"/>
  <c r="L167" i="24"/>
  <c r="L153" i="24"/>
  <c r="N137" i="24"/>
  <c r="N131" i="24"/>
  <c r="N123" i="24"/>
  <c r="N136" i="24"/>
  <c r="N128" i="24"/>
  <c r="N120" i="24"/>
  <c r="N133" i="24"/>
  <c r="N125" i="24"/>
  <c r="N130" i="24"/>
  <c r="N122" i="24"/>
  <c r="N135" i="24"/>
  <c r="N127" i="24"/>
  <c r="N119" i="24"/>
  <c r="V136" i="24"/>
  <c r="V137" i="24"/>
  <c r="V131" i="24"/>
  <c r="V123" i="24"/>
  <c r="V128" i="24"/>
  <c r="V120" i="24"/>
  <c r="V133" i="24"/>
  <c r="V125" i="24"/>
  <c r="V130" i="24"/>
  <c r="V122" i="24"/>
  <c r="V135" i="24"/>
  <c r="V127" i="24"/>
  <c r="V119" i="24"/>
  <c r="AD136" i="24"/>
  <c r="AD137" i="24"/>
  <c r="AD131" i="24"/>
  <c r="AD123" i="24"/>
  <c r="AD128" i="24"/>
  <c r="AD120" i="24"/>
  <c r="AD133" i="24"/>
  <c r="AD125" i="24"/>
  <c r="AD130" i="24"/>
  <c r="AD122" i="24"/>
  <c r="AD135" i="24"/>
  <c r="AD127" i="24"/>
  <c r="AD119" i="24"/>
  <c r="K113" i="24"/>
  <c r="S113" i="24"/>
  <c r="AA113" i="24"/>
  <c r="J116" i="24"/>
  <c r="R116" i="24"/>
  <c r="Z116" i="24"/>
  <c r="T119" i="24"/>
  <c r="H120" i="24"/>
  <c r="Y120" i="24"/>
  <c r="U121" i="24"/>
  <c r="K122" i="24"/>
  <c r="T124" i="24"/>
  <c r="J125" i="24"/>
  <c r="S127" i="24"/>
  <c r="I128" i="24"/>
  <c r="V132" i="24"/>
  <c r="Q133" i="24"/>
  <c r="U135" i="24"/>
  <c r="P136" i="24"/>
  <c r="R137" i="24"/>
  <c r="R135" i="24"/>
  <c r="R127" i="24"/>
  <c r="R119" i="24"/>
  <c r="R132" i="24"/>
  <c r="R124" i="24"/>
  <c r="R129" i="24"/>
  <c r="R121" i="24"/>
  <c r="R134" i="24"/>
  <c r="R126" i="24"/>
  <c r="R131" i="24"/>
  <c r="R123" i="24"/>
  <c r="W113" i="24"/>
  <c r="T173" i="24"/>
  <c r="T165" i="24"/>
  <c r="T157" i="24"/>
  <c r="T170" i="24"/>
  <c r="T162" i="24"/>
  <c r="T154" i="24"/>
  <c r="T172" i="24"/>
  <c r="T164" i="24"/>
  <c r="T156" i="24"/>
  <c r="T169" i="24"/>
  <c r="T161" i="24"/>
  <c r="T174" i="24"/>
  <c r="T166" i="24"/>
  <c r="T158" i="24"/>
  <c r="T171" i="24"/>
  <c r="T163" i="24"/>
  <c r="T155" i="24"/>
  <c r="T175" i="24"/>
  <c r="T168" i="24"/>
  <c r="T153" i="24"/>
  <c r="T167" i="24"/>
  <c r="T160" i="24"/>
  <c r="T159" i="24"/>
  <c r="T152" i="24"/>
  <c r="O136" i="24"/>
  <c r="O128" i="24"/>
  <c r="O120" i="24"/>
  <c r="O133" i="24"/>
  <c r="O125" i="24"/>
  <c r="O137" i="24"/>
  <c r="O130" i="24"/>
  <c r="O122" i="24"/>
  <c r="O135" i="24"/>
  <c r="O127" i="24"/>
  <c r="O119" i="24"/>
  <c r="O132" i="24"/>
  <c r="O124" i="24"/>
  <c r="W128" i="24"/>
  <c r="W120" i="24"/>
  <c r="W133" i="24"/>
  <c r="W125" i="24"/>
  <c r="W136" i="24"/>
  <c r="W130" i="24"/>
  <c r="W122" i="24"/>
  <c r="W135" i="24"/>
  <c r="W127" i="24"/>
  <c r="W119" i="24"/>
  <c r="W132" i="24"/>
  <c r="W124" i="24"/>
  <c r="AE128" i="24"/>
  <c r="AE120" i="24"/>
  <c r="AE133" i="24"/>
  <c r="AE125" i="24"/>
  <c r="AE130" i="24"/>
  <c r="AE122" i="24"/>
  <c r="AE135" i="24"/>
  <c r="AE127" i="24"/>
  <c r="AE119" i="24"/>
  <c r="AE137" i="24"/>
  <c r="AE132" i="24"/>
  <c r="AE124" i="24"/>
  <c r="L113" i="24"/>
  <c r="T113" i="24"/>
  <c r="AB113" i="24"/>
  <c r="I114" i="24"/>
  <c r="Q114" i="24"/>
  <c r="Y114" i="24"/>
  <c r="N115" i="24"/>
  <c r="V115" i="24"/>
  <c r="AD115" i="24"/>
  <c r="K116" i="24"/>
  <c r="S116" i="24"/>
  <c r="AA116" i="24"/>
  <c r="AF117" i="24"/>
  <c r="M118" i="24"/>
  <c r="V118" i="24"/>
  <c r="U119" i="24"/>
  <c r="I120" i="24"/>
  <c r="Z120" i="24"/>
  <c r="V121" i="24"/>
  <c r="L122" i="24"/>
  <c r="Y123" i="24"/>
  <c r="U124" i="24"/>
  <c r="K125" i="24"/>
  <c r="AD126" i="24"/>
  <c r="T127" i="24"/>
  <c r="J128" i="24"/>
  <c r="AC129" i="24"/>
  <c r="S130" i="24"/>
  <c r="I131" i="24"/>
  <c r="AF131" i="24"/>
  <c r="AB132" i="24"/>
  <c r="R133" i="24"/>
  <c r="N134" i="24"/>
  <c r="AA135" i="24"/>
  <c r="Q136" i="24"/>
  <c r="T151" i="24"/>
  <c r="V153" i="24"/>
  <c r="Q153" i="24"/>
  <c r="N153" i="24"/>
  <c r="J147" i="24"/>
  <c r="AA147" i="24"/>
  <c r="AA170" i="24"/>
  <c r="V170" i="24"/>
  <c r="S170" i="24"/>
  <c r="N170" i="24"/>
  <c r="K170" i="24"/>
  <c r="H137" i="24"/>
  <c r="H133" i="24"/>
  <c r="H125" i="24"/>
  <c r="H130" i="24"/>
  <c r="H122" i="24"/>
  <c r="H135" i="24"/>
  <c r="H127" i="24"/>
  <c r="H132" i="24"/>
  <c r="H124" i="24"/>
  <c r="H129" i="24"/>
  <c r="H121" i="24"/>
  <c r="P137" i="24"/>
  <c r="P133" i="24"/>
  <c r="P125" i="24"/>
  <c r="P130" i="24"/>
  <c r="P122" i="24"/>
  <c r="P135" i="24"/>
  <c r="P127" i="24"/>
  <c r="P132" i="24"/>
  <c r="P124" i="24"/>
  <c r="P129" i="24"/>
  <c r="P121" i="24"/>
  <c r="X137" i="24"/>
  <c r="X136" i="24"/>
  <c r="X133" i="24"/>
  <c r="X125" i="24"/>
  <c r="X130" i="24"/>
  <c r="X122" i="24"/>
  <c r="X135" i="24"/>
  <c r="X127" i="24"/>
  <c r="X132" i="24"/>
  <c r="X124" i="24"/>
  <c r="X129" i="24"/>
  <c r="X121" i="24"/>
  <c r="AF137" i="24"/>
  <c r="AF136" i="24"/>
  <c r="AF133" i="24"/>
  <c r="AF125" i="24"/>
  <c r="AF130" i="24"/>
  <c r="AF122" i="24"/>
  <c r="AF135" i="24"/>
  <c r="AF127" i="24"/>
  <c r="AF132" i="24"/>
  <c r="AF124" i="24"/>
  <c r="AF129" i="24"/>
  <c r="AF121" i="24"/>
  <c r="M113" i="24"/>
  <c r="U113" i="24"/>
  <c r="AC113" i="24"/>
  <c r="J114" i="24"/>
  <c r="R114" i="24"/>
  <c r="Z114" i="24"/>
  <c r="O115" i="24"/>
  <c r="W115" i="24"/>
  <c r="AE115" i="24"/>
  <c r="L116" i="24"/>
  <c r="T116" i="24"/>
  <c r="AB116" i="24"/>
  <c r="Q117" i="24"/>
  <c r="N118" i="24"/>
  <c r="W118" i="24"/>
  <c r="H119" i="24"/>
  <c r="X119" i="24"/>
  <c r="J120" i="24"/>
  <c r="AF120" i="24"/>
  <c r="W121" i="24"/>
  <c r="R122" i="24"/>
  <c r="H123" i="24"/>
  <c r="AE123" i="24"/>
  <c r="V124" i="24"/>
  <c r="H126" i="24"/>
  <c r="AE126" i="24"/>
  <c r="U127" i="24"/>
  <c r="P128" i="24"/>
  <c r="AD129" i="24"/>
  <c r="T130" i="24"/>
  <c r="O131" i="24"/>
  <c r="AC132" i="24"/>
  <c r="S133" i="24"/>
  <c r="O134" i="24"/>
  <c r="AB135" i="24"/>
  <c r="R136" i="24"/>
  <c r="R166" i="24"/>
  <c r="AC158" i="24"/>
  <c r="U158" i="24"/>
  <c r="M158" i="24"/>
  <c r="AE158" i="24"/>
  <c r="L119" i="24"/>
  <c r="AD121" i="24"/>
  <c r="Z133" i="24"/>
  <c r="I130" i="24"/>
  <c r="I122" i="24"/>
  <c r="I135" i="24"/>
  <c r="I127" i="24"/>
  <c r="I119" i="24"/>
  <c r="I132" i="24"/>
  <c r="I124" i="24"/>
  <c r="I129" i="24"/>
  <c r="I121" i="24"/>
  <c r="I137" i="24"/>
  <c r="I134" i="24"/>
  <c r="I126" i="24"/>
  <c r="Q130" i="24"/>
  <c r="Q122" i="24"/>
  <c r="Q137" i="24"/>
  <c r="Q135" i="24"/>
  <c r="Q127" i="24"/>
  <c r="Q119" i="24"/>
  <c r="Q132" i="24"/>
  <c r="Q124" i="24"/>
  <c r="Q129" i="24"/>
  <c r="Q121" i="24"/>
  <c r="Q134" i="24"/>
  <c r="Q126" i="24"/>
  <c r="Y136" i="24"/>
  <c r="Y130" i="24"/>
  <c r="Y122" i="24"/>
  <c r="Y135" i="24"/>
  <c r="Y127" i="24"/>
  <c r="Y119" i="24"/>
  <c r="Y132" i="24"/>
  <c r="Y124" i="24"/>
  <c r="Y129" i="24"/>
  <c r="Y121" i="24"/>
  <c r="Y134" i="24"/>
  <c r="Y126" i="24"/>
  <c r="N113" i="24"/>
  <c r="V113" i="24"/>
  <c r="AD113" i="24"/>
  <c r="J117" i="24"/>
  <c r="R117" i="24"/>
  <c r="Z117" i="24"/>
  <c r="K119" i="24"/>
  <c r="I123" i="24"/>
  <c r="R125" i="24"/>
  <c r="N126" i="24"/>
  <c r="Q128" i="24"/>
  <c r="Z130" i="24"/>
  <c r="AD132" i="24"/>
  <c r="Y133" i="24"/>
  <c r="K135" i="24"/>
  <c r="AD170" i="24"/>
  <c r="O172" i="24"/>
  <c r="O164" i="24"/>
  <c r="O156" i="24"/>
  <c r="O169" i="24"/>
  <c r="O161" i="24"/>
  <c r="O153" i="24"/>
  <c r="O171" i="24"/>
  <c r="O163" i="24"/>
  <c r="O155" i="24"/>
  <c r="O168" i="24"/>
  <c r="O160" i="24"/>
  <c r="O173" i="24"/>
  <c r="O165" i="24"/>
  <c r="O157" i="24"/>
  <c r="O170" i="24"/>
  <c r="O162" i="24"/>
  <c r="O154" i="24"/>
  <c r="W172" i="24"/>
  <c r="W164" i="24"/>
  <c r="W156" i="24"/>
  <c r="W169" i="24"/>
  <c r="W161" i="24"/>
  <c r="W153" i="24"/>
  <c r="W171" i="24"/>
  <c r="W163" i="24"/>
  <c r="W155" i="24"/>
  <c r="W168" i="24"/>
  <c r="W160" i="24"/>
  <c r="W173" i="24"/>
  <c r="W165" i="24"/>
  <c r="W157" i="24"/>
  <c r="W170" i="24"/>
  <c r="W162" i="24"/>
  <c r="W154" i="24"/>
  <c r="AE175" i="24"/>
  <c r="AE172" i="24"/>
  <c r="AE164" i="24"/>
  <c r="AE156" i="24"/>
  <c r="AE169" i="24"/>
  <c r="AE161" i="24"/>
  <c r="AE153" i="24"/>
  <c r="AE171" i="24"/>
  <c r="AE163" i="24"/>
  <c r="AE155" i="24"/>
  <c r="AE168" i="24"/>
  <c r="AE160" i="24"/>
  <c r="AE173" i="24"/>
  <c r="AE165" i="24"/>
  <c r="AE157" i="24"/>
  <c r="AE170" i="24"/>
  <c r="AE162" i="24"/>
  <c r="AE154" i="24"/>
  <c r="K147" i="24"/>
  <c r="Y154" i="24"/>
  <c r="AA154" i="24"/>
  <c r="X155" i="24"/>
  <c r="R157" i="24"/>
  <c r="R158" i="24"/>
  <c r="S162" i="24"/>
  <c r="P163" i="24"/>
  <c r="J165" i="24"/>
  <c r="J166" i="24"/>
  <c r="H171" i="24"/>
  <c r="H169" i="24"/>
  <c r="P169" i="24"/>
  <c r="X169" i="24"/>
  <c r="AF169" i="24"/>
  <c r="J151" i="24"/>
  <c r="AE151" i="24"/>
  <c r="W152" i="24"/>
  <c r="AD154" i="24"/>
  <c r="X156" i="24"/>
  <c r="W158" i="24"/>
  <c r="W159" i="24"/>
  <c r="S163" i="24"/>
  <c r="P164" i="24"/>
  <c r="O166" i="24"/>
  <c r="O167" i="24"/>
  <c r="K171" i="24"/>
  <c r="H172" i="24"/>
  <c r="Y152" i="24"/>
  <c r="I154" i="24"/>
  <c r="AF155" i="24"/>
  <c r="Z157" i="24"/>
  <c r="AA162" i="24"/>
  <c r="X163" i="24"/>
  <c r="R165" i="24"/>
  <c r="P171" i="24"/>
  <c r="J173" i="24"/>
  <c r="J171" i="24"/>
  <c r="J163" i="24"/>
  <c r="J155" i="24"/>
  <c r="J168" i="24"/>
  <c r="J160" i="24"/>
  <c r="J152" i="24"/>
  <c r="J170" i="24"/>
  <c r="J162" i="24"/>
  <c r="J154" i="24"/>
  <c r="J175" i="24"/>
  <c r="J167" i="24"/>
  <c r="J159" i="24"/>
  <c r="J172" i="24"/>
  <c r="J164" i="24"/>
  <c r="J156" i="24"/>
  <c r="J169" i="24"/>
  <c r="J161" i="24"/>
  <c r="J153" i="24"/>
  <c r="R171" i="24"/>
  <c r="R163" i="24"/>
  <c r="R155" i="24"/>
  <c r="R168" i="24"/>
  <c r="R160" i="24"/>
  <c r="R152" i="24"/>
  <c r="R170" i="24"/>
  <c r="R162" i="24"/>
  <c r="R154" i="24"/>
  <c r="R175" i="24"/>
  <c r="R167" i="24"/>
  <c r="R159" i="24"/>
  <c r="R172" i="24"/>
  <c r="R164" i="24"/>
  <c r="R156" i="24"/>
  <c r="R169" i="24"/>
  <c r="R161" i="24"/>
  <c r="R153" i="24"/>
  <c r="Z171" i="24"/>
  <c r="Z163" i="24"/>
  <c r="Z155" i="24"/>
  <c r="Z168" i="24"/>
  <c r="Z160" i="24"/>
  <c r="Z152" i="24"/>
  <c r="Z170" i="24"/>
  <c r="Z162" i="24"/>
  <c r="Z154" i="24"/>
  <c r="Z175" i="24"/>
  <c r="Z167" i="24"/>
  <c r="Z159" i="24"/>
  <c r="Z172" i="24"/>
  <c r="Z164" i="24"/>
  <c r="Z156" i="24"/>
  <c r="Z169" i="24"/>
  <c r="Z161" i="24"/>
  <c r="Z153" i="24"/>
  <c r="AE159" i="24"/>
  <c r="X164" i="24"/>
  <c r="W166" i="24"/>
  <c r="W167" i="24"/>
  <c r="S171" i="24"/>
  <c r="P172" i="24"/>
  <c r="O174" i="24"/>
  <c r="O175" i="24"/>
  <c r="K168" i="24"/>
  <c r="S168" i="24"/>
  <c r="AA168" i="24"/>
  <c r="R151" i="24"/>
  <c r="AE152" i="24"/>
  <c r="N154" i="24"/>
  <c r="H155" i="24"/>
  <c r="AF163" i="24"/>
  <c r="Z165" i="24"/>
  <c r="Z166" i="24"/>
  <c r="X171" i="24"/>
  <c r="R173" i="24"/>
  <c r="R174" i="24"/>
  <c r="H151" i="24"/>
  <c r="P151" i="24"/>
  <c r="X151" i="24"/>
  <c r="AF151" i="24"/>
  <c r="M152" i="24"/>
  <c r="U152" i="24"/>
  <c r="AC152" i="24"/>
  <c r="I156" i="24"/>
  <c r="Q156" i="24"/>
  <c r="Y156" i="24"/>
  <c r="N157" i="24"/>
  <c r="V157" i="24"/>
  <c r="AD157" i="24"/>
  <c r="K158" i="24"/>
  <c r="S158" i="24"/>
  <c r="AA158" i="24"/>
  <c r="H159" i="24"/>
  <c r="P159" i="24"/>
  <c r="X159" i="24"/>
  <c r="AF159" i="24"/>
  <c r="M160" i="24"/>
  <c r="U160" i="24"/>
  <c r="AC160" i="24"/>
  <c r="I164" i="24"/>
  <c r="Q164" i="24"/>
  <c r="Y164" i="24"/>
  <c r="N165" i="24"/>
  <c r="V165" i="24"/>
  <c r="AD165" i="24"/>
  <c r="K166" i="24"/>
  <c r="S166" i="24"/>
  <c r="AA166" i="24"/>
  <c r="H167" i="24"/>
  <c r="P167" i="24"/>
  <c r="X167" i="24"/>
  <c r="AF167" i="24"/>
  <c r="M168" i="24"/>
  <c r="U168" i="24"/>
  <c r="AC168" i="24"/>
  <c r="I172" i="24"/>
  <c r="Q172" i="24"/>
  <c r="Y172" i="24"/>
  <c r="N173" i="24"/>
  <c r="V173" i="24"/>
  <c r="AD173" i="24"/>
  <c r="K174" i="24"/>
  <c r="S174" i="24"/>
  <c r="AA174" i="24"/>
  <c r="H175" i="24"/>
  <c r="P175" i="24"/>
  <c r="X175" i="24"/>
  <c r="AF175" i="24"/>
  <c r="I151" i="24"/>
  <c r="Q151" i="24"/>
  <c r="Y151" i="24"/>
  <c r="N152" i="24"/>
  <c r="V152" i="24"/>
  <c r="AD152" i="24"/>
  <c r="K153" i="24"/>
  <c r="S153" i="24"/>
  <c r="AA153" i="24"/>
  <c r="H154" i="24"/>
  <c r="P154" i="24"/>
  <c r="X154" i="24"/>
  <c r="AF154" i="24"/>
  <c r="M155" i="24"/>
  <c r="U155" i="24"/>
  <c r="AC155" i="24"/>
  <c r="I159" i="24"/>
  <c r="Q159" i="24"/>
  <c r="Y159" i="24"/>
  <c r="N160" i="24"/>
  <c r="V160" i="24"/>
  <c r="AD160" i="24"/>
  <c r="K161" i="24"/>
  <c r="S161" i="24"/>
  <c r="AA161" i="24"/>
  <c r="H162" i="24"/>
  <c r="P162" i="24"/>
  <c r="X162" i="24"/>
  <c r="AF162" i="24"/>
  <c r="M163" i="24"/>
  <c r="U163" i="24"/>
  <c r="AC163" i="24"/>
  <c r="I167" i="24"/>
  <c r="Q167" i="24"/>
  <c r="Y167" i="24"/>
  <c r="N168" i="24"/>
  <c r="V168" i="24"/>
  <c r="AD168" i="24"/>
  <c r="K169" i="24"/>
  <c r="S169" i="24"/>
  <c r="AA169" i="24"/>
  <c r="H170" i="24"/>
  <c r="P170" i="24"/>
  <c r="X170" i="24"/>
  <c r="AF170" i="24"/>
  <c r="M171" i="24"/>
  <c r="U171" i="24"/>
  <c r="AC171" i="24"/>
  <c r="I175" i="24"/>
  <c r="Q175" i="24"/>
  <c r="Y175" i="24"/>
  <c r="N155" i="24"/>
  <c r="V155" i="24"/>
  <c r="AD155" i="24"/>
  <c r="I162" i="24"/>
  <c r="Q162" i="24"/>
  <c r="Y162" i="24"/>
  <c r="N163" i="24"/>
  <c r="V163" i="24"/>
  <c r="AD163" i="24"/>
  <c r="K164" i="24"/>
  <c r="S164" i="24"/>
  <c r="AA164" i="24"/>
  <c r="H165" i="24"/>
  <c r="P165" i="24"/>
  <c r="X165" i="24"/>
  <c r="AF165" i="24"/>
  <c r="M166" i="24"/>
  <c r="U166" i="24"/>
  <c r="AC166" i="24"/>
  <c r="I170" i="24"/>
  <c r="Q170" i="24"/>
  <c r="Y170" i="24"/>
  <c r="N171" i="24"/>
  <c r="V171" i="24"/>
  <c r="AD171" i="24"/>
  <c r="K172" i="24"/>
  <c r="S172" i="24"/>
  <c r="AA172" i="24"/>
  <c r="H173" i="24"/>
  <c r="P173" i="24"/>
  <c r="X173" i="24"/>
  <c r="AF173" i="24"/>
  <c r="M174" i="24"/>
  <c r="U174" i="24"/>
  <c r="AC174" i="24"/>
  <c r="K151" i="24"/>
  <c r="S151" i="24"/>
  <c r="AA151" i="24"/>
  <c r="H152" i="24"/>
  <c r="P152" i="24"/>
  <c r="X152" i="24"/>
  <c r="AF152" i="24"/>
  <c r="M153" i="24"/>
  <c r="U153" i="24"/>
  <c r="AC153" i="24"/>
  <c r="I157" i="24"/>
  <c r="Q157" i="24"/>
  <c r="Y157" i="24"/>
  <c r="N158" i="24"/>
  <c r="V158" i="24"/>
  <c r="AD158" i="24"/>
  <c r="K159" i="24"/>
  <c r="S159" i="24"/>
  <c r="AA159" i="24"/>
  <c r="H160" i="24"/>
  <c r="P160" i="24"/>
  <c r="X160" i="24"/>
  <c r="AF160" i="24"/>
  <c r="M161" i="24"/>
  <c r="U161" i="24"/>
  <c r="AC161" i="24"/>
  <c r="I165" i="24"/>
  <c r="Q165" i="24"/>
  <c r="Y165" i="24"/>
  <c r="N166" i="24"/>
  <c r="V166" i="24"/>
  <c r="AD166" i="24"/>
  <c r="K167" i="24"/>
  <c r="S167" i="24"/>
  <c r="AA167" i="24"/>
  <c r="H168" i="24"/>
  <c r="P168" i="24"/>
  <c r="X168" i="24"/>
  <c r="AF168" i="24"/>
  <c r="M169" i="24"/>
  <c r="U169" i="24"/>
  <c r="AC169" i="24"/>
  <c r="I173" i="24"/>
  <c r="Q173" i="24"/>
  <c r="Y173" i="24"/>
  <c r="N174" i="24"/>
  <c r="V174" i="24"/>
  <c r="AD174" i="24"/>
  <c r="K175" i="24"/>
  <c r="S175" i="24"/>
  <c r="AA175" i="24"/>
  <c r="M151" i="24"/>
  <c r="U151" i="24"/>
  <c r="AC151" i="24"/>
  <c r="I155" i="24"/>
  <c r="Q155" i="24"/>
  <c r="Y155" i="24"/>
  <c r="N156" i="24"/>
  <c r="V156" i="24"/>
  <c r="AD156" i="24"/>
  <c r="K157" i="24"/>
  <c r="S157" i="24"/>
  <c r="AA157" i="24"/>
  <c r="H158" i="24"/>
  <c r="P158" i="24"/>
  <c r="X158" i="24"/>
  <c r="AF158" i="24"/>
  <c r="M159" i="24"/>
  <c r="U159" i="24"/>
  <c r="AC159" i="24"/>
  <c r="I163" i="24"/>
  <c r="Q163" i="24"/>
  <c r="Y163" i="24"/>
  <c r="N164" i="24"/>
  <c r="V164" i="24"/>
  <c r="AD164" i="24"/>
  <c r="K165" i="24"/>
  <c r="S165" i="24"/>
  <c r="AA165" i="24"/>
  <c r="H166" i="24"/>
  <c r="P166" i="24"/>
  <c r="X166" i="24"/>
  <c r="AF166" i="24"/>
  <c r="M167" i="24"/>
  <c r="U167" i="24"/>
  <c r="AC167" i="24"/>
  <c r="I171" i="24"/>
  <c r="Q171" i="24"/>
  <c r="Y171" i="24"/>
  <c r="N172" i="24"/>
  <c r="V172" i="24"/>
  <c r="AD172" i="24"/>
  <c r="K173" i="24"/>
  <c r="S173" i="24"/>
  <c r="AA173" i="24"/>
  <c r="H174" i="24"/>
  <c r="P174" i="24"/>
  <c r="X174" i="24"/>
  <c r="AF174" i="24"/>
  <c r="M175" i="24"/>
  <c r="U175" i="24"/>
  <c r="AC175" i="24"/>
  <c r="N151" i="24"/>
  <c r="V151" i="24"/>
  <c r="AD151" i="24"/>
  <c r="K152" i="24"/>
  <c r="S152" i="24"/>
  <c r="AA152" i="24"/>
  <c r="H153" i="24"/>
  <c r="P153" i="24"/>
  <c r="X153" i="24"/>
  <c r="AF153" i="24"/>
  <c r="M154" i="24"/>
  <c r="U154" i="24"/>
  <c r="AC154" i="24"/>
  <c r="I158" i="24"/>
  <c r="Q158" i="24"/>
  <c r="Y158" i="24"/>
  <c r="N159" i="24"/>
  <c r="V159" i="24"/>
  <c r="AD159" i="24"/>
  <c r="K160" i="24"/>
  <c r="S160" i="24"/>
  <c r="AA160" i="24"/>
  <c r="H161" i="24"/>
  <c r="P161" i="24"/>
  <c r="X161" i="24"/>
  <c r="AF161" i="24"/>
  <c r="M162" i="24"/>
  <c r="U162" i="24"/>
  <c r="AC162" i="24"/>
  <c r="I166" i="24"/>
  <c r="Q166" i="24"/>
  <c r="Y166" i="24"/>
  <c r="N167" i="24"/>
  <c r="V167" i="24"/>
  <c r="AD167" i="24"/>
  <c r="AN28" i="16"/>
  <c r="J137" i="16"/>
  <c r="AB175" i="16"/>
  <c r="K137" i="16"/>
  <c r="S129" i="16"/>
  <c r="AC152" i="16"/>
  <c r="U137" i="16"/>
  <c r="AD137" i="16"/>
  <c r="O133" i="16"/>
  <c r="W134" i="16"/>
  <c r="AN36" i="16"/>
  <c r="K119" i="17"/>
  <c r="K170" i="16"/>
  <c r="S170" i="16"/>
  <c r="AA170" i="16"/>
  <c r="T129" i="16"/>
  <c r="T126" i="16"/>
  <c r="V170" i="16"/>
  <c r="AE153" i="16"/>
  <c r="H167" i="16"/>
  <c r="P167" i="16"/>
  <c r="X173" i="16"/>
  <c r="AF170" i="16"/>
  <c r="J153" i="16"/>
  <c r="Z167" i="16"/>
  <c r="AD151" i="16"/>
  <c r="L137" i="18"/>
  <c r="AB126" i="18"/>
  <c r="T129" i="18"/>
  <c r="AD130" i="18"/>
  <c r="L123" i="18"/>
  <c r="AD131" i="18"/>
  <c r="S129" i="18"/>
  <c r="L129" i="18"/>
  <c r="AB129" i="18"/>
  <c r="Q134" i="18"/>
  <c r="O116" i="18"/>
  <c r="H120" i="18"/>
  <c r="Q130" i="18"/>
  <c r="N123" i="18"/>
  <c r="X137" i="18"/>
  <c r="Q126" i="18"/>
  <c r="U130" i="18"/>
  <c r="K117" i="18"/>
  <c r="AB115" i="18"/>
  <c r="T115" i="18"/>
  <c r="L115" i="18"/>
  <c r="N115" i="18"/>
  <c r="V115" i="18"/>
  <c r="Y115" i="18"/>
  <c r="Q115" i="18"/>
  <c r="I115" i="18"/>
  <c r="AD115" i="18"/>
  <c r="AB121" i="18"/>
  <c r="T121" i="18"/>
  <c r="AC121" i="18"/>
  <c r="U121" i="18"/>
  <c r="M121" i="18"/>
  <c r="L121" i="18"/>
  <c r="L119" i="18"/>
  <c r="AB119" i="18"/>
  <c r="R134" i="18"/>
  <c r="R126" i="18"/>
  <c r="Q127" i="18"/>
  <c r="AD127" i="18"/>
  <c r="N127" i="18"/>
  <c r="V127" i="18"/>
  <c r="M133" i="18"/>
  <c r="U133" i="18"/>
  <c r="T133" i="18"/>
  <c r="AC133" i="18"/>
  <c r="AA117" i="18"/>
  <c r="K116" i="18"/>
  <c r="Y116" i="18"/>
  <c r="Q116" i="18"/>
  <c r="I116" i="18"/>
  <c r="AD116" i="18"/>
  <c r="V116" i="18"/>
  <c r="N116" i="18"/>
  <c r="AA116" i="18"/>
  <c r="AB116" i="18"/>
  <c r="T116" i="18"/>
  <c r="L116" i="18"/>
  <c r="S116" i="18"/>
  <c r="AN15" i="18"/>
  <c r="AA128" i="18"/>
  <c r="V128" i="18"/>
  <c r="K128" i="18"/>
  <c r="AB128" i="18"/>
  <c r="L128" i="18"/>
  <c r="M137" i="18"/>
  <c r="U136" i="18"/>
  <c r="AF117" i="18"/>
  <c r="AD117" i="18"/>
  <c r="V117" i="18"/>
  <c r="N117" i="18"/>
  <c r="H117" i="18"/>
  <c r="P117" i="18"/>
  <c r="AB117" i="18"/>
  <c r="T117" i="18"/>
  <c r="L117" i="18"/>
  <c r="X117" i="18"/>
  <c r="Y117" i="18"/>
  <c r="Q117" i="18"/>
  <c r="I117" i="18"/>
  <c r="I122" i="18"/>
  <c r="Q122" i="18"/>
  <c r="AC122" i="18"/>
  <c r="U122" i="18"/>
  <c r="M122" i="18"/>
  <c r="AB122" i="18"/>
  <c r="T122" i="18"/>
  <c r="L122" i="18"/>
  <c r="Z122" i="18"/>
  <c r="R122" i="18"/>
  <c r="J122" i="18"/>
  <c r="Y122" i="18"/>
  <c r="N122" i="18"/>
  <c r="V122" i="18"/>
  <c r="AD122" i="18"/>
  <c r="AD136" i="18"/>
  <c r="T136" i="18"/>
  <c r="L136" i="18"/>
  <c r="K136" i="18"/>
  <c r="AE136" i="18"/>
  <c r="U118" i="18"/>
  <c r="Y118" i="18"/>
  <c r="Q118" i="18"/>
  <c r="I118" i="18"/>
  <c r="AC118" i="18"/>
  <c r="AD118" i="18"/>
  <c r="V118" i="18"/>
  <c r="N118" i="18"/>
  <c r="M118" i="18"/>
  <c r="Z124" i="18"/>
  <c r="J124" i="18"/>
  <c r="AA124" i="18"/>
  <c r="K124" i="18"/>
  <c r="AD135" i="18"/>
  <c r="T113" i="18"/>
  <c r="AB113" i="18"/>
  <c r="Y113" i="18"/>
  <c r="Q113" i="18"/>
  <c r="I113" i="18"/>
  <c r="L113" i="18"/>
  <c r="AD113" i="18"/>
  <c r="V113" i="18"/>
  <c r="N113" i="18"/>
  <c r="AC113" i="18"/>
  <c r="U113" i="18"/>
  <c r="M113" i="18"/>
  <c r="R119" i="18"/>
  <c r="J119" i="18"/>
  <c r="Z119" i="18"/>
  <c r="AD119" i="18"/>
  <c r="V119" i="18"/>
  <c r="N119" i="18"/>
  <c r="AC119" i="18"/>
  <c r="U119" i="18"/>
  <c r="M119" i="18"/>
  <c r="AA119" i="18"/>
  <c r="S119" i="18"/>
  <c r="K119" i="18"/>
  <c r="U125" i="18"/>
  <c r="T125" i="18"/>
  <c r="AC125" i="18"/>
  <c r="M125" i="18"/>
  <c r="AD114" i="18"/>
  <c r="V114" i="18"/>
  <c r="N114" i="18"/>
  <c r="Q114" i="18"/>
  <c r="AC114" i="18"/>
  <c r="U114" i="18"/>
  <c r="M114" i="18"/>
  <c r="AB114" i="18"/>
  <c r="T114" i="18"/>
  <c r="L114" i="18"/>
  <c r="I114" i="18"/>
  <c r="Z114" i="18"/>
  <c r="R114" i="18"/>
  <c r="J114" i="18"/>
  <c r="Y114" i="18"/>
  <c r="Z132" i="18"/>
  <c r="AA132" i="18"/>
  <c r="K132" i="18"/>
  <c r="J132" i="18"/>
  <c r="J117" i="18"/>
  <c r="R117" i="18"/>
  <c r="Z117" i="18"/>
  <c r="V135" i="18"/>
  <c r="V131" i="18"/>
  <c r="W137" i="18"/>
  <c r="W129" i="18"/>
  <c r="W134" i="18"/>
  <c r="W126" i="18"/>
  <c r="W131" i="18"/>
  <c r="W130" i="18"/>
  <c r="W123" i="18"/>
  <c r="L171" i="18"/>
  <c r="L167" i="18"/>
  <c r="L163" i="18"/>
  <c r="L159" i="18"/>
  <c r="L155" i="18"/>
  <c r="L151" i="18"/>
  <c r="L170" i="18"/>
  <c r="L166" i="18"/>
  <c r="L162" i="18"/>
  <c r="L158" i="18"/>
  <c r="L154" i="18"/>
  <c r="L150" i="18"/>
  <c r="L164" i="18"/>
  <c r="L161" i="18"/>
  <c r="L172" i="18"/>
  <c r="L169" i="18"/>
  <c r="L156" i="18"/>
  <c r="L153" i="18"/>
  <c r="L149" i="18"/>
  <c r="P134" i="18"/>
  <c r="P126" i="18"/>
  <c r="P131" i="18"/>
  <c r="P136" i="18"/>
  <c r="P128" i="18"/>
  <c r="P137" i="18"/>
  <c r="P135" i="18"/>
  <c r="P127" i="18"/>
  <c r="X134" i="18"/>
  <c r="X126" i="18"/>
  <c r="X131" i="18"/>
  <c r="X123" i="18"/>
  <c r="X128" i="18"/>
  <c r="X135" i="18"/>
  <c r="X127" i="18"/>
  <c r="AF134" i="18"/>
  <c r="AF126" i="18"/>
  <c r="AF137" i="18"/>
  <c r="AF131" i="18"/>
  <c r="AF123" i="18"/>
  <c r="AF128" i="18"/>
  <c r="AF136" i="18"/>
  <c r="AF135" i="18"/>
  <c r="AF127" i="18"/>
  <c r="O115" i="18"/>
  <c r="W115" i="18"/>
  <c r="AE115" i="18"/>
  <c r="P120" i="18"/>
  <c r="X120" i="18"/>
  <c r="AF120" i="18"/>
  <c r="O123" i="18"/>
  <c r="Z123" i="18"/>
  <c r="O125" i="18"/>
  <c r="AE125" i="18"/>
  <c r="W127" i="18"/>
  <c r="P129" i="18"/>
  <c r="AF129" i="18"/>
  <c r="J131" i="18"/>
  <c r="Z131" i="18"/>
  <c r="O133" i="18"/>
  <c r="AE133" i="18"/>
  <c r="W135" i="18"/>
  <c r="Y137" i="18"/>
  <c r="T157" i="18"/>
  <c r="AB161" i="18"/>
  <c r="L168" i="18"/>
  <c r="AE137" i="18"/>
  <c r="AE129" i="18"/>
  <c r="AE134" i="18"/>
  <c r="AE126" i="18"/>
  <c r="AE131" i="18"/>
  <c r="AE123" i="18"/>
  <c r="AE130" i="18"/>
  <c r="O120" i="18"/>
  <c r="H134" i="18"/>
  <c r="H126" i="18"/>
  <c r="H131" i="18"/>
  <c r="H136" i="18"/>
  <c r="H128" i="18"/>
  <c r="H135" i="18"/>
  <c r="H127" i="18"/>
  <c r="I131" i="18"/>
  <c r="I136" i="18"/>
  <c r="I128" i="18"/>
  <c r="I137" i="18"/>
  <c r="I133" i="18"/>
  <c r="I125" i="18"/>
  <c r="I132" i="18"/>
  <c r="I124" i="18"/>
  <c r="Q131" i="18"/>
  <c r="Q136" i="18"/>
  <c r="Q128" i="18"/>
  <c r="Q133" i="18"/>
  <c r="Q125" i="18"/>
  <c r="Q132" i="18"/>
  <c r="Q124" i="18"/>
  <c r="Y136" i="18"/>
  <c r="Y131" i="18"/>
  <c r="Y123" i="18"/>
  <c r="Y128" i="18"/>
  <c r="Y133" i="18"/>
  <c r="Y125" i="18"/>
  <c r="Y132" i="18"/>
  <c r="Y124" i="18"/>
  <c r="K114" i="18"/>
  <c r="S114" i="18"/>
  <c r="AA114" i="18"/>
  <c r="H115" i="18"/>
  <c r="P115" i="18"/>
  <c r="X115" i="18"/>
  <c r="AF115" i="18"/>
  <c r="M116" i="18"/>
  <c r="U116" i="18"/>
  <c r="AC116" i="18"/>
  <c r="O118" i="18"/>
  <c r="W118" i="18"/>
  <c r="AE118" i="18"/>
  <c r="T119" i="18"/>
  <c r="I120" i="18"/>
  <c r="Q120" i="18"/>
  <c r="Y120" i="18"/>
  <c r="N121" i="18"/>
  <c r="V121" i="18"/>
  <c r="AD121" i="18"/>
  <c r="K122" i="18"/>
  <c r="S122" i="18"/>
  <c r="AA122" i="18"/>
  <c r="H123" i="18"/>
  <c r="P123" i="18"/>
  <c r="AA123" i="18"/>
  <c r="O124" i="18"/>
  <c r="AE124" i="18"/>
  <c r="P125" i="18"/>
  <c r="AF125" i="18"/>
  <c r="T126" i="18"/>
  <c r="I127" i="18"/>
  <c r="Y127" i="18"/>
  <c r="N128" i="18"/>
  <c r="AD128" i="18"/>
  <c r="Q129" i="18"/>
  <c r="V130" i="18"/>
  <c r="K131" i="18"/>
  <c r="AA131" i="18"/>
  <c r="O132" i="18"/>
  <c r="AE132" i="18"/>
  <c r="P133" i="18"/>
  <c r="AF133" i="18"/>
  <c r="I135" i="18"/>
  <c r="Y135" i="18"/>
  <c r="N136" i="18"/>
  <c r="AA137" i="18"/>
  <c r="Z149" i="18"/>
  <c r="Y151" i="18"/>
  <c r="AB153" i="18"/>
  <c r="R158" i="18"/>
  <c r="T160" i="18"/>
  <c r="AB172" i="18"/>
  <c r="J136" i="18"/>
  <c r="J128" i="18"/>
  <c r="J137" i="18"/>
  <c r="J133" i="18"/>
  <c r="J125" i="18"/>
  <c r="J130" i="18"/>
  <c r="J129" i="18"/>
  <c r="R136" i="18"/>
  <c r="R128" i="18"/>
  <c r="R133" i="18"/>
  <c r="R125" i="18"/>
  <c r="R130" i="18"/>
  <c r="R129" i="18"/>
  <c r="Z136" i="18"/>
  <c r="Z128" i="18"/>
  <c r="Z133" i="18"/>
  <c r="Z125" i="18"/>
  <c r="Z130" i="18"/>
  <c r="Z137" i="18"/>
  <c r="Z129" i="18"/>
  <c r="O113" i="18"/>
  <c r="W113" i="18"/>
  <c r="AE113" i="18"/>
  <c r="S117" i="18"/>
  <c r="H118" i="18"/>
  <c r="P118" i="18"/>
  <c r="X118" i="18"/>
  <c r="AF118" i="18"/>
  <c r="J120" i="18"/>
  <c r="R120" i="18"/>
  <c r="Z120" i="18"/>
  <c r="O121" i="18"/>
  <c r="W121" i="18"/>
  <c r="AE121" i="18"/>
  <c r="I123" i="18"/>
  <c r="Q123" i="18"/>
  <c r="AC123" i="18"/>
  <c r="P124" i="18"/>
  <c r="AF124" i="18"/>
  <c r="U126" i="18"/>
  <c r="J127" i="18"/>
  <c r="Z127" i="18"/>
  <c r="O128" i="18"/>
  <c r="AE128" i="18"/>
  <c r="H130" i="18"/>
  <c r="X130" i="18"/>
  <c r="M131" i="18"/>
  <c r="AC131" i="18"/>
  <c r="P132" i="18"/>
  <c r="AF132" i="18"/>
  <c r="U134" i="18"/>
  <c r="J135" i="18"/>
  <c r="Z135" i="18"/>
  <c r="O136" i="18"/>
  <c r="H137" i="18"/>
  <c r="AB137" i="18"/>
  <c r="T164" i="18"/>
  <c r="L165" i="18"/>
  <c r="K137" i="18"/>
  <c r="K133" i="18"/>
  <c r="K125" i="18"/>
  <c r="K130" i="18"/>
  <c r="K135" i="18"/>
  <c r="K127" i="18"/>
  <c r="K134" i="18"/>
  <c r="K126" i="18"/>
  <c r="S136" i="18"/>
  <c r="S133" i="18"/>
  <c r="S125" i="18"/>
  <c r="S130" i="18"/>
  <c r="S137" i="18"/>
  <c r="S135" i="18"/>
  <c r="S127" i="18"/>
  <c r="S134" i="18"/>
  <c r="S126" i="18"/>
  <c r="AA133" i="18"/>
  <c r="AA125" i="18"/>
  <c r="AA130" i="18"/>
  <c r="AA136" i="18"/>
  <c r="AA135" i="18"/>
  <c r="AA127" i="18"/>
  <c r="AA134" i="18"/>
  <c r="AA126" i="18"/>
  <c r="H113" i="18"/>
  <c r="P113" i="18"/>
  <c r="X113" i="18"/>
  <c r="AF113" i="18"/>
  <c r="J115" i="18"/>
  <c r="R115" i="18"/>
  <c r="Z115" i="18"/>
  <c r="W116" i="18"/>
  <c r="AE116" i="18"/>
  <c r="K120" i="18"/>
  <c r="S120" i="18"/>
  <c r="AA120" i="18"/>
  <c r="H121" i="18"/>
  <c r="P121" i="18"/>
  <c r="X121" i="18"/>
  <c r="AF121" i="18"/>
  <c r="J123" i="18"/>
  <c r="R123" i="18"/>
  <c r="AD123" i="18"/>
  <c r="R124" i="18"/>
  <c r="I126" i="18"/>
  <c r="Y126" i="18"/>
  <c r="S128" i="18"/>
  <c r="I130" i="18"/>
  <c r="Y130" i="18"/>
  <c r="N131" i="18"/>
  <c r="R132" i="18"/>
  <c r="I134" i="18"/>
  <c r="N135" i="18"/>
  <c r="AB169" i="18"/>
  <c r="O137" i="18"/>
  <c r="O129" i="18"/>
  <c r="O134" i="18"/>
  <c r="O126" i="18"/>
  <c r="O131" i="18"/>
  <c r="O130" i="18"/>
  <c r="AE120" i="18"/>
  <c r="T171" i="18"/>
  <c r="T167" i="18"/>
  <c r="T163" i="18"/>
  <c r="T159" i="18"/>
  <c r="T155" i="18"/>
  <c r="T151" i="18"/>
  <c r="T170" i="18"/>
  <c r="T166" i="18"/>
  <c r="T162" i="18"/>
  <c r="T158" i="18"/>
  <c r="T154" i="18"/>
  <c r="T150" i="18"/>
  <c r="T172" i="18"/>
  <c r="T169" i="18"/>
  <c r="T156" i="18"/>
  <c r="T153" i="18"/>
  <c r="T168" i="18"/>
  <c r="T165" i="18"/>
  <c r="T152" i="18"/>
  <c r="L130" i="18"/>
  <c r="L135" i="18"/>
  <c r="L127" i="18"/>
  <c r="L132" i="18"/>
  <c r="L124" i="18"/>
  <c r="L131" i="18"/>
  <c r="T130" i="18"/>
  <c r="T137" i="18"/>
  <c r="T135" i="18"/>
  <c r="T127" i="18"/>
  <c r="T132" i="18"/>
  <c r="T124" i="18"/>
  <c r="T131" i="18"/>
  <c r="T123" i="18"/>
  <c r="AB130" i="18"/>
  <c r="AB136" i="18"/>
  <c r="AB135" i="18"/>
  <c r="AB127" i="18"/>
  <c r="AB132" i="18"/>
  <c r="AB124" i="18"/>
  <c r="AB131" i="18"/>
  <c r="AB123" i="18"/>
  <c r="K115" i="18"/>
  <c r="S115" i="18"/>
  <c r="AA115" i="18"/>
  <c r="H116" i="18"/>
  <c r="P116" i="18"/>
  <c r="X116" i="18"/>
  <c r="AF116" i="18"/>
  <c r="M117" i="18"/>
  <c r="U117" i="18"/>
  <c r="AC117" i="18"/>
  <c r="J118" i="18"/>
  <c r="R118" i="18"/>
  <c r="Z118" i="18"/>
  <c r="O119" i="18"/>
  <c r="W119" i="18"/>
  <c r="AE119" i="18"/>
  <c r="L120" i="18"/>
  <c r="T120" i="18"/>
  <c r="AB120" i="18"/>
  <c r="I121" i="18"/>
  <c r="Q121" i="18"/>
  <c r="Y121" i="18"/>
  <c r="K123" i="18"/>
  <c r="S123" i="18"/>
  <c r="S124" i="18"/>
  <c r="W125" i="18"/>
  <c r="J126" i="18"/>
  <c r="Z126" i="18"/>
  <c r="O127" i="18"/>
  <c r="AE127" i="18"/>
  <c r="T128" i="18"/>
  <c r="H129" i="18"/>
  <c r="X129" i="18"/>
  <c r="M130" i="18"/>
  <c r="R131" i="18"/>
  <c r="S132" i="18"/>
  <c r="W133" i="18"/>
  <c r="J134" i="18"/>
  <c r="Z134" i="18"/>
  <c r="O135" i="18"/>
  <c r="AE135" i="18"/>
  <c r="I172" i="18"/>
  <c r="I168" i="18"/>
  <c r="I164" i="18"/>
  <c r="I160" i="18"/>
  <c r="I156" i="18"/>
  <c r="I152" i="18"/>
  <c r="I169" i="18"/>
  <c r="I167" i="18"/>
  <c r="I153" i="18"/>
  <c r="I151" i="18"/>
  <c r="I149" i="18"/>
  <c r="I166" i="18"/>
  <c r="I165" i="18"/>
  <c r="I163" i="18"/>
  <c r="I158" i="18"/>
  <c r="Q172" i="18"/>
  <c r="Q168" i="18"/>
  <c r="Q164" i="18"/>
  <c r="Q160" i="18"/>
  <c r="Q156" i="18"/>
  <c r="Q152" i="18"/>
  <c r="Q158" i="18"/>
  <c r="Q173" i="18"/>
  <c r="Q171" i="18"/>
  <c r="Q157" i="18"/>
  <c r="Q155" i="18"/>
  <c r="Q170" i="18"/>
  <c r="Q154" i="18"/>
  <c r="Q149" i="18"/>
  <c r="Q165" i="18"/>
  <c r="Q163" i="18"/>
  <c r="Y172" i="18"/>
  <c r="Y168" i="18"/>
  <c r="Y164" i="18"/>
  <c r="Y160" i="18"/>
  <c r="Y156" i="18"/>
  <c r="Y152" i="18"/>
  <c r="Y165" i="18"/>
  <c r="Y163" i="18"/>
  <c r="Y150" i="18"/>
  <c r="Y162" i="18"/>
  <c r="Y161" i="18"/>
  <c r="Y159" i="18"/>
  <c r="Y170" i="18"/>
  <c r="Y154" i="18"/>
  <c r="Z150" i="18"/>
  <c r="I154" i="18"/>
  <c r="Y158" i="18"/>
  <c r="Q161" i="18"/>
  <c r="I162" i="18"/>
  <c r="Y173" i="18"/>
  <c r="L173" i="18"/>
  <c r="M135" i="18"/>
  <c r="M127" i="18"/>
  <c r="M132" i="18"/>
  <c r="M124" i="18"/>
  <c r="M129" i="18"/>
  <c r="M136" i="18"/>
  <c r="M128" i="18"/>
  <c r="U137" i="18"/>
  <c r="U135" i="18"/>
  <c r="U127" i="18"/>
  <c r="U132" i="18"/>
  <c r="U124" i="18"/>
  <c r="U129" i="18"/>
  <c r="U128" i="18"/>
  <c r="AC136" i="18"/>
  <c r="AC135" i="18"/>
  <c r="AC127" i="18"/>
  <c r="AC132" i="18"/>
  <c r="AC124" i="18"/>
  <c r="AC137" i="18"/>
  <c r="AC129" i="18"/>
  <c r="AC128" i="18"/>
  <c r="J113" i="18"/>
  <c r="R113" i="18"/>
  <c r="Z113" i="18"/>
  <c r="O114" i="18"/>
  <c r="W114" i="18"/>
  <c r="AE114" i="18"/>
  <c r="K118" i="18"/>
  <c r="S118" i="18"/>
  <c r="AA118" i="18"/>
  <c r="H119" i="18"/>
  <c r="P119" i="18"/>
  <c r="X119" i="18"/>
  <c r="AF119" i="18"/>
  <c r="M120" i="18"/>
  <c r="U120" i="18"/>
  <c r="AC120" i="18"/>
  <c r="J121" i="18"/>
  <c r="R121" i="18"/>
  <c r="Z121" i="18"/>
  <c r="O122" i="18"/>
  <c r="W122" i="18"/>
  <c r="AE122" i="18"/>
  <c r="U123" i="18"/>
  <c r="W124" i="18"/>
  <c r="H125" i="18"/>
  <c r="X125" i="18"/>
  <c r="L126" i="18"/>
  <c r="I129" i="18"/>
  <c r="Y129" i="18"/>
  <c r="N130" i="18"/>
  <c r="S131" i="18"/>
  <c r="W132" i="18"/>
  <c r="H133" i="18"/>
  <c r="X133" i="18"/>
  <c r="L134" i="18"/>
  <c r="AB134" i="18"/>
  <c r="Q135" i="18"/>
  <c r="W136" i="18"/>
  <c r="Q137" i="18"/>
  <c r="J172" i="18"/>
  <c r="J168" i="18"/>
  <c r="J164" i="18"/>
  <c r="J160" i="18"/>
  <c r="J156" i="18"/>
  <c r="J152" i="18"/>
  <c r="J171" i="18"/>
  <c r="J167" i="18"/>
  <c r="J163" i="18"/>
  <c r="J159" i="18"/>
  <c r="J155" i="18"/>
  <c r="J151" i="18"/>
  <c r="J166" i="18"/>
  <c r="J165" i="18"/>
  <c r="J162" i="18"/>
  <c r="J173" i="18"/>
  <c r="J157" i="18"/>
  <c r="R172" i="18"/>
  <c r="R168" i="18"/>
  <c r="R164" i="18"/>
  <c r="R160" i="18"/>
  <c r="R156" i="18"/>
  <c r="R152" i="18"/>
  <c r="R171" i="18"/>
  <c r="R167" i="18"/>
  <c r="R163" i="18"/>
  <c r="R159" i="18"/>
  <c r="R155" i="18"/>
  <c r="R151" i="18"/>
  <c r="R173" i="18"/>
  <c r="R157" i="18"/>
  <c r="R170" i="18"/>
  <c r="R154" i="18"/>
  <c r="R149" i="18"/>
  <c r="R169" i="18"/>
  <c r="R153" i="18"/>
  <c r="R162" i="18"/>
  <c r="R150" i="18"/>
  <c r="Z172" i="18"/>
  <c r="Z168" i="18"/>
  <c r="Z164" i="18"/>
  <c r="Z160" i="18"/>
  <c r="Z156" i="18"/>
  <c r="Z152" i="18"/>
  <c r="Z171" i="18"/>
  <c r="Z167" i="18"/>
  <c r="Z163" i="18"/>
  <c r="Z159" i="18"/>
  <c r="Z155" i="18"/>
  <c r="Z151" i="18"/>
  <c r="Z162" i="18"/>
  <c r="Z161" i="18"/>
  <c r="Z158" i="18"/>
  <c r="Z169" i="18"/>
  <c r="Z153" i="18"/>
  <c r="J154" i="18"/>
  <c r="Y155" i="18"/>
  <c r="L157" i="18"/>
  <c r="L160" i="18"/>
  <c r="R161" i="18"/>
  <c r="Q166" i="18"/>
  <c r="I173" i="18"/>
  <c r="Z173" i="18"/>
  <c r="W120" i="18"/>
  <c r="AB171" i="18"/>
  <c r="AB167" i="18"/>
  <c r="AB163" i="18"/>
  <c r="AB159" i="18"/>
  <c r="AB155" i="18"/>
  <c r="AB151" i="18"/>
  <c r="AB170" i="18"/>
  <c r="AB166" i="18"/>
  <c r="AB162" i="18"/>
  <c r="AB158" i="18"/>
  <c r="AB154" i="18"/>
  <c r="AB150" i="18"/>
  <c r="AB173" i="18"/>
  <c r="AB160" i="18"/>
  <c r="AB157" i="18"/>
  <c r="AB149" i="18"/>
  <c r="AB168" i="18"/>
  <c r="AB165" i="18"/>
  <c r="AB152" i="18"/>
  <c r="AB156" i="18"/>
  <c r="N137" i="18"/>
  <c r="N132" i="18"/>
  <c r="N124" i="18"/>
  <c r="N129" i="18"/>
  <c r="N134" i="18"/>
  <c r="N126" i="18"/>
  <c r="N133" i="18"/>
  <c r="N125" i="18"/>
  <c r="V137" i="18"/>
  <c r="V132" i="18"/>
  <c r="V124" i="18"/>
  <c r="V129" i="18"/>
  <c r="V134" i="18"/>
  <c r="V126" i="18"/>
  <c r="V136" i="18"/>
  <c r="V133" i="18"/>
  <c r="V125" i="18"/>
  <c r="AD137" i="18"/>
  <c r="AD132" i="18"/>
  <c r="AD124" i="18"/>
  <c r="AD129" i="18"/>
  <c r="AD134" i="18"/>
  <c r="AD126" i="18"/>
  <c r="AD133" i="18"/>
  <c r="AD125" i="18"/>
  <c r="K113" i="18"/>
  <c r="S113" i="18"/>
  <c r="AA113" i="18"/>
  <c r="H114" i="18"/>
  <c r="P114" i="18"/>
  <c r="X114" i="18"/>
  <c r="AF114" i="18"/>
  <c r="M115" i="18"/>
  <c r="U115" i="18"/>
  <c r="AC115" i="18"/>
  <c r="J116" i="18"/>
  <c r="R116" i="18"/>
  <c r="Z116" i="18"/>
  <c r="O117" i="18"/>
  <c r="W117" i="18"/>
  <c r="AE117" i="18"/>
  <c r="L118" i="18"/>
  <c r="T118" i="18"/>
  <c r="AB118" i="18"/>
  <c r="I119" i="18"/>
  <c r="Q119" i="18"/>
  <c r="Y119" i="18"/>
  <c r="N120" i="18"/>
  <c r="V120" i="18"/>
  <c r="AD120" i="18"/>
  <c r="K121" i="18"/>
  <c r="S121" i="18"/>
  <c r="AA121" i="18"/>
  <c r="H122" i="18"/>
  <c r="P122" i="18"/>
  <c r="X122" i="18"/>
  <c r="AF122" i="18"/>
  <c r="M123" i="18"/>
  <c r="V123" i="18"/>
  <c r="H124" i="18"/>
  <c r="X124" i="18"/>
  <c r="L125" i="18"/>
  <c r="AB125" i="18"/>
  <c r="M126" i="18"/>
  <c r="AC126" i="18"/>
  <c r="R127" i="18"/>
  <c r="W128" i="18"/>
  <c r="K129" i="18"/>
  <c r="AA129" i="18"/>
  <c r="P130" i="18"/>
  <c r="AF130" i="18"/>
  <c r="U131" i="18"/>
  <c r="H132" i="18"/>
  <c r="X132" i="18"/>
  <c r="L133" i="18"/>
  <c r="AB133" i="18"/>
  <c r="M134" i="18"/>
  <c r="AC134" i="18"/>
  <c r="R135" i="18"/>
  <c r="X136" i="18"/>
  <c r="R137" i="18"/>
  <c r="T149" i="18"/>
  <c r="J150" i="18"/>
  <c r="L152" i="18"/>
  <c r="I155" i="18"/>
  <c r="T161" i="18"/>
  <c r="Q162" i="18"/>
  <c r="R166" i="18"/>
  <c r="I170" i="18"/>
  <c r="K171" i="18"/>
  <c r="K167" i="18"/>
  <c r="K163" i="18"/>
  <c r="K159" i="18"/>
  <c r="K155" i="18"/>
  <c r="K151" i="18"/>
  <c r="S171" i="18"/>
  <c r="S167" i="18"/>
  <c r="S163" i="18"/>
  <c r="S159" i="18"/>
  <c r="S155" i="18"/>
  <c r="S151" i="18"/>
  <c r="AA171" i="18"/>
  <c r="AA167" i="18"/>
  <c r="AA163" i="18"/>
  <c r="AA159" i="18"/>
  <c r="AA155" i="18"/>
  <c r="AA151" i="18"/>
  <c r="X149" i="18"/>
  <c r="H150" i="18"/>
  <c r="O151" i="18"/>
  <c r="K154" i="18"/>
  <c r="X155" i="18"/>
  <c r="W156" i="18"/>
  <c r="W158" i="18"/>
  <c r="H159" i="18"/>
  <c r="S161" i="18"/>
  <c r="AF162" i="18"/>
  <c r="AE163" i="18"/>
  <c r="S164" i="18"/>
  <c r="P166" i="18"/>
  <c r="AA166" i="18"/>
  <c r="O167" i="18"/>
  <c r="K170" i="18"/>
  <c r="X171" i="18"/>
  <c r="W172" i="18"/>
  <c r="AA149" i="18"/>
  <c r="K150" i="18"/>
  <c r="W150" i="18"/>
  <c r="AF151" i="18"/>
  <c r="AE152" i="18"/>
  <c r="AE154" i="18"/>
  <c r="P155" i="18"/>
  <c r="O156" i="18"/>
  <c r="AA157" i="18"/>
  <c r="O158" i="18"/>
  <c r="AA160" i="18"/>
  <c r="K161" i="18"/>
  <c r="X162" i="18"/>
  <c r="K164" i="18"/>
  <c r="H166" i="18"/>
  <c r="S166" i="18"/>
  <c r="AF167" i="18"/>
  <c r="AE168" i="18"/>
  <c r="P171" i="18"/>
  <c r="AA173" i="18"/>
  <c r="O173" i="18"/>
  <c r="O169" i="18"/>
  <c r="O165" i="18"/>
  <c r="O161" i="18"/>
  <c r="O157" i="18"/>
  <c r="O153" i="18"/>
  <c r="O149" i="18"/>
  <c r="W173" i="18"/>
  <c r="W169" i="18"/>
  <c r="W165" i="18"/>
  <c r="W161" i="18"/>
  <c r="W157" i="18"/>
  <c r="W153" i="18"/>
  <c r="W149" i="18"/>
  <c r="AE173" i="18"/>
  <c r="AE169" i="18"/>
  <c r="AE165" i="18"/>
  <c r="AE161" i="18"/>
  <c r="AE157" i="18"/>
  <c r="AE153" i="18"/>
  <c r="AE149" i="18"/>
  <c r="H149" i="18"/>
  <c r="X150" i="18"/>
  <c r="H151" i="18"/>
  <c r="S153" i="18"/>
  <c r="AF154" i="18"/>
  <c r="AE155" i="18"/>
  <c r="S156" i="18"/>
  <c r="AA158" i="18"/>
  <c r="O159" i="18"/>
  <c r="K162" i="18"/>
  <c r="W164" i="18"/>
  <c r="W166" i="18"/>
  <c r="S169" i="18"/>
  <c r="AE171" i="18"/>
  <c r="S172" i="18"/>
  <c r="H173" i="18"/>
  <c r="H169" i="18"/>
  <c r="H165" i="18"/>
  <c r="H161" i="18"/>
  <c r="H157" i="18"/>
  <c r="H153" i="18"/>
  <c r="H172" i="18"/>
  <c r="H168" i="18"/>
  <c r="H164" i="18"/>
  <c r="H160" i="18"/>
  <c r="H156" i="18"/>
  <c r="H152" i="18"/>
  <c r="P173" i="18"/>
  <c r="P169" i="18"/>
  <c r="P165" i="18"/>
  <c r="P161" i="18"/>
  <c r="P157" i="18"/>
  <c r="P153" i="18"/>
  <c r="P172" i="18"/>
  <c r="P168" i="18"/>
  <c r="P164" i="18"/>
  <c r="P160" i="18"/>
  <c r="P156" i="18"/>
  <c r="P152" i="18"/>
  <c r="X173" i="18"/>
  <c r="X169" i="18"/>
  <c r="X165" i="18"/>
  <c r="X161" i="18"/>
  <c r="X157" i="18"/>
  <c r="X153" i="18"/>
  <c r="X172" i="18"/>
  <c r="X168" i="18"/>
  <c r="X164" i="18"/>
  <c r="X160" i="18"/>
  <c r="X156" i="18"/>
  <c r="X152" i="18"/>
  <c r="AF173" i="18"/>
  <c r="AF169" i="18"/>
  <c r="AF165" i="18"/>
  <c r="AF161" i="18"/>
  <c r="AF157" i="18"/>
  <c r="AF153" i="18"/>
  <c r="AF172" i="18"/>
  <c r="AF168" i="18"/>
  <c r="AF164" i="18"/>
  <c r="AF160" i="18"/>
  <c r="AF156" i="18"/>
  <c r="AF152" i="18"/>
  <c r="S149" i="18"/>
  <c r="O150" i="18"/>
  <c r="W151" i="18"/>
  <c r="K152" i="18"/>
  <c r="H154" i="18"/>
  <c r="S154" i="18"/>
  <c r="AF155" i="18"/>
  <c r="AE156" i="18"/>
  <c r="AE158" i="18"/>
  <c r="P159" i="18"/>
  <c r="O160" i="18"/>
  <c r="AA161" i="18"/>
  <c r="O162" i="18"/>
  <c r="AA164" i="18"/>
  <c r="K165" i="18"/>
  <c r="X166" i="18"/>
  <c r="W167" i="18"/>
  <c r="K168" i="18"/>
  <c r="H170" i="18"/>
  <c r="S170" i="18"/>
  <c r="AF171" i="18"/>
  <c r="AE172" i="18"/>
  <c r="N149" i="18"/>
  <c r="V149" i="18"/>
  <c r="AD149" i="18"/>
  <c r="N153" i="18"/>
  <c r="V153" i="18"/>
  <c r="AD153" i="18"/>
  <c r="N157" i="18"/>
  <c r="V157" i="18"/>
  <c r="AD157" i="18"/>
  <c r="N161" i="18"/>
  <c r="V161" i="18"/>
  <c r="AD161" i="18"/>
  <c r="N165" i="18"/>
  <c r="V165" i="18"/>
  <c r="AD165" i="18"/>
  <c r="N169" i="18"/>
  <c r="V169" i="18"/>
  <c r="AD169" i="18"/>
  <c r="N173" i="18"/>
  <c r="V173" i="18"/>
  <c r="AD173" i="18"/>
  <c r="M150" i="18"/>
  <c r="U150" i="18"/>
  <c r="AC150" i="18"/>
  <c r="M154" i="18"/>
  <c r="U154" i="18"/>
  <c r="AC154" i="18"/>
  <c r="M158" i="18"/>
  <c r="U158" i="18"/>
  <c r="AC158" i="18"/>
  <c r="M162" i="18"/>
  <c r="U162" i="18"/>
  <c r="AC162" i="18"/>
  <c r="M166" i="18"/>
  <c r="U166" i="18"/>
  <c r="AC166" i="18"/>
  <c r="N154" i="18"/>
  <c r="V154" i="18"/>
  <c r="AD154" i="18"/>
  <c r="N158" i="18"/>
  <c r="V158" i="18"/>
  <c r="AD158" i="18"/>
  <c r="N162" i="18"/>
  <c r="V162" i="18"/>
  <c r="AD162" i="18"/>
  <c r="N166" i="18"/>
  <c r="V166" i="18"/>
  <c r="AD166" i="18"/>
  <c r="R124" i="17"/>
  <c r="Z137" i="17"/>
  <c r="Z132" i="17"/>
  <c r="AD120" i="17"/>
  <c r="V121" i="17"/>
  <c r="N128" i="17"/>
  <c r="N136" i="17"/>
  <c r="S127" i="17"/>
  <c r="K122" i="17"/>
  <c r="S130" i="17"/>
  <c r="S135" i="17"/>
  <c r="Q127" i="17"/>
  <c r="H128" i="17"/>
  <c r="P130" i="17"/>
  <c r="X120" i="17"/>
  <c r="AF122" i="17"/>
  <c r="AE134" i="17"/>
  <c r="AD134" i="17"/>
  <c r="V134" i="17"/>
  <c r="AD113" i="17"/>
  <c r="V113" i="17"/>
  <c r="N113" i="17"/>
  <c r="AC113" i="17"/>
  <c r="U113" i="17"/>
  <c r="M113" i="17"/>
  <c r="Z113" i="17"/>
  <c r="R113" i="17"/>
  <c r="J113" i="17"/>
  <c r="M131" i="17"/>
  <c r="AE131" i="17"/>
  <c r="AC131" i="17"/>
  <c r="U131" i="17"/>
  <c r="AA114" i="17"/>
  <c r="S114" i="17"/>
  <c r="K114" i="17"/>
  <c r="Z114" i="17"/>
  <c r="R114" i="17"/>
  <c r="J114" i="17"/>
  <c r="AD114" i="17"/>
  <c r="V114" i="17"/>
  <c r="N114" i="17"/>
  <c r="W126" i="17"/>
  <c r="V126" i="17"/>
  <c r="N126" i="17"/>
  <c r="O133" i="17"/>
  <c r="J133" i="17"/>
  <c r="Z133" i="17"/>
  <c r="Y114" i="17"/>
  <c r="J125" i="17"/>
  <c r="AE125" i="17"/>
  <c r="Z125" i="17"/>
  <c r="R125" i="17"/>
  <c r="AE115" i="17"/>
  <c r="W115" i="17"/>
  <c r="O115" i="17"/>
  <c r="AD115" i="17"/>
  <c r="V115" i="17"/>
  <c r="N115" i="17"/>
  <c r="AA115" i="17"/>
  <c r="S115" i="17"/>
  <c r="K115" i="17"/>
  <c r="J116" i="17"/>
  <c r="Z116" i="17"/>
  <c r="AC116" i="17"/>
  <c r="U116" i="17"/>
  <c r="M116" i="17"/>
  <c r="AB116" i="17"/>
  <c r="T116" i="17"/>
  <c r="L116" i="17"/>
  <c r="AA116" i="17"/>
  <c r="S116" i="17"/>
  <c r="K116" i="17"/>
  <c r="Z117" i="17"/>
  <c r="R117" i="17"/>
  <c r="J117" i="17"/>
  <c r="Y117" i="17"/>
  <c r="Q117" i="17"/>
  <c r="I117" i="17"/>
  <c r="AD117" i="17"/>
  <c r="V117" i="17"/>
  <c r="N117" i="17"/>
  <c r="AC117" i="17"/>
  <c r="U117" i="17"/>
  <c r="M117" i="17"/>
  <c r="W118" i="17"/>
  <c r="O118" i="17"/>
  <c r="V118" i="17"/>
  <c r="N118" i="17"/>
  <c r="U118" i="17"/>
  <c r="M118" i="17"/>
  <c r="S118" i="17"/>
  <c r="K118" i="17"/>
  <c r="AD118" i="17"/>
  <c r="R118" i="17"/>
  <c r="J118" i="17"/>
  <c r="O117" i="17"/>
  <c r="W134" i="17"/>
  <c r="AE137" i="17"/>
  <c r="L137" i="17"/>
  <c r="L131" i="17"/>
  <c r="L123" i="17"/>
  <c r="L136" i="17"/>
  <c r="L128" i="17"/>
  <c r="L120" i="17"/>
  <c r="L133" i="17"/>
  <c r="L125" i="17"/>
  <c r="L130" i="17"/>
  <c r="L122" i="17"/>
  <c r="L129" i="17"/>
  <c r="L121" i="17"/>
  <c r="T137" i="17"/>
  <c r="T131" i="17"/>
  <c r="T123" i="17"/>
  <c r="T136" i="17"/>
  <c r="T128" i="17"/>
  <c r="T120" i="17"/>
  <c r="T133" i="17"/>
  <c r="T125" i="17"/>
  <c r="T130" i="17"/>
  <c r="T122" i="17"/>
  <c r="T129" i="17"/>
  <c r="T121" i="17"/>
  <c r="AB137" i="17"/>
  <c r="AB131" i="17"/>
  <c r="AB123" i="17"/>
  <c r="AB128" i="17"/>
  <c r="AB120" i="17"/>
  <c r="AB136" i="17"/>
  <c r="AB133" i="17"/>
  <c r="AB125" i="17"/>
  <c r="AB130" i="17"/>
  <c r="AB122" i="17"/>
  <c r="AB129" i="17"/>
  <c r="AB121" i="17"/>
  <c r="I113" i="17"/>
  <c r="Q113" i="17"/>
  <c r="Y113" i="17"/>
  <c r="H116" i="17"/>
  <c r="P116" i="17"/>
  <c r="X116" i="17"/>
  <c r="AF116" i="17"/>
  <c r="T119" i="17"/>
  <c r="P120" i="17"/>
  <c r="K121" i="17"/>
  <c r="AD121" i="17"/>
  <c r="X122" i="17"/>
  <c r="O123" i="17"/>
  <c r="AB124" i="17"/>
  <c r="AA127" i="17"/>
  <c r="V128" i="17"/>
  <c r="N129" i="17"/>
  <c r="H130" i="17"/>
  <c r="AA130" i="17"/>
  <c r="L132" i="17"/>
  <c r="Y133" i="17"/>
  <c r="T134" i="17"/>
  <c r="K135" i="17"/>
  <c r="Z136" i="17"/>
  <c r="M137" i="17"/>
  <c r="M136" i="17"/>
  <c r="M128" i="17"/>
  <c r="M120" i="17"/>
  <c r="M133" i="17"/>
  <c r="M125" i="17"/>
  <c r="M130" i="17"/>
  <c r="M122" i="17"/>
  <c r="M135" i="17"/>
  <c r="M127" i="17"/>
  <c r="M119" i="17"/>
  <c r="M134" i="17"/>
  <c r="M126" i="17"/>
  <c r="U136" i="17"/>
  <c r="U128" i="17"/>
  <c r="U120" i="17"/>
  <c r="U133" i="17"/>
  <c r="U125" i="17"/>
  <c r="U137" i="17"/>
  <c r="U130" i="17"/>
  <c r="U122" i="17"/>
  <c r="U135" i="17"/>
  <c r="U127" i="17"/>
  <c r="U119" i="17"/>
  <c r="U134" i="17"/>
  <c r="U126" i="17"/>
  <c r="AC128" i="17"/>
  <c r="AC120" i="17"/>
  <c r="AC136" i="17"/>
  <c r="AC133" i="17"/>
  <c r="AC125" i="17"/>
  <c r="AC130" i="17"/>
  <c r="AC122" i="17"/>
  <c r="AC135" i="17"/>
  <c r="AC127" i="17"/>
  <c r="AC119" i="17"/>
  <c r="AC134" i="17"/>
  <c r="AC126" i="17"/>
  <c r="AC118" i="17"/>
  <c r="O114" i="17"/>
  <c r="W114" i="17"/>
  <c r="AE114" i="17"/>
  <c r="L115" i="17"/>
  <c r="T115" i="17"/>
  <c r="AB115" i="17"/>
  <c r="I116" i="17"/>
  <c r="Q116" i="17"/>
  <c r="Y116" i="17"/>
  <c r="AE118" i="17"/>
  <c r="Y119" i="17"/>
  <c r="Q120" i="17"/>
  <c r="M121" i="17"/>
  <c r="Z122" i="17"/>
  <c r="P123" i="17"/>
  <c r="J124" i="17"/>
  <c r="AC124" i="17"/>
  <c r="W125" i="17"/>
  <c r="O126" i="17"/>
  <c r="I127" i="17"/>
  <c r="AB127" i="17"/>
  <c r="X128" i="17"/>
  <c r="S129" i="17"/>
  <c r="J130" i="17"/>
  <c r="AF130" i="17"/>
  <c r="W131" i="17"/>
  <c r="M132" i="17"/>
  <c r="L135" i="17"/>
  <c r="H136" i="17"/>
  <c r="AF136" i="17"/>
  <c r="AC137" i="17"/>
  <c r="N170" i="17"/>
  <c r="N166" i="17"/>
  <c r="N162" i="17"/>
  <c r="N158" i="17"/>
  <c r="N154" i="17"/>
  <c r="N150" i="17"/>
  <c r="N173" i="17"/>
  <c r="N169" i="17"/>
  <c r="N165" i="17"/>
  <c r="N161" i="17"/>
  <c r="N157" i="17"/>
  <c r="N153" i="17"/>
  <c r="N149" i="17"/>
  <c r="N172" i="17"/>
  <c r="N168" i="17"/>
  <c r="N164" i="17"/>
  <c r="N160" i="17"/>
  <c r="N156" i="17"/>
  <c r="N152" i="17"/>
  <c r="N151" i="17"/>
  <c r="N171" i="17"/>
  <c r="N167" i="17"/>
  <c r="N159" i="17"/>
  <c r="V170" i="17"/>
  <c r="V166" i="17"/>
  <c r="V162" i="17"/>
  <c r="V158" i="17"/>
  <c r="V154" i="17"/>
  <c r="V150" i="17"/>
  <c r="V173" i="17"/>
  <c r="V169" i="17"/>
  <c r="V165" i="17"/>
  <c r="V161" i="17"/>
  <c r="V157" i="17"/>
  <c r="V153" i="17"/>
  <c r="V149" i="17"/>
  <c r="V172" i="17"/>
  <c r="V168" i="17"/>
  <c r="V164" i="17"/>
  <c r="V160" i="17"/>
  <c r="V156" i="17"/>
  <c r="V152" i="17"/>
  <c r="V163" i="17"/>
  <c r="V159" i="17"/>
  <c r="V155" i="17"/>
  <c r="V151" i="17"/>
  <c r="V171" i="17"/>
  <c r="AD170" i="17"/>
  <c r="AD166" i="17"/>
  <c r="AD162" i="17"/>
  <c r="AD158" i="17"/>
  <c r="AD154" i="17"/>
  <c r="AD150" i="17"/>
  <c r="AD173" i="17"/>
  <c r="AD169" i="17"/>
  <c r="AD165" i="17"/>
  <c r="AD161" i="17"/>
  <c r="AD157" i="17"/>
  <c r="AD153" i="17"/>
  <c r="AD149" i="17"/>
  <c r="AD172" i="17"/>
  <c r="AD168" i="17"/>
  <c r="AD164" i="17"/>
  <c r="AD160" i="17"/>
  <c r="AD156" i="17"/>
  <c r="AD152" i="17"/>
  <c r="AD171" i="17"/>
  <c r="AD167" i="17"/>
  <c r="AD163" i="17"/>
  <c r="AD151" i="17"/>
  <c r="V167" i="17"/>
  <c r="N137" i="17"/>
  <c r="N133" i="17"/>
  <c r="N125" i="17"/>
  <c r="N130" i="17"/>
  <c r="N122" i="17"/>
  <c r="N135" i="17"/>
  <c r="N127" i="17"/>
  <c r="N119" i="17"/>
  <c r="N132" i="17"/>
  <c r="N124" i="17"/>
  <c r="N131" i="17"/>
  <c r="N123" i="17"/>
  <c r="V137" i="17"/>
  <c r="V133" i="17"/>
  <c r="V125" i="17"/>
  <c r="V130" i="17"/>
  <c r="V122" i="17"/>
  <c r="V135" i="17"/>
  <c r="V127" i="17"/>
  <c r="V119" i="17"/>
  <c r="V132" i="17"/>
  <c r="V124" i="17"/>
  <c r="V131" i="17"/>
  <c r="V123" i="17"/>
  <c r="AD137" i="17"/>
  <c r="AD136" i="17"/>
  <c r="AD133" i="17"/>
  <c r="AD125" i="17"/>
  <c r="AD130" i="17"/>
  <c r="AD122" i="17"/>
  <c r="AD135" i="17"/>
  <c r="AD127" i="17"/>
  <c r="AD119" i="17"/>
  <c r="AD132" i="17"/>
  <c r="AD124" i="17"/>
  <c r="AD131" i="17"/>
  <c r="AD123" i="17"/>
  <c r="K113" i="17"/>
  <c r="S113" i="17"/>
  <c r="AA113" i="17"/>
  <c r="H114" i="17"/>
  <c r="P114" i="17"/>
  <c r="X114" i="17"/>
  <c r="AF114" i="17"/>
  <c r="M115" i="17"/>
  <c r="U115" i="17"/>
  <c r="AC115" i="17"/>
  <c r="R116" i="17"/>
  <c r="W117" i="17"/>
  <c r="AE117" i="17"/>
  <c r="L118" i="17"/>
  <c r="T118" i="17"/>
  <c r="AA119" i="17"/>
  <c r="V120" i="17"/>
  <c r="N121" i="17"/>
  <c r="H122" i="17"/>
  <c r="AA122" i="17"/>
  <c r="U123" i="17"/>
  <c r="L124" i="17"/>
  <c r="Y125" i="17"/>
  <c r="T126" i="17"/>
  <c r="K127" i="17"/>
  <c r="Y128" i="17"/>
  <c r="U129" i="17"/>
  <c r="K130" i="17"/>
  <c r="X131" i="17"/>
  <c r="I133" i="17"/>
  <c r="AE133" i="17"/>
  <c r="Q135" i="17"/>
  <c r="I136" i="17"/>
  <c r="O130" i="17"/>
  <c r="O122" i="17"/>
  <c r="O135" i="17"/>
  <c r="O127" i="17"/>
  <c r="O119" i="17"/>
  <c r="O132" i="17"/>
  <c r="O124" i="17"/>
  <c r="O129" i="17"/>
  <c r="O121" i="17"/>
  <c r="O136" i="17"/>
  <c r="O128" i="17"/>
  <c r="O120" i="17"/>
  <c r="W130" i="17"/>
  <c r="W122" i="17"/>
  <c r="W137" i="17"/>
  <c r="W135" i="17"/>
  <c r="W127" i="17"/>
  <c r="W119" i="17"/>
  <c r="W132" i="17"/>
  <c r="W124" i="17"/>
  <c r="W129" i="17"/>
  <c r="W121" i="17"/>
  <c r="W136" i="17"/>
  <c r="W128" i="17"/>
  <c r="W120" i="17"/>
  <c r="AE136" i="17"/>
  <c r="AE130" i="17"/>
  <c r="AE122" i="17"/>
  <c r="AE135" i="17"/>
  <c r="AE127" i="17"/>
  <c r="AE119" i="17"/>
  <c r="AE132" i="17"/>
  <c r="AE124" i="17"/>
  <c r="AE129" i="17"/>
  <c r="AE121" i="17"/>
  <c r="AE128" i="17"/>
  <c r="AE120" i="17"/>
  <c r="L113" i="17"/>
  <c r="T113" i="17"/>
  <c r="AB113" i="17"/>
  <c r="I114" i="17"/>
  <c r="Q114" i="17"/>
  <c r="H117" i="17"/>
  <c r="P117" i="17"/>
  <c r="X117" i="17"/>
  <c r="AF117" i="17"/>
  <c r="I119" i="17"/>
  <c r="AB119" i="17"/>
  <c r="S121" i="17"/>
  <c r="J122" i="17"/>
  <c r="W123" i="17"/>
  <c r="M124" i="17"/>
  <c r="L127" i="17"/>
  <c r="AD128" i="17"/>
  <c r="V129" i="17"/>
  <c r="T132" i="17"/>
  <c r="AB134" i="17"/>
  <c r="H135" i="17"/>
  <c r="H127" i="17"/>
  <c r="H119" i="17"/>
  <c r="H132" i="17"/>
  <c r="H124" i="17"/>
  <c r="H129" i="17"/>
  <c r="H121" i="17"/>
  <c r="H134" i="17"/>
  <c r="H126" i="17"/>
  <c r="H133" i="17"/>
  <c r="H125" i="17"/>
  <c r="P135" i="17"/>
  <c r="P127" i="17"/>
  <c r="P119" i="17"/>
  <c r="P132" i="17"/>
  <c r="P124" i="17"/>
  <c r="P129" i="17"/>
  <c r="P121" i="17"/>
  <c r="P134" i="17"/>
  <c r="P126" i="17"/>
  <c r="P137" i="17"/>
  <c r="P133" i="17"/>
  <c r="P125" i="17"/>
  <c r="X137" i="17"/>
  <c r="X135" i="17"/>
  <c r="X127" i="17"/>
  <c r="X119" i="17"/>
  <c r="X132" i="17"/>
  <c r="X124" i="17"/>
  <c r="X129" i="17"/>
  <c r="X121" i="17"/>
  <c r="X134" i="17"/>
  <c r="X126" i="17"/>
  <c r="X118" i="17"/>
  <c r="X133" i="17"/>
  <c r="X125" i="17"/>
  <c r="AF137" i="17"/>
  <c r="AF135" i="17"/>
  <c r="AF127" i="17"/>
  <c r="AF119" i="17"/>
  <c r="AF132" i="17"/>
  <c r="AF124" i="17"/>
  <c r="AF129" i="17"/>
  <c r="AF121" i="17"/>
  <c r="AF134" i="17"/>
  <c r="AF126" i="17"/>
  <c r="AF118" i="17"/>
  <c r="AF133" i="17"/>
  <c r="AF125" i="17"/>
  <c r="Y120" i="17"/>
  <c r="U121" i="17"/>
  <c r="X123" i="17"/>
  <c r="I125" i="17"/>
  <c r="AF128" i="17"/>
  <c r="AA129" i="17"/>
  <c r="R130" i="17"/>
  <c r="H131" i="17"/>
  <c r="U132" i="17"/>
  <c r="T135" i="17"/>
  <c r="P136" i="17"/>
  <c r="H137" i="17"/>
  <c r="I132" i="17"/>
  <c r="I124" i="17"/>
  <c r="I129" i="17"/>
  <c r="I121" i="17"/>
  <c r="I134" i="17"/>
  <c r="I126" i="17"/>
  <c r="I137" i="17"/>
  <c r="I131" i="17"/>
  <c r="I123" i="17"/>
  <c r="I130" i="17"/>
  <c r="I122" i="17"/>
  <c r="Q132" i="17"/>
  <c r="Q124" i="17"/>
  <c r="Q129" i="17"/>
  <c r="Q121" i="17"/>
  <c r="Q134" i="17"/>
  <c r="Q126" i="17"/>
  <c r="Q131" i="17"/>
  <c r="Q123" i="17"/>
  <c r="Q130" i="17"/>
  <c r="Q122" i="17"/>
  <c r="Y136" i="17"/>
  <c r="Y137" i="17"/>
  <c r="Y132" i="17"/>
  <c r="Y124" i="17"/>
  <c r="Y129" i="17"/>
  <c r="Y121" i="17"/>
  <c r="Y134" i="17"/>
  <c r="Y126" i="17"/>
  <c r="Y131" i="17"/>
  <c r="Y123" i="17"/>
  <c r="Y130" i="17"/>
  <c r="Y122" i="17"/>
  <c r="H115" i="17"/>
  <c r="P115" i="17"/>
  <c r="X115" i="17"/>
  <c r="AF115" i="17"/>
  <c r="L119" i="17"/>
  <c r="H120" i="17"/>
  <c r="P122" i="17"/>
  <c r="T124" i="17"/>
  <c r="AB126" i="17"/>
  <c r="AF131" i="17"/>
  <c r="Q133" i="17"/>
  <c r="L134" i="17"/>
  <c r="Y135" i="17"/>
  <c r="Q136" i="17"/>
  <c r="O137" i="17"/>
  <c r="J129" i="17"/>
  <c r="J121" i="17"/>
  <c r="J134" i="17"/>
  <c r="J126" i="17"/>
  <c r="J137" i="17"/>
  <c r="J131" i="17"/>
  <c r="J123" i="17"/>
  <c r="J136" i="17"/>
  <c r="J128" i="17"/>
  <c r="J120" i="17"/>
  <c r="J135" i="17"/>
  <c r="J127" i="17"/>
  <c r="J119" i="17"/>
  <c r="R129" i="17"/>
  <c r="R121" i="17"/>
  <c r="R134" i="17"/>
  <c r="R126" i="17"/>
  <c r="R131" i="17"/>
  <c r="R123" i="17"/>
  <c r="R136" i="17"/>
  <c r="R128" i="17"/>
  <c r="R120" i="17"/>
  <c r="R135" i="17"/>
  <c r="R127" i="17"/>
  <c r="R119" i="17"/>
  <c r="Z129" i="17"/>
  <c r="Z121" i="17"/>
  <c r="Z134" i="17"/>
  <c r="Z126" i="17"/>
  <c r="Z118" i="17"/>
  <c r="Z131" i="17"/>
  <c r="Z123" i="17"/>
  <c r="Z128" i="17"/>
  <c r="Z120" i="17"/>
  <c r="Z135" i="17"/>
  <c r="Z127" i="17"/>
  <c r="Z119" i="17"/>
  <c r="O113" i="17"/>
  <c r="W113" i="17"/>
  <c r="AE113" i="17"/>
  <c r="L114" i="17"/>
  <c r="T114" i="17"/>
  <c r="AB114" i="17"/>
  <c r="I115" i="17"/>
  <c r="Q115" i="17"/>
  <c r="Y115" i="17"/>
  <c r="N116" i="17"/>
  <c r="V116" i="17"/>
  <c r="AD116" i="17"/>
  <c r="K117" i="17"/>
  <c r="AA117" i="17"/>
  <c r="H118" i="17"/>
  <c r="P118" i="17"/>
  <c r="Y118" i="17"/>
  <c r="Q119" i="17"/>
  <c r="I120" i="17"/>
  <c r="AF120" i="17"/>
  <c r="AA121" i="17"/>
  <c r="R122" i="17"/>
  <c r="H123" i="17"/>
  <c r="AE123" i="17"/>
  <c r="U124" i="17"/>
  <c r="O125" i="17"/>
  <c r="AD126" i="17"/>
  <c r="T127" i="17"/>
  <c r="P128" i="17"/>
  <c r="AD129" i="17"/>
  <c r="X130" i="17"/>
  <c r="O131" i="17"/>
  <c r="AB132" i="17"/>
  <c r="R133" i="17"/>
  <c r="N134" i="17"/>
  <c r="V136" i="17"/>
  <c r="Q137" i="17"/>
  <c r="N155" i="17"/>
  <c r="K134" i="17"/>
  <c r="K126" i="17"/>
  <c r="K137" i="17"/>
  <c r="K131" i="17"/>
  <c r="K123" i="17"/>
  <c r="K136" i="17"/>
  <c r="K128" i="17"/>
  <c r="K120" i="17"/>
  <c r="K133" i="17"/>
  <c r="K125" i="17"/>
  <c r="K132" i="17"/>
  <c r="K124" i="17"/>
  <c r="S134" i="17"/>
  <c r="S126" i="17"/>
  <c r="S131" i="17"/>
  <c r="S123" i="17"/>
  <c r="S136" i="17"/>
  <c r="S128" i="17"/>
  <c r="S120" i="17"/>
  <c r="S137" i="17"/>
  <c r="S133" i="17"/>
  <c r="S125" i="17"/>
  <c r="S132" i="17"/>
  <c r="S124" i="17"/>
  <c r="AA134" i="17"/>
  <c r="AA126" i="17"/>
  <c r="AA118" i="17"/>
  <c r="AA131" i="17"/>
  <c r="AA123" i="17"/>
  <c r="AA128" i="17"/>
  <c r="AA120" i="17"/>
  <c r="AA136" i="17"/>
  <c r="AA133" i="17"/>
  <c r="AA125" i="17"/>
  <c r="AA137" i="17"/>
  <c r="AA132" i="17"/>
  <c r="AA124" i="17"/>
  <c r="H113" i="17"/>
  <c r="P113" i="17"/>
  <c r="X113" i="17"/>
  <c r="AF113" i="17"/>
  <c r="M114" i="17"/>
  <c r="U114" i="17"/>
  <c r="AC114" i="17"/>
  <c r="J115" i="17"/>
  <c r="R115" i="17"/>
  <c r="Z115" i="17"/>
  <c r="O116" i="17"/>
  <c r="W116" i="17"/>
  <c r="AE116" i="17"/>
  <c r="L117" i="17"/>
  <c r="T117" i="17"/>
  <c r="AB117" i="17"/>
  <c r="I118" i="17"/>
  <c r="Q118" i="17"/>
  <c r="AB118" i="17"/>
  <c r="S119" i="17"/>
  <c r="N120" i="17"/>
  <c r="AC121" i="17"/>
  <c r="S122" i="17"/>
  <c r="M123" i="17"/>
  <c r="AF123" i="17"/>
  <c r="Z124" i="17"/>
  <c r="Q125" i="17"/>
  <c r="L126" i="17"/>
  <c r="AE126" i="17"/>
  <c r="Y127" i="17"/>
  <c r="Q128" i="17"/>
  <c r="M129" i="17"/>
  <c r="Z130" i="17"/>
  <c r="P131" i="17"/>
  <c r="J132" i="17"/>
  <c r="AC132" i="17"/>
  <c r="W133" i="17"/>
  <c r="O134" i="17"/>
  <c r="I135" i="17"/>
  <c r="AB135" i="17"/>
  <c r="X136" i="17"/>
  <c r="R137" i="17"/>
  <c r="L171" i="17"/>
  <c r="L167" i="17"/>
  <c r="L163" i="17"/>
  <c r="L159" i="17"/>
  <c r="L155" i="17"/>
  <c r="L151" i="17"/>
  <c r="L170" i="17"/>
  <c r="L166" i="17"/>
  <c r="L162" i="17"/>
  <c r="L158" i="17"/>
  <c r="L154" i="17"/>
  <c r="L150" i="17"/>
  <c r="L173" i="17"/>
  <c r="L169" i="17"/>
  <c r="L165" i="17"/>
  <c r="L161" i="17"/>
  <c r="L157" i="17"/>
  <c r="L153" i="17"/>
  <c r="L149" i="17"/>
  <c r="L156" i="17"/>
  <c r="L152" i="17"/>
  <c r="L172" i="17"/>
  <c r="L168" i="17"/>
  <c r="L164" i="17"/>
  <c r="T171" i="17"/>
  <c r="T167" i="17"/>
  <c r="T163" i="17"/>
  <c r="T159" i="17"/>
  <c r="T155" i="17"/>
  <c r="T151" i="17"/>
  <c r="T170" i="17"/>
  <c r="T166" i="17"/>
  <c r="T162" i="17"/>
  <c r="T158" i="17"/>
  <c r="T154" i="17"/>
  <c r="T150" i="17"/>
  <c r="T173" i="17"/>
  <c r="T169" i="17"/>
  <c r="T165" i="17"/>
  <c r="T161" i="17"/>
  <c r="T157" i="17"/>
  <c r="T153" i="17"/>
  <c r="T149" i="17"/>
  <c r="T168" i="17"/>
  <c r="T164" i="17"/>
  <c r="T160" i="17"/>
  <c r="T156" i="17"/>
  <c r="AB171" i="17"/>
  <c r="AB167" i="17"/>
  <c r="AB163" i="17"/>
  <c r="AB159" i="17"/>
  <c r="AB155" i="17"/>
  <c r="AB151" i="17"/>
  <c r="AB170" i="17"/>
  <c r="AB166" i="17"/>
  <c r="AB162" i="17"/>
  <c r="AB158" i="17"/>
  <c r="AB154" i="17"/>
  <c r="AB150" i="17"/>
  <c r="AB173" i="17"/>
  <c r="AB169" i="17"/>
  <c r="AB165" i="17"/>
  <c r="AB161" i="17"/>
  <c r="AB157" i="17"/>
  <c r="AB153" i="17"/>
  <c r="AB149" i="17"/>
  <c r="AB172" i="17"/>
  <c r="AB168" i="17"/>
  <c r="AB156" i="17"/>
  <c r="AB152" i="17"/>
  <c r="AD155" i="17"/>
  <c r="N163" i="17"/>
  <c r="AB164" i="17"/>
  <c r="Q151" i="17"/>
  <c r="Q152" i="17"/>
  <c r="Q153" i="17"/>
  <c r="Z161" i="17"/>
  <c r="Y162" i="17"/>
  <c r="Y163" i="17"/>
  <c r="Y164" i="17"/>
  <c r="Y165" i="17"/>
  <c r="J169" i="17"/>
  <c r="I170" i="17"/>
  <c r="I171" i="17"/>
  <c r="I172" i="17"/>
  <c r="I173" i="17"/>
  <c r="H173" i="17"/>
  <c r="H169" i="17"/>
  <c r="H165" i="17"/>
  <c r="H161" i="17"/>
  <c r="H157" i="17"/>
  <c r="H153" i="17"/>
  <c r="H149" i="17"/>
  <c r="H172" i="17"/>
  <c r="H168" i="17"/>
  <c r="H164" i="17"/>
  <c r="H160" i="17"/>
  <c r="H156" i="17"/>
  <c r="H152" i="17"/>
  <c r="H171" i="17"/>
  <c r="H167" i="17"/>
  <c r="H163" i="17"/>
  <c r="H159" i="17"/>
  <c r="H155" i="17"/>
  <c r="H151" i="17"/>
  <c r="P173" i="17"/>
  <c r="P169" i="17"/>
  <c r="P165" i="17"/>
  <c r="P161" i="17"/>
  <c r="P157" i="17"/>
  <c r="P153" i="17"/>
  <c r="P149" i="17"/>
  <c r="P172" i="17"/>
  <c r="P168" i="17"/>
  <c r="P164" i="17"/>
  <c r="P160" i="17"/>
  <c r="P156" i="17"/>
  <c r="P152" i="17"/>
  <c r="P171" i="17"/>
  <c r="P167" i="17"/>
  <c r="P163" i="17"/>
  <c r="P159" i="17"/>
  <c r="P155" i="17"/>
  <c r="P151" i="17"/>
  <c r="X173" i="17"/>
  <c r="X169" i="17"/>
  <c r="X165" i="17"/>
  <c r="X161" i="17"/>
  <c r="X157" i="17"/>
  <c r="X153" i="17"/>
  <c r="X149" i="17"/>
  <c r="X172" i="17"/>
  <c r="X168" i="17"/>
  <c r="X164" i="17"/>
  <c r="X160" i="17"/>
  <c r="X156" i="17"/>
  <c r="X152" i="17"/>
  <c r="X171" i="17"/>
  <c r="X167" i="17"/>
  <c r="X163" i="17"/>
  <c r="X159" i="17"/>
  <c r="X155" i="17"/>
  <c r="X151" i="17"/>
  <c r="AF173" i="17"/>
  <c r="AF169" i="17"/>
  <c r="AF165" i="17"/>
  <c r="AF161" i="17"/>
  <c r="AF157" i="17"/>
  <c r="AF153" i="17"/>
  <c r="AF149" i="17"/>
  <c r="AF172" i="17"/>
  <c r="AF168" i="17"/>
  <c r="AF164" i="17"/>
  <c r="AF160" i="17"/>
  <c r="AF156" i="17"/>
  <c r="AF152" i="17"/>
  <c r="AF171" i="17"/>
  <c r="AF167" i="17"/>
  <c r="AF163" i="17"/>
  <c r="AF159" i="17"/>
  <c r="AF155" i="17"/>
  <c r="AF151" i="17"/>
  <c r="J149" i="17"/>
  <c r="I150" i="17"/>
  <c r="I151" i="17"/>
  <c r="I152" i="17"/>
  <c r="I153" i="17"/>
  <c r="H154" i="17"/>
  <c r="AF158" i="17"/>
  <c r="R161" i="17"/>
  <c r="Q162" i="17"/>
  <c r="Q163" i="17"/>
  <c r="Q164" i="17"/>
  <c r="Q165" i="17"/>
  <c r="P166" i="17"/>
  <c r="Y149" i="17"/>
  <c r="X150" i="17"/>
  <c r="I154" i="17"/>
  <c r="I155" i="17"/>
  <c r="I156" i="17"/>
  <c r="I157" i="17"/>
  <c r="H158" i="17"/>
  <c r="AF162" i="17"/>
  <c r="Q166" i="17"/>
  <c r="Q167" i="17"/>
  <c r="Q168" i="17"/>
  <c r="Q169" i="17"/>
  <c r="P170" i="17"/>
  <c r="J172" i="17"/>
  <c r="J168" i="17"/>
  <c r="J164" i="17"/>
  <c r="J160" i="17"/>
  <c r="J156" i="17"/>
  <c r="J152" i="17"/>
  <c r="J171" i="17"/>
  <c r="J167" i="17"/>
  <c r="J163" i="17"/>
  <c r="J159" i="17"/>
  <c r="J155" i="17"/>
  <c r="J151" i="17"/>
  <c r="J170" i="17"/>
  <c r="J166" i="17"/>
  <c r="J162" i="17"/>
  <c r="J158" i="17"/>
  <c r="J154" i="17"/>
  <c r="J150" i="17"/>
  <c r="R172" i="17"/>
  <c r="R168" i="17"/>
  <c r="R164" i="17"/>
  <c r="R160" i="17"/>
  <c r="R156" i="17"/>
  <c r="R152" i="17"/>
  <c r="R171" i="17"/>
  <c r="R167" i="17"/>
  <c r="R163" i="17"/>
  <c r="R159" i="17"/>
  <c r="R155" i="17"/>
  <c r="R151" i="17"/>
  <c r="R170" i="17"/>
  <c r="R166" i="17"/>
  <c r="R162" i="17"/>
  <c r="R158" i="17"/>
  <c r="R154" i="17"/>
  <c r="R150" i="17"/>
  <c r="Z172" i="17"/>
  <c r="Z168" i="17"/>
  <c r="Z164" i="17"/>
  <c r="Z160" i="17"/>
  <c r="Z156" i="17"/>
  <c r="Z152" i="17"/>
  <c r="Z171" i="17"/>
  <c r="Z167" i="17"/>
  <c r="Z163" i="17"/>
  <c r="Z159" i="17"/>
  <c r="Z155" i="17"/>
  <c r="Z151" i="17"/>
  <c r="Z170" i="17"/>
  <c r="Z166" i="17"/>
  <c r="Z162" i="17"/>
  <c r="Z158" i="17"/>
  <c r="Z154" i="17"/>
  <c r="Z150" i="17"/>
  <c r="Z149" i="17"/>
  <c r="Y150" i="17"/>
  <c r="Y151" i="17"/>
  <c r="Y152" i="17"/>
  <c r="X154" i="17"/>
  <c r="J157" i="17"/>
  <c r="I158" i="17"/>
  <c r="I159" i="17"/>
  <c r="I160" i="17"/>
  <c r="I161" i="17"/>
  <c r="H162" i="17"/>
  <c r="AF166" i="17"/>
  <c r="R169" i="17"/>
  <c r="Q170" i="17"/>
  <c r="Q171" i="17"/>
  <c r="Q172" i="17"/>
  <c r="J161" i="17"/>
  <c r="I162" i="17"/>
  <c r="I163" i="17"/>
  <c r="I164" i="17"/>
  <c r="H166" i="17"/>
  <c r="AF170" i="17"/>
  <c r="R173" i="17"/>
  <c r="T137" i="16"/>
  <c r="K153" i="16"/>
  <c r="AF173" i="16"/>
  <c r="AA158" i="16"/>
  <c r="V151" i="16"/>
  <c r="X134" i="16"/>
  <c r="N151" i="16"/>
  <c r="AD154" i="16"/>
  <c r="M166" i="16"/>
  <c r="AB152" i="16"/>
  <c r="AF175" i="16"/>
  <c r="J127" i="16"/>
  <c r="W133" i="16"/>
  <c r="AA163" i="16"/>
  <c r="AB170" i="16"/>
  <c r="V173" i="16"/>
  <c r="AF151" i="16"/>
  <c r="AD152" i="16"/>
  <c r="N155" i="16"/>
  <c r="X159" i="16"/>
  <c r="H170" i="16"/>
  <c r="AE168" i="16"/>
  <c r="AA174" i="16"/>
  <c r="K168" i="16"/>
  <c r="S160" i="16"/>
  <c r="AA172" i="16"/>
  <c r="U157" i="16"/>
  <c r="AE161" i="16"/>
  <c r="L165" i="16"/>
  <c r="AE172" i="16"/>
  <c r="L163" i="16"/>
  <c r="T163" i="16"/>
  <c r="P154" i="16"/>
  <c r="AC158" i="16"/>
  <c r="V159" i="16"/>
  <c r="K155" i="16"/>
  <c r="T152" i="16"/>
  <c r="N154" i="16"/>
  <c r="K152" i="16"/>
  <c r="AA160" i="16"/>
  <c r="P157" i="16"/>
  <c r="T154" i="16"/>
  <c r="T157" i="16"/>
  <c r="L154" i="16"/>
  <c r="S153" i="16"/>
  <c r="U160" i="16"/>
  <c r="AC159" i="16"/>
  <c r="M152" i="16"/>
  <c r="X153" i="16"/>
  <c r="AB154" i="16"/>
  <c r="L160" i="16"/>
  <c r="N171" i="16"/>
  <c r="AD165" i="16"/>
  <c r="AA152" i="16"/>
  <c r="AA153" i="16"/>
  <c r="AC154" i="16"/>
  <c r="AE157" i="16"/>
  <c r="X151" i="16"/>
  <c r="M151" i="16"/>
  <c r="Z114" i="16"/>
  <c r="R114" i="16"/>
  <c r="J114" i="16"/>
  <c r="AF114" i="16"/>
  <c r="X114" i="16"/>
  <c r="P114" i="16"/>
  <c r="H114" i="16"/>
  <c r="AE114" i="16"/>
  <c r="W114" i="16"/>
  <c r="O114" i="16"/>
  <c r="AC114" i="16"/>
  <c r="U114" i="16"/>
  <c r="M114" i="16"/>
  <c r="AE132" i="16"/>
  <c r="J120" i="16"/>
  <c r="Z120" i="16"/>
  <c r="Q120" i="16"/>
  <c r="H120" i="16"/>
  <c r="O120" i="16"/>
  <c r="AF120" i="16"/>
  <c r="W120" i="16"/>
  <c r="N120" i="16"/>
  <c r="H117" i="16"/>
  <c r="P135" i="16"/>
  <c r="X128" i="16"/>
  <c r="AF130" i="16"/>
  <c r="AN15" i="16"/>
  <c r="R130" i="16"/>
  <c r="R121" i="16"/>
  <c r="H121" i="16"/>
  <c r="Z121" i="16"/>
  <c r="O121" i="16"/>
  <c r="AF121" i="16"/>
  <c r="W121" i="16"/>
  <c r="N121" i="16"/>
  <c r="AE117" i="16"/>
  <c r="W117" i="16"/>
  <c r="O117" i="16"/>
  <c r="AB117" i="16"/>
  <c r="T117" i="16"/>
  <c r="L117" i="16"/>
  <c r="Z117" i="16"/>
  <c r="R117" i="16"/>
  <c r="J117" i="16"/>
  <c r="J122" i="16"/>
  <c r="Z122" i="16"/>
  <c r="O122" i="16"/>
  <c r="AF122" i="16"/>
  <c r="W122" i="16"/>
  <c r="M122" i="16"/>
  <c r="AA117" i="16"/>
  <c r="J123" i="16"/>
  <c r="Z123" i="16"/>
  <c r="O123" i="16"/>
  <c r="AF123" i="16"/>
  <c r="W123" i="16"/>
  <c r="N123" i="16"/>
  <c r="AE130" i="16"/>
  <c r="O130" i="16"/>
  <c r="X130" i="16"/>
  <c r="H130" i="16"/>
  <c r="L122" i="16"/>
  <c r="T125" i="16"/>
  <c r="AB114" i="16"/>
  <c r="Z116" i="16"/>
  <c r="R116" i="16"/>
  <c r="J116" i="16"/>
  <c r="Y116" i="16"/>
  <c r="Q116" i="16"/>
  <c r="I116" i="16"/>
  <c r="AE116" i="16"/>
  <c r="W116" i="16"/>
  <c r="O116" i="16"/>
  <c r="AE124" i="16"/>
  <c r="R124" i="16"/>
  <c r="Z124" i="16"/>
  <c r="O124" i="16"/>
  <c r="W124" i="16"/>
  <c r="N124" i="16"/>
  <c r="M117" i="16"/>
  <c r="AC117" i="16"/>
  <c r="O132" i="16"/>
  <c r="W132" i="16"/>
  <c r="AE115" i="16"/>
  <c r="W115" i="16"/>
  <c r="O115" i="16"/>
  <c r="AB115" i="16"/>
  <c r="T115" i="16"/>
  <c r="L115" i="16"/>
  <c r="Z115" i="16"/>
  <c r="R115" i="16"/>
  <c r="J115" i="16"/>
  <c r="W128" i="16"/>
  <c r="AF128" i="16"/>
  <c r="P128" i="16"/>
  <c r="AB118" i="16"/>
  <c r="T118" i="16"/>
  <c r="L118" i="16"/>
  <c r="Z118" i="16"/>
  <c r="R118" i="16"/>
  <c r="J118" i="16"/>
  <c r="Y118" i="16"/>
  <c r="Q118" i="16"/>
  <c r="I118" i="16"/>
  <c r="AE118" i="16"/>
  <c r="W118" i="16"/>
  <c r="O118" i="16"/>
  <c r="Z113" i="16"/>
  <c r="R113" i="16"/>
  <c r="J113" i="16"/>
  <c r="AF113" i="16"/>
  <c r="X113" i="16"/>
  <c r="P113" i="16"/>
  <c r="H113" i="16"/>
  <c r="AE113" i="16"/>
  <c r="W113" i="16"/>
  <c r="O113" i="16"/>
  <c r="Z119" i="16"/>
  <c r="Q119" i="16"/>
  <c r="I119" i="16"/>
  <c r="Y119" i="16"/>
  <c r="P119" i="16"/>
  <c r="H119" i="16"/>
  <c r="O119" i="16"/>
  <c r="AF119" i="16"/>
  <c r="V119" i="16"/>
  <c r="N119" i="16"/>
  <c r="W125" i="16"/>
  <c r="V125" i="16"/>
  <c r="H125" i="16"/>
  <c r="AE125" i="16"/>
  <c r="O131" i="16"/>
  <c r="AF131" i="16"/>
  <c r="N131" i="16"/>
  <c r="N117" i="16"/>
  <c r="V128" i="16"/>
  <c r="I137" i="16"/>
  <c r="I129" i="16"/>
  <c r="I121" i="16"/>
  <c r="I131" i="16"/>
  <c r="I134" i="16"/>
  <c r="I133" i="16"/>
  <c r="I132" i="16"/>
  <c r="I128" i="16"/>
  <c r="I136" i="16"/>
  <c r="I135" i="16"/>
  <c r="Q137" i="16"/>
  <c r="Q129" i="16"/>
  <c r="Q121" i="16"/>
  <c r="Q131" i="16"/>
  <c r="Q128" i="16"/>
  <c r="Q134" i="16"/>
  <c r="Q135" i="16"/>
  <c r="Y137" i="16"/>
  <c r="Y136" i="16"/>
  <c r="Y129" i="16"/>
  <c r="Y121" i="16"/>
  <c r="Y128" i="16"/>
  <c r="Y134" i="16"/>
  <c r="Y133" i="16"/>
  <c r="N113" i="16"/>
  <c r="V113" i="16"/>
  <c r="AD113" i="16"/>
  <c r="K114" i="16"/>
  <c r="S114" i="16"/>
  <c r="AA114" i="16"/>
  <c r="H115" i="16"/>
  <c r="P115" i="16"/>
  <c r="X115" i="16"/>
  <c r="AF115" i="16"/>
  <c r="M116" i="16"/>
  <c r="U116" i="16"/>
  <c r="AC116" i="16"/>
  <c r="L119" i="16"/>
  <c r="T119" i="16"/>
  <c r="AC119" i="16"/>
  <c r="K120" i="16"/>
  <c r="U120" i="16"/>
  <c r="AD120" i="16"/>
  <c r="L121" i="16"/>
  <c r="U121" i="16"/>
  <c r="AD121" i="16"/>
  <c r="K122" i="16"/>
  <c r="T122" i="16"/>
  <c r="AC122" i="16"/>
  <c r="L123" i="16"/>
  <c r="U123" i="16"/>
  <c r="AD123" i="16"/>
  <c r="L124" i="16"/>
  <c r="U124" i="16"/>
  <c r="Q125" i="16"/>
  <c r="Q126" i="16"/>
  <c r="AC126" i="16"/>
  <c r="P127" i="16"/>
  <c r="AA127" i="16"/>
  <c r="N128" i="16"/>
  <c r="AD128" i="16"/>
  <c r="R129" i="16"/>
  <c r="Y131" i="16"/>
  <c r="Q132" i="16"/>
  <c r="N133" i="16"/>
  <c r="O134" i="16"/>
  <c r="Y135" i="16"/>
  <c r="J134" i="16"/>
  <c r="J126" i="16"/>
  <c r="J131" i="16"/>
  <c r="J133" i="16"/>
  <c r="J132" i="16"/>
  <c r="J128" i="16"/>
  <c r="J136" i="16"/>
  <c r="J135" i="16"/>
  <c r="J125" i="16"/>
  <c r="R134" i="16"/>
  <c r="R126" i="16"/>
  <c r="R137" i="16"/>
  <c r="R131" i="16"/>
  <c r="R128" i="16"/>
  <c r="R133" i="16"/>
  <c r="R132" i="16"/>
  <c r="R125" i="16"/>
  <c r="R135" i="16"/>
  <c r="R136" i="16"/>
  <c r="Z134" i="16"/>
  <c r="Z126" i="16"/>
  <c r="Z128" i="16"/>
  <c r="Z137" i="16"/>
  <c r="Z131" i="16"/>
  <c r="Z125" i="16"/>
  <c r="Z133" i="16"/>
  <c r="Z135" i="16"/>
  <c r="L114" i="16"/>
  <c r="T114" i="16"/>
  <c r="I115" i="16"/>
  <c r="Q115" i="16"/>
  <c r="Y115" i="16"/>
  <c r="N116" i="16"/>
  <c r="V116" i="16"/>
  <c r="AD116" i="16"/>
  <c r="K117" i="16"/>
  <c r="S117" i="16"/>
  <c r="H118" i="16"/>
  <c r="P118" i="16"/>
  <c r="X118" i="16"/>
  <c r="AF118" i="16"/>
  <c r="M119" i="16"/>
  <c r="U119" i="16"/>
  <c r="AD119" i="16"/>
  <c r="M120" i="16"/>
  <c r="V120" i="16"/>
  <c r="AE120" i="16"/>
  <c r="M121" i="16"/>
  <c r="V121" i="16"/>
  <c r="AE121" i="16"/>
  <c r="U122" i="16"/>
  <c r="AE122" i="16"/>
  <c r="M123" i="16"/>
  <c r="V123" i="16"/>
  <c r="AE123" i="16"/>
  <c r="M124" i="16"/>
  <c r="V124" i="16"/>
  <c r="AF125" i="16"/>
  <c r="S126" i="16"/>
  <c r="AD126" i="16"/>
  <c r="Q127" i="16"/>
  <c r="AD127" i="16"/>
  <c r="O128" i="16"/>
  <c r="AE128" i="16"/>
  <c r="W130" i="16"/>
  <c r="M131" i="16"/>
  <c r="AE131" i="16"/>
  <c r="V132" i="16"/>
  <c r="J151" i="16"/>
  <c r="K131" i="16"/>
  <c r="K123" i="16"/>
  <c r="K133" i="16"/>
  <c r="K132" i="16"/>
  <c r="K136" i="16"/>
  <c r="K135" i="16"/>
  <c r="K134" i="16"/>
  <c r="K125" i="16"/>
  <c r="K130" i="16"/>
  <c r="S131" i="16"/>
  <c r="S137" i="16"/>
  <c r="S123" i="16"/>
  <c r="S128" i="16"/>
  <c r="S133" i="16"/>
  <c r="S132" i="16"/>
  <c r="S125" i="16"/>
  <c r="S135" i="16"/>
  <c r="S134" i="16"/>
  <c r="S130" i="16"/>
  <c r="S136" i="16"/>
  <c r="AA131" i="16"/>
  <c r="AA123" i="16"/>
  <c r="AA128" i="16"/>
  <c r="AA137" i="16"/>
  <c r="AA125" i="16"/>
  <c r="AA133" i="16"/>
  <c r="AA132" i="16"/>
  <c r="AA130" i="16"/>
  <c r="AA135" i="16"/>
  <c r="AA134" i="16"/>
  <c r="R127" i="16"/>
  <c r="AF127" i="16"/>
  <c r="Q133" i="16"/>
  <c r="I168" i="16"/>
  <c r="I160" i="16"/>
  <c r="I152" i="16"/>
  <c r="I173" i="16"/>
  <c r="I165" i="16"/>
  <c r="I157" i="16"/>
  <c r="I175" i="16"/>
  <c r="I170" i="16"/>
  <c r="I155" i="16"/>
  <c r="I163" i="16"/>
  <c r="I151" i="16"/>
  <c r="I166" i="16"/>
  <c r="I171" i="16"/>
  <c r="I159" i="16"/>
  <c r="I154" i="16"/>
  <c r="I174" i="16"/>
  <c r="I169" i="16"/>
  <c r="I164" i="16"/>
  <c r="I167" i="16"/>
  <c r="I162" i="16"/>
  <c r="I172" i="16"/>
  <c r="I153" i="16"/>
  <c r="I161" i="16"/>
  <c r="I156" i="16"/>
  <c r="I158" i="16"/>
  <c r="Q168" i="16"/>
  <c r="Q160" i="16"/>
  <c r="Q152" i="16"/>
  <c r="Q173" i="16"/>
  <c r="Q165" i="16"/>
  <c r="Q157" i="16"/>
  <c r="Q167" i="16"/>
  <c r="Q162" i="16"/>
  <c r="Q175" i="16"/>
  <c r="Q170" i="16"/>
  <c r="Q155" i="16"/>
  <c r="Q163" i="16"/>
  <c r="Q151" i="16"/>
  <c r="Q166" i="16"/>
  <c r="Q161" i="16"/>
  <c r="Q156" i="16"/>
  <c r="Q171" i="16"/>
  <c r="Q159" i="16"/>
  <c r="Q174" i="16"/>
  <c r="Q169" i="16"/>
  <c r="Q158" i="16"/>
  <c r="Q154" i="16"/>
  <c r="Q153" i="16"/>
  <c r="Q164" i="16"/>
  <c r="Y168" i="16"/>
  <c r="Y160" i="16"/>
  <c r="Y152" i="16"/>
  <c r="Y173" i="16"/>
  <c r="Y165" i="16"/>
  <c r="Y157" i="16"/>
  <c r="Y171" i="16"/>
  <c r="Y159" i="16"/>
  <c r="Y167" i="16"/>
  <c r="Y162" i="16"/>
  <c r="Y172" i="16"/>
  <c r="Y175" i="16"/>
  <c r="Y170" i="16"/>
  <c r="Y155" i="16"/>
  <c r="Y158" i="16"/>
  <c r="Y163" i="16"/>
  <c r="Y174" i="16"/>
  <c r="Y161" i="16"/>
  <c r="Y169" i="16"/>
  <c r="Y164" i="16"/>
  <c r="Y166" i="16"/>
  <c r="Y153" i="16"/>
  <c r="Y151" i="16"/>
  <c r="L136" i="16"/>
  <c r="L133" i="16"/>
  <c r="L132" i="16"/>
  <c r="L131" i="16"/>
  <c r="L128" i="16"/>
  <c r="L120" i="16"/>
  <c r="L135" i="16"/>
  <c r="L134" i="16"/>
  <c r="L130" i="16"/>
  <c r="L127" i="16"/>
  <c r="L137" i="16"/>
  <c r="T136" i="16"/>
  <c r="T128" i="16"/>
  <c r="T120" i="16"/>
  <c r="T133" i="16"/>
  <c r="T132" i="16"/>
  <c r="T131" i="16"/>
  <c r="T135" i="16"/>
  <c r="T134" i="16"/>
  <c r="T130" i="16"/>
  <c r="T127" i="16"/>
  <c r="AB136" i="16"/>
  <c r="AB128" i="16"/>
  <c r="AB120" i="16"/>
  <c r="AB137" i="16"/>
  <c r="AB133" i="16"/>
  <c r="AB132" i="16"/>
  <c r="AB131" i="16"/>
  <c r="AB130" i="16"/>
  <c r="AB135" i="16"/>
  <c r="AB134" i="16"/>
  <c r="AB127" i="16"/>
  <c r="I113" i="16"/>
  <c r="Q113" i="16"/>
  <c r="Y113" i="16"/>
  <c r="N114" i="16"/>
  <c r="V114" i="16"/>
  <c r="AD114" i="16"/>
  <c r="K115" i="16"/>
  <c r="S115" i="16"/>
  <c r="AA115" i="16"/>
  <c r="H116" i="16"/>
  <c r="P116" i="16"/>
  <c r="X116" i="16"/>
  <c r="AF116" i="16"/>
  <c r="U117" i="16"/>
  <c r="X119" i="16"/>
  <c r="X120" i="16"/>
  <c r="X121" i="16"/>
  <c r="X122" i="16"/>
  <c r="X123" i="16"/>
  <c r="Y124" i="16"/>
  <c r="I125" i="16"/>
  <c r="I126" i="16"/>
  <c r="U126" i="16"/>
  <c r="H127" i="16"/>
  <c r="S127" i="16"/>
  <c r="U128" i="16"/>
  <c r="U129" i="16"/>
  <c r="I130" i="16"/>
  <c r="Y130" i="16"/>
  <c r="Y132" i="16"/>
  <c r="AF134" i="16"/>
  <c r="P136" i="16"/>
  <c r="J173" i="16"/>
  <c r="J165" i="16"/>
  <c r="J157" i="16"/>
  <c r="J170" i="16"/>
  <c r="J162" i="16"/>
  <c r="J154" i="16"/>
  <c r="J160" i="16"/>
  <c r="J158" i="16"/>
  <c r="J168" i="16"/>
  <c r="J166" i="16"/>
  <c r="J161" i="16"/>
  <c r="J156" i="16"/>
  <c r="J171" i="16"/>
  <c r="J174" i="16"/>
  <c r="J169" i="16"/>
  <c r="J164" i="16"/>
  <c r="J167" i="16"/>
  <c r="J172" i="16"/>
  <c r="J155" i="16"/>
  <c r="J152" i="16"/>
  <c r="J175" i="16"/>
  <c r="J159" i="16"/>
  <c r="J163" i="16"/>
  <c r="R173" i="16"/>
  <c r="R165" i="16"/>
  <c r="R157" i="16"/>
  <c r="R170" i="16"/>
  <c r="R162" i="16"/>
  <c r="R154" i="16"/>
  <c r="R172" i="16"/>
  <c r="R160" i="16"/>
  <c r="R158" i="16"/>
  <c r="R153" i="16"/>
  <c r="R163" i="16"/>
  <c r="R168" i="16"/>
  <c r="R166" i="16"/>
  <c r="R161" i="16"/>
  <c r="R156" i="16"/>
  <c r="R171" i="16"/>
  <c r="R159" i="16"/>
  <c r="R174" i="16"/>
  <c r="R169" i="16"/>
  <c r="R164" i="16"/>
  <c r="R167" i="16"/>
  <c r="R175" i="16"/>
  <c r="R151" i="16"/>
  <c r="R152" i="16"/>
  <c r="R155" i="16"/>
  <c r="Y154" i="16"/>
  <c r="W156" i="16"/>
  <c r="S156" i="16"/>
  <c r="P156" i="16"/>
  <c r="O156" i="16"/>
  <c r="K156" i="16"/>
  <c r="M147" i="16"/>
  <c r="AE156" i="16"/>
  <c r="M137" i="16"/>
  <c r="M136" i="16"/>
  <c r="M133" i="16"/>
  <c r="M135" i="16"/>
  <c r="M134" i="16"/>
  <c r="M125" i="16"/>
  <c r="M130" i="16"/>
  <c r="M127" i="16"/>
  <c r="U133" i="16"/>
  <c r="U132" i="16"/>
  <c r="U131" i="16"/>
  <c r="U125" i="16"/>
  <c r="U135" i="16"/>
  <c r="U134" i="16"/>
  <c r="U130" i="16"/>
  <c r="U127" i="16"/>
  <c r="U136" i="16"/>
  <c r="AC133" i="16"/>
  <c r="AC137" i="16"/>
  <c r="AC125" i="16"/>
  <c r="AC132" i="16"/>
  <c r="AC131" i="16"/>
  <c r="AC130" i="16"/>
  <c r="AC135" i="16"/>
  <c r="AC134" i="16"/>
  <c r="AC127" i="16"/>
  <c r="AC124" i="16"/>
  <c r="AC136" i="16"/>
  <c r="V117" i="16"/>
  <c r="AD117" i="16"/>
  <c r="K118" i="16"/>
  <c r="S118" i="16"/>
  <c r="AA118" i="16"/>
  <c r="P120" i="16"/>
  <c r="Y120" i="16"/>
  <c r="P121" i="16"/>
  <c r="P122" i="16"/>
  <c r="Y122" i="16"/>
  <c r="P123" i="16"/>
  <c r="Y123" i="16"/>
  <c r="Q124" i="16"/>
  <c r="L125" i="16"/>
  <c r="X125" i="16"/>
  <c r="K126" i="16"/>
  <c r="V126" i="16"/>
  <c r="I127" i="16"/>
  <c r="V127" i="16"/>
  <c r="J129" i="16"/>
  <c r="Z129" i="16"/>
  <c r="J130" i="16"/>
  <c r="Z130" i="16"/>
  <c r="P131" i="16"/>
  <c r="Z132" i="16"/>
  <c r="X133" i="16"/>
  <c r="Q136" i="16"/>
  <c r="Q172" i="16"/>
  <c r="N130" i="16"/>
  <c r="N122" i="16"/>
  <c r="N136" i="16"/>
  <c r="N129" i="16"/>
  <c r="N137" i="16"/>
  <c r="V137" i="16"/>
  <c r="V136" i="16"/>
  <c r="V135" i="16"/>
  <c r="V134" i="16"/>
  <c r="V133" i="16"/>
  <c r="V130" i="16"/>
  <c r="V122" i="16"/>
  <c r="V129" i="16"/>
  <c r="AD132" i="16"/>
  <c r="AD131" i="16"/>
  <c r="AD130" i="16"/>
  <c r="AD122" i="16"/>
  <c r="AD135" i="16"/>
  <c r="AD134" i="16"/>
  <c r="AD133" i="16"/>
  <c r="AD124" i="16"/>
  <c r="AD129" i="16"/>
  <c r="AD136" i="16"/>
  <c r="K113" i="16"/>
  <c r="S113" i="16"/>
  <c r="AA113" i="16"/>
  <c r="M115" i="16"/>
  <c r="U115" i="16"/>
  <c r="AC115" i="16"/>
  <c r="AA121" i="16"/>
  <c r="H122" i="16"/>
  <c r="Q122" i="16"/>
  <c r="H123" i="16"/>
  <c r="Q123" i="16"/>
  <c r="I124" i="16"/>
  <c r="AA124" i="16"/>
  <c r="N125" i="16"/>
  <c r="Y125" i="16"/>
  <c r="L126" i="16"/>
  <c r="Y126" i="16"/>
  <c r="X127" i="16"/>
  <c r="H128" i="16"/>
  <c r="K129" i="16"/>
  <c r="AA129" i="16"/>
  <c r="V131" i="16"/>
  <c r="M132" i="16"/>
  <c r="AF133" i="16"/>
  <c r="N135" i="16"/>
  <c r="Z136" i="16"/>
  <c r="AF137" i="16"/>
  <c r="O168" i="16"/>
  <c r="O173" i="16"/>
  <c r="O161" i="16"/>
  <c r="O153" i="16"/>
  <c r="O151" i="16"/>
  <c r="O154" i="16"/>
  <c r="O152" i="16"/>
  <c r="O160" i="16"/>
  <c r="W175" i="16"/>
  <c r="W170" i="16"/>
  <c r="W165" i="16"/>
  <c r="W168" i="16"/>
  <c r="W161" i="16"/>
  <c r="Y156" i="16"/>
  <c r="O135" i="16"/>
  <c r="O136" i="16"/>
  <c r="O127" i="16"/>
  <c r="O129" i="16"/>
  <c r="O137" i="16"/>
  <c r="O126" i="16"/>
  <c r="W135" i="16"/>
  <c r="W127" i="16"/>
  <c r="W119" i="16"/>
  <c r="W136" i="16"/>
  <c r="W129" i="16"/>
  <c r="W126" i="16"/>
  <c r="W137" i="16"/>
  <c r="AE137" i="16"/>
  <c r="AE136" i="16"/>
  <c r="AE135" i="16"/>
  <c r="AE134" i="16"/>
  <c r="AE133" i="16"/>
  <c r="AE127" i="16"/>
  <c r="AE119" i="16"/>
  <c r="AE129" i="16"/>
  <c r="AE126" i="16"/>
  <c r="L113" i="16"/>
  <c r="T113" i="16"/>
  <c r="AB113" i="16"/>
  <c r="I114" i="16"/>
  <c r="Q114" i="16"/>
  <c r="Y114" i="16"/>
  <c r="N115" i="16"/>
  <c r="V115" i="16"/>
  <c r="AD115" i="16"/>
  <c r="K116" i="16"/>
  <c r="S116" i="16"/>
  <c r="AA116" i="16"/>
  <c r="P117" i="16"/>
  <c r="X117" i="16"/>
  <c r="AF117" i="16"/>
  <c r="M118" i="16"/>
  <c r="U118" i="16"/>
  <c r="AC118" i="16"/>
  <c r="J119" i="16"/>
  <c r="R119" i="16"/>
  <c r="AA119" i="16"/>
  <c r="I120" i="16"/>
  <c r="R120" i="16"/>
  <c r="AA120" i="16"/>
  <c r="J121" i="16"/>
  <c r="S121" i="16"/>
  <c r="AB121" i="16"/>
  <c r="I122" i="16"/>
  <c r="R122" i="16"/>
  <c r="AA122" i="16"/>
  <c r="I123" i="16"/>
  <c r="R123" i="16"/>
  <c r="AB123" i="16"/>
  <c r="J124" i="16"/>
  <c r="S124" i="16"/>
  <c r="AB124" i="16"/>
  <c r="O125" i="16"/>
  <c r="AB125" i="16"/>
  <c r="M126" i="16"/>
  <c r="AA126" i="16"/>
  <c r="K127" i="16"/>
  <c r="Y127" i="16"/>
  <c r="K128" i="16"/>
  <c r="L129" i="16"/>
  <c r="AB129" i="16"/>
  <c r="P130" i="16"/>
  <c r="W131" i="16"/>
  <c r="N132" i="16"/>
  <c r="AA136" i="16"/>
  <c r="W164" i="16"/>
  <c r="K164" i="16"/>
  <c r="AE164" i="16"/>
  <c r="S164" i="16"/>
  <c r="AA164" i="16"/>
  <c r="O164" i="16"/>
  <c r="H132" i="16"/>
  <c r="H137" i="16"/>
  <c r="H124" i="16"/>
  <c r="H129" i="16"/>
  <c r="H126" i="16"/>
  <c r="H131" i="16"/>
  <c r="H134" i="16"/>
  <c r="H136" i="16"/>
  <c r="H135" i="16"/>
  <c r="P132" i="16"/>
  <c r="P124" i="16"/>
  <c r="P129" i="16"/>
  <c r="P137" i="16"/>
  <c r="P126" i="16"/>
  <c r="P134" i="16"/>
  <c r="P133" i="16"/>
  <c r="X132" i="16"/>
  <c r="X124" i="16"/>
  <c r="X136" i="16"/>
  <c r="X129" i="16"/>
  <c r="X126" i="16"/>
  <c r="X137" i="16"/>
  <c r="AF132" i="16"/>
  <c r="AF135" i="16"/>
  <c r="AF124" i="16"/>
  <c r="AF129" i="16"/>
  <c r="AF126" i="16"/>
  <c r="AF136" i="16"/>
  <c r="M113" i="16"/>
  <c r="U113" i="16"/>
  <c r="AC113" i="16"/>
  <c r="L116" i="16"/>
  <c r="T116" i="16"/>
  <c r="AB116" i="16"/>
  <c r="I117" i="16"/>
  <c r="Q117" i="16"/>
  <c r="Y117" i="16"/>
  <c r="N118" i="16"/>
  <c r="V118" i="16"/>
  <c r="AD118" i="16"/>
  <c r="K119" i="16"/>
  <c r="S119" i="16"/>
  <c r="AB119" i="16"/>
  <c r="S120" i="16"/>
  <c r="AC120" i="16"/>
  <c r="K121" i="16"/>
  <c r="T121" i="16"/>
  <c r="AC121" i="16"/>
  <c r="S122" i="16"/>
  <c r="AB122" i="16"/>
  <c r="T123" i="16"/>
  <c r="AC123" i="16"/>
  <c r="K124" i="16"/>
  <c r="T124" i="16"/>
  <c r="P125" i="16"/>
  <c r="AD125" i="16"/>
  <c r="N126" i="16"/>
  <c r="AB126" i="16"/>
  <c r="N127" i="16"/>
  <c r="Z127" i="16"/>
  <c r="M128" i="16"/>
  <c r="AC128" i="16"/>
  <c r="M129" i="16"/>
  <c r="AC129" i="16"/>
  <c r="Q130" i="16"/>
  <c r="X131" i="16"/>
  <c r="H133" i="16"/>
  <c r="N134" i="16"/>
  <c r="X135" i="16"/>
  <c r="Z173" i="16"/>
  <c r="Z165" i="16"/>
  <c r="Z157" i="16"/>
  <c r="Z170" i="16"/>
  <c r="Z162" i="16"/>
  <c r="Z154" i="16"/>
  <c r="Z174" i="16"/>
  <c r="Z169" i="16"/>
  <c r="Z164" i="16"/>
  <c r="Z172" i="16"/>
  <c r="Z152" i="16"/>
  <c r="Z175" i="16"/>
  <c r="Z160" i="16"/>
  <c r="Z158" i="16"/>
  <c r="Z153" i="16"/>
  <c r="Z163" i="16"/>
  <c r="Z168" i="16"/>
  <c r="Z166" i="16"/>
  <c r="Z161" i="16"/>
  <c r="Z156" i="16"/>
  <c r="L161" i="16"/>
  <c r="L162" i="16"/>
  <c r="AE162" i="16"/>
  <c r="T165" i="16"/>
  <c r="U166" i="16"/>
  <c r="AD167" i="16"/>
  <c r="L171" i="16"/>
  <c r="S172" i="16"/>
  <c r="Z151" i="16"/>
  <c r="L153" i="16"/>
  <c r="K158" i="16"/>
  <c r="Z159" i="16"/>
  <c r="O162" i="16"/>
  <c r="V165" i="16"/>
  <c r="L169" i="16"/>
  <c r="K169" i="16"/>
  <c r="T169" i="16"/>
  <c r="AE169" i="16"/>
  <c r="S169" i="16"/>
  <c r="AB169" i="16"/>
  <c r="L170" i="16"/>
  <c r="T155" i="16"/>
  <c r="X157" i="16"/>
  <c r="L158" i="16"/>
  <c r="O159" i="16"/>
  <c r="W159" i="16"/>
  <c r="K161" i="16"/>
  <c r="H162" i="16"/>
  <c r="O167" i="16"/>
  <c r="AE167" i="16"/>
  <c r="L168" i="16"/>
  <c r="O169" i="16"/>
  <c r="T170" i="16"/>
  <c r="V171" i="16"/>
  <c r="H175" i="16"/>
  <c r="M172" i="16"/>
  <c r="M164" i="16"/>
  <c r="M156" i="16"/>
  <c r="M169" i="16"/>
  <c r="M161" i="16"/>
  <c r="M153" i="16"/>
  <c r="M173" i="16"/>
  <c r="M171" i="16"/>
  <c r="M159" i="16"/>
  <c r="M154" i="16"/>
  <c r="M167" i="16"/>
  <c r="M162" i="16"/>
  <c r="M157" i="16"/>
  <c r="M155" i="16"/>
  <c r="M160" i="16"/>
  <c r="M158" i="16"/>
  <c r="M175" i="16"/>
  <c r="M170" i="16"/>
  <c r="M165" i="16"/>
  <c r="M163" i="16"/>
  <c r="U172" i="16"/>
  <c r="U164" i="16"/>
  <c r="U156" i="16"/>
  <c r="U169" i="16"/>
  <c r="U161" i="16"/>
  <c r="U153" i="16"/>
  <c r="U175" i="16"/>
  <c r="U170" i="16"/>
  <c r="U165" i="16"/>
  <c r="U163" i="16"/>
  <c r="U173" i="16"/>
  <c r="U171" i="16"/>
  <c r="U151" i="16"/>
  <c r="U174" i="16"/>
  <c r="U159" i="16"/>
  <c r="U154" i="16"/>
  <c r="U167" i="16"/>
  <c r="U162" i="16"/>
  <c r="AC172" i="16"/>
  <c r="AC164" i="16"/>
  <c r="AC156" i="16"/>
  <c r="AC169" i="16"/>
  <c r="AC161" i="16"/>
  <c r="AC153" i="16"/>
  <c r="AC167" i="16"/>
  <c r="AC162" i="16"/>
  <c r="AC157" i="16"/>
  <c r="AC155" i="16"/>
  <c r="AC175" i="16"/>
  <c r="AC170" i="16"/>
  <c r="AC165" i="16"/>
  <c r="AC163" i="16"/>
  <c r="AC168" i="16"/>
  <c r="AC166" i="16"/>
  <c r="AC173" i="16"/>
  <c r="AC171" i="16"/>
  <c r="AC151" i="16"/>
  <c r="AC174" i="16"/>
  <c r="P151" i="16"/>
  <c r="S152" i="16"/>
  <c r="AE152" i="16"/>
  <c r="AF153" i="16"/>
  <c r="AF154" i="16"/>
  <c r="U155" i="16"/>
  <c r="S157" i="16"/>
  <c r="AB157" i="16"/>
  <c r="AF159" i="16"/>
  <c r="V160" i="16"/>
  <c r="P162" i="16"/>
  <c r="AF165" i="16"/>
  <c r="Z171" i="16"/>
  <c r="K173" i="16"/>
  <c r="K163" i="16"/>
  <c r="K174" i="16"/>
  <c r="S155" i="16"/>
  <c r="S163" i="16"/>
  <c r="S166" i="16"/>
  <c r="S174" i="16"/>
  <c r="AA166" i="16"/>
  <c r="AA173" i="16"/>
  <c r="N169" i="16"/>
  <c r="N161" i="16"/>
  <c r="N153" i="16"/>
  <c r="N174" i="16"/>
  <c r="N166" i="16"/>
  <c r="N158" i="16"/>
  <c r="N156" i="16"/>
  <c r="N164" i="16"/>
  <c r="N152" i="16"/>
  <c r="N167" i="16"/>
  <c r="N162" i="16"/>
  <c r="N172" i="16"/>
  <c r="N160" i="16"/>
  <c r="N175" i="16"/>
  <c r="N170" i="16"/>
  <c r="N165" i="16"/>
  <c r="N163" i="16"/>
  <c r="N168" i="16"/>
  <c r="V169" i="16"/>
  <c r="V161" i="16"/>
  <c r="V153" i="16"/>
  <c r="V174" i="16"/>
  <c r="V166" i="16"/>
  <c r="V158" i="16"/>
  <c r="V168" i="16"/>
  <c r="V156" i="16"/>
  <c r="V164" i="16"/>
  <c r="V152" i="16"/>
  <c r="V167" i="16"/>
  <c r="V162" i="16"/>
  <c r="V157" i="16"/>
  <c r="V155" i="16"/>
  <c r="V172" i="16"/>
  <c r="AD169" i="16"/>
  <c r="AD161" i="16"/>
  <c r="AD153" i="16"/>
  <c r="AD174" i="16"/>
  <c r="AD166" i="16"/>
  <c r="AD158" i="16"/>
  <c r="AD172" i="16"/>
  <c r="AD160" i="16"/>
  <c r="AD168" i="16"/>
  <c r="AD173" i="16"/>
  <c r="AD171" i="16"/>
  <c r="AD156" i="16"/>
  <c r="AD159" i="16"/>
  <c r="AD164" i="16"/>
  <c r="AE151" i="16"/>
  <c r="H147" i="16"/>
  <c r="AA155" i="16"/>
  <c r="Z155" i="16"/>
  <c r="H157" i="16"/>
  <c r="AD157" i="16"/>
  <c r="S158" i="16"/>
  <c r="N159" i="16"/>
  <c r="S161" i="16"/>
  <c r="T162" i="16"/>
  <c r="V163" i="16"/>
  <c r="AB165" i="16"/>
  <c r="M168" i="16"/>
  <c r="AD170" i="16"/>
  <c r="S173" i="16"/>
  <c r="M174" i="16"/>
  <c r="L166" i="16"/>
  <c r="L174" i="16"/>
  <c r="L155" i="16"/>
  <c r="T158" i="16"/>
  <c r="T166" i="16"/>
  <c r="T174" i="16"/>
  <c r="AB158" i="16"/>
  <c r="AB163" i="16"/>
  <c r="AB166" i="16"/>
  <c r="AB174" i="16"/>
  <c r="L152" i="16"/>
  <c r="U152" i="16"/>
  <c r="AB153" i="16"/>
  <c r="T153" i="16"/>
  <c r="W154" i="16"/>
  <c r="V154" i="16"/>
  <c r="AB155" i="16"/>
  <c r="K157" i="16"/>
  <c r="U158" i="16"/>
  <c r="P159" i="16"/>
  <c r="T160" i="16"/>
  <c r="AB160" i="16"/>
  <c r="W160" i="16"/>
  <c r="AC160" i="16"/>
  <c r="AB162" i="16"/>
  <c r="AD163" i="16"/>
  <c r="K165" i="16"/>
  <c r="U168" i="16"/>
  <c r="AA169" i="16"/>
  <c r="W172" i="16"/>
  <c r="K172" i="16"/>
  <c r="L173" i="16"/>
  <c r="V175" i="16"/>
  <c r="H171" i="16"/>
  <c r="H163" i="16"/>
  <c r="H155" i="16"/>
  <c r="H168" i="16"/>
  <c r="H160" i="16"/>
  <c r="H152" i="16"/>
  <c r="H172" i="16"/>
  <c r="H158" i="16"/>
  <c r="H153" i="16"/>
  <c r="H173" i="16"/>
  <c r="H166" i="16"/>
  <c r="H161" i="16"/>
  <c r="H156" i="16"/>
  <c r="H159" i="16"/>
  <c r="H174" i="16"/>
  <c r="H169" i="16"/>
  <c r="H164" i="16"/>
  <c r="P171" i="16"/>
  <c r="P163" i="16"/>
  <c r="P155" i="16"/>
  <c r="P168" i="16"/>
  <c r="P160" i="16"/>
  <c r="P152" i="16"/>
  <c r="P174" i="16"/>
  <c r="P169" i="16"/>
  <c r="P164" i="16"/>
  <c r="P172" i="16"/>
  <c r="P175" i="16"/>
  <c r="P170" i="16"/>
  <c r="P165" i="16"/>
  <c r="P158" i="16"/>
  <c r="P153" i="16"/>
  <c r="P173" i="16"/>
  <c r="P166" i="16"/>
  <c r="P161" i="16"/>
  <c r="X171" i="16"/>
  <c r="X163" i="16"/>
  <c r="X155" i="16"/>
  <c r="X168" i="16"/>
  <c r="X160" i="16"/>
  <c r="X152" i="16"/>
  <c r="X166" i="16"/>
  <c r="X161" i="16"/>
  <c r="X156" i="16"/>
  <c r="X174" i="16"/>
  <c r="X169" i="16"/>
  <c r="X164" i="16"/>
  <c r="X167" i="16"/>
  <c r="X162" i="16"/>
  <c r="X172" i="16"/>
  <c r="X175" i="16"/>
  <c r="X170" i="16"/>
  <c r="X165" i="16"/>
  <c r="AF171" i="16"/>
  <c r="AF163" i="16"/>
  <c r="AF155" i="16"/>
  <c r="AF168" i="16"/>
  <c r="AF160" i="16"/>
  <c r="AF152" i="16"/>
  <c r="AF158" i="16"/>
  <c r="AF166" i="16"/>
  <c r="AF161" i="16"/>
  <c r="AF156" i="16"/>
  <c r="AF174" i="16"/>
  <c r="AF169" i="16"/>
  <c r="AF164" i="16"/>
  <c r="AF167" i="16"/>
  <c r="AF162" i="16"/>
  <c r="AF157" i="16"/>
  <c r="AF172" i="16"/>
  <c r="H151" i="16"/>
  <c r="W151" i="16"/>
  <c r="W152" i="16"/>
  <c r="W153" i="16"/>
  <c r="H154" i="16"/>
  <c r="X154" i="16"/>
  <c r="AD155" i="16"/>
  <c r="N157" i="16"/>
  <c r="X158" i="16"/>
  <c r="K160" i="16"/>
  <c r="AE160" i="16"/>
  <c r="AD162" i="16"/>
  <c r="H165" i="16"/>
  <c r="K166" i="16"/>
  <c r="K171" i="16"/>
  <c r="N173" i="16"/>
  <c r="AD175" i="16"/>
  <c r="AA171" i="16"/>
  <c r="AB156" i="16"/>
  <c r="T156" i="16"/>
  <c r="L156" i="16"/>
  <c r="AA156" i="16"/>
  <c r="L157" i="16"/>
  <c r="AA161" i="16"/>
  <c r="AA168" i="16"/>
  <c r="AB171" i="16"/>
  <c r="AB173" i="16"/>
  <c r="O174" i="16"/>
  <c r="O166" i="16"/>
  <c r="O158" i="16"/>
  <c r="O171" i="16"/>
  <c r="O163" i="16"/>
  <c r="O155" i="16"/>
  <c r="W174" i="16"/>
  <c r="W166" i="16"/>
  <c r="W158" i="16"/>
  <c r="W171" i="16"/>
  <c r="W163" i="16"/>
  <c r="W155" i="16"/>
  <c r="AE174" i="16"/>
  <c r="AE166" i="16"/>
  <c r="AE158" i="16"/>
  <c r="AE171" i="16"/>
  <c r="AE163" i="16"/>
  <c r="AE155" i="16"/>
  <c r="AE154" i="16"/>
  <c r="W157" i="16"/>
  <c r="AE159" i="16"/>
  <c r="AB161" i="16"/>
  <c r="W162" i="16"/>
  <c r="O165" i="16"/>
  <c r="AA165" i="16"/>
  <c r="W167" i="16"/>
  <c r="AB168" i="16"/>
  <c r="O170" i="16"/>
  <c r="S171" i="16"/>
  <c r="O175" i="16"/>
  <c r="S168" i="16"/>
  <c r="W169" i="16"/>
  <c r="T171" i="16"/>
  <c r="O172" i="16"/>
  <c r="T173" i="16"/>
  <c r="O157" i="16"/>
  <c r="AA157" i="16"/>
  <c r="T161" i="16"/>
  <c r="S165" i="16"/>
  <c r="T168" i="16"/>
  <c r="AE173" i="16"/>
  <c r="AE165" i="16"/>
  <c r="AE170" i="16"/>
  <c r="W173" i="16"/>
  <c r="AE175" i="16"/>
  <c r="K151" i="16"/>
  <c r="S151" i="16"/>
  <c r="AA151" i="16"/>
  <c r="K159" i="16"/>
  <c r="S159" i="16"/>
  <c r="AA159" i="16"/>
  <c r="L164" i="16"/>
  <c r="T164" i="16"/>
  <c r="AB164" i="16"/>
  <c r="K167" i="16"/>
  <c r="S167" i="16"/>
  <c r="AA167" i="16"/>
  <c r="L172" i="16"/>
  <c r="T172" i="16"/>
  <c r="AB172" i="16"/>
  <c r="K175" i="16"/>
  <c r="S175" i="16"/>
  <c r="AA175" i="16"/>
  <c r="L151" i="16"/>
  <c r="T151" i="16"/>
  <c r="AB151" i="16"/>
  <c r="K154" i="16"/>
  <c r="S154" i="16"/>
  <c r="AA154" i="16"/>
  <c r="L159" i="16"/>
  <c r="T159" i="16"/>
  <c r="AB159" i="16"/>
  <c r="K162" i="16"/>
  <c r="S162" i="16"/>
  <c r="AA162" i="16"/>
  <c r="L167" i="16"/>
  <c r="T167" i="16"/>
  <c r="AB167" i="16"/>
  <c r="F176" i="12" l="1"/>
  <c r="F177" i="12"/>
  <c r="F178" i="12"/>
  <c r="F179" i="12"/>
  <c r="F180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51" i="12"/>
  <c r="AK147" i="12"/>
  <c r="AJ147" i="12"/>
  <c r="AI147" i="12"/>
  <c r="AH147" i="12"/>
  <c r="AG147" i="12"/>
  <c r="AF147" i="12"/>
  <c r="AE147" i="12"/>
  <c r="AD147" i="12"/>
  <c r="AC147" i="12"/>
  <c r="AB147" i="12"/>
  <c r="AA147" i="12"/>
  <c r="Z147" i="12"/>
  <c r="Y147" i="12"/>
  <c r="X147" i="12"/>
  <c r="W147" i="12"/>
  <c r="V147" i="12"/>
  <c r="U147" i="12"/>
  <c r="T147" i="12"/>
  <c r="S147" i="12"/>
  <c r="R147" i="12"/>
  <c r="Q147" i="12"/>
  <c r="P147" i="12"/>
  <c r="O147" i="12"/>
  <c r="N147" i="12"/>
  <c r="M147" i="12"/>
  <c r="L147" i="12"/>
  <c r="K147" i="12"/>
  <c r="J147" i="12"/>
  <c r="I147" i="12"/>
  <c r="H147" i="12"/>
  <c r="AK146" i="12"/>
  <c r="AJ146" i="12"/>
  <c r="AI146" i="12"/>
  <c r="AH146" i="12"/>
  <c r="AG146" i="12"/>
  <c r="AF146" i="12"/>
  <c r="AE146" i="12"/>
  <c r="AD146" i="12"/>
  <c r="AC146" i="12"/>
  <c r="AB146" i="12"/>
  <c r="AA146" i="12"/>
  <c r="Z146" i="12"/>
  <c r="Y146" i="12"/>
  <c r="X146" i="12"/>
  <c r="W146" i="12"/>
  <c r="V146" i="12"/>
  <c r="U146" i="12"/>
  <c r="T146" i="12"/>
  <c r="S146" i="12"/>
  <c r="R146" i="12"/>
  <c r="Q146" i="12"/>
  <c r="P146" i="12"/>
  <c r="O146" i="12"/>
  <c r="N146" i="12"/>
  <c r="M146" i="12"/>
  <c r="L146" i="12"/>
  <c r="K146" i="12"/>
  <c r="J146" i="12"/>
  <c r="I146" i="12"/>
  <c r="H146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51" i="12"/>
  <c r="C176" i="12"/>
  <c r="C177" i="12"/>
  <c r="C178" i="12"/>
  <c r="C179" i="12"/>
  <c r="C180" i="12"/>
  <c r="AK148" i="12"/>
  <c r="AJ148" i="12"/>
  <c r="AI148" i="12"/>
  <c r="AH148" i="12"/>
  <c r="AG148" i="12"/>
  <c r="AF148" i="12"/>
  <c r="AF152" i="12" s="1"/>
  <c r="AE148" i="12"/>
  <c r="AE153" i="12" s="1"/>
  <c r="AD148" i="12"/>
  <c r="AD154" i="12" s="1"/>
  <c r="AC148" i="12"/>
  <c r="AC155" i="12" s="1"/>
  <c r="AB148" i="12"/>
  <c r="AB156" i="12" s="1"/>
  <c r="AA148" i="12"/>
  <c r="AA157" i="12" s="1"/>
  <c r="Z148" i="12"/>
  <c r="Z158" i="12" s="1"/>
  <c r="Y148" i="12"/>
  <c r="Y159" i="12" s="1"/>
  <c r="X148" i="12"/>
  <c r="X152" i="12" s="1"/>
  <c r="W148" i="12"/>
  <c r="W153" i="12" s="1"/>
  <c r="V148" i="12"/>
  <c r="V154" i="12" s="1"/>
  <c r="U148" i="12"/>
  <c r="U155" i="12" s="1"/>
  <c r="T148" i="12"/>
  <c r="T156" i="12" s="1"/>
  <c r="S148" i="12"/>
  <c r="S157" i="12" s="1"/>
  <c r="R148" i="12"/>
  <c r="R158" i="12" s="1"/>
  <c r="Q148" i="12"/>
  <c r="Q159" i="12" s="1"/>
  <c r="P148" i="12"/>
  <c r="P152" i="12" s="1"/>
  <c r="O148" i="12"/>
  <c r="O153" i="12" s="1"/>
  <c r="N148" i="12"/>
  <c r="N154" i="12" s="1"/>
  <c r="M148" i="12"/>
  <c r="M155" i="12" s="1"/>
  <c r="L148" i="12"/>
  <c r="L156" i="12" s="1"/>
  <c r="K148" i="12"/>
  <c r="K157" i="12" s="1"/>
  <c r="J148" i="12"/>
  <c r="J158" i="12" s="1"/>
  <c r="I148" i="12"/>
  <c r="I159" i="12" s="1"/>
  <c r="H148" i="12"/>
  <c r="H152" i="12" s="1"/>
  <c r="C137" i="12"/>
  <c r="AF109" i="12" s="1"/>
  <c r="C136" i="12"/>
  <c r="C135" i="12"/>
  <c r="C134" i="12"/>
  <c r="C133" i="12"/>
  <c r="C132" i="12"/>
  <c r="C131" i="12"/>
  <c r="C130" i="12"/>
  <c r="Y109" i="12" s="1"/>
  <c r="C129" i="12"/>
  <c r="X109" i="12" s="1"/>
  <c r="C128" i="12"/>
  <c r="W109" i="12" s="1"/>
  <c r="C127" i="12"/>
  <c r="C126" i="12"/>
  <c r="C125" i="12"/>
  <c r="C124" i="12"/>
  <c r="C123" i="12"/>
  <c r="R109" i="12" s="1"/>
  <c r="C122" i="12"/>
  <c r="C121" i="12"/>
  <c r="P109" i="12" s="1"/>
  <c r="C120" i="12"/>
  <c r="C119" i="12"/>
  <c r="C118" i="12"/>
  <c r="M109" i="12" s="1"/>
  <c r="C117" i="12"/>
  <c r="C116" i="12"/>
  <c r="C115" i="12"/>
  <c r="J109" i="12" s="1"/>
  <c r="C114" i="12"/>
  <c r="I109" i="12" s="1"/>
  <c r="C113" i="12"/>
  <c r="H109" i="12" s="1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T110" i="12"/>
  <c r="S110" i="12"/>
  <c r="R110" i="12"/>
  <c r="R124" i="12" s="1"/>
  <c r="Q110" i="12"/>
  <c r="Q135" i="12" s="1"/>
  <c r="P110" i="12"/>
  <c r="O110" i="12"/>
  <c r="N110" i="12"/>
  <c r="M110" i="12"/>
  <c r="L110" i="12"/>
  <c r="K110" i="12"/>
  <c r="J110" i="12"/>
  <c r="I110" i="12"/>
  <c r="H110" i="12"/>
  <c r="AE109" i="12"/>
  <c r="AD109" i="12"/>
  <c r="AC109" i="12"/>
  <c r="AB109" i="12"/>
  <c r="AA109" i="12"/>
  <c r="Z109" i="12"/>
  <c r="V109" i="12"/>
  <c r="U109" i="12"/>
  <c r="T109" i="12"/>
  <c r="S109" i="12"/>
  <c r="Q109" i="12"/>
  <c r="O109" i="12"/>
  <c r="N109" i="12"/>
  <c r="L109" i="12"/>
  <c r="K109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AS104" i="12"/>
  <c r="AR104" i="12"/>
  <c r="AM104" i="12"/>
  <c r="AS103" i="12"/>
  <c r="AR103" i="12"/>
  <c r="AM103" i="12"/>
  <c r="AS102" i="12"/>
  <c r="AR102" i="12"/>
  <c r="AM102" i="12"/>
  <c r="AS101" i="12"/>
  <c r="AR101" i="12"/>
  <c r="AM101" i="12"/>
  <c r="AS100" i="12"/>
  <c r="AR100" i="12"/>
  <c r="AM100" i="12"/>
  <c r="AS99" i="12"/>
  <c r="AR99" i="12"/>
  <c r="AM99" i="12"/>
  <c r="AS98" i="12"/>
  <c r="AR98" i="12"/>
  <c r="AM98" i="12"/>
  <c r="AS97" i="12"/>
  <c r="AR97" i="12"/>
  <c r="AM97" i="12"/>
  <c r="AS96" i="12"/>
  <c r="AR96" i="12"/>
  <c r="AM96" i="12"/>
  <c r="AS95" i="12"/>
  <c r="AR95" i="12"/>
  <c r="AM95" i="12"/>
  <c r="AS94" i="12"/>
  <c r="AR94" i="12"/>
  <c r="AM94" i="12"/>
  <c r="AS93" i="12"/>
  <c r="AR93" i="12"/>
  <c r="AM93" i="12"/>
  <c r="AS92" i="12"/>
  <c r="AR92" i="12"/>
  <c r="AM92" i="12"/>
  <c r="AS91" i="12"/>
  <c r="AR91" i="12"/>
  <c r="AM91" i="12"/>
  <c r="AS90" i="12"/>
  <c r="AR90" i="12"/>
  <c r="AM90" i="12"/>
  <c r="AS89" i="12"/>
  <c r="AR89" i="12"/>
  <c r="AM89" i="12"/>
  <c r="AS88" i="12"/>
  <c r="AR88" i="12"/>
  <c r="AM88" i="12"/>
  <c r="AS87" i="12"/>
  <c r="AR87" i="12"/>
  <c r="AM87" i="12"/>
  <c r="AS86" i="12"/>
  <c r="AR86" i="12"/>
  <c r="AM86" i="12"/>
  <c r="AS85" i="12"/>
  <c r="AR85" i="12"/>
  <c r="AM85" i="12"/>
  <c r="AS84" i="12"/>
  <c r="AR84" i="12"/>
  <c r="AM84" i="12"/>
  <c r="AS83" i="12"/>
  <c r="AR83" i="12"/>
  <c r="AM83" i="12"/>
  <c r="AS82" i="12"/>
  <c r="AR82" i="12"/>
  <c r="AM82" i="12"/>
  <c r="AS81" i="12"/>
  <c r="AR81" i="12"/>
  <c r="AM81" i="12"/>
  <c r="AS80" i="12"/>
  <c r="AR80" i="12"/>
  <c r="AM80" i="12"/>
  <c r="AS79" i="12"/>
  <c r="AR79" i="12"/>
  <c r="AM79" i="12"/>
  <c r="AS78" i="12"/>
  <c r="AR78" i="12"/>
  <c r="AM78" i="12"/>
  <c r="AS77" i="12"/>
  <c r="AR77" i="12"/>
  <c r="AP77" i="12"/>
  <c r="AM77" i="12"/>
  <c r="AS76" i="12"/>
  <c r="AR76" i="12"/>
  <c r="AP76" i="12"/>
  <c r="AM76" i="12"/>
  <c r="AS75" i="12"/>
  <c r="AR75" i="12"/>
  <c r="AM75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AK68" i="12"/>
  <c r="AJ68" i="12"/>
  <c r="AI68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D29" i="12"/>
  <c r="D137" i="12" s="1"/>
  <c r="D28" i="12"/>
  <c r="D136" i="12" s="1"/>
  <c r="D27" i="12"/>
  <c r="D135" i="12" s="1"/>
  <c r="D26" i="12"/>
  <c r="D134" i="12" s="1"/>
  <c r="AN25" i="12"/>
  <c r="D25" i="12"/>
  <c r="D133" i="12" s="1"/>
  <c r="D24" i="12"/>
  <c r="D132" i="12" s="1"/>
  <c r="L132" i="12" s="1"/>
  <c r="D23" i="12"/>
  <c r="D131" i="12" s="1"/>
  <c r="AN22" i="12"/>
  <c r="D22" i="12"/>
  <c r="D130" i="12" s="1"/>
  <c r="D21" i="12"/>
  <c r="D129" i="12" s="1"/>
  <c r="D20" i="12"/>
  <c r="D128" i="12" s="1"/>
  <c r="AN19" i="12"/>
  <c r="D19" i="12"/>
  <c r="D127" i="12" s="1"/>
  <c r="D18" i="12"/>
  <c r="D126" i="12" s="1"/>
  <c r="D17" i="12"/>
  <c r="D125" i="12" s="1"/>
  <c r="D16" i="12"/>
  <c r="D124" i="12" s="1"/>
  <c r="D15" i="12"/>
  <c r="D123" i="12" s="1"/>
  <c r="D14" i="12"/>
  <c r="D122" i="12" s="1"/>
  <c r="AN13" i="12"/>
  <c r="D13" i="12"/>
  <c r="D121" i="12" s="1"/>
  <c r="D12" i="12"/>
  <c r="D120" i="12" s="1"/>
  <c r="AN11" i="12"/>
  <c r="D11" i="12"/>
  <c r="D119" i="12" s="1"/>
  <c r="D10" i="12"/>
  <c r="D118" i="12" s="1"/>
  <c r="AP9" i="12"/>
  <c r="AP10" i="12" s="1"/>
  <c r="AN10" i="12" s="1"/>
  <c r="D9" i="12"/>
  <c r="D117" i="12" s="1"/>
  <c r="D8" i="12"/>
  <c r="D116" i="12" s="1"/>
  <c r="D7" i="12"/>
  <c r="D115" i="12" s="1"/>
  <c r="AP6" i="12"/>
  <c r="D6" i="12"/>
  <c r="D114" i="12" s="1"/>
  <c r="D5" i="12"/>
  <c r="D113" i="12" s="1"/>
  <c r="D6" i="8"/>
  <c r="D7" i="8"/>
  <c r="D8" i="8"/>
  <c r="D9" i="8"/>
  <c r="D117" i="8" s="1"/>
  <c r="D10" i="8"/>
  <c r="D11" i="8"/>
  <c r="D12" i="8"/>
  <c r="D120" i="8" s="1"/>
  <c r="D13" i="8"/>
  <c r="D121" i="8" s="1"/>
  <c r="D14" i="8"/>
  <c r="D15" i="8"/>
  <c r="D16" i="8"/>
  <c r="D17" i="8"/>
  <c r="D125" i="8" s="1"/>
  <c r="D18" i="8"/>
  <c r="D126" i="8" s="1"/>
  <c r="D19" i="8"/>
  <c r="D20" i="8"/>
  <c r="D128" i="8" s="1"/>
  <c r="D21" i="8"/>
  <c r="D129" i="8" s="1"/>
  <c r="D22" i="8"/>
  <c r="D23" i="8"/>
  <c r="D24" i="8"/>
  <c r="D25" i="8"/>
  <c r="D133" i="8" s="1"/>
  <c r="D26" i="8"/>
  <c r="D27" i="8"/>
  <c r="D28" i="8"/>
  <c r="D136" i="8" s="1"/>
  <c r="D29" i="8"/>
  <c r="D137" i="8" s="1"/>
  <c r="D5" i="8"/>
  <c r="AR76" i="8"/>
  <c r="AR77" i="8"/>
  <c r="AR78" i="8"/>
  <c r="AR79" i="8"/>
  <c r="AR80" i="8"/>
  <c r="AR81" i="8"/>
  <c r="AR82" i="8"/>
  <c r="AR83" i="8"/>
  <c r="AR84" i="8"/>
  <c r="AR85" i="8"/>
  <c r="AR86" i="8"/>
  <c r="AR87" i="8"/>
  <c r="AR88" i="8"/>
  <c r="AR89" i="8"/>
  <c r="AR90" i="8"/>
  <c r="AR91" i="8"/>
  <c r="AR92" i="8"/>
  <c r="AR93" i="8"/>
  <c r="AR94" i="8"/>
  <c r="AR95" i="8"/>
  <c r="AR96" i="8"/>
  <c r="AR97" i="8"/>
  <c r="AR98" i="8"/>
  <c r="AR99" i="8"/>
  <c r="AR100" i="8"/>
  <c r="AR101" i="8"/>
  <c r="AR102" i="8"/>
  <c r="AR103" i="8"/>
  <c r="AR104" i="8"/>
  <c r="AR75" i="8"/>
  <c r="AS76" i="8"/>
  <c r="AS77" i="8"/>
  <c r="AS78" i="8"/>
  <c r="AS79" i="8"/>
  <c r="AS80" i="8"/>
  <c r="AS81" i="8"/>
  <c r="AS82" i="8"/>
  <c r="AS83" i="8"/>
  <c r="AS84" i="8"/>
  <c r="AS85" i="8"/>
  <c r="AS86" i="8"/>
  <c r="AS87" i="8"/>
  <c r="AS88" i="8"/>
  <c r="AS89" i="8"/>
  <c r="AS90" i="8"/>
  <c r="AS91" i="8"/>
  <c r="AS92" i="8"/>
  <c r="AS93" i="8"/>
  <c r="AS94" i="8"/>
  <c r="AS95" i="8"/>
  <c r="AS96" i="8"/>
  <c r="AS97" i="8"/>
  <c r="AS98" i="8"/>
  <c r="AS99" i="8"/>
  <c r="AS100" i="8"/>
  <c r="AS101" i="8"/>
  <c r="AS102" i="8"/>
  <c r="AS103" i="8"/>
  <c r="AS104" i="8"/>
  <c r="AS75" i="8"/>
  <c r="AD109" i="8"/>
  <c r="AA109" i="8"/>
  <c r="Y109" i="8"/>
  <c r="V109" i="8"/>
  <c r="S109" i="8"/>
  <c r="Q109" i="8"/>
  <c r="N109" i="8"/>
  <c r="K109" i="8"/>
  <c r="I109" i="8"/>
  <c r="C114" i="8"/>
  <c r="C115" i="8"/>
  <c r="J109" i="8" s="1"/>
  <c r="C116" i="8"/>
  <c r="C117" i="8"/>
  <c r="L109" i="8" s="1"/>
  <c r="C118" i="8"/>
  <c r="M109" i="8" s="1"/>
  <c r="C119" i="8"/>
  <c r="C120" i="8"/>
  <c r="O109" i="8" s="1"/>
  <c r="C121" i="8"/>
  <c r="P109" i="8" s="1"/>
  <c r="C122" i="8"/>
  <c r="C123" i="8"/>
  <c r="R109" i="8" s="1"/>
  <c r="C124" i="8"/>
  <c r="C125" i="8"/>
  <c r="T109" i="8" s="1"/>
  <c r="C126" i="8"/>
  <c r="U109" i="8" s="1"/>
  <c r="C127" i="8"/>
  <c r="C128" i="8"/>
  <c r="W109" i="8" s="1"/>
  <c r="C129" i="8"/>
  <c r="X109" i="8" s="1"/>
  <c r="C130" i="8"/>
  <c r="C131" i="8"/>
  <c r="Z109" i="8" s="1"/>
  <c r="C132" i="8"/>
  <c r="C133" i="8"/>
  <c r="AB109" i="8" s="1"/>
  <c r="C134" i="8"/>
  <c r="AC109" i="8" s="1"/>
  <c r="C135" i="8"/>
  <c r="C136" i="8"/>
  <c r="AE109" i="8" s="1"/>
  <c r="C137" i="8"/>
  <c r="AF109" i="8" s="1"/>
  <c r="C113" i="8"/>
  <c r="H109" i="8" s="1"/>
  <c r="D114" i="8"/>
  <c r="D115" i="8"/>
  <c r="D116" i="8"/>
  <c r="D118" i="8"/>
  <c r="D119" i="8"/>
  <c r="D122" i="8"/>
  <c r="D123" i="8"/>
  <c r="D124" i="8"/>
  <c r="D127" i="8"/>
  <c r="D130" i="8"/>
  <c r="D131" i="8"/>
  <c r="D132" i="8"/>
  <c r="D134" i="8"/>
  <c r="D135" i="8"/>
  <c r="D113" i="8"/>
  <c r="AF110" i="8"/>
  <c r="AE110" i="8"/>
  <c r="AD110" i="8"/>
  <c r="AC110" i="8"/>
  <c r="AB110" i="8"/>
  <c r="AA110" i="8"/>
  <c r="Z110" i="8"/>
  <c r="Y110" i="8"/>
  <c r="X110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H110" i="8"/>
  <c r="H146" i="8"/>
  <c r="H167" i="8" s="1"/>
  <c r="I146" i="8"/>
  <c r="I154" i="8" s="1"/>
  <c r="J146" i="8"/>
  <c r="K146" i="8"/>
  <c r="K150" i="8" s="1"/>
  <c r="L146" i="8"/>
  <c r="L163" i="8" s="1"/>
  <c r="M146" i="8"/>
  <c r="M151" i="8" s="1"/>
  <c r="N146" i="8"/>
  <c r="N150" i="8" s="1"/>
  <c r="O146" i="8"/>
  <c r="O168" i="8" s="1"/>
  <c r="P146" i="8"/>
  <c r="P149" i="8" s="1"/>
  <c r="Q146" i="8"/>
  <c r="Q150" i="8" s="1"/>
  <c r="R146" i="8"/>
  <c r="R149" i="8" s="1"/>
  <c r="S146" i="8"/>
  <c r="S150" i="8" s="1"/>
  <c r="T146" i="8"/>
  <c r="T155" i="8" s="1"/>
  <c r="U146" i="8"/>
  <c r="U150" i="8" s="1"/>
  <c r="V146" i="8"/>
  <c r="V165" i="8" s="1"/>
  <c r="W146" i="8"/>
  <c r="W156" i="8" s="1"/>
  <c r="X146" i="8"/>
  <c r="X157" i="8" s="1"/>
  <c r="Y146" i="8"/>
  <c r="Y156" i="8" s="1"/>
  <c r="Z146" i="8"/>
  <c r="AA146" i="8"/>
  <c r="AA150" i="8" s="1"/>
  <c r="AB146" i="8"/>
  <c r="AB152" i="8" s="1"/>
  <c r="AC146" i="8"/>
  <c r="AC173" i="8" s="1"/>
  <c r="AD146" i="8"/>
  <c r="AD170" i="8" s="1"/>
  <c r="AE146" i="8"/>
  <c r="AE149" i="8" s="1"/>
  <c r="AF146" i="8"/>
  <c r="AF158" i="8" s="1"/>
  <c r="AG146" i="8"/>
  <c r="AH146" i="8"/>
  <c r="AI146" i="8"/>
  <c r="AJ146" i="8"/>
  <c r="AK146" i="8"/>
  <c r="I149" i="8"/>
  <c r="J149" i="8"/>
  <c r="X149" i="8"/>
  <c r="Y149" i="8"/>
  <c r="Z149" i="8"/>
  <c r="AF149" i="8"/>
  <c r="H150" i="8"/>
  <c r="I150" i="8"/>
  <c r="J150" i="8"/>
  <c r="P150" i="8"/>
  <c r="R150" i="8"/>
  <c r="X150" i="8"/>
  <c r="Y150" i="8"/>
  <c r="Z150" i="8"/>
  <c r="AF150" i="8"/>
  <c r="I151" i="8"/>
  <c r="J151" i="8"/>
  <c r="P151" i="8"/>
  <c r="Q151" i="8"/>
  <c r="R151" i="8"/>
  <c r="Y151" i="8"/>
  <c r="Z151" i="8"/>
  <c r="AF151" i="8"/>
  <c r="J152" i="8"/>
  <c r="R152" i="8"/>
  <c r="S152" i="8"/>
  <c r="T152" i="8"/>
  <c r="X152" i="8"/>
  <c r="Z152" i="8"/>
  <c r="AF152" i="8"/>
  <c r="J153" i="8"/>
  <c r="L153" i="8"/>
  <c r="R153" i="8"/>
  <c r="S153" i="8"/>
  <c r="Z153" i="8"/>
  <c r="J154" i="8"/>
  <c r="Q154" i="8"/>
  <c r="R154" i="8"/>
  <c r="Y154" i="8"/>
  <c r="Z154" i="8"/>
  <c r="H155" i="8"/>
  <c r="I155" i="8"/>
  <c r="J155" i="8"/>
  <c r="K155" i="8"/>
  <c r="Q155" i="8"/>
  <c r="R155" i="8"/>
  <c r="X155" i="8"/>
  <c r="Y155" i="8"/>
  <c r="Z155" i="8"/>
  <c r="AB155" i="8"/>
  <c r="H156" i="8"/>
  <c r="I156" i="8"/>
  <c r="J156" i="8"/>
  <c r="R156" i="8"/>
  <c r="T156" i="8"/>
  <c r="Z156" i="8"/>
  <c r="AF156" i="8"/>
  <c r="H157" i="8"/>
  <c r="I157" i="8"/>
  <c r="J157" i="8"/>
  <c r="K157" i="8"/>
  <c r="Q157" i="8"/>
  <c r="R157" i="8"/>
  <c r="Y157" i="8"/>
  <c r="Z157" i="8"/>
  <c r="AF157" i="8"/>
  <c r="I158" i="8"/>
  <c r="J158" i="8"/>
  <c r="Q158" i="8"/>
  <c r="R158" i="8"/>
  <c r="Y158" i="8"/>
  <c r="Z158" i="8"/>
  <c r="I159" i="8"/>
  <c r="J159" i="8"/>
  <c r="P159" i="8"/>
  <c r="Q159" i="8"/>
  <c r="R159" i="8"/>
  <c r="Y159" i="8"/>
  <c r="Z159" i="8"/>
  <c r="AA159" i="8"/>
  <c r="H160" i="8"/>
  <c r="J160" i="8"/>
  <c r="R160" i="8"/>
  <c r="S160" i="8"/>
  <c r="Z160" i="8"/>
  <c r="I161" i="8"/>
  <c r="J161" i="8"/>
  <c r="Q161" i="8"/>
  <c r="R161" i="8"/>
  <c r="T161" i="8"/>
  <c r="Y161" i="8"/>
  <c r="Z161" i="8"/>
  <c r="H162" i="8"/>
  <c r="I162" i="8"/>
  <c r="J162" i="8"/>
  <c r="L162" i="8"/>
  <c r="Q162" i="8"/>
  <c r="R162" i="8"/>
  <c r="Y162" i="8"/>
  <c r="Z162" i="8"/>
  <c r="AF162" i="8"/>
  <c r="H163" i="8"/>
  <c r="I163" i="8"/>
  <c r="J163" i="8"/>
  <c r="R163" i="8"/>
  <c r="S163" i="8"/>
  <c r="Y163" i="8"/>
  <c r="Z163" i="8"/>
  <c r="I164" i="8"/>
  <c r="J164" i="8"/>
  <c r="P164" i="8"/>
  <c r="Q164" i="8"/>
  <c r="R164" i="8"/>
  <c r="T164" i="8"/>
  <c r="X164" i="8"/>
  <c r="Y164" i="8"/>
  <c r="Z164" i="8"/>
  <c r="AA164" i="8"/>
  <c r="AB164" i="8"/>
  <c r="I165" i="8"/>
  <c r="J165" i="8"/>
  <c r="P165" i="8"/>
  <c r="Q165" i="8"/>
  <c r="R165" i="8"/>
  <c r="S165" i="8"/>
  <c r="X165" i="8"/>
  <c r="Y165" i="8"/>
  <c r="Z165" i="8"/>
  <c r="AF165" i="8"/>
  <c r="H166" i="8"/>
  <c r="I166" i="8"/>
  <c r="J166" i="8"/>
  <c r="P166" i="8"/>
  <c r="R166" i="8"/>
  <c r="X166" i="8"/>
  <c r="Y166" i="8"/>
  <c r="Z166" i="8"/>
  <c r="AF166" i="8"/>
  <c r="J167" i="8"/>
  <c r="K167" i="8"/>
  <c r="O167" i="8"/>
  <c r="P167" i="8"/>
  <c r="Q167" i="8"/>
  <c r="R167" i="8"/>
  <c r="X167" i="8"/>
  <c r="Y167" i="8"/>
  <c r="Z167" i="8"/>
  <c r="AF167" i="8"/>
  <c r="H168" i="8"/>
  <c r="J168" i="8"/>
  <c r="P168" i="8"/>
  <c r="R168" i="8"/>
  <c r="S168" i="8"/>
  <c r="X168" i="8"/>
  <c r="Z168" i="8"/>
  <c r="AF168" i="8"/>
  <c r="I169" i="8"/>
  <c r="J169" i="8"/>
  <c r="Q169" i="8"/>
  <c r="R169" i="8"/>
  <c r="S169" i="8"/>
  <c r="T169" i="8"/>
  <c r="Y169" i="8"/>
  <c r="Z169" i="8"/>
  <c r="AB169" i="8"/>
  <c r="H170" i="8"/>
  <c r="I170" i="8"/>
  <c r="J170" i="8"/>
  <c r="L170" i="8"/>
  <c r="P170" i="8"/>
  <c r="Q170" i="8"/>
  <c r="R170" i="8"/>
  <c r="S170" i="8"/>
  <c r="T170" i="8"/>
  <c r="X170" i="8"/>
  <c r="Y170" i="8"/>
  <c r="Z170" i="8"/>
  <c r="AB170" i="8"/>
  <c r="AF170" i="8"/>
  <c r="H171" i="8"/>
  <c r="I171" i="8"/>
  <c r="J171" i="8"/>
  <c r="L171" i="8"/>
  <c r="P171" i="8"/>
  <c r="Q171" i="8"/>
  <c r="R171" i="8"/>
  <c r="X171" i="8"/>
  <c r="Y171" i="8"/>
  <c r="Z171" i="8"/>
  <c r="AF171" i="8"/>
  <c r="H172" i="8"/>
  <c r="I172" i="8"/>
  <c r="J172" i="8"/>
  <c r="K172" i="8"/>
  <c r="P172" i="8"/>
  <c r="Q172" i="8"/>
  <c r="R172" i="8"/>
  <c r="X172" i="8"/>
  <c r="Y172" i="8"/>
  <c r="Z172" i="8"/>
  <c r="AA172" i="8"/>
  <c r="AF172" i="8"/>
  <c r="H173" i="8"/>
  <c r="I173" i="8"/>
  <c r="J173" i="8"/>
  <c r="P173" i="8"/>
  <c r="Q173" i="8"/>
  <c r="R173" i="8"/>
  <c r="X173" i="8"/>
  <c r="Y173" i="8"/>
  <c r="Z173" i="8"/>
  <c r="AF173" i="8"/>
  <c r="AG66" i="8"/>
  <c r="AH66" i="8"/>
  <c r="AI66" i="8"/>
  <c r="AJ66" i="8"/>
  <c r="AK66" i="8"/>
  <c r="AG67" i="8"/>
  <c r="AH67" i="8"/>
  <c r="AI67" i="8"/>
  <c r="AJ67" i="8"/>
  <c r="AK67" i="8"/>
  <c r="AG68" i="8"/>
  <c r="AH68" i="8"/>
  <c r="AI68" i="8"/>
  <c r="AJ68" i="8"/>
  <c r="AK68" i="8"/>
  <c r="AG69" i="8"/>
  <c r="AH69" i="8"/>
  <c r="AI69" i="8"/>
  <c r="AJ69" i="8"/>
  <c r="AK69" i="8"/>
  <c r="AH65" i="8"/>
  <c r="AI65" i="8"/>
  <c r="AJ65" i="8"/>
  <c r="AK65" i="8"/>
  <c r="AG65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H40" i="8"/>
  <c r="C1" i="8" s="1"/>
  <c r="S173" i="8" l="1"/>
  <c r="K171" i="8"/>
  <c r="K170" i="8"/>
  <c r="AA168" i="8"/>
  <c r="S164" i="8"/>
  <c r="AA160" i="8"/>
  <c r="AF159" i="8"/>
  <c r="K159" i="8"/>
  <c r="AA156" i="8"/>
  <c r="S155" i="8"/>
  <c r="H152" i="8"/>
  <c r="AA149" i="8"/>
  <c r="H149" i="8"/>
  <c r="J123" i="8"/>
  <c r="R130" i="8"/>
  <c r="Z131" i="8"/>
  <c r="S171" i="8"/>
  <c r="AA167" i="8"/>
  <c r="X163" i="8"/>
  <c r="AA162" i="8"/>
  <c r="K162" i="8"/>
  <c r="S161" i="8"/>
  <c r="X160" i="8"/>
  <c r="H158" i="8"/>
  <c r="P157" i="8"/>
  <c r="X156" i="8"/>
  <c r="AF155" i="8"/>
  <c r="S154" i="8"/>
  <c r="AA151" i="8"/>
  <c r="K151" i="8"/>
  <c r="AA173" i="8"/>
  <c r="K173" i="8"/>
  <c r="K169" i="8"/>
  <c r="K164" i="8"/>
  <c r="S159" i="8"/>
  <c r="AA157" i="8"/>
  <c r="S156" i="8"/>
  <c r="AA155" i="8"/>
  <c r="K153" i="8"/>
  <c r="S149" i="8"/>
  <c r="S172" i="8"/>
  <c r="AA169" i="8"/>
  <c r="K163" i="8"/>
  <c r="X162" i="8"/>
  <c r="K161" i="8"/>
  <c r="K160" i="8"/>
  <c r="X158" i="8"/>
  <c r="K154" i="8"/>
  <c r="P152" i="8"/>
  <c r="X151" i="8"/>
  <c r="H151" i="8"/>
  <c r="K149" i="8"/>
  <c r="AA171" i="8"/>
  <c r="M171" i="8"/>
  <c r="AA170" i="8"/>
  <c r="K168" i="8"/>
  <c r="S167" i="8"/>
  <c r="S162" i="8"/>
  <c r="AA161" i="8"/>
  <c r="K156" i="8"/>
  <c r="K152" i="8"/>
  <c r="S151" i="8"/>
  <c r="O116" i="8"/>
  <c r="W116" i="8"/>
  <c r="AE116" i="8"/>
  <c r="AA165" i="8"/>
  <c r="K165" i="8"/>
  <c r="AA163" i="8"/>
  <c r="S157" i="8"/>
  <c r="AA154" i="8"/>
  <c r="AA153" i="8"/>
  <c r="AA152" i="8"/>
  <c r="H114" i="8"/>
  <c r="P114" i="8"/>
  <c r="X114" i="8"/>
  <c r="AF114" i="8"/>
  <c r="AD126" i="12"/>
  <c r="W123" i="12"/>
  <c r="V136" i="12"/>
  <c r="L121" i="12"/>
  <c r="AB124" i="12"/>
  <c r="AF151" i="12"/>
  <c r="T169" i="12"/>
  <c r="P167" i="12"/>
  <c r="M151" i="12"/>
  <c r="T134" i="12"/>
  <c r="U170" i="12"/>
  <c r="AF175" i="12"/>
  <c r="H167" i="12"/>
  <c r="H175" i="12"/>
  <c r="AC162" i="12"/>
  <c r="H173" i="12"/>
  <c r="U162" i="12"/>
  <c r="AA172" i="12"/>
  <c r="K156" i="12"/>
  <c r="AA170" i="12"/>
  <c r="AB155" i="12"/>
  <c r="X151" i="12"/>
  <c r="AC175" i="12"/>
  <c r="V174" i="12"/>
  <c r="K172" i="12"/>
  <c r="M170" i="12"/>
  <c r="AC168" i="12"/>
  <c r="S164" i="12"/>
  <c r="AD161" i="12"/>
  <c r="V151" i="12"/>
  <c r="X175" i="12"/>
  <c r="N174" i="12"/>
  <c r="AB171" i="12"/>
  <c r="K170" i="12"/>
  <c r="U168" i="12"/>
  <c r="K164" i="12"/>
  <c r="V161" i="12"/>
  <c r="U151" i="12"/>
  <c r="V175" i="12"/>
  <c r="AF173" i="12"/>
  <c r="T171" i="12"/>
  <c r="AD169" i="12"/>
  <c r="M168" i="12"/>
  <c r="AB163" i="12"/>
  <c r="N161" i="12"/>
  <c r="P151" i="12"/>
  <c r="U175" i="12"/>
  <c r="X173" i="12"/>
  <c r="L171" i="12"/>
  <c r="AB169" i="12"/>
  <c r="AF167" i="12"/>
  <c r="T163" i="12"/>
  <c r="AA156" i="12"/>
  <c r="N151" i="12"/>
  <c r="P175" i="12"/>
  <c r="P173" i="12"/>
  <c r="AC170" i="12"/>
  <c r="V169" i="12"/>
  <c r="X167" i="12"/>
  <c r="L163" i="12"/>
  <c r="S156" i="12"/>
  <c r="N175" i="12"/>
  <c r="AD151" i="12"/>
  <c r="N169" i="12"/>
  <c r="AC151" i="12"/>
  <c r="AD175" i="12"/>
  <c r="AD174" i="12"/>
  <c r="S172" i="12"/>
  <c r="S170" i="12"/>
  <c r="L169" i="12"/>
  <c r="AA164" i="12"/>
  <c r="M162" i="12"/>
  <c r="T155" i="12"/>
  <c r="Y174" i="12"/>
  <c r="Q174" i="12"/>
  <c r="I174" i="12"/>
  <c r="Z173" i="12"/>
  <c r="R173" i="12"/>
  <c r="J173" i="12"/>
  <c r="AE168" i="12"/>
  <c r="W168" i="12"/>
  <c r="O168" i="12"/>
  <c r="Y166" i="12"/>
  <c r="Q166" i="12"/>
  <c r="I166" i="12"/>
  <c r="Z165" i="12"/>
  <c r="R165" i="12"/>
  <c r="J165" i="12"/>
  <c r="AE160" i="12"/>
  <c r="W160" i="12"/>
  <c r="O160" i="12"/>
  <c r="AF159" i="12"/>
  <c r="X159" i="12"/>
  <c r="P159" i="12"/>
  <c r="H159" i="12"/>
  <c r="Y158" i="12"/>
  <c r="Q158" i="12"/>
  <c r="I158" i="12"/>
  <c r="Z157" i="12"/>
  <c r="R157" i="12"/>
  <c r="J157" i="12"/>
  <c r="L155" i="12"/>
  <c r="AC154" i="12"/>
  <c r="U154" i="12"/>
  <c r="M154" i="12"/>
  <c r="AD153" i="12"/>
  <c r="V153" i="12"/>
  <c r="N153" i="12"/>
  <c r="AE152" i="12"/>
  <c r="W152" i="12"/>
  <c r="O152" i="12"/>
  <c r="AE151" i="12"/>
  <c r="W151" i="12"/>
  <c r="O151" i="12"/>
  <c r="AE175" i="12"/>
  <c r="W175" i="12"/>
  <c r="O175" i="12"/>
  <c r="AF174" i="12"/>
  <c r="X174" i="12"/>
  <c r="P174" i="12"/>
  <c r="H174" i="12"/>
  <c r="Y173" i="12"/>
  <c r="Q173" i="12"/>
  <c r="I173" i="12"/>
  <c r="Z172" i="12"/>
  <c r="R172" i="12"/>
  <c r="J172" i="12"/>
  <c r="AA171" i="12"/>
  <c r="S171" i="12"/>
  <c r="K171" i="12"/>
  <c r="AB170" i="12"/>
  <c r="T170" i="12"/>
  <c r="L170" i="12"/>
  <c r="AC169" i="12"/>
  <c r="U169" i="12"/>
  <c r="M169" i="12"/>
  <c r="AD168" i="12"/>
  <c r="V168" i="12"/>
  <c r="N168" i="12"/>
  <c r="AE167" i="12"/>
  <c r="W167" i="12"/>
  <c r="O167" i="12"/>
  <c r="AF166" i="12"/>
  <c r="X166" i="12"/>
  <c r="P166" i="12"/>
  <c r="H166" i="12"/>
  <c r="Y165" i="12"/>
  <c r="Q165" i="12"/>
  <c r="I165" i="12"/>
  <c r="Z164" i="12"/>
  <c r="R164" i="12"/>
  <c r="J164" i="12"/>
  <c r="AA163" i="12"/>
  <c r="S163" i="12"/>
  <c r="K163" i="12"/>
  <c r="AB162" i="12"/>
  <c r="T162" i="12"/>
  <c r="L162" i="12"/>
  <c r="AC161" i="12"/>
  <c r="U161" i="12"/>
  <c r="M161" i="12"/>
  <c r="AD160" i="12"/>
  <c r="V160" i="12"/>
  <c r="N160" i="12"/>
  <c r="AE159" i="12"/>
  <c r="W159" i="12"/>
  <c r="O159" i="12"/>
  <c r="AF158" i="12"/>
  <c r="X158" i="12"/>
  <c r="P158" i="12"/>
  <c r="H158" i="12"/>
  <c r="Y157" i="12"/>
  <c r="Q157" i="12"/>
  <c r="I157" i="12"/>
  <c r="Z156" i="12"/>
  <c r="R156" i="12"/>
  <c r="J156" i="12"/>
  <c r="AA155" i="12"/>
  <c r="S155" i="12"/>
  <c r="K155" i="12"/>
  <c r="AB154" i="12"/>
  <c r="T154" i="12"/>
  <c r="L154" i="12"/>
  <c r="AC153" i="12"/>
  <c r="U153" i="12"/>
  <c r="M153" i="12"/>
  <c r="AD152" i="12"/>
  <c r="V152" i="12"/>
  <c r="N152" i="12"/>
  <c r="AE174" i="12"/>
  <c r="W174" i="12"/>
  <c r="O174" i="12"/>
  <c r="Y172" i="12"/>
  <c r="Q172" i="12"/>
  <c r="I172" i="12"/>
  <c r="Z171" i="12"/>
  <c r="R171" i="12"/>
  <c r="J171" i="12"/>
  <c r="AD167" i="12"/>
  <c r="V167" i="12"/>
  <c r="N167" i="12"/>
  <c r="AE166" i="12"/>
  <c r="W166" i="12"/>
  <c r="O166" i="12"/>
  <c r="AF165" i="12"/>
  <c r="X165" i="12"/>
  <c r="P165" i="12"/>
  <c r="H165" i="12"/>
  <c r="Y164" i="12"/>
  <c r="Q164" i="12"/>
  <c r="I164" i="12"/>
  <c r="Z163" i="12"/>
  <c r="R163" i="12"/>
  <c r="J163" i="12"/>
  <c r="AA162" i="12"/>
  <c r="S162" i="12"/>
  <c r="K162" i="12"/>
  <c r="AB161" i="12"/>
  <c r="T161" i="12"/>
  <c r="L161" i="12"/>
  <c r="AC160" i="12"/>
  <c r="U160" i="12"/>
  <c r="M160" i="12"/>
  <c r="AD159" i="12"/>
  <c r="V159" i="12"/>
  <c r="N159" i="12"/>
  <c r="AE158" i="12"/>
  <c r="W158" i="12"/>
  <c r="O158" i="12"/>
  <c r="AF157" i="12"/>
  <c r="X157" i="12"/>
  <c r="P157" i="12"/>
  <c r="H157" i="12"/>
  <c r="Y156" i="12"/>
  <c r="Q156" i="12"/>
  <c r="I156" i="12"/>
  <c r="Z155" i="12"/>
  <c r="R155" i="12"/>
  <c r="J155" i="12"/>
  <c r="AA154" i="12"/>
  <c r="S154" i="12"/>
  <c r="K154" i="12"/>
  <c r="AB153" i="12"/>
  <c r="T153" i="12"/>
  <c r="L153" i="12"/>
  <c r="AC152" i="12"/>
  <c r="U152" i="12"/>
  <c r="M152" i="12"/>
  <c r="M175" i="12"/>
  <c r="AE173" i="12"/>
  <c r="W173" i="12"/>
  <c r="O173" i="12"/>
  <c r="AF172" i="12"/>
  <c r="X172" i="12"/>
  <c r="P172" i="12"/>
  <c r="H172" i="12"/>
  <c r="Y171" i="12"/>
  <c r="Q171" i="12"/>
  <c r="I171" i="12"/>
  <c r="Z170" i="12"/>
  <c r="R170" i="12"/>
  <c r="J170" i="12"/>
  <c r="AA169" i="12"/>
  <c r="S169" i="12"/>
  <c r="K169" i="12"/>
  <c r="AB168" i="12"/>
  <c r="T168" i="12"/>
  <c r="L168" i="12"/>
  <c r="AC167" i="12"/>
  <c r="U167" i="12"/>
  <c r="M167" i="12"/>
  <c r="AD166" i="12"/>
  <c r="V166" i="12"/>
  <c r="N166" i="12"/>
  <c r="AE165" i="12"/>
  <c r="W165" i="12"/>
  <c r="O165" i="12"/>
  <c r="AF164" i="12"/>
  <c r="X164" i="12"/>
  <c r="P164" i="12"/>
  <c r="H164" i="12"/>
  <c r="Y163" i="12"/>
  <c r="Q163" i="12"/>
  <c r="I163" i="12"/>
  <c r="Z162" i="12"/>
  <c r="R162" i="12"/>
  <c r="J162" i="12"/>
  <c r="AA161" i="12"/>
  <c r="S161" i="12"/>
  <c r="K161" i="12"/>
  <c r="AB160" i="12"/>
  <c r="T160" i="12"/>
  <c r="L160" i="12"/>
  <c r="AC159" i="12"/>
  <c r="U159" i="12"/>
  <c r="M159" i="12"/>
  <c r="AD158" i="12"/>
  <c r="V158" i="12"/>
  <c r="N158" i="12"/>
  <c r="AE157" i="12"/>
  <c r="W157" i="12"/>
  <c r="O157" i="12"/>
  <c r="AF156" i="12"/>
  <c r="X156" i="12"/>
  <c r="P156" i="12"/>
  <c r="H156" i="12"/>
  <c r="Y155" i="12"/>
  <c r="Q155" i="12"/>
  <c r="I155" i="12"/>
  <c r="Z154" i="12"/>
  <c r="R154" i="12"/>
  <c r="J154" i="12"/>
  <c r="AA153" i="12"/>
  <c r="S153" i="12"/>
  <c r="K153" i="12"/>
  <c r="AB152" i="12"/>
  <c r="T152" i="12"/>
  <c r="L152" i="12"/>
  <c r="AB151" i="12"/>
  <c r="T151" i="12"/>
  <c r="L151" i="12"/>
  <c r="AB175" i="12"/>
  <c r="T175" i="12"/>
  <c r="L175" i="12"/>
  <c r="AC174" i="12"/>
  <c r="U174" i="12"/>
  <c r="M174" i="12"/>
  <c r="AD173" i="12"/>
  <c r="V173" i="12"/>
  <c r="N173" i="12"/>
  <c r="AE172" i="12"/>
  <c r="W172" i="12"/>
  <c r="O172" i="12"/>
  <c r="AF171" i="12"/>
  <c r="X171" i="12"/>
  <c r="P171" i="12"/>
  <c r="H171" i="12"/>
  <c r="Y170" i="12"/>
  <c r="Q170" i="12"/>
  <c r="I170" i="12"/>
  <c r="Z169" i="12"/>
  <c r="R169" i="12"/>
  <c r="J169" i="12"/>
  <c r="AA168" i="12"/>
  <c r="S168" i="12"/>
  <c r="K168" i="12"/>
  <c r="AB167" i="12"/>
  <c r="T167" i="12"/>
  <c r="L167" i="12"/>
  <c r="AC166" i="12"/>
  <c r="U166" i="12"/>
  <c r="M166" i="12"/>
  <c r="AD165" i="12"/>
  <c r="V165" i="12"/>
  <c r="N165" i="12"/>
  <c r="AE164" i="12"/>
  <c r="W164" i="12"/>
  <c r="O164" i="12"/>
  <c r="AF163" i="12"/>
  <c r="X163" i="12"/>
  <c r="P163" i="12"/>
  <c r="H163" i="12"/>
  <c r="Y162" i="12"/>
  <c r="Q162" i="12"/>
  <c r="I162" i="12"/>
  <c r="Z161" i="12"/>
  <c r="R161" i="12"/>
  <c r="J161" i="12"/>
  <c r="AA160" i="12"/>
  <c r="S160" i="12"/>
  <c r="K160" i="12"/>
  <c r="AB159" i="12"/>
  <c r="T159" i="12"/>
  <c r="L159" i="12"/>
  <c r="AC158" i="12"/>
  <c r="U158" i="12"/>
  <c r="M158" i="12"/>
  <c r="AD157" i="12"/>
  <c r="V157" i="12"/>
  <c r="N157" i="12"/>
  <c r="AE156" i="12"/>
  <c r="W156" i="12"/>
  <c r="O156" i="12"/>
  <c r="AF155" i="12"/>
  <c r="X155" i="12"/>
  <c r="P155" i="12"/>
  <c r="H155" i="12"/>
  <c r="Y154" i="12"/>
  <c r="Q154" i="12"/>
  <c r="I154" i="12"/>
  <c r="Z153" i="12"/>
  <c r="R153" i="12"/>
  <c r="J153" i="12"/>
  <c r="AA152" i="12"/>
  <c r="S152" i="12"/>
  <c r="K152" i="12"/>
  <c r="AA151" i="12"/>
  <c r="S151" i="12"/>
  <c r="K151" i="12"/>
  <c r="AA175" i="12"/>
  <c r="S175" i="12"/>
  <c r="K175" i="12"/>
  <c r="AB174" i="12"/>
  <c r="T174" i="12"/>
  <c r="L174" i="12"/>
  <c r="AC173" i="12"/>
  <c r="U173" i="12"/>
  <c r="M173" i="12"/>
  <c r="AD172" i="12"/>
  <c r="V172" i="12"/>
  <c r="N172" i="12"/>
  <c r="AE171" i="12"/>
  <c r="W171" i="12"/>
  <c r="O171" i="12"/>
  <c r="AF170" i="12"/>
  <c r="X170" i="12"/>
  <c r="P170" i="12"/>
  <c r="H170" i="12"/>
  <c r="Y169" i="12"/>
  <c r="Q169" i="12"/>
  <c r="I169" i="12"/>
  <c r="Z168" i="12"/>
  <c r="R168" i="12"/>
  <c r="J168" i="12"/>
  <c r="AA167" i="12"/>
  <c r="S167" i="12"/>
  <c r="K167" i="12"/>
  <c r="AB166" i="12"/>
  <c r="T166" i="12"/>
  <c r="L166" i="12"/>
  <c r="AC165" i="12"/>
  <c r="U165" i="12"/>
  <c r="M165" i="12"/>
  <c r="AD164" i="12"/>
  <c r="V164" i="12"/>
  <c r="N164" i="12"/>
  <c r="AE163" i="12"/>
  <c r="W163" i="12"/>
  <c r="O163" i="12"/>
  <c r="AF162" i="12"/>
  <c r="X162" i="12"/>
  <c r="P162" i="12"/>
  <c r="H162" i="12"/>
  <c r="Y161" i="12"/>
  <c r="Q161" i="12"/>
  <c r="I161" i="12"/>
  <c r="Z160" i="12"/>
  <c r="R160" i="12"/>
  <c r="J160" i="12"/>
  <c r="AA159" i="12"/>
  <c r="S159" i="12"/>
  <c r="K159" i="12"/>
  <c r="AB158" i="12"/>
  <c r="T158" i="12"/>
  <c r="L158" i="12"/>
  <c r="AC157" i="12"/>
  <c r="U157" i="12"/>
  <c r="M157" i="12"/>
  <c r="AD156" i="12"/>
  <c r="V156" i="12"/>
  <c r="N156" i="12"/>
  <c r="AE155" i="12"/>
  <c r="W155" i="12"/>
  <c r="O155" i="12"/>
  <c r="AF154" i="12"/>
  <c r="X154" i="12"/>
  <c r="P154" i="12"/>
  <c r="H154" i="12"/>
  <c r="Y153" i="12"/>
  <c r="Q153" i="12"/>
  <c r="I153" i="12"/>
  <c r="Z152" i="12"/>
  <c r="R152" i="12"/>
  <c r="J152" i="12"/>
  <c r="Z151" i="12"/>
  <c r="R151" i="12"/>
  <c r="J151" i="12"/>
  <c r="Z175" i="12"/>
  <c r="R175" i="12"/>
  <c r="J175" i="12"/>
  <c r="AA174" i="12"/>
  <c r="S174" i="12"/>
  <c r="K174" i="12"/>
  <c r="AB173" i="12"/>
  <c r="T173" i="12"/>
  <c r="L173" i="12"/>
  <c r="AC172" i="12"/>
  <c r="U172" i="12"/>
  <c r="M172" i="12"/>
  <c r="AD171" i="12"/>
  <c r="V171" i="12"/>
  <c r="N171" i="12"/>
  <c r="AE170" i="12"/>
  <c r="W170" i="12"/>
  <c r="O170" i="12"/>
  <c r="AF169" i="12"/>
  <c r="X169" i="12"/>
  <c r="P169" i="12"/>
  <c r="H169" i="12"/>
  <c r="Y168" i="12"/>
  <c r="Q168" i="12"/>
  <c r="I168" i="12"/>
  <c r="Z167" i="12"/>
  <c r="R167" i="12"/>
  <c r="J167" i="12"/>
  <c r="AA166" i="12"/>
  <c r="S166" i="12"/>
  <c r="K166" i="12"/>
  <c r="AB165" i="12"/>
  <c r="T165" i="12"/>
  <c r="L165" i="12"/>
  <c r="AC164" i="12"/>
  <c r="U164" i="12"/>
  <c r="M164" i="12"/>
  <c r="AD163" i="12"/>
  <c r="V163" i="12"/>
  <c r="N163" i="12"/>
  <c r="AE162" i="12"/>
  <c r="W162" i="12"/>
  <c r="O162" i="12"/>
  <c r="AF161" i="12"/>
  <c r="X161" i="12"/>
  <c r="P161" i="12"/>
  <c r="H161" i="12"/>
  <c r="Y160" i="12"/>
  <c r="Q160" i="12"/>
  <c r="I160" i="12"/>
  <c r="Z159" i="12"/>
  <c r="R159" i="12"/>
  <c r="J159" i="12"/>
  <c r="AA158" i="12"/>
  <c r="S158" i="12"/>
  <c r="K158" i="12"/>
  <c r="AB157" i="12"/>
  <c r="T157" i="12"/>
  <c r="L157" i="12"/>
  <c r="AC156" i="12"/>
  <c r="U156" i="12"/>
  <c r="M156" i="12"/>
  <c r="AD155" i="12"/>
  <c r="V155" i="12"/>
  <c r="N155" i="12"/>
  <c r="AE154" i="12"/>
  <c r="W154" i="12"/>
  <c r="O154" i="12"/>
  <c r="AF153" i="12"/>
  <c r="X153" i="12"/>
  <c r="P153" i="12"/>
  <c r="H153" i="12"/>
  <c r="Y152" i="12"/>
  <c r="Q152" i="12"/>
  <c r="I152" i="12"/>
  <c r="H151" i="12"/>
  <c r="Y151" i="12"/>
  <c r="Q151" i="12"/>
  <c r="I151" i="12"/>
  <c r="Y175" i="12"/>
  <c r="Q175" i="12"/>
  <c r="I175" i="12"/>
  <c r="Z174" i="12"/>
  <c r="R174" i="12"/>
  <c r="J174" i="12"/>
  <c r="AA173" i="12"/>
  <c r="S173" i="12"/>
  <c r="K173" i="12"/>
  <c r="AB172" i="12"/>
  <c r="T172" i="12"/>
  <c r="L172" i="12"/>
  <c r="AC171" i="12"/>
  <c r="U171" i="12"/>
  <c r="M171" i="12"/>
  <c r="AD170" i="12"/>
  <c r="V170" i="12"/>
  <c r="N170" i="12"/>
  <c r="AE169" i="12"/>
  <c r="W169" i="12"/>
  <c r="O169" i="12"/>
  <c r="AF168" i="12"/>
  <c r="X168" i="12"/>
  <c r="P168" i="12"/>
  <c r="H168" i="12"/>
  <c r="Y167" i="12"/>
  <c r="Q167" i="12"/>
  <c r="I167" i="12"/>
  <c r="Z166" i="12"/>
  <c r="R166" i="12"/>
  <c r="J166" i="12"/>
  <c r="AA165" i="12"/>
  <c r="S165" i="12"/>
  <c r="K165" i="12"/>
  <c r="AB164" i="12"/>
  <c r="T164" i="12"/>
  <c r="L164" i="12"/>
  <c r="AC163" i="12"/>
  <c r="U163" i="12"/>
  <c r="M163" i="12"/>
  <c r="AD162" i="12"/>
  <c r="V162" i="12"/>
  <c r="N162" i="12"/>
  <c r="AE161" i="12"/>
  <c r="W161" i="12"/>
  <c r="O161" i="12"/>
  <c r="AF160" i="12"/>
  <c r="X160" i="12"/>
  <c r="P160" i="12"/>
  <c r="H160" i="12"/>
  <c r="I120" i="8"/>
  <c r="V134" i="8"/>
  <c r="V126" i="8"/>
  <c r="I116" i="8"/>
  <c r="X137" i="8"/>
  <c r="Z122" i="12"/>
  <c r="AN12" i="12"/>
  <c r="J130" i="12"/>
  <c r="I133" i="12"/>
  <c r="Y137" i="12"/>
  <c r="Z119" i="12"/>
  <c r="U129" i="12"/>
  <c r="Y125" i="12"/>
  <c r="C1" i="12"/>
  <c r="N126" i="12"/>
  <c r="V137" i="12"/>
  <c r="AD134" i="12"/>
  <c r="X128" i="12"/>
  <c r="AN28" i="12"/>
  <c r="P136" i="12"/>
  <c r="X122" i="12"/>
  <c r="AF128" i="12"/>
  <c r="AB116" i="12"/>
  <c r="T116" i="12"/>
  <c r="L116" i="12"/>
  <c r="Y116" i="12"/>
  <c r="Q116" i="12"/>
  <c r="I116" i="12"/>
  <c r="AE116" i="12"/>
  <c r="W116" i="12"/>
  <c r="O116" i="12"/>
  <c r="AN15" i="12"/>
  <c r="Z117" i="12"/>
  <c r="R117" i="12"/>
  <c r="J117" i="12"/>
  <c r="AD117" i="12"/>
  <c r="V117" i="12"/>
  <c r="N117" i="12"/>
  <c r="AB117" i="12"/>
  <c r="T117" i="12"/>
  <c r="L117" i="12"/>
  <c r="J116" i="12"/>
  <c r="Z116" i="12"/>
  <c r="R118" i="12"/>
  <c r="N118" i="12"/>
  <c r="AB118" i="12"/>
  <c r="I118" i="12"/>
  <c r="AD113" i="12"/>
  <c r="V113" i="12"/>
  <c r="N113" i="12"/>
  <c r="Z113" i="12"/>
  <c r="R113" i="12"/>
  <c r="J113" i="12"/>
  <c r="AF113" i="12"/>
  <c r="X113" i="12"/>
  <c r="P113" i="12"/>
  <c r="H113" i="12"/>
  <c r="AE125" i="12"/>
  <c r="O125" i="12"/>
  <c r="M117" i="12"/>
  <c r="AC117" i="12"/>
  <c r="W120" i="12"/>
  <c r="V120" i="12"/>
  <c r="AF120" i="12"/>
  <c r="N120" i="12"/>
  <c r="AD120" i="12"/>
  <c r="O133" i="12"/>
  <c r="AE133" i="12"/>
  <c r="W133" i="12"/>
  <c r="O123" i="12"/>
  <c r="W117" i="12"/>
  <c r="AE131" i="12"/>
  <c r="Z114" i="12"/>
  <c r="R114" i="12"/>
  <c r="J114" i="12"/>
  <c r="AE114" i="12"/>
  <c r="W114" i="12"/>
  <c r="O114" i="12"/>
  <c r="AE115" i="12"/>
  <c r="W115" i="12"/>
  <c r="O115" i="12"/>
  <c r="AB115" i="12"/>
  <c r="T115" i="12"/>
  <c r="L115" i="12"/>
  <c r="Z115" i="12"/>
  <c r="R115" i="12"/>
  <c r="J115" i="12"/>
  <c r="H117" i="12"/>
  <c r="K134" i="12"/>
  <c r="K126" i="12"/>
  <c r="K131" i="12"/>
  <c r="K123" i="12"/>
  <c r="K136" i="12"/>
  <c r="K128" i="12"/>
  <c r="K120" i="12"/>
  <c r="K133" i="12"/>
  <c r="K125" i="12"/>
  <c r="K137" i="12"/>
  <c r="K130" i="12"/>
  <c r="K122" i="12"/>
  <c r="K132" i="12"/>
  <c r="K124" i="12"/>
  <c r="S137" i="12"/>
  <c r="S134" i="12"/>
  <c r="S126" i="12"/>
  <c r="S118" i="12"/>
  <c r="S131" i="12"/>
  <c r="S123" i="12"/>
  <c r="S136" i="12"/>
  <c r="S128" i="12"/>
  <c r="S120" i="12"/>
  <c r="S133" i="12"/>
  <c r="S125" i="12"/>
  <c r="S130" i="12"/>
  <c r="S122" i="12"/>
  <c r="S132" i="12"/>
  <c r="S124" i="12"/>
  <c r="AA134" i="12"/>
  <c r="AA126" i="12"/>
  <c r="AA118" i="12"/>
  <c r="AA131" i="12"/>
  <c r="AA123" i="12"/>
  <c r="AA136" i="12"/>
  <c r="AA128" i="12"/>
  <c r="AA120" i="12"/>
  <c r="AA133" i="12"/>
  <c r="AA125" i="12"/>
  <c r="AA137" i="12"/>
  <c r="AA130" i="12"/>
  <c r="AA122" i="12"/>
  <c r="AA132" i="12"/>
  <c r="AA124" i="12"/>
  <c r="M114" i="12"/>
  <c r="U114" i="12"/>
  <c r="AC114" i="12"/>
  <c r="U118" i="12"/>
  <c r="K119" i="12"/>
  <c r="T121" i="12"/>
  <c r="J122" i="12"/>
  <c r="L126" i="12"/>
  <c r="K127" i="12"/>
  <c r="P128" i="12"/>
  <c r="S129" i="12"/>
  <c r="R130" i="12"/>
  <c r="U131" i="12"/>
  <c r="T132" i="12"/>
  <c r="AB134" i="12"/>
  <c r="AA135" i="12"/>
  <c r="I137" i="12"/>
  <c r="L137" i="12"/>
  <c r="L131" i="12"/>
  <c r="L123" i="12"/>
  <c r="L136" i="12"/>
  <c r="L128" i="12"/>
  <c r="L120" i="12"/>
  <c r="L133" i="12"/>
  <c r="L125" i="12"/>
  <c r="L130" i="12"/>
  <c r="L122" i="12"/>
  <c r="L135" i="12"/>
  <c r="L127" i="12"/>
  <c r="L119" i="12"/>
  <c r="L129" i="12"/>
  <c r="T137" i="12"/>
  <c r="T131" i="12"/>
  <c r="T123" i="12"/>
  <c r="T136" i="12"/>
  <c r="T128" i="12"/>
  <c r="T120" i="12"/>
  <c r="T133" i="12"/>
  <c r="T125" i="12"/>
  <c r="T130" i="12"/>
  <c r="T122" i="12"/>
  <c r="T135" i="12"/>
  <c r="T127" i="12"/>
  <c r="T119" i="12"/>
  <c r="T129" i="12"/>
  <c r="AB137" i="12"/>
  <c r="AB131" i="12"/>
  <c r="AB123" i="12"/>
  <c r="AB136" i="12"/>
  <c r="AB128" i="12"/>
  <c r="AB120" i="12"/>
  <c r="AB133" i="12"/>
  <c r="AB125" i="12"/>
  <c r="AB130" i="12"/>
  <c r="AB122" i="12"/>
  <c r="AB135" i="12"/>
  <c r="AB127" i="12"/>
  <c r="AB119" i="12"/>
  <c r="AB129" i="12"/>
  <c r="I113" i="12"/>
  <c r="Q113" i="12"/>
  <c r="Y113" i="12"/>
  <c r="N114" i="12"/>
  <c r="V114" i="12"/>
  <c r="AD114" i="12"/>
  <c r="K115" i="12"/>
  <c r="S115" i="12"/>
  <c r="AA115" i="12"/>
  <c r="H116" i="12"/>
  <c r="P116" i="12"/>
  <c r="X116" i="12"/>
  <c r="AF116" i="12"/>
  <c r="U117" i="12"/>
  <c r="J118" i="12"/>
  <c r="V118" i="12"/>
  <c r="Q119" i="12"/>
  <c r="H120" i="12"/>
  <c r="AE120" i="12"/>
  <c r="U121" i="12"/>
  <c r="P122" i="12"/>
  <c r="J124" i="12"/>
  <c r="I125" i="12"/>
  <c r="Q127" i="12"/>
  <c r="V128" i="12"/>
  <c r="X130" i="12"/>
  <c r="W131" i="12"/>
  <c r="Z132" i="12"/>
  <c r="Y133" i="12"/>
  <c r="M137" i="12"/>
  <c r="M136" i="12"/>
  <c r="M128" i="12"/>
  <c r="M120" i="12"/>
  <c r="M133" i="12"/>
  <c r="M125" i="12"/>
  <c r="M130" i="12"/>
  <c r="M122" i="12"/>
  <c r="M135" i="12"/>
  <c r="M127" i="12"/>
  <c r="M119" i="12"/>
  <c r="M132" i="12"/>
  <c r="M124" i="12"/>
  <c r="M134" i="12"/>
  <c r="M126" i="12"/>
  <c r="U137" i="12"/>
  <c r="U136" i="12"/>
  <c r="U128" i="12"/>
  <c r="U120" i="12"/>
  <c r="U133" i="12"/>
  <c r="U125" i="12"/>
  <c r="U130" i="12"/>
  <c r="U122" i="12"/>
  <c r="U135" i="12"/>
  <c r="U127" i="12"/>
  <c r="U119" i="12"/>
  <c r="U132" i="12"/>
  <c r="U124" i="12"/>
  <c r="U134" i="12"/>
  <c r="U126" i="12"/>
  <c r="AC137" i="12"/>
  <c r="AC136" i="12"/>
  <c r="AC128" i="12"/>
  <c r="AC120" i="12"/>
  <c r="AC133" i="12"/>
  <c r="AC125" i="12"/>
  <c r="AC130" i="12"/>
  <c r="AC122" i="12"/>
  <c r="AC135" i="12"/>
  <c r="AC127" i="12"/>
  <c r="AC119" i="12"/>
  <c r="AC132" i="12"/>
  <c r="AC124" i="12"/>
  <c r="AC134" i="12"/>
  <c r="AC126" i="12"/>
  <c r="K118" i="12"/>
  <c r="R119" i="12"/>
  <c r="AA121" i="12"/>
  <c r="Q122" i="12"/>
  <c r="M123" i="12"/>
  <c r="L124" i="12"/>
  <c r="T126" i="12"/>
  <c r="S127" i="12"/>
  <c r="AA129" i="12"/>
  <c r="Z130" i="12"/>
  <c r="AC131" i="12"/>
  <c r="AB132" i="12"/>
  <c r="H136" i="12"/>
  <c r="N133" i="12"/>
  <c r="N125" i="12"/>
  <c r="N130" i="12"/>
  <c r="N122" i="12"/>
  <c r="N135" i="12"/>
  <c r="N127" i="12"/>
  <c r="N119" i="12"/>
  <c r="N137" i="12"/>
  <c r="N132" i="12"/>
  <c r="N124" i="12"/>
  <c r="N129" i="12"/>
  <c r="N121" i="12"/>
  <c r="N131" i="12"/>
  <c r="N123" i="12"/>
  <c r="V133" i="12"/>
  <c r="V125" i="12"/>
  <c r="V130" i="12"/>
  <c r="V122" i="12"/>
  <c r="V135" i="12"/>
  <c r="V127" i="12"/>
  <c r="V119" i="12"/>
  <c r="V132" i="12"/>
  <c r="V124" i="12"/>
  <c r="V129" i="12"/>
  <c r="V121" i="12"/>
  <c r="V131" i="12"/>
  <c r="V123" i="12"/>
  <c r="AD136" i="12"/>
  <c r="AD133" i="12"/>
  <c r="AD125" i="12"/>
  <c r="AD130" i="12"/>
  <c r="AD122" i="12"/>
  <c r="AD135" i="12"/>
  <c r="AD127" i="12"/>
  <c r="AD119" i="12"/>
  <c r="AD137" i="12"/>
  <c r="AD132" i="12"/>
  <c r="AD124" i="12"/>
  <c r="AD129" i="12"/>
  <c r="AD121" i="12"/>
  <c r="AD131" i="12"/>
  <c r="AD123" i="12"/>
  <c r="K113" i="12"/>
  <c r="S113" i="12"/>
  <c r="AA113" i="12"/>
  <c r="H114" i="12"/>
  <c r="P114" i="12"/>
  <c r="X114" i="12"/>
  <c r="AF114" i="12"/>
  <c r="M115" i="12"/>
  <c r="U115" i="12"/>
  <c r="AC115" i="12"/>
  <c r="R116" i="12"/>
  <c r="O117" i="12"/>
  <c r="AE117" i="12"/>
  <c r="L118" i="12"/>
  <c r="AC118" i="12"/>
  <c r="S119" i="12"/>
  <c r="O120" i="12"/>
  <c r="AB121" i="12"/>
  <c r="R122" i="12"/>
  <c r="Q125" i="12"/>
  <c r="V126" i="12"/>
  <c r="Y127" i="12"/>
  <c r="AD128" i="12"/>
  <c r="AC129" i="12"/>
  <c r="AF130" i="12"/>
  <c r="I135" i="12"/>
  <c r="N136" i="12"/>
  <c r="O137" i="12"/>
  <c r="O130" i="12"/>
  <c r="O122" i="12"/>
  <c r="O135" i="12"/>
  <c r="O127" i="12"/>
  <c r="O119" i="12"/>
  <c r="O132" i="12"/>
  <c r="O124" i="12"/>
  <c r="O129" i="12"/>
  <c r="O121" i="12"/>
  <c r="O134" i="12"/>
  <c r="O126" i="12"/>
  <c r="O118" i="12"/>
  <c r="O136" i="12"/>
  <c r="O128" i="12"/>
  <c r="W137" i="12"/>
  <c r="W130" i="12"/>
  <c r="W122" i="12"/>
  <c r="W135" i="12"/>
  <c r="W127" i="12"/>
  <c r="W119" i="12"/>
  <c r="W132" i="12"/>
  <c r="W124" i="12"/>
  <c r="W129" i="12"/>
  <c r="W121" i="12"/>
  <c r="W134" i="12"/>
  <c r="W126" i="12"/>
  <c r="W118" i="12"/>
  <c r="W136" i="12"/>
  <c r="W128" i="12"/>
  <c r="AE137" i="12"/>
  <c r="AE136" i="12"/>
  <c r="AE130" i="12"/>
  <c r="AE122" i="12"/>
  <c r="AE135" i="12"/>
  <c r="AE127" i="12"/>
  <c r="AE119" i="12"/>
  <c r="AE132" i="12"/>
  <c r="AE124" i="12"/>
  <c r="AE129" i="12"/>
  <c r="AE121" i="12"/>
  <c r="AE134" i="12"/>
  <c r="AE126" i="12"/>
  <c r="AE118" i="12"/>
  <c r="AE128" i="12"/>
  <c r="L113" i="12"/>
  <c r="T113" i="12"/>
  <c r="AB113" i="12"/>
  <c r="I114" i="12"/>
  <c r="Q114" i="12"/>
  <c r="Y114" i="12"/>
  <c r="N115" i="12"/>
  <c r="V115" i="12"/>
  <c r="AD115" i="12"/>
  <c r="K116" i="12"/>
  <c r="S116" i="12"/>
  <c r="AA116" i="12"/>
  <c r="P117" i="12"/>
  <c r="X117" i="12"/>
  <c r="AF117" i="12"/>
  <c r="M118" i="12"/>
  <c r="AD118" i="12"/>
  <c r="Y119" i="12"/>
  <c r="P120" i="12"/>
  <c r="K121" i="12"/>
  <c r="AC121" i="12"/>
  <c r="U123" i="12"/>
  <c r="T124" i="12"/>
  <c r="W125" i="12"/>
  <c r="AB126" i="12"/>
  <c r="AA127" i="12"/>
  <c r="L134" i="12"/>
  <c r="K135" i="12"/>
  <c r="H135" i="12"/>
  <c r="H127" i="12"/>
  <c r="H119" i="12"/>
  <c r="H132" i="12"/>
  <c r="H124" i="12"/>
  <c r="H129" i="12"/>
  <c r="H121" i="12"/>
  <c r="H134" i="12"/>
  <c r="H126" i="12"/>
  <c r="H131" i="12"/>
  <c r="H123" i="12"/>
  <c r="H137" i="12"/>
  <c r="H133" i="12"/>
  <c r="H125" i="12"/>
  <c r="P135" i="12"/>
  <c r="P127" i="12"/>
  <c r="P119" i="12"/>
  <c r="P132" i="12"/>
  <c r="P124" i="12"/>
  <c r="P137" i="12"/>
  <c r="P129" i="12"/>
  <c r="P121" i="12"/>
  <c r="P134" i="12"/>
  <c r="P126" i="12"/>
  <c r="P118" i="12"/>
  <c r="P131" i="12"/>
  <c r="P123" i="12"/>
  <c r="P133" i="12"/>
  <c r="P125" i="12"/>
  <c r="X135" i="12"/>
  <c r="X127" i="12"/>
  <c r="X119" i="12"/>
  <c r="X132" i="12"/>
  <c r="X124" i="12"/>
  <c r="X129" i="12"/>
  <c r="X121" i="12"/>
  <c r="X134" i="12"/>
  <c r="X126" i="12"/>
  <c r="X118" i="12"/>
  <c r="X131" i="12"/>
  <c r="X123" i="12"/>
  <c r="X137" i="12"/>
  <c r="X133" i="12"/>
  <c r="X125" i="12"/>
  <c r="AF136" i="12"/>
  <c r="AF135" i="12"/>
  <c r="AF127" i="12"/>
  <c r="AF119" i="12"/>
  <c r="AF132" i="12"/>
  <c r="AF124" i="12"/>
  <c r="AF137" i="12"/>
  <c r="AF129" i="12"/>
  <c r="AF121" i="12"/>
  <c r="AF134" i="12"/>
  <c r="AF126" i="12"/>
  <c r="AF118" i="12"/>
  <c r="AF131" i="12"/>
  <c r="AF123" i="12"/>
  <c r="AF133" i="12"/>
  <c r="AF125" i="12"/>
  <c r="M113" i="12"/>
  <c r="U113" i="12"/>
  <c r="AC113" i="12"/>
  <c r="I117" i="12"/>
  <c r="Q117" i="12"/>
  <c r="Y117" i="12"/>
  <c r="Y122" i="12"/>
  <c r="Z124" i="12"/>
  <c r="H130" i="12"/>
  <c r="J132" i="12"/>
  <c r="N134" i="12"/>
  <c r="I132" i="12"/>
  <c r="I124" i="12"/>
  <c r="I129" i="12"/>
  <c r="I121" i="12"/>
  <c r="I134" i="12"/>
  <c r="I126" i="12"/>
  <c r="I131" i="12"/>
  <c r="I123" i="12"/>
  <c r="I136" i="12"/>
  <c r="I128" i="12"/>
  <c r="I120" i="12"/>
  <c r="I130" i="12"/>
  <c r="Q132" i="12"/>
  <c r="Q124" i="12"/>
  <c r="Q137" i="12"/>
  <c r="Q129" i="12"/>
  <c r="Q121" i="12"/>
  <c r="Q134" i="12"/>
  <c r="Q126" i="12"/>
  <c r="Q118" i="12"/>
  <c r="Q131" i="12"/>
  <c r="Q123" i="12"/>
  <c r="Q136" i="12"/>
  <c r="Q128" i="12"/>
  <c r="Q120" i="12"/>
  <c r="Q130" i="12"/>
  <c r="Y132" i="12"/>
  <c r="Y124" i="12"/>
  <c r="Y129" i="12"/>
  <c r="Y121" i="12"/>
  <c r="Y134" i="12"/>
  <c r="Y126" i="12"/>
  <c r="Y118" i="12"/>
  <c r="Y131" i="12"/>
  <c r="Y123" i="12"/>
  <c r="Y136" i="12"/>
  <c r="Y128" i="12"/>
  <c r="Y120" i="12"/>
  <c r="Y130" i="12"/>
  <c r="K114" i="12"/>
  <c r="S114" i="12"/>
  <c r="AA114" i="12"/>
  <c r="H115" i="12"/>
  <c r="P115" i="12"/>
  <c r="X115" i="12"/>
  <c r="AF115" i="12"/>
  <c r="M116" i="12"/>
  <c r="U116" i="12"/>
  <c r="AC116" i="12"/>
  <c r="I119" i="12"/>
  <c r="AA119" i="12"/>
  <c r="M121" i="12"/>
  <c r="H122" i="12"/>
  <c r="AC123" i="12"/>
  <c r="H128" i="12"/>
  <c r="K129" i="12"/>
  <c r="M131" i="12"/>
  <c r="S135" i="12"/>
  <c r="X136" i="12"/>
  <c r="J137" i="12"/>
  <c r="J129" i="12"/>
  <c r="J121" i="12"/>
  <c r="J134" i="12"/>
  <c r="J126" i="12"/>
  <c r="J131" i="12"/>
  <c r="J123" i="12"/>
  <c r="J136" i="12"/>
  <c r="J128" i="12"/>
  <c r="J120" i="12"/>
  <c r="J133" i="12"/>
  <c r="J125" i="12"/>
  <c r="J135" i="12"/>
  <c r="J127" i="12"/>
  <c r="R137" i="12"/>
  <c r="R129" i="12"/>
  <c r="R121" i="12"/>
  <c r="R134" i="12"/>
  <c r="R126" i="12"/>
  <c r="R131" i="12"/>
  <c r="R123" i="12"/>
  <c r="R136" i="12"/>
  <c r="R128" i="12"/>
  <c r="R120" i="12"/>
  <c r="R133" i="12"/>
  <c r="R125" i="12"/>
  <c r="R135" i="12"/>
  <c r="R127" i="12"/>
  <c r="Z137" i="12"/>
  <c r="Z129" i="12"/>
  <c r="Z121" i="12"/>
  <c r="Z134" i="12"/>
  <c r="Z126" i="12"/>
  <c r="Z118" i="12"/>
  <c r="Z131" i="12"/>
  <c r="Z123" i="12"/>
  <c r="Z136" i="12"/>
  <c r="Z128" i="12"/>
  <c r="Z120" i="12"/>
  <c r="Z133" i="12"/>
  <c r="Z125" i="12"/>
  <c r="Z135" i="12"/>
  <c r="Z127" i="12"/>
  <c r="O113" i="12"/>
  <c r="W113" i="12"/>
  <c r="AE113" i="12"/>
  <c r="L114" i="12"/>
  <c r="T114" i="12"/>
  <c r="AB114" i="12"/>
  <c r="I115" i="12"/>
  <c r="Q115" i="12"/>
  <c r="Y115" i="12"/>
  <c r="N116" i="12"/>
  <c r="V116" i="12"/>
  <c r="AD116" i="12"/>
  <c r="K117" i="12"/>
  <c r="S117" i="12"/>
  <c r="AA117" i="12"/>
  <c r="H118" i="12"/>
  <c r="T118" i="12"/>
  <c r="J119" i="12"/>
  <c r="X120" i="12"/>
  <c r="S121" i="12"/>
  <c r="I122" i="12"/>
  <c r="AF122" i="12"/>
  <c r="AE123" i="12"/>
  <c r="I127" i="12"/>
  <c r="N128" i="12"/>
  <c r="M129" i="12"/>
  <c r="P130" i="12"/>
  <c r="O131" i="12"/>
  <c r="R132" i="12"/>
  <c r="Q133" i="12"/>
  <c r="V134" i="12"/>
  <c r="Y135" i="12"/>
  <c r="AB156" i="8"/>
  <c r="N173" i="8"/>
  <c r="N165" i="8"/>
  <c r="V162" i="8"/>
  <c r="T160" i="8"/>
  <c r="AB154" i="8"/>
  <c r="AB161" i="8"/>
  <c r="M161" i="8"/>
  <c r="AB158" i="8"/>
  <c r="N172" i="8"/>
  <c r="AC152" i="8"/>
  <c r="AC170" i="8"/>
  <c r="AC169" i="8"/>
  <c r="N167" i="8"/>
  <c r="V156" i="8"/>
  <c r="V153" i="8"/>
  <c r="I128" i="8"/>
  <c r="Q131" i="8"/>
  <c r="Y124" i="8"/>
  <c r="K120" i="8"/>
  <c r="S120" i="8"/>
  <c r="AA120" i="8"/>
  <c r="L118" i="8"/>
  <c r="T118" i="8"/>
  <c r="AB118" i="8"/>
  <c r="M128" i="8"/>
  <c r="U136" i="8"/>
  <c r="AC116" i="8"/>
  <c r="N116" i="8"/>
  <c r="V116" i="8"/>
  <c r="AD116" i="8"/>
  <c r="O131" i="8"/>
  <c r="V119" i="8"/>
  <c r="X132" i="8"/>
  <c r="M132" i="8"/>
  <c r="AF113" i="8"/>
  <c r="AF125" i="8"/>
  <c r="AF121" i="8"/>
  <c r="AF133" i="8"/>
  <c r="AF117" i="8"/>
  <c r="AF129" i="8"/>
  <c r="AE131" i="8"/>
  <c r="AE134" i="8"/>
  <c r="AE130" i="8"/>
  <c r="AE127" i="8"/>
  <c r="AE132" i="8"/>
  <c r="AE126" i="8"/>
  <c r="AE113" i="8"/>
  <c r="AE117" i="8"/>
  <c r="AE137" i="8"/>
  <c r="AE124" i="8"/>
  <c r="AE115" i="8"/>
  <c r="AE135" i="8"/>
  <c r="AE123" i="8"/>
  <c r="Y132" i="8"/>
  <c r="Y131" i="8"/>
  <c r="Y123" i="8"/>
  <c r="W137" i="8"/>
  <c r="W121" i="8"/>
  <c r="X124" i="8"/>
  <c r="W127" i="8"/>
  <c r="W113" i="8"/>
  <c r="W119" i="8"/>
  <c r="W124" i="8"/>
  <c r="W123" i="8"/>
  <c r="W117" i="8"/>
  <c r="W135" i="8"/>
  <c r="Q136" i="8"/>
  <c r="Q116" i="8"/>
  <c r="P124" i="8"/>
  <c r="P133" i="8"/>
  <c r="P125" i="8"/>
  <c r="O123" i="8"/>
  <c r="O137" i="8"/>
  <c r="P117" i="8"/>
  <c r="P121" i="8"/>
  <c r="O126" i="8"/>
  <c r="O132" i="8"/>
  <c r="O129" i="8"/>
  <c r="O134" i="8"/>
  <c r="O121" i="8"/>
  <c r="O130" i="8"/>
  <c r="H132" i="8"/>
  <c r="H137" i="8"/>
  <c r="H116" i="8"/>
  <c r="AC135" i="8"/>
  <c r="AC132" i="8"/>
  <c r="N134" i="8"/>
  <c r="N126" i="8"/>
  <c r="N119" i="8"/>
  <c r="AD115" i="8"/>
  <c r="T113" i="8"/>
  <c r="V135" i="8"/>
  <c r="AE129" i="8"/>
  <c r="V127" i="8"/>
  <c r="N123" i="8"/>
  <c r="U120" i="8"/>
  <c r="AE118" i="8"/>
  <c r="W115" i="8"/>
  <c r="P113" i="8"/>
  <c r="AD136" i="8"/>
  <c r="O135" i="8"/>
  <c r="AE133" i="8"/>
  <c r="W132" i="8"/>
  <c r="W131" i="8"/>
  <c r="W129" i="8"/>
  <c r="O127" i="8"/>
  <c r="AE125" i="8"/>
  <c r="O124" i="8"/>
  <c r="AE122" i="8"/>
  <c r="T120" i="8"/>
  <c r="AD118" i="8"/>
  <c r="O117" i="8"/>
  <c r="O115" i="8"/>
  <c r="O113" i="8"/>
  <c r="Y136" i="8"/>
  <c r="J135" i="8"/>
  <c r="W133" i="8"/>
  <c r="Q132" i="8"/>
  <c r="V131" i="8"/>
  <c r="P129" i="8"/>
  <c r="J127" i="8"/>
  <c r="W125" i="8"/>
  <c r="I124" i="8"/>
  <c r="O122" i="8"/>
  <c r="M120" i="8"/>
  <c r="W118" i="8"/>
  <c r="H117" i="8"/>
  <c r="AE114" i="8"/>
  <c r="AC127" i="8"/>
  <c r="O118" i="8"/>
  <c r="W114" i="8"/>
  <c r="AB137" i="8"/>
  <c r="N136" i="8"/>
  <c r="AD134" i="8"/>
  <c r="O133" i="8"/>
  <c r="N132" i="8"/>
  <c r="J131" i="8"/>
  <c r="U128" i="8"/>
  <c r="AD126" i="8"/>
  <c r="O125" i="8"/>
  <c r="Z123" i="8"/>
  <c r="AE121" i="8"/>
  <c r="AD119" i="8"/>
  <c r="N118" i="8"/>
  <c r="L137" i="8"/>
  <c r="T136" i="8"/>
  <c r="K135" i="8"/>
  <c r="T133" i="8"/>
  <c r="K131" i="8"/>
  <c r="T129" i="8"/>
  <c r="AB128" i="8"/>
  <c r="K127" i="8"/>
  <c r="T125" i="8"/>
  <c r="AA123" i="8"/>
  <c r="K122" i="8"/>
  <c r="S121" i="8"/>
  <c r="Z119" i="8"/>
  <c r="J119" i="8"/>
  <c r="J115" i="8"/>
  <c r="S129" i="8"/>
  <c r="K118" i="8"/>
  <c r="K134" i="8"/>
  <c r="T128" i="8"/>
  <c r="K126" i="8"/>
  <c r="L117" i="8"/>
  <c r="AA114" i="8"/>
  <c r="S113" i="8"/>
  <c r="AA137" i="8"/>
  <c r="AA135" i="8"/>
  <c r="K130" i="8"/>
  <c r="M136" i="8"/>
  <c r="L133" i="8"/>
  <c r="S131" i="8"/>
  <c r="AA130" i="8"/>
  <c r="L125" i="8"/>
  <c r="AB121" i="8"/>
  <c r="L121" i="8"/>
  <c r="L120" i="8"/>
  <c r="S119" i="8"/>
  <c r="AA118" i="8"/>
  <c r="AB113" i="8"/>
  <c r="L113" i="8"/>
  <c r="T137" i="8"/>
  <c r="AC136" i="8"/>
  <c r="L136" i="8"/>
  <c r="U135" i="8"/>
  <c r="AA134" i="8"/>
  <c r="H133" i="8"/>
  <c r="V132" i="8"/>
  <c r="R131" i="8"/>
  <c r="Z130" i="8"/>
  <c r="AB129" i="8"/>
  <c r="L129" i="8"/>
  <c r="L128" i="8"/>
  <c r="U127" i="8"/>
  <c r="AA126" i="8"/>
  <c r="H125" i="8"/>
  <c r="V123" i="8"/>
  <c r="AA122" i="8"/>
  <c r="AA121" i="8"/>
  <c r="K121" i="8"/>
  <c r="R119" i="8"/>
  <c r="AB117" i="8"/>
  <c r="AF116" i="8"/>
  <c r="S114" i="8"/>
  <c r="AA113" i="8"/>
  <c r="K113" i="8"/>
  <c r="S137" i="8"/>
  <c r="AB136" i="8"/>
  <c r="I136" i="8"/>
  <c r="S135" i="8"/>
  <c r="W134" i="8"/>
  <c r="AB133" i="8"/>
  <c r="AF132" i="8"/>
  <c r="U132" i="8"/>
  <c r="AD131" i="8"/>
  <c r="W130" i="8"/>
  <c r="AA129" i="8"/>
  <c r="K129" i="8"/>
  <c r="S127" i="8"/>
  <c r="W126" i="8"/>
  <c r="AB125" i="8"/>
  <c r="AF124" i="8"/>
  <c r="H124" i="8"/>
  <c r="S123" i="8"/>
  <c r="W122" i="8"/>
  <c r="X121" i="8"/>
  <c r="H121" i="8"/>
  <c r="AE119" i="8"/>
  <c r="O119" i="8"/>
  <c r="V118" i="8"/>
  <c r="X117" i="8"/>
  <c r="X116" i="8"/>
  <c r="V115" i="8"/>
  <c r="O114" i="8"/>
  <c r="K137" i="8"/>
  <c r="AA127" i="8"/>
  <c r="K123" i="8"/>
  <c r="X113" i="8"/>
  <c r="AF137" i="8"/>
  <c r="P137" i="8"/>
  <c r="X133" i="8"/>
  <c r="AA131" i="8"/>
  <c r="S130" i="8"/>
  <c r="X129" i="8"/>
  <c r="H129" i="8"/>
  <c r="X125" i="8"/>
  <c r="R123" i="8"/>
  <c r="S122" i="8"/>
  <c r="AC120" i="8"/>
  <c r="S118" i="8"/>
  <c r="K114" i="8"/>
  <c r="V136" i="8"/>
  <c r="AD135" i="8"/>
  <c r="N135" i="8"/>
  <c r="S134" i="8"/>
  <c r="AD132" i="8"/>
  <c r="P132" i="8"/>
  <c r="N131" i="8"/>
  <c r="AC128" i="8"/>
  <c r="AD127" i="8"/>
  <c r="N127" i="8"/>
  <c r="S126" i="8"/>
  <c r="AD123" i="8"/>
  <c r="T121" i="8"/>
  <c r="AB120" i="8"/>
  <c r="AA119" i="8"/>
  <c r="K119" i="8"/>
  <c r="T117" i="8"/>
  <c r="P116" i="8"/>
  <c r="N115" i="8"/>
  <c r="I121" i="8"/>
  <c r="I129" i="8"/>
  <c r="I137" i="8"/>
  <c r="I113" i="8"/>
  <c r="I114" i="8"/>
  <c r="I122" i="8"/>
  <c r="I130" i="8"/>
  <c r="I115" i="8"/>
  <c r="I123" i="8"/>
  <c r="I117" i="8"/>
  <c r="I125" i="8"/>
  <c r="I133" i="8"/>
  <c r="I118" i="8"/>
  <c r="I126" i="8"/>
  <c r="I134" i="8"/>
  <c r="I119" i="8"/>
  <c r="I127" i="8"/>
  <c r="I135" i="8"/>
  <c r="Q121" i="8"/>
  <c r="Q129" i="8"/>
  <c r="Q137" i="8"/>
  <c r="Q113" i="8"/>
  <c r="Q114" i="8"/>
  <c r="Q122" i="8"/>
  <c r="Q130" i="8"/>
  <c r="Q115" i="8"/>
  <c r="Q123" i="8"/>
  <c r="Q117" i="8"/>
  <c r="Q125" i="8"/>
  <c r="Q133" i="8"/>
  <c r="Q118" i="8"/>
  <c r="Q126" i="8"/>
  <c r="Q134" i="8"/>
  <c r="Q119" i="8"/>
  <c r="Q127" i="8"/>
  <c r="Q135" i="8"/>
  <c r="Y121" i="8"/>
  <c r="Y129" i="8"/>
  <c r="Y137" i="8"/>
  <c r="Y113" i="8"/>
  <c r="Y114" i="8"/>
  <c r="Y122" i="8"/>
  <c r="Y130" i="8"/>
  <c r="Y115" i="8"/>
  <c r="Y117" i="8"/>
  <c r="Y125" i="8"/>
  <c r="Y133" i="8"/>
  <c r="Y118" i="8"/>
  <c r="Y126" i="8"/>
  <c r="Y134" i="8"/>
  <c r="Y119" i="8"/>
  <c r="Y127" i="8"/>
  <c r="Y135" i="8"/>
  <c r="I132" i="8"/>
  <c r="I131" i="8"/>
  <c r="U124" i="8"/>
  <c r="J120" i="8"/>
  <c r="J128" i="8"/>
  <c r="J136" i="8"/>
  <c r="J121" i="8"/>
  <c r="J129" i="8"/>
  <c r="J137" i="8"/>
  <c r="J113" i="8"/>
  <c r="J114" i="8"/>
  <c r="J122" i="8"/>
  <c r="J116" i="8"/>
  <c r="J124" i="8"/>
  <c r="J132" i="8"/>
  <c r="J117" i="8"/>
  <c r="J125" i="8"/>
  <c r="J133" i="8"/>
  <c r="J118" i="8"/>
  <c r="J126" i="8"/>
  <c r="J134" i="8"/>
  <c r="R120" i="8"/>
  <c r="R128" i="8"/>
  <c r="R136" i="8"/>
  <c r="R121" i="8"/>
  <c r="R129" i="8"/>
  <c r="R137" i="8"/>
  <c r="R113" i="8"/>
  <c r="R122" i="8"/>
  <c r="R114" i="8"/>
  <c r="R116" i="8"/>
  <c r="R124" i="8"/>
  <c r="R132" i="8"/>
  <c r="R117" i="8"/>
  <c r="R125" i="8"/>
  <c r="R133" i="8"/>
  <c r="R118" i="8"/>
  <c r="R126" i="8"/>
  <c r="R134" i="8"/>
  <c r="Z120" i="8"/>
  <c r="Z128" i="8"/>
  <c r="Z136" i="8"/>
  <c r="Z121" i="8"/>
  <c r="Z129" i="8"/>
  <c r="Z137" i="8"/>
  <c r="Z113" i="8"/>
  <c r="Z114" i="8"/>
  <c r="Z122" i="8"/>
  <c r="Z116" i="8"/>
  <c r="Z124" i="8"/>
  <c r="Z132" i="8"/>
  <c r="Z117" i="8"/>
  <c r="Z125" i="8"/>
  <c r="Z133" i="8"/>
  <c r="Z118" i="8"/>
  <c r="Z126" i="8"/>
  <c r="Z134" i="8"/>
  <c r="R135" i="8"/>
  <c r="J130" i="8"/>
  <c r="Y128" i="8"/>
  <c r="R127" i="8"/>
  <c r="Q124" i="8"/>
  <c r="Y120" i="8"/>
  <c r="Y116" i="8"/>
  <c r="Z115" i="8"/>
  <c r="M117" i="8"/>
  <c r="M125" i="8"/>
  <c r="M133" i="8"/>
  <c r="M118" i="8"/>
  <c r="M126" i="8"/>
  <c r="M134" i="8"/>
  <c r="M119" i="8"/>
  <c r="M121" i="8"/>
  <c r="M129" i="8"/>
  <c r="M137" i="8"/>
  <c r="M113" i="8"/>
  <c r="M114" i="8"/>
  <c r="M122" i="8"/>
  <c r="M130" i="8"/>
  <c r="M116" i="8"/>
  <c r="M115" i="8"/>
  <c r="M123" i="8"/>
  <c r="M131" i="8"/>
  <c r="U117" i="8"/>
  <c r="U125" i="8"/>
  <c r="U133" i="8"/>
  <c r="U118" i="8"/>
  <c r="U126" i="8"/>
  <c r="U134" i="8"/>
  <c r="U119" i="8"/>
  <c r="U121" i="8"/>
  <c r="U129" i="8"/>
  <c r="U137" i="8"/>
  <c r="U113" i="8"/>
  <c r="U114" i="8"/>
  <c r="U122" i="8"/>
  <c r="U130" i="8"/>
  <c r="U116" i="8"/>
  <c r="U115" i="8"/>
  <c r="U123" i="8"/>
  <c r="U131" i="8"/>
  <c r="AC117" i="8"/>
  <c r="AC125" i="8"/>
  <c r="AC133" i="8"/>
  <c r="AC118" i="8"/>
  <c r="AC126" i="8"/>
  <c r="AC134" i="8"/>
  <c r="AC119" i="8"/>
  <c r="AC121" i="8"/>
  <c r="AC129" i="8"/>
  <c r="AC137" i="8"/>
  <c r="AC113" i="8"/>
  <c r="AC114" i="8"/>
  <c r="AC122" i="8"/>
  <c r="AC130" i="8"/>
  <c r="AC115" i="8"/>
  <c r="AC123" i="8"/>
  <c r="AC131" i="8"/>
  <c r="Z135" i="8"/>
  <c r="M135" i="8"/>
  <c r="Q128" i="8"/>
  <c r="Z127" i="8"/>
  <c r="M127" i="8"/>
  <c r="AC124" i="8"/>
  <c r="M124" i="8"/>
  <c r="Q120" i="8"/>
  <c r="R115" i="8"/>
  <c r="AF136" i="8"/>
  <c r="X136" i="8"/>
  <c r="P136" i="8"/>
  <c r="H136" i="8"/>
  <c r="AA133" i="8"/>
  <c r="S133" i="8"/>
  <c r="K133" i="8"/>
  <c r="AB132" i="8"/>
  <c r="T132" i="8"/>
  <c r="L132" i="8"/>
  <c r="AD130" i="8"/>
  <c r="V130" i="8"/>
  <c r="N130" i="8"/>
  <c r="AF128" i="8"/>
  <c r="X128" i="8"/>
  <c r="P128" i="8"/>
  <c r="H128" i="8"/>
  <c r="AA125" i="8"/>
  <c r="S125" i="8"/>
  <c r="K125" i="8"/>
  <c r="AB124" i="8"/>
  <c r="T124" i="8"/>
  <c r="L124" i="8"/>
  <c r="AD122" i="8"/>
  <c r="V122" i="8"/>
  <c r="N122" i="8"/>
  <c r="AF120" i="8"/>
  <c r="X120" i="8"/>
  <c r="P120" i="8"/>
  <c r="H120" i="8"/>
  <c r="AA117" i="8"/>
  <c r="S117" i="8"/>
  <c r="K117" i="8"/>
  <c r="AB116" i="8"/>
  <c r="T116" i="8"/>
  <c r="L116" i="8"/>
  <c r="AD114" i="8"/>
  <c r="V114" i="8"/>
  <c r="N114" i="8"/>
  <c r="AD113" i="8"/>
  <c r="V113" i="8"/>
  <c r="N113" i="8"/>
  <c r="AD137" i="8"/>
  <c r="V137" i="8"/>
  <c r="N137" i="8"/>
  <c r="AE136" i="8"/>
  <c r="W136" i="8"/>
  <c r="O136" i="8"/>
  <c r="AF135" i="8"/>
  <c r="X135" i="8"/>
  <c r="P135" i="8"/>
  <c r="H135" i="8"/>
  <c r="AA132" i="8"/>
  <c r="S132" i="8"/>
  <c r="K132" i="8"/>
  <c r="AB131" i="8"/>
  <c r="T131" i="8"/>
  <c r="L131" i="8"/>
  <c r="AD129" i="8"/>
  <c r="V129" i="8"/>
  <c r="N129" i="8"/>
  <c r="AE128" i="8"/>
  <c r="W128" i="8"/>
  <c r="O128" i="8"/>
  <c r="AF127" i="8"/>
  <c r="X127" i="8"/>
  <c r="P127" i="8"/>
  <c r="H127" i="8"/>
  <c r="AA124" i="8"/>
  <c r="S124" i="8"/>
  <c r="K124" i="8"/>
  <c r="AB123" i="8"/>
  <c r="T123" i="8"/>
  <c r="L123" i="8"/>
  <c r="AD121" i="8"/>
  <c r="V121" i="8"/>
  <c r="N121" i="8"/>
  <c r="AE120" i="8"/>
  <c r="W120" i="8"/>
  <c r="O120" i="8"/>
  <c r="AF119" i="8"/>
  <c r="X119" i="8"/>
  <c r="P119" i="8"/>
  <c r="H119" i="8"/>
  <c r="AA116" i="8"/>
  <c r="S116" i="8"/>
  <c r="K116" i="8"/>
  <c r="AB115" i="8"/>
  <c r="T115" i="8"/>
  <c r="L115" i="8"/>
  <c r="AF134" i="8"/>
  <c r="X134" i="8"/>
  <c r="P134" i="8"/>
  <c r="H134" i="8"/>
  <c r="AB130" i="8"/>
  <c r="T130" i="8"/>
  <c r="L130" i="8"/>
  <c r="AD128" i="8"/>
  <c r="V128" i="8"/>
  <c r="N128" i="8"/>
  <c r="AF126" i="8"/>
  <c r="X126" i="8"/>
  <c r="P126" i="8"/>
  <c r="H126" i="8"/>
  <c r="AB122" i="8"/>
  <c r="T122" i="8"/>
  <c r="L122" i="8"/>
  <c r="AD120" i="8"/>
  <c r="V120" i="8"/>
  <c r="N120" i="8"/>
  <c r="AF118" i="8"/>
  <c r="X118" i="8"/>
  <c r="P118" i="8"/>
  <c r="H118" i="8"/>
  <c r="AA115" i="8"/>
  <c r="S115" i="8"/>
  <c r="K115" i="8"/>
  <c r="AB114" i="8"/>
  <c r="T114" i="8"/>
  <c r="L114" i="8"/>
  <c r="AA136" i="8"/>
  <c r="S136" i="8"/>
  <c r="K136" i="8"/>
  <c r="AB135" i="8"/>
  <c r="T135" i="8"/>
  <c r="L135" i="8"/>
  <c r="AD133" i="8"/>
  <c r="V133" i="8"/>
  <c r="N133" i="8"/>
  <c r="AF131" i="8"/>
  <c r="X131" i="8"/>
  <c r="P131" i="8"/>
  <c r="H131" i="8"/>
  <c r="AA128" i="8"/>
  <c r="S128" i="8"/>
  <c r="K128" i="8"/>
  <c r="AB127" i="8"/>
  <c r="T127" i="8"/>
  <c r="L127" i="8"/>
  <c r="AD125" i="8"/>
  <c r="V125" i="8"/>
  <c r="N125" i="8"/>
  <c r="AF123" i="8"/>
  <c r="X123" i="8"/>
  <c r="P123" i="8"/>
  <c r="H123" i="8"/>
  <c r="AB119" i="8"/>
  <c r="T119" i="8"/>
  <c r="L119" i="8"/>
  <c r="AD117" i="8"/>
  <c r="V117" i="8"/>
  <c r="N117" i="8"/>
  <c r="AF115" i="8"/>
  <c r="X115" i="8"/>
  <c r="P115" i="8"/>
  <c r="H115" i="8"/>
  <c r="H113" i="8"/>
  <c r="AB134" i="8"/>
  <c r="T134" i="8"/>
  <c r="L134" i="8"/>
  <c r="AF130" i="8"/>
  <c r="X130" i="8"/>
  <c r="P130" i="8"/>
  <c r="H130" i="8"/>
  <c r="AB126" i="8"/>
  <c r="T126" i="8"/>
  <c r="L126" i="8"/>
  <c r="AD124" i="8"/>
  <c r="V124" i="8"/>
  <c r="N124" i="8"/>
  <c r="AF122" i="8"/>
  <c r="X122" i="8"/>
  <c r="P122" i="8"/>
  <c r="H122" i="8"/>
  <c r="V167" i="8"/>
  <c r="V161" i="8"/>
  <c r="N157" i="8"/>
  <c r="N153" i="8"/>
  <c r="U165" i="8"/>
  <c r="U173" i="8"/>
  <c r="V172" i="8"/>
  <c r="M170" i="8"/>
  <c r="AE167" i="8"/>
  <c r="I167" i="8"/>
  <c r="AD165" i="8"/>
  <c r="H165" i="8"/>
  <c r="H164" i="8"/>
  <c r="Q163" i="8"/>
  <c r="P162" i="8"/>
  <c r="AE161" i="8"/>
  <c r="AF160" i="8"/>
  <c r="P160" i="8"/>
  <c r="X159" i="8"/>
  <c r="H159" i="8"/>
  <c r="P158" i="8"/>
  <c r="Q156" i="8"/>
  <c r="P155" i="8"/>
  <c r="Q149" i="8"/>
  <c r="W167" i="8"/>
  <c r="W166" i="8"/>
  <c r="V166" i="8"/>
  <c r="AD167" i="8"/>
  <c r="Q166" i="8"/>
  <c r="AF164" i="8"/>
  <c r="AF163" i="8"/>
  <c r="P163" i="8"/>
  <c r="N162" i="8"/>
  <c r="AD161" i="8"/>
  <c r="AC160" i="8"/>
  <c r="W157" i="8"/>
  <c r="P156" i="8"/>
  <c r="AD149" i="8"/>
  <c r="AD154" i="8"/>
  <c r="AC154" i="8"/>
  <c r="N169" i="8"/>
  <c r="AD162" i="8"/>
  <c r="V170" i="8"/>
  <c r="AD164" i="8"/>
  <c r="M162" i="8"/>
  <c r="AC161" i="8"/>
  <c r="V157" i="8"/>
  <c r="N156" i="8"/>
  <c r="W165" i="8"/>
  <c r="AD156" i="8"/>
  <c r="W171" i="8"/>
  <c r="AD173" i="8"/>
  <c r="AD172" i="8"/>
  <c r="N168" i="8"/>
  <c r="N166" i="8"/>
  <c r="U154" i="8"/>
  <c r="AE154" i="8"/>
  <c r="AE162" i="8"/>
  <c r="AE170" i="8"/>
  <c r="AE155" i="8"/>
  <c r="W154" i="8"/>
  <c r="W162" i="8"/>
  <c r="W170" i="8"/>
  <c r="W155" i="8"/>
  <c r="O154" i="8"/>
  <c r="O162" i="8"/>
  <c r="O170" i="8"/>
  <c r="O155" i="8"/>
  <c r="O171" i="8"/>
  <c r="U170" i="8"/>
  <c r="O166" i="8"/>
  <c r="AE165" i="8"/>
  <c r="M165" i="8"/>
  <c r="U161" i="8"/>
  <c r="L161" i="8"/>
  <c r="AB160" i="8"/>
  <c r="O157" i="8"/>
  <c r="AE156" i="8"/>
  <c r="L156" i="8"/>
  <c r="T154" i="8"/>
  <c r="W153" i="8"/>
  <c r="M153" i="8"/>
  <c r="O150" i="8"/>
  <c r="AD155" i="8"/>
  <c r="AD163" i="8"/>
  <c r="AD171" i="8"/>
  <c r="V155" i="8"/>
  <c r="V163" i="8"/>
  <c r="V171" i="8"/>
  <c r="N155" i="8"/>
  <c r="N163" i="8"/>
  <c r="N171" i="8"/>
  <c r="AC156" i="8"/>
  <c r="AC164" i="8"/>
  <c r="AC172" i="8"/>
  <c r="AC149" i="8"/>
  <c r="U171" i="8"/>
  <c r="W168" i="8"/>
  <c r="AE157" i="8"/>
  <c r="U153" i="8"/>
  <c r="W150" i="8"/>
  <c r="AB149" i="8"/>
  <c r="AB157" i="8"/>
  <c r="AB165" i="8"/>
  <c r="AB173" i="8"/>
  <c r="AB150" i="8"/>
  <c r="W172" i="8"/>
  <c r="AC171" i="8"/>
  <c r="T171" i="8"/>
  <c r="O169" i="8"/>
  <c r="AE168" i="8"/>
  <c r="V168" i="8"/>
  <c r="M168" i="8"/>
  <c r="AC167" i="8"/>
  <c r="U167" i="8"/>
  <c r="M167" i="8"/>
  <c r="AD166" i="8"/>
  <c r="U166" i="8"/>
  <c r="L166" i="8"/>
  <c r="W163" i="8"/>
  <c r="M163" i="8"/>
  <c r="AC162" i="8"/>
  <c r="T162" i="8"/>
  <c r="O160" i="8"/>
  <c r="AE159" i="8"/>
  <c r="W159" i="8"/>
  <c r="O159" i="8"/>
  <c r="W158" i="8"/>
  <c r="N158" i="8"/>
  <c r="AD157" i="8"/>
  <c r="U157" i="8"/>
  <c r="L155" i="8"/>
  <c r="AD153" i="8"/>
  <c r="T153" i="8"/>
  <c r="O152" i="8"/>
  <c r="AE151" i="8"/>
  <c r="W151" i="8"/>
  <c r="O151" i="8"/>
  <c r="V150" i="8"/>
  <c r="O149" i="8"/>
  <c r="O172" i="8"/>
  <c r="O173" i="8"/>
  <c r="AE172" i="8"/>
  <c r="L172" i="8"/>
  <c r="AB171" i="8"/>
  <c r="W169" i="8"/>
  <c r="AD168" i="8"/>
  <c r="U168" i="8"/>
  <c r="L168" i="8"/>
  <c r="AB167" i="8"/>
  <c r="T167" i="8"/>
  <c r="L167" i="8"/>
  <c r="AC166" i="8"/>
  <c r="T166" i="8"/>
  <c r="O164" i="8"/>
  <c r="AE163" i="8"/>
  <c r="U163" i="8"/>
  <c r="AB162" i="8"/>
  <c r="W160" i="8"/>
  <c r="N160" i="8"/>
  <c r="AD159" i="8"/>
  <c r="V159" i="8"/>
  <c r="N159" i="8"/>
  <c r="AE158" i="8"/>
  <c r="V158" i="8"/>
  <c r="M158" i="8"/>
  <c r="AC157" i="8"/>
  <c r="U155" i="8"/>
  <c r="N154" i="8"/>
  <c r="AC153" i="8"/>
  <c r="W152" i="8"/>
  <c r="N152" i="8"/>
  <c r="AD151" i="8"/>
  <c r="V151" i="8"/>
  <c r="N151" i="8"/>
  <c r="AE150" i="8"/>
  <c r="N149" i="8"/>
  <c r="U156" i="8"/>
  <c r="U164" i="8"/>
  <c r="U172" i="8"/>
  <c r="U149" i="8"/>
  <c r="AE171" i="8"/>
  <c r="AE166" i="8"/>
  <c r="O163" i="8"/>
  <c r="U162" i="8"/>
  <c r="M155" i="8"/>
  <c r="AE153" i="8"/>
  <c r="M150" i="8"/>
  <c r="L149" i="8"/>
  <c r="L157" i="8"/>
  <c r="L165" i="8"/>
  <c r="L173" i="8"/>
  <c r="L150" i="8"/>
  <c r="T172" i="8"/>
  <c r="AE169" i="8"/>
  <c r="V169" i="8"/>
  <c r="M169" i="8"/>
  <c r="AC168" i="8"/>
  <c r="T168" i="8"/>
  <c r="AB166" i="8"/>
  <c r="W164" i="8"/>
  <c r="N164" i="8"/>
  <c r="AC163" i="8"/>
  <c r="T163" i="8"/>
  <c r="O161" i="8"/>
  <c r="AE160" i="8"/>
  <c r="V160" i="8"/>
  <c r="M160" i="8"/>
  <c r="AC159" i="8"/>
  <c r="U159" i="8"/>
  <c r="M159" i="8"/>
  <c r="AD158" i="8"/>
  <c r="U158" i="8"/>
  <c r="L158" i="8"/>
  <c r="M154" i="8"/>
  <c r="AB153" i="8"/>
  <c r="AE152" i="8"/>
  <c r="V152" i="8"/>
  <c r="M152" i="8"/>
  <c r="AC151" i="8"/>
  <c r="U151" i="8"/>
  <c r="AD150" i="8"/>
  <c r="W149" i="8"/>
  <c r="Y152" i="8"/>
  <c r="Y160" i="8"/>
  <c r="Y168" i="8"/>
  <c r="Y153" i="8"/>
  <c r="Q152" i="8"/>
  <c r="Q160" i="8"/>
  <c r="Q168" i="8"/>
  <c r="Q153" i="8"/>
  <c r="I152" i="8"/>
  <c r="I160" i="8"/>
  <c r="I168" i="8"/>
  <c r="I153" i="8"/>
  <c r="M156" i="8"/>
  <c r="M164" i="8"/>
  <c r="M172" i="8"/>
  <c r="M149" i="8"/>
  <c r="M166" i="8"/>
  <c r="AC165" i="8"/>
  <c r="O158" i="8"/>
  <c r="M157" i="8"/>
  <c r="T149" i="8"/>
  <c r="T157" i="8"/>
  <c r="T165" i="8"/>
  <c r="T173" i="8"/>
  <c r="T150" i="8"/>
  <c r="W173" i="8"/>
  <c r="AE173" i="8"/>
  <c r="V173" i="8"/>
  <c r="M173" i="8"/>
  <c r="AB172" i="8"/>
  <c r="N170" i="8"/>
  <c r="AD169" i="8"/>
  <c r="U169" i="8"/>
  <c r="L169" i="8"/>
  <c r="AB168" i="8"/>
  <c r="O165" i="8"/>
  <c r="AE164" i="8"/>
  <c r="V164" i="8"/>
  <c r="L164" i="8"/>
  <c r="AB163" i="8"/>
  <c r="W161" i="8"/>
  <c r="N161" i="8"/>
  <c r="AD160" i="8"/>
  <c r="U160" i="8"/>
  <c r="L160" i="8"/>
  <c r="AB159" i="8"/>
  <c r="T159" i="8"/>
  <c r="L159" i="8"/>
  <c r="AC158" i="8"/>
  <c r="T158" i="8"/>
  <c r="O156" i="8"/>
  <c r="AC155" i="8"/>
  <c r="V154" i="8"/>
  <c r="L154" i="8"/>
  <c r="O153" i="8"/>
  <c r="AD152" i="8"/>
  <c r="U152" i="8"/>
  <c r="L152" i="8"/>
  <c r="AB151" i="8"/>
  <c r="T151" i="8"/>
  <c r="L151" i="8"/>
  <c r="AC150" i="8"/>
  <c r="V149" i="8"/>
  <c r="AF153" i="8"/>
  <c r="AF161" i="8"/>
  <c r="AF169" i="8"/>
  <c r="AF154" i="8"/>
  <c r="X153" i="8"/>
  <c r="X161" i="8"/>
  <c r="X169" i="8"/>
  <c r="X154" i="8"/>
  <c r="P153" i="8"/>
  <c r="P161" i="8"/>
  <c r="P169" i="8"/>
  <c r="P154" i="8"/>
  <c r="H153" i="8"/>
  <c r="H161" i="8"/>
  <c r="H169" i="8"/>
  <c r="H154" i="8"/>
  <c r="AA166" i="8"/>
  <c r="S166" i="8"/>
  <c r="K166" i="8"/>
  <c r="AA158" i="8"/>
  <c r="S158" i="8"/>
  <c r="K158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H107" i="8"/>
  <c r="AM104" i="8"/>
  <c r="AM103" i="8"/>
  <c r="AM102" i="8"/>
  <c r="AM101" i="8"/>
  <c r="AM100" i="8"/>
  <c r="AM99" i="8"/>
  <c r="AM98" i="8"/>
  <c r="AM97" i="8"/>
  <c r="AM96" i="8"/>
  <c r="AM95" i="8"/>
  <c r="AM94" i="8"/>
  <c r="AM93" i="8"/>
  <c r="AM92" i="8"/>
  <c r="AM91" i="8"/>
  <c r="AM90" i="8"/>
  <c r="AM89" i="8"/>
  <c r="AM88" i="8"/>
  <c r="AM87" i="8"/>
  <c r="AM86" i="8"/>
  <c r="AM85" i="8"/>
  <c r="AM84" i="8"/>
  <c r="AM83" i="8"/>
  <c r="AM82" i="8"/>
  <c r="AM81" i="8"/>
  <c r="AM80" i="8"/>
  <c r="AM79" i="8"/>
  <c r="AM78" i="8"/>
  <c r="AP77" i="8"/>
  <c r="AM77" i="8"/>
  <c r="AP76" i="8"/>
  <c r="AM76" i="8"/>
  <c r="AM75" i="8"/>
  <c r="AN25" i="8"/>
  <c r="AN22" i="8"/>
  <c r="AN19" i="8"/>
  <c r="AN13" i="8"/>
  <c r="AN11" i="8"/>
  <c r="AP9" i="8"/>
  <c r="AP6" i="8"/>
  <c r="AN77" i="6"/>
  <c r="AN76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AI112" i="6"/>
  <c r="AH112" i="6"/>
  <c r="AG112" i="6"/>
  <c r="AF112" i="6"/>
  <c r="AE112" i="6"/>
  <c r="AD112" i="6"/>
  <c r="AD124" i="6" s="1"/>
  <c r="AC112" i="6"/>
  <c r="AC116" i="6" s="1"/>
  <c r="AB112" i="6"/>
  <c r="AB132" i="6" s="1"/>
  <c r="AA112" i="6"/>
  <c r="AA118" i="6" s="1"/>
  <c r="Z112" i="6"/>
  <c r="Z119" i="6" s="1"/>
  <c r="Y112" i="6"/>
  <c r="Y135" i="6" s="1"/>
  <c r="X112" i="6"/>
  <c r="X122" i="6" s="1"/>
  <c r="W112" i="6"/>
  <c r="W122" i="6" s="1"/>
  <c r="V112" i="6"/>
  <c r="V136" i="6" s="1"/>
  <c r="U112" i="6"/>
  <c r="U116" i="6" s="1"/>
  <c r="T112" i="6"/>
  <c r="T122" i="6" s="1"/>
  <c r="S112" i="6"/>
  <c r="S118" i="6" s="1"/>
  <c r="R112" i="6"/>
  <c r="R119" i="6" s="1"/>
  <c r="Q112" i="6"/>
  <c r="Q133" i="6" s="1"/>
  <c r="P112" i="6"/>
  <c r="P122" i="6" s="1"/>
  <c r="O112" i="6"/>
  <c r="O122" i="6" s="1"/>
  <c r="N112" i="6"/>
  <c r="N124" i="6" s="1"/>
  <c r="M112" i="6"/>
  <c r="M116" i="6" s="1"/>
  <c r="L112" i="6"/>
  <c r="L118" i="6" s="1"/>
  <c r="K112" i="6"/>
  <c r="K118" i="6" s="1"/>
  <c r="J112" i="6"/>
  <c r="J119" i="6" s="1"/>
  <c r="I112" i="6"/>
  <c r="I135" i="6" s="1"/>
  <c r="H112" i="6"/>
  <c r="H122" i="6" s="1"/>
  <c r="G112" i="6"/>
  <c r="G122" i="6" s="1"/>
  <c r="F112" i="6"/>
  <c r="F132" i="6" s="1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75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F107" i="6"/>
  <c r="C1" i="6"/>
  <c r="AE41" i="6"/>
  <c r="AF41" i="6"/>
  <c r="AG41" i="6"/>
  <c r="AH41" i="6"/>
  <c r="AI41" i="6"/>
  <c r="AE42" i="6"/>
  <c r="AF42" i="6"/>
  <c r="AG42" i="6"/>
  <c r="AH42" i="6"/>
  <c r="AI42" i="6"/>
  <c r="AE43" i="6"/>
  <c r="AF43" i="6"/>
  <c r="AG43" i="6"/>
  <c r="AH43" i="6"/>
  <c r="AI43" i="6"/>
  <c r="AE44" i="6"/>
  <c r="AF44" i="6"/>
  <c r="AG44" i="6"/>
  <c r="AH44" i="6"/>
  <c r="AI44" i="6"/>
  <c r="AE45" i="6"/>
  <c r="AF45" i="6"/>
  <c r="AG45" i="6"/>
  <c r="AH45" i="6"/>
  <c r="AI45" i="6"/>
  <c r="AE46" i="6"/>
  <c r="AF46" i="6"/>
  <c r="AG46" i="6"/>
  <c r="AH46" i="6"/>
  <c r="AI46" i="6"/>
  <c r="AE47" i="6"/>
  <c r="AF47" i="6"/>
  <c r="AG47" i="6"/>
  <c r="AH47" i="6"/>
  <c r="AI47" i="6"/>
  <c r="AE48" i="6"/>
  <c r="AF48" i="6"/>
  <c r="AG48" i="6"/>
  <c r="AH48" i="6"/>
  <c r="AI48" i="6"/>
  <c r="AE49" i="6"/>
  <c r="AF49" i="6"/>
  <c r="AG49" i="6"/>
  <c r="AH49" i="6"/>
  <c r="AI49" i="6"/>
  <c r="AE50" i="6"/>
  <c r="AF50" i="6"/>
  <c r="AG50" i="6"/>
  <c r="AH50" i="6"/>
  <c r="AI50" i="6"/>
  <c r="AE51" i="6"/>
  <c r="AF51" i="6"/>
  <c r="AG51" i="6"/>
  <c r="AH51" i="6"/>
  <c r="AI51" i="6"/>
  <c r="AE52" i="6"/>
  <c r="AF52" i="6"/>
  <c r="AG52" i="6"/>
  <c r="AH52" i="6"/>
  <c r="AI52" i="6"/>
  <c r="AE53" i="6"/>
  <c r="AF53" i="6"/>
  <c r="AG53" i="6"/>
  <c r="AH53" i="6"/>
  <c r="AI53" i="6"/>
  <c r="AE54" i="6"/>
  <c r="AF54" i="6"/>
  <c r="AG54" i="6"/>
  <c r="AH54" i="6"/>
  <c r="AI54" i="6"/>
  <c r="AE55" i="6"/>
  <c r="AF55" i="6"/>
  <c r="AG55" i="6"/>
  <c r="AH55" i="6"/>
  <c r="AI55" i="6"/>
  <c r="AE56" i="6"/>
  <c r="AF56" i="6"/>
  <c r="AG56" i="6"/>
  <c r="AH56" i="6"/>
  <c r="AI56" i="6"/>
  <c r="AE57" i="6"/>
  <c r="AF57" i="6"/>
  <c r="AG57" i="6"/>
  <c r="AH57" i="6"/>
  <c r="AI57" i="6"/>
  <c r="AE58" i="6"/>
  <c r="AF58" i="6"/>
  <c r="AG58" i="6"/>
  <c r="AH58" i="6"/>
  <c r="AI58" i="6"/>
  <c r="AE59" i="6"/>
  <c r="AF59" i="6"/>
  <c r="AG59" i="6"/>
  <c r="AH59" i="6"/>
  <c r="AI59" i="6"/>
  <c r="AE60" i="6"/>
  <c r="AF60" i="6"/>
  <c r="AG60" i="6"/>
  <c r="AH60" i="6"/>
  <c r="AI60" i="6"/>
  <c r="AE61" i="6"/>
  <c r="AF61" i="6"/>
  <c r="AG61" i="6"/>
  <c r="AH61" i="6"/>
  <c r="AI61" i="6"/>
  <c r="AE62" i="6"/>
  <c r="AF62" i="6"/>
  <c r="AG62" i="6"/>
  <c r="AH62" i="6"/>
  <c r="AI62" i="6"/>
  <c r="AE63" i="6"/>
  <c r="AF63" i="6"/>
  <c r="AG63" i="6"/>
  <c r="AH63" i="6"/>
  <c r="AI63" i="6"/>
  <c r="AE64" i="6"/>
  <c r="AF64" i="6"/>
  <c r="AG64" i="6"/>
  <c r="AH64" i="6"/>
  <c r="AI64" i="6"/>
  <c r="AF40" i="6"/>
  <c r="AG40" i="6"/>
  <c r="AH40" i="6"/>
  <c r="AI40" i="6"/>
  <c r="AE40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F65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F40" i="6"/>
  <c r="AL25" i="6"/>
  <c r="AL28" i="6" s="1"/>
  <c r="AL22" i="6"/>
  <c r="AL19" i="6"/>
  <c r="AL13" i="6"/>
  <c r="AL11" i="6"/>
  <c r="AN9" i="6"/>
  <c r="AN6" i="6"/>
  <c r="AN10" i="6" s="1"/>
  <c r="AL10" i="6" s="1"/>
  <c r="AL12" i="6" s="1"/>
  <c r="C13" i="5"/>
  <c r="C26" i="5"/>
  <c r="C23" i="5"/>
  <c r="C20" i="5"/>
  <c r="C17" i="5"/>
  <c r="C8" i="5"/>
  <c r="C10" i="5" s="1"/>
  <c r="C11" i="5"/>
  <c r="C9" i="5"/>
  <c r="E7" i="5"/>
  <c r="AP10" i="8" l="1"/>
  <c r="AN10" i="8" s="1"/>
  <c r="AN12" i="8" s="1"/>
  <c r="AN15" i="8" s="1"/>
  <c r="AN28" i="8"/>
  <c r="N132" i="6"/>
  <c r="G131" i="6"/>
  <c r="AC128" i="6"/>
  <c r="U125" i="6"/>
  <c r="K123" i="6"/>
  <c r="G123" i="6"/>
  <c r="AD127" i="6"/>
  <c r="AD116" i="6"/>
  <c r="AC139" i="6"/>
  <c r="AC134" i="6"/>
  <c r="AB137" i="6"/>
  <c r="AA125" i="6"/>
  <c r="AA139" i="6"/>
  <c r="W137" i="6"/>
  <c r="W134" i="6"/>
  <c r="V132" i="6"/>
  <c r="V120" i="6"/>
  <c r="U120" i="6"/>
  <c r="U117" i="6"/>
  <c r="O118" i="6"/>
  <c r="M128" i="6"/>
  <c r="M133" i="6"/>
  <c r="L130" i="6"/>
  <c r="O115" i="6"/>
  <c r="L138" i="6"/>
  <c r="W135" i="6"/>
  <c r="U133" i="6"/>
  <c r="U131" i="6"/>
  <c r="G129" i="6"/>
  <c r="G126" i="6"/>
  <c r="O123" i="6"/>
  <c r="G121" i="6"/>
  <c r="W118" i="6"/>
  <c r="M115" i="6"/>
  <c r="AC137" i="6"/>
  <c r="G135" i="6"/>
  <c r="M131" i="6"/>
  <c r="AD128" i="6"/>
  <c r="AC125" i="6"/>
  <c r="M123" i="6"/>
  <c r="AC120" i="6"/>
  <c r="T118" i="6"/>
  <c r="W139" i="6"/>
  <c r="O137" i="6"/>
  <c r="O134" i="6"/>
  <c r="O132" i="6"/>
  <c r="AC129" i="6"/>
  <c r="AB124" i="6"/>
  <c r="L122" i="6"/>
  <c r="W119" i="6"/>
  <c r="S117" i="6"/>
  <c r="AC115" i="6"/>
  <c r="U139" i="6"/>
  <c r="M137" i="6"/>
  <c r="M134" i="6"/>
  <c r="AB129" i="6"/>
  <c r="W127" i="6"/>
  <c r="AC123" i="6"/>
  <c r="K122" i="6"/>
  <c r="S119" i="6"/>
  <c r="M117" i="6"/>
  <c r="U115" i="6"/>
  <c r="M139" i="6"/>
  <c r="G137" i="6"/>
  <c r="L134" i="6"/>
  <c r="AC131" i="6"/>
  <c r="W129" i="6"/>
  <c r="G127" i="6"/>
  <c r="AA123" i="6"/>
  <c r="AC121" i="6"/>
  <c r="O119" i="6"/>
  <c r="S115" i="6"/>
  <c r="G139" i="6"/>
  <c r="M136" i="6"/>
  <c r="G134" i="6"/>
  <c r="W131" i="6"/>
  <c r="L129" i="6"/>
  <c r="W126" i="6"/>
  <c r="W123" i="6"/>
  <c r="W121" i="6"/>
  <c r="G119" i="6"/>
  <c r="R115" i="6"/>
  <c r="J139" i="6"/>
  <c r="Z131" i="6"/>
  <c r="J131" i="6"/>
  <c r="Z124" i="6"/>
  <c r="Z120" i="6"/>
  <c r="AA135" i="6"/>
  <c r="J134" i="6"/>
  <c r="AB130" i="6"/>
  <c r="T126" i="6"/>
  <c r="T124" i="6"/>
  <c r="K117" i="6"/>
  <c r="AA115" i="6"/>
  <c r="S139" i="6"/>
  <c r="AA138" i="6"/>
  <c r="J132" i="6"/>
  <c r="AA130" i="6"/>
  <c r="U128" i="6"/>
  <c r="R126" i="6"/>
  <c r="R124" i="6"/>
  <c r="AB122" i="6"/>
  <c r="R120" i="6"/>
  <c r="Z115" i="6"/>
  <c r="J115" i="6"/>
  <c r="R139" i="6"/>
  <c r="T138" i="6"/>
  <c r="U137" i="6"/>
  <c r="Z136" i="6"/>
  <c r="S135" i="6"/>
  <c r="U134" i="6"/>
  <c r="AC133" i="6"/>
  <c r="Z132" i="6"/>
  <c r="I132" i="6"/>
  <c r="R131" i="6"/>
  <c r="T130" i="6"/>
  <c r="O129" i="6"/>
  <c r="R128" i="6"/>
  <c r="O127" i="6"/>
  <c r="O126" i="6"/>
  <c r="M125" i="6"/>
  <c r="L124" i="6"/>
  <c r="S123" i="6"/>
  <c r="AA122" i="6"/>
  <c r="O121" i="6"/>
  <c r="M120" i="6"/>
  <c r="AB118" i="6"/>
  <c r="G118" i="6"/>
  <c r="Z116" i="6"/>
  <c r="Z139" i="6"/>
  <c r="J136" i="6"/>
  <c r="Z126" i="6"/>
  <c r="R118" i="6"/>
  <c r="J137" i="6"/>
  <c r="AA127" i="6"/>
  <c r="Y125" i="6"/>
  <c r="Y124" i="6"/>
  <c r="Z123" i="6"/>
  <c r="J123" i="6"/>
  <c r="AB138" i="6"/>
  <c r="Z137" i="6"/>
  <c r="Z134" i="6"/>
  <c r="K133" i="6"/>
  <c r="L132" i="6"/>
  <c r="Z128" i="6"/>
  <c r="K119" i="6"/>
  <c r="K115" i="6"/>
  <c r="AC136" i="6"/>
  <c r="S131" i="6"/>
  <c r="U129" i="6"/>
  <c r="S127" i="6"/>
  <c r="S125" i="6"/>
  <c r="U123" i="6"/>
  <c r="U121" i="6"/>
  <c r="J118" i="6"/>
  <c r="W115" i="6"/>
  <c r="G115" i="6"/>
  <c r="O139" i="6"/>
  <c r="S138" i="6"/>
  <c r="T137" i="6"/>
  <c r="U136" i="6"/>
  <c r="O135" i="6"/>
  <c r="T134" i="6"/>
  <c r="AA133" i="6"/>
  <c r="W132" i="6"/>
  <c r="G132" i="6"/>
  <c r="O131" i="6"/>
  <c r="S130" i="6"/>
  <c r="M129" i="6"/>
  <c r="N128" i="6"/>
  <c r="N127" i="6"/>
  <c r="J126" i="6"/>
  <c r="K125" i="6"/>
  <c r="J124" i="6"/>
  <c r="R123" i="6"/>
  <c r="M121" i="6"/>
  <c r="J120" i="6"/>
  <c r="Z118" i="6"/>
  <c r="AC117" i="6"/>
  <c r="R116" i="6"/>
  <c r="R137" i="6"/>
  <c r="R136" i="6"/>
  <c r="K135" i="6"/>
  <c r="R134" i="6"/>
  <c r="K127" i="6"/>
  <c r="I125" i="6"/>
  <c r="I124" i="6"/>
  <c r="S122" i="6"/>
  <c r="AA119" i="6"/>
  <c r="AA117" i="6"/>
  <c r="J116" i="6"/>
  <c r="K139" i="6"/>
  <c r="K138" i="6"/>
  <c r="S133" i="6"/>
  <c r="R132" i="6"/>
  <c r="AA131" i="6"/>
  <c r="K131" i="6"/>
  <c r="K130" i="6"/>
  <c r="J128" i="6"/>
  <c r="I120" i="6"/>
  <c r="I128" i="6"/>
  <c r="I136" i="6"/>
  <c r="I122" i="6"/>
  <c r="I130" i="6"/>
  <c r="I138" i="6"/>
  <c r="I123" i="6"/>
  <c r="I131" i="6"/>
  <c r="I139" i="6"/>
  <c r="I115" i="6"/>
  <c r="I116" i="6"/>
  <c r="I118" i="6"/>
  <c r="I126" i="6"/>
  <c r="I134" i="6"/>
  <c r="I119" i="6"/>
  <c r="Q120" i="6"/>
  <c r="Q128" i="6"/>
  <c r="Q136" i="6"/>
  <c r="Q122" i="6"/>
  <c r="Q130" i="6"/>
  <c r="Q138" i="6"/>
  <c r="Q116" i="6"/>
  <c r="Q123" i="6"/>
  <c r="Q131" i="6"/>
  <c r="Q139" i="6"/>
  <c r="Q115" i="6"/>
  <c r="Q118" i="6"/>
  <c r="Q126" i="6"/>
  <c r="Q134" i="6"/>
  <c r="Q119" i="6"/>
  <c r="Y120" i="6"/>
  <c r="Y128" i="6"/>
  <c r="Y136" i="6"/>
  <c r="Y122" i="6"/>
  <c r="Y130" i="6"/>
  <c r="Y138" i="6"/>
  <c r="Y123" i="6"/>
  <c r="Y131" i="6"/>
  <c r="Y139" i="6"/>
  <c r="Y115" i="6"/>
  <c r="Y116" i="6"/>
  <c r="Y118" i="6"/>
  <c r="Y126" i="6"/>
  <c r="Y134" i="6"/>
  <c r="Y119" i="6"/>
  <c r="V138" i="6"/>
  <c r="F138" i="6"/>
  <c r="AD136" i="6"/>
  <c r="N136" i="6"/>
  <c r="P133" i="6"/>
  <c r="Y132" i="6"/>
  <c r="P130" i="6"/>
  <c r="Y129" i="6"/>
  <c r="I129" i="6"/>
  <c r="V124" i="6"/>
  <c r="F124" i="6"/>
  <c r="Q137" i="6"/>
  <c r="V135" i="6"/>
  <c r="F135" i="6"/>
  <c r="AD130" i="6"/>
  <c r="N130" i="6"/>
  <c r="P128" i="6"/>
  <c r="Y127" i="6"/>
  <c r="I127" i="6"/>
  <c r="V122" i="6"/>
  <c r="F122" i="6"/>
  <c r="I121" i="6"/>
  <c r="I117" i="6"/>
  <c r="H121" i="6"/>
  <c r="H129" i="6"/>
  <c r="H137" i="6"/>
  <c r="H123" i="6"/>
  <c r="H131" i="6"/>
  <c r="H139" i="6"/>
  <c r="H115" i="6"/>
  <c r="H117" i="6"/>
  <c r="H116" i="6"/>
  <c r="H124" i="6"/>
  <c r="H132" i="6"/>
  <c r="H119" i="6"/>
  <c r="H127" i="6"/>
  <c r="H135" i="6"/>
  <c r="H120" i="6"/>
  <c r="X121" i="6"/>
  <c r="X129" i="6"/>
  <c r="X137" i="6"/>
  <c r="X123" i="6"/>
  <c r="X131" i="6"/>
  <c r="X139" i="6"/>
  <c r="X115" i="6"/>
  <c r="X117" i="6"/>
  <c r="X116" i="6"/>
  <c r="X124" i="6"/>
  <c r="X132" i="6"/>
  <c r="X119" i="6"/>
  <c r="X127" i="6"/>
  <c r="X135" i="6"/>
  <c r="X138" i="6"/>
  <c r="H138" i="6"/>
  <c r="P136" i="6"/>
  <c r="H134" i="6"/>
  <c r="P125" i="6"/>
  <c r="X118" i="6"/>
  <c r="H118" i="6"/>
  <c r="P134" i="6"/>
  <c r="P126" i="6"/>
  <c r="P120" i="6"/>
  <c r="L117" i="6"/>
  <c r="L125" i="6"/>
  <c r="L133" i="6"/>
  <c r="L119" i="6"/>
  <c r="L127" i="6"/>
  <c r="L135" i="6"/>
  <c r="L121" i="6"/>
  <c r="L120" i="6"/>
  <c r="L128" i="6"/>
  <c r="L136" i="6"/>
  <c r="L123" i="6"/>
  <c r="L131" i="6"/>
  <c r="L139" i="6"/>
  <c r="L115" i="6"/>
  <c r="L116" i="6"/>
  <c r="T117" i="6"/>
  <c r="T125" i="6"/>
  <c r="T133" i="6"/>
  <c r="T119" i="6"/>
  <c r="T127" i="6"/>
  <c r="T135" i="6"/>
  <c r="T121" i="6"/>
  <c r="T120" i="6"/>
  <c r="T128" i="6"/>
  <c r="T136" i="6"/>
  <c r="T123" i="6"/>
  <c r="T131" i="6"/>
  <c r="T139" i="6"/>
  <c r="T115" i="6"/>
  <c r="T116" i="6"/>
  <c r="AB117" i="6"/>
  <c r="AB125" i="6"/>
  <c r="AB133" i="6"/>
  <c r="AB119" i="6"/>
  <c r="AB127" i="6"/>
  <c r="AB135" i="6"/>
  <c r="AB121" i="6"/>
  <c r="AB120" i="6"/>
  <c r="AB128" i="6"/>
  <c r="AB136" i="6"/>
  <c r="AB123" i="6"/>
  <c r="AB131" i="6"/>
  <c r="AB139" i="6"/>
  <c r="AB115" i="6"/>
  <c r="AB116" i="6"/>
  <c r="F115" i="6"/>
  <c r="P138" i="6"/>
  <c r="X136" i="6"/>
  <c r="H136" i="6"/>
  <c r="Q135" i="6"/>
  <c r="AB134" i="6"/>
  <c r="Y133" i="6"/>
  <c r="I133" i="6"/>
  <c r="T132" i="6"/>
  <c r="T129" i="6"/>
  <c r="V127" i="6"/>
  <c r="F127" i="6"/>
  <c r="X125" i="6"/>
  <c r="H125" i="6"/>
  <c r="Q124" i="6"/>
  <c r="Y121" i="6"/>
  <c r="AD120" i="6"/>
  <c r="N120" i="6"/>
  <c r="P118" i="6"/>
  <c r="Y117" i="6"/>
  <c r="AD138" i="6"/>
  <c r="N138" i="6"/>
  <c r="Y137" i="6"/>
  <c r="L137" i="6"/>
  <c r="F136" i="6"/>
  <c r="X133" i="6"/>
  <c r="H133" i="6"/>
  <c r="X130" i="6"/>
  <c r="H130" i="6"/>
  <c r="Q129" i="6"/>
  <c r="AB126" i="6"/>
  <c r="L126" i="6"/>
  <c r="V123" i="6"/>
  <c r="V131" i="6"/>
  <c r="V139" i="6"/>
  <c r="V115" i="6"/>
  <c r="V116" i="6"/>
  <c r="V117" i="6"/>
  <c r="V125" i="6"/>
  <c r="V133" i="6"/>
  <c r="V119" i="6"/>
  <c r="V118" i="6"/>
  <c r="V126" i="6"/>
  <c r="V134" i="6"/>
  <c r="V121" i="6"/>
  <c r="V129" i="6"/>
  <c r="V137" i="6"/>
  <c r="P121" i="6"/>
  <c r="P129" i="6"/>
  <c r="P137" i="6"/>
  <c r="P123" i="6"/>
  <c r="P131" i="6"/>
  <c r="P139" i="6"/>
  <c r="P115" i="6"/>
  <c r="P117" i="6"/>
  <c r="P116" i="6"/>
  <c r="P124" i="6"/>
  <c r="P132" i="6"/>
  <c r="P119" i="6"/>
  <c r="P127" i="6"/>
  <c r="P135" i="6"/>
  <c r="F123" i="6"/>
  <c r="F131" i="6"/>
  <c r="F139" i="6"/>
  <c r="F116" i="6"/>
  <c r="F117" i="6"/>
  <c r="F125" i="6"/>
  <c r="F133" i="6"/>
  <c r="F119" i="6"/>
  <c r="F118" i="6"/>
  <c r="F126" i="6"/>
  <c r="F134" i="6"/>
  <c r="F121" i="6"/>
  <c r="F129" i="6"/>
  <c r="F137" i="6"/>
  <c r="N123" i="6"/>
  <c r="N131" i="6"/>
  <c r="N139" i="6"/>
  <c r="N115" i="6"/>
  <c r="N116" i="6"/>
  <c r="N117" i="6"/>
  <c r="N125" i="6"/>
  <c r="N133" i="6"/>
  <c r="N119" i="6"/>
  <c r="N118" i="6"/>
  <c r="N126" i="6"/>
  <c r="N134" i="6"/>
  <c r="N121" i="6"/>
  <c r="N129" i="6"/>
  <c r="N137" i="6"/>
  <c r="AD123" i="6"/>
  <c r="AD131" i="6"/>
  <c r="AD139" i="6"/>
  <c r="AD115" i="6"/>
  <c r="AD117" i="6"/>
  <c r="AD125" i="6"/>
  <c r="AD133" i="6"/>
  <c r="AD119" i="6"/>
  <c r="AD118" i="6"/>
  <c r="AD126" i="6"/>
  <c r="AD134" i="6"/>
  <c r="AD121" i="6"/>
  <c r="AD129" i="6"/>
  <c r="AD137" i="6"/>
  <c r="AD135" i="6"/>
  <c r="N135" i="6"/>
  <c r="X134" i="6"/>
  <c r="AD132" i="6"/>
  <c r="Q132" i="6"/>
  <c r="V130" i="6"/>
  <c r="F130" i="6"/>
  <c r="X128" i="6"/>
  <c r="H128" i="6"/>
  <c r="Q127" i="6"/>
  <c r="AD122" i="6"/>
  <c r="N122" i="6"/>
  <c r="I137" i="6"/>
  <c r="V128" i="6"/>
  <c r="F128" i="6"/>
  <c r="X126" i="6"/>
  <c r="H126" i="6"/>
  <c r="Q125" i="6"/>
  <c r="Q121" i="6"/>
  <c r="X120" i="6"/>
  <c r="F120" i="6"/>
  <c r="Q117" i="6"/>
  <c r="AC138" i="6"/>
  <c r="U138" i="6"/>
  <c r="M138" i="6"/>
  <c r="W136" i="6"/>
  <c r="O136" i="6"/>
  <c r="G136" i="6"/>
  <c r="Z133" i="6"/>
  <c r="R133" i="6"/>
  <c r="J133" i="6"/>
  <c r="AA132" i="6"/>
  <c r="S132" i="6"/>
  <c r="K132" i="6"/>
  <c r="AC130" i="6"/>
  <c r="U130" i="6"/>
  <c r="M130" i="6"/>
  <c r="W128" i="6"/>
  <c r="O128" i="6"/>
  <c r="G128" i="6"/>
  <c r="Z125" i="6"/>
  <c r="R125" i="6"/>
  <c r="J125" i="6"/>
  <c r="AA124" i="6"/>
  <c r="S124" i="6"/>
  <c r="K124" i="6"/>
  <c r="AC122" i="6"/>
  <c r="U122" i="6"/>
  <c r="M122" i="6"/>
  <c r="W120" i="6"/>
  <c r="O120" i="6"/>
  <c r="G120" i="6"/>
  <c r="Z117" i="6"/>
  <c r="R117" i="6"/>
  <c r="J117" i="6"/>
  <c r="AA116" i="6"/>
  <c r="S116" i="6"/>
  <c r="K116" i="6"/>
  <c r="Z138" i="6"/>
  <c r="R138" i="6"/>
  <c r="J138" i="6"/>
  <c r="AA137" i="6"/>
  <c r="S137" i="6"/>
  <c r="K137" i="6"/>
  <c r="AC135" i="6"/>
  <c r="U135" i="6"/>
  <c r="M135" i="6"/>
  <c r="W133" i="6"/>
  <c r="O133" i="6"/>
  <c r="G133" i="6"/>
  <c r="Z130" i="6"/>
  <c r="R130" i="6"/>
  <c r="J130" i="6"/>
  <c r="AA129" i="6"/>
  <c r="S129" i="6"/>
  <c r="K129" i="6"/>
  <c r="AC127" i="6"/>
  <c r="U127" i="6"/>
  <c r="M127" i="6"/>
  <c r="W125" i="6"/>
  <c r="O125" i="6"/>
  <c r="G125" i="6"/>
  <c r="Z122" i="6"/>
  <c r="R122" i="6"/>
  <c r="J122" i="6"/>
  <c r="AA121" i="6"/>
  <c r="S121" i="6"/>
  <c r="K121" i="6"/>
  <c r="AC119" i="6"/>
  <c r="U119" i="6"/>
  <c r="M119" i="6"/>
  <c r="W117" i="6"/>
  <c r="O117" i="6"/>
  <c r="G117" i="6"/>
  <c r="AA136" i="6"/>
  <c r="S136" i="6"/>
  <c r="K136" i="6"/>
  <c r="Z129" i="6"/>
  <c r="R129" i="6"/>
  <c r="J129" i="6"/>
  <c r="AA128" i="6"/>
  <c r="S128" i="6"/>
  <c r="K128" i="6"/>
  <c r="AC126" i="6"/>
  <c r="U126" i="6"/>
  <c r="M126" i="6"/>
  <c r="W124" i="6"/>
  <c r="O124" i="6"/>
  <c r="G124" i="6"/>
  <c r="Z121" i="6"/>
  <c r="R121" i="6"/>
  <c r="J121" i="6"/>
  <c r="AA120" i="6"/>
  <c r="S120" i="6"/>
  <c r="K120" i="6"/>
  <c r="AC118" i="6"/>
  <c r="U118" i="6"/>
  <c r="M118" i="6"/>
  <c r="W116" i="6"/>
  <c r="O116" i="6"/>
  <c r="G116" i="6"/>
  <c r="W138" i="6"/>
  <c r="O138" i="6"/>
  <c r="G138" i="6"/>
  <c r="Z135" i="6"/>
  <c r="R135" i="6"/>
  <c r="J135" i="6"/>
  <c r="AA134" i="6"/>
  <c r="S134" i="6"/>
  <c r="K134" i="6"/>
  <c r="AC132" i="6"/>
  <c r="U132" i="6"/>
  <c r="M132" i="6"/>
  <c r="W130" i="6"/>
  <c r="O130" i="6"/>
  <c r="G130" i="6"/>
  <c r="Z127" i="6"/>
  <c r="R127" i="6"/>
  <c r="J127" i="6"/>
  <c r="AA126" i="6"/>
  <c r="S126" i="6"/>
  <c r="K126" i="6"/>
  <c r="AC124" i="6"/>
  <c r="U124" i="6"/>
  <c r="M124" i="6"/>
  <c r="AL15" i="6"/>
  <c r="E4" i="5"/>
  <c r="C35" i="5" l="1"/>
  <c r="C34" i="5"/>
  <c r="C32" i="5"/>
  <c r="C31" i="5"/>
  <c r="E8" i="5" l="1"/>
</calcChain>
</file>

<file path=xl/sharedStrings.xml><?xml version="1.0" encoding="utf-8"?>
<sst xmlns="http://schemas.openxmlformats.org/spreadsheetml/2006/main" count="737" uniqueCount="136">
  <si>
    <t>Distance</t>
  </si>
  <si>
    <t>Cargo van</t>
  </si>
  <si>
    <t>Price</t>
  </si>
  <si>
    <t>Capacity</t>
  </si>
  <si>
    <t>chevrolet express</t>
  </si>
  <si>
    <t>5,688 mm (223.95 in)</t>
  </si>
  <si>
    <t>2,013 mm (79.25 in)</t>
  </si>
  <si>
    <t>Length</t>
  </si>
  <si>
    <t>Width</t>
  </si>
  <si>
    <t>Height</t>
  </si>
  <si>
    <t>146 mm (84.50 in)</t>
  </si>
  <si>
    <t>Annual repair cost</t>
  </si>
  <si>
    <t>#patient No</t>
  </si>
  <si>
    <t>Location</t>
  </si>
  <si>
    <t>latitude</t>
  </si>
  <si>
    <t>longitude</t>
  </si>
  <si>
    <t>Distance(km)</t>
  </si>
  <si>
    <t>Duration(min)</t>
  </si>
  <si>
    <t>1195 Courtneypark Dr E, Mississauga, ON L5T 1R1</t>
  </si>
  <si>
    <t>56 Neville Crescent, Brampton, ON L6S 5L4</t>
  </si>
  <si>
    <t>Concord, Vaughan, ON</t>
  </si>
  <si>
    <t>65 Wellesley St E, Toronto, ON M4Y 2T6</t>
  </si>
  <si>
    <t>80 Thyra Ave, Toronto, ON</t>
  </si>
  <si>
    <t>1470 Alyssum St, Pickering, ON L1W 1H9</t>
  </si>
  <si>
    <t>172 Rands Rd, Ajax, ON L1S 3Z6</t>
  </si>
  <si>
    <t>6131 Churchill Dr E, Whitchurch-Stouffville, ON L4A 7X3</t>
  </si>
  <si>
    <t>Rose-Marie French, 24 Maffey Crescent, Richmond Hill, ON L4S 0A7</t>
  </si>
  <si>
    <t>355 Woodland Acres Crescent, Maple, ON L6A 1G2</t>
  </si>
  <si>
    <t>17 Dew Drop Ct, Maple, ON L6A 1E9</t>
  </si>
  <si>
    <t>360 Athabasca Dr, Maple, ON L6A 3S2</t>
  </si>
  <si>
    <t>70 Waterloo Ave, Guelph, ON N1H 3H5</t>
  </si>
  <si>
    <t>Birdsell J William Architect, 107 Dublin St N, Guelph, ON N1H 4N2</t>
  </si>
  <si>
    <t>15 Bradwick Ct, Caledon, ON L7C 1B6</t>
  </si>
  <si>
    <t>32 Pinebrook Cir, Caledon, ON L7C 1C4</t>
  </si>
  <si>
    <t>57 Bonnieglen Farm Blvd, Caledon, ON L7C 3X8</t>
  </si>
  <si>
    <t>11 George Gray Dr #2, Brampton, ON L6R 0B3</t>
  </si>
  <si>
    <t>32 Wood Cir, Bolton, ON L7E 1R4</t>
  </si>
  <si>
    <t>76 De Vere Gardens, North York, ON M5M 3E9</t>
  </si>
  <si>
    <t>24 Hazelwood Ave, Toronto, ON M4J 1K5</t>
  </si>
  <si>
    <t>104 Ivy Ave, Toronto, ON M4L 2H7</t>
  </si>
  <si>
    <t>95 Kalmar Ave, Scarborough, ON M1N 3G5</t>
  </si>
  <si>
    <t>102 Trinnell Blvd, Scarborough, ON M1L 1S7</t>
  </si>
  <si>
    <t>140 Sandown Ave, Scarborough, ON M1N 3W7</t>
  </si>
  <si>
    <t>63 Harewood Ave, Scarborough, ON M1M 2R4</t>
  </si>
  <si>
    <t>-</t>
  </si>
  <si>
    <t>Fixed cost</t>
  </si>
  <si>
    <t>Purchase cost:</t>
  </si>
  <si>
    <t>lifetime:</t>
  </si>
  <si>
    <t>years</t>
  </si>
  <si>
    <t>interest rate:</t>
  </si>
  <si>
    <t>per year</t>
  </si>
  <si>
    <t>salvage value</t>
  </si>
  <si>
    <t>cost/year</t>
  </si>
  <si>
    <t>Driving days per year</t>
  </si>
  <si>
    <t>cost/day</t>
  </si>
  <si>
    <t>driver cost/day:</t>
  </si>
  <si>
    <t>insurance</t>
  </si>
  <si>
    <t>total cost/day</t>
  </si>
  <si>
    <t>per km</t>
  </si>
  <si>
    <t>fuel:</t>
  </si>
  <si>
    <t>$/km</t>
  </si>
  <si>
    <t>Efficiency:</t>
  </si>
  <si>
    <t>l/100km</t>
  </si>
  <si>
    <t>cost of fuel:</t>
  </si>
  <si>
    <t>per l</t>
  </si>
  <si>
    <t>tires:</t>
  </si>
  <si>
    <t>cost of tires</t>
  </si>
  <si>
    <t>per 4</t>
  </si>
  <si>
    <t>life of tires</t>
  </si>
  <si>
    <t>km</t>
  </si>
  <si>
    <t>maintenance:</t>
  </si>
  <si>
    <t>service interval:</t>
  </si>
  <si>
    <t>cost of "A" service:</t>
  </si>
  <si>
    <t>per event</t>
  </si>
  <si>
    <t>total variable cost:</t>
  </si>
  <si>
    <t>capacity</t>
  </si>
  <si>
    <t>Demand</t>
  </si>
  <si>
    <t>min</t>
  </si>
  <si>
    <t>trucks</t>
  </si>
  <si>
    <t>Present Value</t>
  </si>
  <si>
    <t>Variable costs (per km)</t>
  </si>
  <si>
    <t>Customer</t>
  </si>
  <si>
    <t>Cargo Van</t>
  </si>
  <si>
    <t>total demand</t>
  </si>
  <si>
    <t>total capacity</t>
  </si>
  <si>
    <t>X</t>
  </si>
  <si>
    <t>objective function</t>
  </si>
  <si>
    <t>column sum</t>
  </si>
  <si>
    <t>row sum</t>
  </si>
  <si>
    <t>R(i)</t>
  </si>
  <si>
    <t>R(j)</t>
  </si>
  <si>
    <t># No</t>
  </si>
  <si>
    <t>UB</t>
  </si>
  <si>
    <t>BL</t>
  </si>
  <si>
    <t>TR</t>
  </si>
  <si>
    <t>cost</t>
  </si>
  <si>
    <t>60km/hpour</t>
  </si>
  <si>
    <t>Assuming that the vehicle travels at 60 km/our</t>
  </si>
  <si>
    <t>travel time</t>
  </si>
  <si>
    <t>customer</t>
  </si>
  <si>
    <t>Duration</t>
  </si>
  <si>
    <t>EST</t>
  </si>
  <si>
    <t>LST</t>
  </si>
  <si>
    <t>Time window constraint</t>
  </si>
  <si>
    <t>S(i,j)</t>
  </si>
  <si>
    <t>S(j)</t>
  </si>
  <si>
    <t>S(i)</t>
  </si>
  <si>
    <t>e(i)</t>
  </si>
  <si>
    <t>b(i)</t>
  </si>
  <si>
    <t>b(j)</t>
  </si>
  <si>
    <t>follower</t>
  </si>
  <si>
    <t>b</t>
  </si>
  <si>
    <t>e</t>
  </si>
  <si>
    <t>truck</t>
  </si>
  <si>
    <t>EST (b)</t>
  </si>
  <si>
    <t>LST (e)</t>
  </si>
  <si>
    <t>duration</t>
  </si>
  <si>
    <t>V1</t>
  </si>
  <si>
    <t>V2</t>
  </si>
  <si>
    <t>V3</t>
  </si>
  <si>
    <t>V4</t>
  </si>
  <si>
    <t>V5</t>
  </si>
  <si>
    <t>Location name</t>
  </si>
  <si>
    <t>Vehicle</t>
  </si>
  <si>
    <t>Load</t>
  </si>
  <si>
    <t>Utilization factor</t>
  </si>
  <si>
    <t>W-6-5-25-20-3-W</t>
  </si>
  <si>
    <t>W-1-14-16-18-17-15-W</t>
  </si>
  <si>
    <t>W- 13 - 12 - W</t>
  </si>
  <si>
    <t>W - 22 - 4 - 2 - 24 - 21 - 23 - W</t>
  </si>
  <si>
    <t>Route</t>
  </si>
  <si>
    <t>Total vehicle utilization</t>
  </si>
  <si>
    <t>W - 9 - 11 - 8 - 10 - 7 - 19 - W</t>
  </si>
  <si>
    <t>Total Distance travelled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</si>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</sst>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_-[$$-409]* #,##0.00_ ;_-[$$-409]* \-#,##0.00\ ;_-[$$-409]* &quot;-&quot;??_ ;_-@_ 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3">
    <xf numFmtId="0" fontId="0" fillId="0" borderId="0" xfId="0"/>
    <xf numFmtId="0" fontId="0" fillId="4" borderId="1" xfId="0" applyFill="1" applyBorder="1"/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4" borderId="1" xfId="0" applyFont="1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4" borderId="25" xfId="0" applyFill="1" applyBorder="1"/>
    <xf numFmtId="0" fontId="2" fillId="3" borderId="25" xfId="0" applyFont="1" applyFill="1" applyBorder="1" applyAlignment="1">
      <alignment vertical="center"/>
    </xf>
    <xf numFmtId="0" fontId="0" fillId="3" borderId="25" xfId="0" applyFill="1" applyBorder="1"/>
    <xf numFmtId="0" fontId="0" fillId="4" borderId="29" xfId="0" applyFill="1" applyBorder="1"/>
    <xf numFmtId="0" fontId="0" fillId="3" borderId="29" xfId="0" applyFill="1" applyBorder="1"/>
    <xf numFmtId="0" fontId="0" fillId="3" borderId="30" xfId="0" applyFill="1" applyBorder="1"/>
    <xf numFmtId="0" fontId="2" fillId="5" borderId="1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5" borderId="14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31" xfId="0" applyFill="1" applyBorder="1"/>
    <xf numFmtId="0" fontId="0" fillId="5" borderId="29" xfId="0" applyFill="1" applyBorder="1"/>
    <xf numFmtId="0" fontId="0" fillId="5" borderId="32" xfId="0" applyFill="1" applyBorder="1"/>
    <xf numFmtId="0" fontId="0" fillId="5" borderId="27" xfId="0" applyFill="1" applyBorder="1"/>
    <xf numFmtId="0" fontId="0" fillId="5" borderId="3" xfId="0" applyFill="1" applyBorder="1"/>
    <xf numFmtId="0" fontId="0" fillId="6" borderId="27" xfId="0" applyFill="1" applyBorder="1"/>
    <xf numFmtId="0" fontId="0" fillId="6" borderId="28" xfId="0" applyFill="1" applyBorder="1"/>
    <xf numFmtId="0" fontId="0" fillId="6" borderId="1" xfId="0" applyFill="1" applyBorder="1"/>
    <xf numFmtId="0" fontId="0" fillId="6" borderId="14" xfId="0" applyFill="1" applyBorder="1"/>
    <xf numFmtId="165" fontId="0" fillId="6" borderId="1" xfId="0" applyNumberFormat="1" applyFill="1" applyBorder="1"/>
    <xf numFmtId="0" fontId="0" fillId="6" borderId="3" xfId="0" applyFill="1" applyBorder="1"/>
    <xf numFmtId="0" fontId="0" fillId="6" borderId="16" xfId="0" applyFill="1" applyBorder="1"/>
    <xf numFmtId="0" fontId="0" fillId="7" borderId="26" xfId="0" applyFill="1" applyBorder="1"/>
    <xf numFmtId="0" fontId="0" fillId="7" borderId="27" xfId="0" applyFill="1" applyBorder="1"/>
    <xf numFmtId="0" fontId="0" fillId="7" borderId="28" xfId="0" applyFill="1" applyBorder="1"/>
    <xf numFmtId="0" fontId="0" fillId="7" borderId="13" xfId="0" applyFill="1" applyBorder="1"/>
    <xf numFmtId="0" fontId="0" fillId="7" borderId="15" xfId="0" applyFill="1" applyBorder="1"/>
    <xf numFmtId="0" fontId="0" fillId="5" borderId="33" xfId="0" applyFill="1" applyBorder="1"/>
    <xf numFmtId="0" fontId="0" fillId="5" borderId="25" xfId="0" applyFill="1" applyBorder="1"/>
    <xf numFmtId="0" fontId="0" fillId="5" borderId="34" xfId="0" applyFill="1" applyBorder="1"/>
    <xf numFmtId="0" fontId="0" fillId="6" borderId="26" xfId="0" applyFill="1" applyBorder="1"/>
    <xf numFmtId="0" fontId="0" fillId="6" borderId="13" xfId="0" applyFill="1" applyBorder="1"/>
    <xf numFmtId="0" fontId="0" fillId="6" borderId="15" xfId="0" applyFill="1" applyBorder="1"/>
    <xf numFmtId="0" fontId="0" fillId="8" borderId="1" xfId="0" applyFill="1" applyBorder="1"/>
    <xf numFmtId="0" fontId="0" fillId="8" borderId="25" xfId="0" applyFill="1" applyBorder="1"/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14" xfId="0" applyBorder="1"/>
    <xf numFmtId="0" fontId="0" fillId="0" borderId="3" xfId="0" applyBorder="1"/>
    <xf numFmtId="0" fontId="0" fillId="0" borderId="2" xfId="0" applyBorder="1"/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25" xfId="0" applyBorder="1"/>
    <xf numFmtId="0" fontId="0" fillId="0" borderId="34" xfId="0" applyBorder="1"/>
    <xf numFmtId="8" fontId="0" fillId="0" borderId="0" xfId="0" applyNumberFormat="1"/>
    <xf numFmtId="164" fontId="0" fillId="0" borderId="21" xfId="0" applyNumberFormat="1" applyBorder="1"/>
    <xf numFmtId="0" fontId="0" fillId="9" borderId="22" xfId="0" applyFill="1" applyBorder="1"/>
    <xf numFmtId="164" fontId="0" fillId="9" borderId="23" xfId="0" applyNumberFormat="1" applyFill="1" applyBorder="1"/>
    <xf numFmtId="0" fontId="0" fillId="0" borderId="19" xfId="0" applyBorder="1" applyAlignment="1">
      <alignment horizontal="right"/>
    </xf>
    <xf numFmtId="9" fontId="0" fillId="0" borderId="0" xfId="1" applyFont="1" applyBorder="1"/>
    <xf numFmtId="0" fontId="0" fillId="0" borderId="13" xfId="0" applyBorder="1"/>
    <xf numFmtId="0" fontId="0" fillId="9" borderId="13" xfId="0" applyFill="1" applyBorder="1"/>
    <xf numFmtId="0" fontId="0" fillId="9" borderId="1" xfId="0" applyFill="1" applyBorder="1"/>
    <xf numFmtId="0" fontId="0" fillId="9" borderId="14" xfId="0" applyFill="1" applyBorder="1"/>
    <xf numFmtId="164" fontId="0" fillId="0" borderId="1" xfId="0" applyNumberFormat="1" applyBorder="1"/>
    <xf numFmtId="164" fontId="0" fillId="9" borderId="1" xfId="0" applyNumberFormat="1" applyFill="1" applyBorder="1"/>
    <xf numFmtId="0" fontId="0" fillId="9" borderId="15" xfId="0" applyFill="1" applyBorder="1"/>
    <xf numFmtId="164" fontId="0" fillId="9" borderId="3" xfId="0" applyNumberFormat="1" applyFill="1" applyBorder="1"/>
    <xf numFmtId="0" fontId="0" fillId="9" borderId="16" xfId="0" applyFill="1" applyBorder="1"/>
    <xf numFmtId="164" fontId="0" fillId="3" borderId="1" xfId="0" applyNumberFormat="1" applyFill="1" applyBorder="1"/>
    <xf numFmtId="164" fontId="2" fillId="5" borderId="1" xfId="0" applyNumberFormat="1" applyFont="1" applyFill="1" applyBorder="1" applyAlignment="1">
      <alignment vertical="center"/>
    </xf>
    <xf numFmtId="0" fontId="1" fillId="11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0" fillId="12" borderId="25" xfId="0" applyFill="1" applyBorder="1"/>
    <xf numFmtId="0" fontId="0" fillId="0" borderId="0" xfId="0" applyAlignment="1">
      <alignment horizontal="right"/>
    </xf>
    <xf numFmtId="2" fontId="0" fillId="4" borderId="1" xfId="0" applyNumberFormat="1" applyFill="1" applyBorder="1"/>
    <xf numFmtId="2" fontId="2" fillId="7" borderId="1" xfId="0" applyNumberFormat="1" applyFont="1" applyFill="1" applyBorder="1" applyAlignment="1">
      <alignment vertical="center"/>
    </xf>
    <xf numFmtId="2" fontId="0" fillId="13" borderId="1" xfId="0" applyNumberFormat="1" applyFill="1" applyBorder="1"/>
    <xf numFmtId="2" fontId="0" fillId="0" borderId="0" xfId="0" applyNumberFormat="1"/>
    <xf numFmtId="2" fontId="0" fillId="3" borderId="1" xfId="0" applyNumberFormat="1" applyFill="1" applyBorder="1"/>
    <xf numFmtId="0" fontId="0" fillId="12" borderId="1" xfId="0" applyFill="1" applyBorder="1" applyAlignment="1">
      <alignment horizontal="center"/>
    </xf>
    <xf numFmtId="0" fontId="0" fillId="4" borderId="2" xfId="0" applyFill="1" applyBorder="1"/>
    <xf numFmtId="0" fontId="0" fillId="14" borderId="1" xfId="0" applyFill="1" applyBorder="1"/>
    <xf numFmtId="164" fontId="0" fillId="2" borderId="1" xfId="0" applyNumberFormat="1" applyFill="1" applyBorder="1"/>
    <xf numFmtId="164" fontId="0" fillId="15" borderId="1" xfId="0" applyNumberFormat="1" applyFill="1" applyBorder="1"/>
    <xf numFmtId="2" fontId="2" fillId="16" borderId="1" xfId="0" applyNumberFormat="1" applyFont="1" applyFill="1" applyBorder="1" applyAlignment="1">
      <alignment vertical="center"/>
    </xf>
    <xf numFmtId="2" fontId="0" fillId="16" borderId="1" xfId="0" applyNumberFormat="1" applyFill="1" applyBorder="1"/>
    <xf numFmtId="2" fontId="0" fillId="6" borderId="1" xfId="0" applyNumberFormat="1" applyFill="1" applyBorder="1"/>
    <xf numFmtId="0" fontId="0" fillId="17" borderId="1" xfId="0" applyFill="1" applyBorder="1"/>
    <xf numFmtId="0" fontId="0" fillId="15" borderId="1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5" xfId="0" applyBorder="1"/>
    <xf numFmtId="0" fontId="0" fillId="0" borderId="16" xfId="0" applyBorder="1"/>
    <xf numFmtId="0" fontId="0" fillId="18" borderId="1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27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1" fillId="18" borderId="7" xfId="0" applyFont="1" applyFill="1" applyBorder="1" applyAlignment="1">
      <alignment horizontal="center" vertical="center"/>
    </xf>
    <xf numFmtId="9" fontId="1" fillId="18" borderId="1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0" fillId="9" borderId="0" xfId="0" applyFill="1"/>
    <xf numFmtId="0" fontId="0" fillId="0" borderId="1" xfId="0" applyBorder="1" applyAlignment="1">
      <alignment horizontal="right"/>
    </xf>
    <xf numFmtId="0" fontId="0" fillId="20" borderId="1" xfId="0" applyFill="1" applyBorder="1"/>
    <xf numFmtId="0" fontId="0" fillId="13" borderId="1" xfId="0" applyFill="1" applyBorder="1"/>
    <xf numFmtId="0" fontId="0" fillId="21" borderId="1" xfId="0" applyFill="1" applyBorder="1"/>
    <xf numFmtId="0" fontId="0" fillId="22" borderId="0" xfId="0" applyFill="1"/>
    <xf numFmtId="0" fontId="0" fillId="23" borderId="0" xfId="0" applyFill="1"/>
    <xf numFmtId="0" fontId="0" fillId="16" borderId="0" xfId="0" applyFill="1"/>
    <xf numFmtId="0" fontId="0" fillId="24" borderId="0" xfId="0" applyFill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18" borderId="28" xfId="0" applyFill="1" applyBorder="1" applyAlignment="1">
      <alignment horizontal="center"/>
    </xf>
    <xf numFmtId="164" fontId="0" fillId="18" borderId="14" xfId="0" applyNumberFormat="1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164" fontId="0" fillId="18" borderId="16" xfId="0" applyNumberFormat="1" applyFill="1" applyBorder="1" applyAlignment="1">
      <alignment horizontal="center"/>
    </xf>
    <xf numFmtId="0" fontId="1" fillId="17" borderId="26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7" borderId="15" xfId="0" applyFont="1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18" borderId="0" xfId="0" applyFill="1"/>
    <xf numFmtId="0" fontId="0" fillId="3" borderId="42" xfId="0" applyFill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1" fontId="0" fillId="18" borderId="0" xfId="0" applyNumberFormat="1" applyFill="1"/>
    <xf numFmtId="0" fontId="0" fillId="10" borderId="17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36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10" borderId="3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4" borderId="2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0" fillId="18" borderId="40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9" fontId="0" fillId="5" borderId="28" xfId="1" applyFont="1" applyFill="1" applyBorder="1" applyAlignment="1">
      <alignment horizontal="center" vertical="center"/>
    </xf>
    <xf numFmtId="9" fontId="0" fillId="5" borderId="16" xfId="1" applyFont="1" applyFill="1" applyBorder="1" applyAlignment="1">
      <alignment horizontal="center" vertical="center"/>
    </xf>
    <xf numFmtId="9" fontId="0" fillId="4" borderId="28" xfId="1" applyFont="1" applyFill="1" applyBorder="1" applyAlignment="1">
      <alignment horizontal="center" vertical="center"/>
    </xf>
    <xf numFmtId="9" fontId="0" fillId="4" borderId="14" xfId="1" applyFont="1" applyFill="1" applyBorder="1" applyAlignment="1">
      <alignment horizontal="center" vertical="center"/>
    </xf>
    <xf numFmtId="9" fontId="0" fillId="4" borderId="16" xfId="1" applyFont="1" applyFill="1" applyBorder="1" applyAlignment="1">
      <alignment horizontal="center" vertical="center"/>
    </xf>
    <xf numFmtId="0" fontId="0" fillId="19" borderId="27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9" fontId="0" fillId="19" borderId="28" xfId="1" applyFont="1" applyFill="1" applyBorder="1" applyAlignment="1">
      <alignment horizontal="center" vertical="center"/>
    </xf>
    <xf numFmtId="9" fontId="0" fillId="19" borderId="14" xfId="1" applyFont="1" applyFill="1" applyBorder="1" applyAlignment="1">
      <alignment horizontal="center" vertical="center"/>
    </xf>
    <xf numFmtId="9" fontId="0" fillId="19" borderId="32" xfId="1" applyFont="1" applyFill="1" applyBorder="1" applyAlignment="1">
      <alignment horizontal="center" vertical="center"/>
    </xf>
    <xf numFmtId="0" fontId="0" fillId="19" borderId="29" xfId="0" applyFill="1" applyBorder="1" applyAlignment="1">
      <alignment horizontal="center" vertical="center"/>
    </xf>
    <xf numFmtId="9" fontId="0" fillId="18" borderId="12" xfId="1" applyFont="1" applyFill="1" applyBorder="1" applyAlignment="1">
      <alignment horizontal="center" vertical="center"/>
    </xf>
    <xf numFmtId="9" fontId="0" fillId="18" borderId="14" xfId="1" applyFont="1" applyFill="1" applyBorder="1" applyAlignment="1">
      <alignment horizontal="center" vertical="center"/>
    </xf>
    <xf numFmtId="9" fontId="0" fillId="18" borderId="16" xfId="1" applyFont="1" applyFill="1" applyBorder="1" applyAlignment="1">
      <alignment horizontal="center" vertical="center"/>
    </xf>
    <xf numFmtId="9" fontId="0" fillId="3" borderId="28" xfId="1" applyFont="1" applyFill="1" applyBorder="1" applyAlignment="1">
      <alignment horizontal="center" vertical="center"/>
    </xf>
    <xf numFmtId="9" fontId="0" fillId="3" borderId="14" xfId="1" applyFont="1" applyFill="1" applyBorder="1" applyAlignment="1">
      <alignment horizontal="center" vertical="center"/>
    </xf>
    <xf numFmtId="9" fontId="0" fillId="3" borderId="16" xfId="1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0" fillId="18" borderId="24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19" borderId="19" xfId="0" applyFill="1" applyBorder="1" applyAlignment="1">
      <alignment horizontal="center"/>
    </xf>
    <xf numFmtId="0" fontId="0" fillId="19" borderId="21" xfId="0" applyFill="1" applyBorder="1" applyAlignment="1">
      <alignment horizontal="center"/>
    </xf>
    <xf numFmtId="0" fontId="0" fillId="19" borderId="24" xfId="0" applyFill="1" applyBorder="1" applyAlignment="1">
      <alignment horizontal="center"/>
    </xf>
    <xf numFmtId="0" fontId="0" fillId="19" borderId="17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0" fontId="0" fillId="19" borderId="22" xfId="0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9" fontId="0" fillId="19" borderId="18" xfId="1" applyFont="1" applyFill="1" applyBorder="1" applyAlignment="1">
      <alignment horizontal="center" vertical="center"/>
    </xf>
    <xf numFmtId="9" fontId="0" fillId="19" borderId="0" xfId="1" applyFont="1" applyFill="1" applyBorder="1" applyAlignment="1">
      <alignment horizontal="center" vertical="center"/>
    </xf>
    <xf numFmtId="9" fontId="0" fillId="19" borderId="23" xfId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9" fontId="0" fillId="4" borderId="18" xfId="1" applyFont="1" applyFill="1" applyBorder="1" applyAlignment="1">
      <alignment horizontal="center" vertical="center"/>
    </xf>
    <xf numFmtId="9" fontId="0" fillId="4" borderId="0" xfId="1" applyFont="1" applyFill="1" applyBorder="1" applyAlignment="1">
      <alignment horizontal="center" vertical="center"/>
    </xf>
    <xf numFmtId="9" fontId="0" fillId="4" borderId="23" xfId="1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18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9" fontId="0" fillId="5" borderId="18" xfId="1" applyFont="1" applyFill="1" applyBorder="1" applyAlignment="1">
      <alignment horizontal="center" vertical="center"/>
    </xf>
    <xf numFmtId="9" fontId="0" fillId="5" borderId="23" xfId="1" applyFont="1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23" xfId="0" applyFill="1" applyBorder="1" applyAlignment="1">
      <alignment horizontal="center" vertical="center"/>
    </xf>
    <xf numFmtId="9" fontId="0" fillId="18" borderId="18" xfId="1" applyFont="1" applyFill="1" applyBorder="1" applyAlignment="1">
      <alignment horizontal="center" vertical="center"/>
    </xf>
    <xf numFmtId="9" fontId="0" fillId="18" borderId="0" xfId="1" applyFont="1" applyFill="1" applyBorder="1" applyAlignment="1">
      <alignment horizontal="center" vertical="center"/>
    </xf>
    <xf numFmtId="9" fontId="0" fillId="18" borderId="23" xfId="1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9" fontId="0" fillId="3" borderId="18" xfId="1" applyFont="1" applyFill="1" applyBorder="1" applyAlignment="1">
      <alignment horizontal="center" vertical="center"/>
    </xf>
    <xf numFmtId="9" fontId="0" fillId="3" borderId="0" xfId="1" applyFont="1" applyFill="1" applyBorder="1" applyAlignment="1">
      <alignment horizontal="center" vertical="center"/>
    </xf>
    <xf numFmtId="9" fontId="0" fillId="3" borderId="23" xfId="1" applyFont="1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2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2">
    <cellStyle name="Normal" xfId="0" builtinId="0"/>
    <cellStyle name="Percent" xfId="1" builtinId="5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4B2D-57C5-437F-92FE-B0946EB1689B}">
  <dimension ref="A1:G33"/>
  <sheetViews>
    <sheetView tabSelected="1" zoomScale="78" workbookViewId="0">
      <selection activeCell="I18" sqref="I18"/>
    </sheetView>
  </sheetViews>
  <sheetFormatPr defaultRowHeight="14.5" x14ac:dyDescent="0.35"/>
  <cols>
    <col min="2" max="2" width="10.54296875" bestFit="1" customWidth="1"/>
    <col min="3" max="3" width="57.08984375" bestFit="1" customWidth="1"/>
    <col min="4" max="4" width="9.81640625" bestFit="1" customWidth="1"/>
    <col min="5" max="5" width="11.453125" bestFit="1" customWidth="1"/>
    <col min="6" max="6" width="11.7265625" bestFit="1" customWidth="1"/>
    <col min="7" max="7" width="12.6328125" bestFit="1" customWidth="1"/>
  </cols>
  <sheetData>
    <row r="1" spans="1:7" ht="15" thickBot="1" x14ac:dyDescent="0.4">
      <c r="A1" s="11"/>
      <c r="B1" s="11"/>
      <c r="C1" s="11"/>
      <c r="D1" s="11"/>
      <c r="E1" s="11"/>
      <c r="F1" s="11"/>
      <c r="G1" s="11"/>
    </row>
    <row r="2" spans="1:7" ht="15" thickBot="1" x14ac:dyDescent="0.4">
      <c r="A2" s="11"/>
      <c r="B2" s="161" t="s">
        <v>12</v>
      </c>
      <c r="C2" s="162" t="s">
        <v>13</v>
      </c>
      <c r="D2" s="162" t="s">
        <v>134</v>
      </c>
      <c r="E2" s="162" t="s">
        <v>135</v>
      </c>
      <c r="F2" s="162" t="s">
        <v>16</v>
      </c>
      <c r="G2" s="163" t="s">
        <v>17</v>
      </c>
    </row>
    <row r="3" spans="1:7" ht="15" thickBot="1" x14ac:dyDescent="0.4">
      <c r="A3" s="11"/>
      <c r="B3" s="12">
        <v>0</v>
      </c>
      <c r="C3" s="13" t="s">
        <v>18</v>
      </c>
      <c r="D3" s="14">
        <v>43.659249000000003</v>
      </c>
      <c r="E3" s="14">
        <v>-79.666574999999995</v>
      </c>
      <c r="F3" s="14" t="s">
        <v>44</v>
      </c>
      <c r="G3" s="15" t="s">
        <v>44</v>
      </c>
    </row>
    <row r="4" spans="1:7" x14ac:dyDescent="0.35">
      <c r="A4" s="11"/>
      <c r="B4" s="280">
        <v>1</v>
      </c>
      <c r="C4" s="281" t="s">
        <v>19</v>
      </c>
      <c r="D4" s="281">
        <v>43.732478999999998</v>
      </c>
      <c r="E4" s="281">
        <v>-79.756525999999994</v>
      </c>
      <c r="F4" s="281">
        <v>13.6</v>
      </c>
      <c r="G4" s="282">
        <v>14</v>
      </c>
    </row>
    <row r="5" spans="1:7" x14ac:dyDescent="0.35">
      <c r="A5" s="11"/>
      <c r="B5" s="17">
        <v>2</v>
      </c>
      <c r="C5" s="7" t="s">
        <v>20</v>
      </c>
      <c r="D5" s="7">
        <v>43.798329000000003</v>
      </c>
      <c r="E5" s="7">
        <v>-79.507907299999999</v>
      </c>
      <c r="F5" s="7">
        <v>28.9</v>
      </c>
      <c r="G5" s="18">
        <v>24</v>
      </c>
    </row>
    <row r="6" spans="1:7" x14ac:dyDescent="0.35">
      <c r="A6" s="11"/>
      <c r="B6" s="17">
        <v>3</v>
      </c>
      <c r="C6" s="7" t="s">
        <v>21</v>
      </c>
      <c r="D6" s="7">
        <v>43.665460000000003</v>
      </c>
      <c r="E6" s="7">
        <v>-79.381135999999998</v>
      </c>
      <c r="F6" s="7">
        <v>36.5</v>
      </c>
      <c r="G6" s="18">
        <v>38</v>
      </c>
    </row>
    <row r="7" spans="1:7" x14ac:dyDescent="0.35">
      <c r="A7" s="11"/>
      <c r="B7" s="17">
        <v>4</v>
      </c>
      <c r="C7" s="7" t="s">
        <v>22</v>
      </c>
      <c r="D7" s="7">
        <v>43.693610999999997</v>
      </c>
      <c r="E7" s="7">
        <v>-79.293735999999996</v>
      </c>
      <c r="F7" s="7">
        <v>46.3</v>
      </c>
      <c r="G7" s="18">
        <v>44</v>
      </c>
    </row>
    <row r="8" spans="1:7" x14ac:dyDescent="0.35">
      <c r="A8" s="11"/>
      <c r="B8" s="17">
        <v>5</v>
      </c>
      <c r="C8" s="7" t="s">
        <v>23</v>
      </c>
      <c r="D8" s="7">
        <v>43.824367000000002</v>
      </c>
      <c r="E8" s="7">
        <v>-79.075826000000006</v>
      </c>
      <c r="F8" s="7">
        <v>58.8</v>
      </c>
      <c r="G8" s="18">
        <v>46</v>
      </c>
    </row>
    <row r="9" spans="1:7" x14ac:dyDescent="0.35">
      <c r="A9" s="11"/>
      <c r="B9" s="17">
        <v>6</v>
      </c>
      <c r="C9" s="7" t="s">
        <v>24</v>
      </c>
      <c r="D9" s="7">
        <v>43.827964000000001</v>
      </c>
      <c r="E9" s="7">
        <v>-79.028240999999994</v>
      </c>
      <c r="F9" s="7">
        <v>64.7</v>
      </c>
      <c r="G9" s="18">
        <v>48</v>
      </c>
    </row>
    <row r="10" spans="1:7" x14ac:dyDescent="0.35">
      <c r="A10" s="11"/>
      <c r="B10" s="17">
        <v>7</v>
      </c>
      <c r="C10" s="7" t="s">
        <v>25</v>
      </c>
      <c r="D10" s="7">
        <v>44.032944000000001</v>
      </c>
      <c r="E10" s="7">
        <v>-79.265574000000001</v>
      </c>
      <c r="F10" s="7">
        <v>70.099999999999994</v>
      </c>
      <c r="G10" s="18">
        <v>52</v>
      </c>
    </row>
    <row r="11" spans="1:7" x14ac:dyDescent="0.35">
      <c r="A11" s="11"/>
      <c r="B11" s="17">
        <v>8</v>
      </c>
      <c r="C11" s="7" t="s">
        <v>26</v>
      </c>
      <c r="D11" s="7">
        <v>43.905304999999998</v>
      </c>
      <c r="E11" s="7">
        <v>-79.455819000000005</v>
      </c>
      <c r="F11" s="7">
        <v>43.3</v>
      </c>
      <c r="G11" s="18">
        <v>38</v>
      </c>
    </row>
    <row r="12" spans="1:7" x14ac:dyDescent="0.35">
      <c r="A12" s="11"/>
      <c r="B12" s="17">
        <v>9</v>
      </c>
      <c r="C12" s="7" t="s">
        <v>27</v>
      </c>
      <c r="D12" s="7">
        <v>43.890334000000003</v>
      </c>
      <c r="E12" s="7">
        <v>-79.478935000000007</v>
      </c>
      <c r="F12" s="7">
        <v>40.799999999999997</v>
      </c>
      <c r="G12" s="18">
        <v>36</v>
      </c>
    </row>
    <row r="13" spans="1:7" x14ac:dyDescent="0.35">
      <c r="A13" s="11"/>
      <c r="B13" s="17">
        <v>10</v>
      </c>
      <c r="C13" s="7" t="s">
        <v>28</v>
      </c>
      <c r="D13" s="7">
        <v>43.884819</v>
      </c>
      <c r="E13" s="7">
        <v>-79.478956999999994</v>
      </c>
      <c r="F13" s="7">
        <v>39.9</v>
      </c>
      <c r="G13" s="18">
        <v>35</v>
      </c>
    </row>
    <row r="14" spans="1:7" x14ac:dyDescent="0.35">
      <c r="A14" s="11"/>
      <c r="B14" s="17">
        <v>11</v>
      </c>
      <c r="C14" s="7" t="s">
        <v>29</v>
      </c>
      <c r="D14" s="7">
        <v>43.886850000000003</v>
      </c>
      <c r="E14" s="7">
        <v>-79.496093000000002</v>
      </c>
      <c r="F14" s="7">
        <v>39.1</v>
      </c>
      <c r="G14" s="18">
        <v>34</v>
      </c>
    </row>
    <row r="15" spans="1:7" x14ac:dyDescent="0.35">
      <c r="A15" s="11"/>
      <c r="B15" s="17">
        <v>12</v>
      </c>
      <c r="C15" s="7" t="s">
        <v>30</v>
      </c>
      <c r="D15" s="7">
        <v>43.539391000000002</v>
      </c>
      <c r="E15" s="7">
        <v>-80.251378000000003</v>
      </c>
      <c r="F15" s="7">
        <v>65</v>
      </c>
      <c r="G15" s="18">
        <v>49</v>
      </c>
    </row>
    <row r="16" spans="1:7" x14ac:dyDescent="0.35">
      <c r="A16" s="11"/>
      <c r="B16" s="17">
        <v>13</v>
      </c>
      <c r="C16" s="7" t="s">
        <v>31</v>
      </c>
      <c r="D16" s="7">
        <v>43.544646999999998</v>
      </c>
      <c r="E16" s="7">
        <v>-80.253932000000006</v>
      </c>
      <c r="F16" s="7">
        <v>66</v>
      </c>
      <c r="G16" s="18">
        <v>50</v>
      </c>
    </row>
    <row r="17" spans="1:7" x14ac:dyDescent="0.35">
      <c r="A17" s="11"/>
      <c r="B17" s="17">
        <v>14</v>
      </c>
      <c r="C17" s="7" t="s">
        <v>32</v>
      </c>
      <c r="D17" s="7">
        <v>43.744957999999997</v>
      </c>
      <c r="E17" s="7">
        <v>-79.835166999999998</v>
      </c>
      <c r="F17" s="7">
        <v>20.7</v>
      </c>
      <c r="G17" s="18">
        <v>18</v>
      </c>
    </row>
    <row r="18" spans="1:7" x14ac:dyDescent="0.35">
      <c r="A18" s="11"/>
      <c r="B18" s="17">
        <v>15</v>
      </c>
      <c r="C18" s="7" t="s">
        <v>33</v>
      </c>
      <c r="D18" s="7">
        <v>43.748328999999998</v>
      </c>
      <c r="E18" s="7">
        <v>-79.834969999999998</v>
      </c>
      <c r="F18" s="7">
        <v>21.1</v>
      </c>
      <c r="G18" s="18">
        <v>19</v>
      </c>
    </row>
    <row r="19" spans="1:7" x14ac:dyDescent="0.35">
      <c r="A19" s="11"/>
      <c r="B19" s="17">
        <v>16</v>
      </c>
      <c r="C19" s="7" t="s">
        <v>34</v>
      </c>
      <c r="D19" s="7">
        <v>43.762189999999997</v>
      </c>
      <c r="E19" s="7">
        <v>-79.831626999999997</v>
      </c>
      <c r="F19" s="7">
        <v>22</v>
      </c>
      <c r="G19" s="18">
        <v>22</v>
      </c>
    </row>
    <row r="20" spans="1:7" x14ac:dyDescent="0.35">
      <c r="A20" s="11"/>
      <c r="B20" s="17">
        <v>17</v>
      </c>
      <c r="C20" s="7" t="s">
        <v>35</v>
      </c>
      <c r="D20" s="7">
        <v>43.760717999999997</v>
      </c>
      <c r="E20" s="7">
        <v>-79.788261000000006</v>
      </c>
      <c r="F20" s="7">
        <v>17.899999999999999</v>
      </c>
      <c r="G20" s="18">
        <v>16</v>
      </c>
    </row>
    <row r="21" spans="1:7" x14ac:dyDescent="0.35">
      <c r="A21" s="11"/>
      <c r="B21" s="17">
        <v>18</v>
      </c>
      <c r="C21" s="7" t="s">
        <v>36</v>
      </c>
      <c r="D21" s="7">
        <v>43.870294000000001</v>
      </c>
      <c r="E21" s="7">
        <v>-79.721390999999997</v>
      </c>
      <c r="F21" s="7">
        <v>32.799999999999997</v>
      </c>
      <c r="G21" s="18">
        <v>28</v>
      </c>
    </row>
    <row r="22" spans="1:7" x14ac:dyDescent="0.35">
      <c r="A22" s="11"/>
      <c r="B22" s="17">
        <v>19</v>
      </c>
      <c r="C22" s="7" t="s">
        <v>37</v>
      </c>
      <c r="D22" s="7">
        <v>43.739907000000002</v>
      </c>
      <c r="E22" s="7">
        <v>-79.412431999999995</v>
      </c>
      <c r="F22" s="7">
        <v>28.3</v>
      </c>
      <c r="G22" s="18">
        <v>24</v>
      </c>
    </row>
    <row r="23" spans="1:7" x14ac:dyDescent="0.35">
      <c r="A23" s="11"/>
      <c r="B23" s="17">
        <v>20</v>
      </c>
      <c r="C23" s="7" t="s">
        <v>38</v>
      </c>
      <c r="D23" s="7">
        <v>43.678541000000003</v>
      </c>
      <c r="E23" s="7">
        <v>-79.343441999999996</v>
      </c>
      <c r="F23" s="7">
        <v>46.1</v>
      </c>
      <c r="G23" s="18">
        <v>41</v>
      </c>
    </row>
    <row r="24" spans="1:7" x14ac:dyDescent="0.35">
      <c r="A24" s="11"/>
      <c r="B24" s="17">
        <v>21</v>
      </c>
      <c r="C24" s="7" t="s">
        <v>39</v>
      </c>
      <c r="D24" s="7">
        <v>43.673323000000003</v>
      </c>
      <c r="E24" s="7">
        <v>-79.330710999999994</v>
      </c>
      <c r="F24" s="7">
        <v>39.6</v>
      </c>
      <c r="G24" s="18">
        <v>41</v>
      </c>
    </row>
    <row r="25" spans="1:7" x14ac:dyDescent="0.35">
      <c r="A25" s="11"/>
      <c r="B25" s="17">
        <v>22</v>
      </c>
      <c r="C25" s="7" t="s">
        <v>40</v>
      </c>
      <c r="D25" s="7">
        <v>43.692996000000001</v>
      </c>
      <c r="E25" s="7">
        <v>-79.269407000000001</v>
      </c>
      <c r="F25" s="7">
        <v>47.2</v>
      </c>
      <c r="G25" s="18">
        <v>46</v>
      </c>
    </row>
    <row r="26" spans="1:7" x14ac:dyDescent="0.35">
      <c r="A26" s="11"/>
      <c r="B26" s="17">
        <v>23</v>
      </c>
      <c r="C26" s="7" t="s">
        <v>41</v>
      </c>
      <c r="D26" s="7">
        <v>43.712000000000003</v>
      </c>
      <c r="E26" s="7">
        <v>-79.275351000000001</v>
      </c>
      <c r="F26" s="7">
        <v>45.7</v>
      </c>
      <c r="G26" s="18">
        <v>43</v>
      </c>
    </row>
    <row r="27" spans="1:7" x14ac:dyDescent="0.35">
      <c r="A27" s="11"/>
      <c r="B27" s="17">
        <v>24</v>
      </c>
      <c r="C27" s="7" t="s">
        <v>42</v>
      </c>
      <c r="D27" s="7">
        <v>43.715775000000001</v>
      </c>
      <c r="E27" s="7">
        <v>-79.254255000000001</v>
      </c>
      <c r="F27" s="7">
        <v>47.7</v>
      </c>
      <c r="G27" s="18">
        <v>45</v>
      </c>
    </row>
    <row r="28" spans="1:7" ht="15" thickBot="1" x14ac:dyDescent="0.4">
      <c r="A28" s="11"/>
      <c r="B28" s="19">
        <v>25</v>
      </c>
      <c r="C28" s="8" t="s">
        <v>43</v>
      </c>
      <c r="D28" s="8">
        <v>43.720703</v>
      </c>
      <c r="E28" s="8">
        <v>-79.233638999999997</v>
      </c>
      <c r="F28" s="8">
        <v>48.4</v>
      </c>
      <c r="G28" s="20">
        <v>45</v>
      </c>
    </row>
    <row r="29" spans="1:7" x14ac:dyDescent="0.35">
      <c r="A29" s="11"/>
      <c r="B29" s="279"/>
      <c r="C29" s="279"/>
      <c r="D29" s="279"/>
      <c r="E29" s="279"/>
      <c r="F29" s="279"/>
      <c r="G29" s="279"/>
    </row>
    <row r="30" spans="1:7" x14ac:dyDescent="0.35">
      <c r="A30" s="11"/>
      <c r="B30" s="279"/>
      <c r="C30" s="279"/>
      <c r="D30" s="279"/>
      <c r="E30" s="279"/>
      <c r="F30" s="279"/>
      <c r="G30" s="279"/>
    </row>
    <row r="31" spans="1:7" x14ac:dyDescent="0.35">
      <c r="A31" s="11"/>
      <c r="B31" s="279"/>
      <c r="C31" s="279"/>
      <c r="D31" s="279"/>
      <c r="E31" s="279"/>
      <c r="F31" s="279"/>
      <c r="G31" s="279"/>
    </row>
    <row r="32" spans="1:7" x14ac:dyDescent="0.35">
      <c r="A32" s="11"/>
      <c r="B32" s="279"/>
      <c r="C32" s="279"/>
      <c r="D32" s="279"/>
      <c r="E32" s="279"/>
      <c r="F32" s="279"/>
      <c r="G32" s="279"/>
    </row>
    <row r="33" spans="1:7" x14ac:dyDescent="0.35">
      <c r="A33" s="11"/>
      <c r="B33" s="279"/>
      <c r="C33" s="279"/>
      <c r="D33" s="279"/>
      <c r="E33" s="279"/>
      <c r="F33" s="279"/>
      <c r="G33" s="27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AB2B-5F55-4638-8312-4161C7D6998B}">
  <dimension ref="A1:BD180"/>
  <sheetViews>
    <sheetView topLeftCell="G87" zoomScale="57" zoomScaleNormal="40" workbookViewId="0">
      <selection activeCell="AR33" sqref="AR33"/>
    </sheetView>
  </sheetViews>
  <sheetFormatPr defaultRowHeight="14.5" x14ac:dyDescent="0.35"/>
  <cols>
    <col min="1" max="1" width="10.54296875" bestFit="1" customWidth="1"/>
    <col min="2" max="2" width="10.54296875" customWidth="1"/>
    <col min="7" max="7" width="13.1796875" bestFit="1" customWidth="1"/>
    <col min="8" max="8" width="10.7265625" bestFit="1" customWidth="1"/>
    <col min="9" max="10" width="10.6328125" bestFit="1" customWidth="1"/>
    <col min="11" max="11" width="10" customWidth="1"/>
    <col min="12" max="12" width="9.6328125" bestFit="1" customWidth="1"/>
    <col min="13" max="13" width="11.26953125" bestFit="1" customWidth="1"/>
    <col min="14" max="14" width="11.7265625" bestFit="1" customWidth="1"/>
    <col min="15" max="15" width="12.36328125" bestFit="1" customWidth="1"/>
    <col min="16" max="16" width="11.7265625" bestFit="1" customWidth="1"/>
    <col min="17" max="17" width="10" customWidth="1"/>
    <col min="18" max="18" width="10.6328125" bestFit="1" customWidth="1"/>
    <col min="19" max="37" width="10" customWidth="1"/>
    <col min="39" max="39" width="19.6328125" bestFit="1" customWidth="1"/>
    <col min="40" max="40" width="14" bestFit="1" customWidth="1"/>
    <col min="41" max="41" width="9.54296875" bestFit="1" customWidth="1"/>
    <col min="42" max="42" width="13.81640625" bestFit="1" customWidth="1"/>
    <col min="43" max="43" width="7.453125" bestFit="1" customWidth="1"/>
    <col min="44" max="44" width="27.7265625" bestFit="1" customWidth="1"/>
    <col min="45" max="46" width="11.08984375" bestFit="1" customWidth="1"/>
    <col min="47" max="47" width="15.54296875" bestFit="1" customWidth="1"/>
    <col min="48" max="48" width="21.81640625" bestFit="1" customWidth="1"/>
  </cols>
  <sheetData>
    <row r="1" spans="1:48" x14ac:dyDescent="0.35">
      <c r="B1" s="99" t="s">
        <v>86</v>
      </c>
      <c r="C1" s="176">
        <f>SUMPRODUCT(H40:AK69,H75:AK104)</f>
        <v>717.00000000000011</v>
      </c>
      <c r="I1" s="99" t="s">
        <v>97</v>
      </c>
    </row>
    <row r="3" spans="1:48" ht="15" thickBot="1" x14ac:dyDescent="0.4">
      <c r="C3" s="189" t="s">
        <v>103</v>
      </c>
      <c r="D3" s="189"/>
      <c r="E3" s="189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</row>
    <row r="4" spans="1:48" ht="15" thickBot="1" x14ac:dyDescent="0.4">
      <c r="A4" s="107" t="s">
        <v>99</v>
      </c>
      <c r="B4" s="107" t="s">
        <v>100</v>
      </c>
      <c r="C4" s="107" t="s">
        <v>101</v>
      </c>
      <c r="D4" s="107" t="s">
        <v>102</v>
      </c>
      <c r="E4" s="107" t="s">
        <v>8</v>
      </c>
      <c r="G4" s="9" t="s">
        <v>98</v>
      </c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1">
        <v>20</v>
      </c>
      <c r="AB4" s="1">
        <v>21</v>
      </c>
      <c r="AC4" s="1">
        <v>22</v>
      </c>
      <c r="AD4" s="1">
        <v>23</v>
      </c>
      <c r="AE4" s="1">
        <v>24</v>
      </c>
      <c r="AF4" s="1">
        <v>25</v>
      </c>
      <c r="AG4" s="63">
        <v>1</v>
      </c>
      <c r="AH4" s="63">
        <v>2</v>
      </c>
      <c r="AI4" s="63">
        <v>3</v>
      </c>
      <c r="AJ4" s="64">
        <v>4</v>
      </c>
      <c r="AK4" s="63">
        <v>5</v>
      </c>
      <c r="AM4" s="183" t="s">
        <v>45</v>
      </c>
      <c r="AN4" s="184"/>
      <c r="AO4" s="184"/>
      <c r="AP4" s="185"/>
      <c r="AS4" s="70" t="s">
        <v>12</v>
      </c>
      <c r="AT4" s="71" t="s">
        <v>14</v>
      </c>
      <c r="AU4" s="72" t="s">
        <v>15</v>
      </c>
      <c r="AV4" s="65" t="s">
        <v>76</v>
      </c>
    </row>
    <row r="5" spans="1:48" x14ac:dyDescent="0.35">
      <c r="A5" s="106">
        <v>1</v>
      </c>
      <c r="B5" s="5">
        <v>8</v>
      </c>
      <c r="C5" s="5">
        <v>511</v>
      </c>
      <c r="D5" s="5">
        <f>C5+E5</f>
        <v>526</v>
      </c>
      <c r="E5" s="5">
        <v>15</v>
      </c>
      <c r="G5" s="1">
        <v>1</v>
      </c>
      <c r="H5" s="4">
        <v>0</v>
      </c>
      <c r="I5" s="4">
        <v>35.700000000000003</v>
      </c>
      <c r="J5" s="4">
        <v>47.4</v>
      </c>
      <c r="K5" s="4">
        <v>57</v>
      </c>
      <c r="L5" s="4">
        <v>69.599999999999994</v>
      </c>
      <c r="M5" s="4">
        <v>75.5</v>
      </c>
      <c r="N5" s="4">
        <v>76.900000000000006</v>
      </c>
      <c r="O5" s="4">
        <v>50.1</v>
      </c>
      <c r="P5" s="4">
        <v>47.6</v>
      </c>
      <c r="Q5" s="4">
        <v>46.7</v>
      </c>
      <c r="R5" s="4">
        <v>45.9</v>
      </c>
      <c r="S5" s="4">
        <v>70.8</v>
      </c>
      <c r="T5" s="4">
        <v>72.400000000000006</v>
      </c>
      <c r="U5" s="4">
        <v>9.4</v>
      </c>
      <c r="V5" s="4">
        <v>9.8000000000000007</v>
      </c>
      <c r="W5" s="4">
        <v>10.7</v>
      </c>
      <c r="X5" s="4">
        <v>5</v>
      </c>
      <c r="Y5" s="4">
        <v>21.9</v>
      </c>
      <c r="Z5" s="4">
        <v>39.1</v>
      </c>
      <c r="AA5" s="4">
        <v>56.8</v>
      </c>
      <c r="AB5" s="4">
        <v>50.3</v>
      </c>
      <c r="AC5" s="4">
        <v>58</v>
      </c>
      <c r="AD5" s="4">
        <v>56.5</v>
      </c>
      <c r="AE5" s="4">
        <v>58.4</v>
      </c>
      <c r="AF5" s="4">
        <v>59.2</v>
      </c>
      <c r="AG5" s="36">
        <v>13.6</v>
      </c>
      <c r="AH5" s="36">
        <v>13.6</v>
      </c>
      <c r="AI5" s="36">
        <v>13.6</v>
      </c>
      <c r="AJ5" s="36">
        <v>13.6</v>
      </c>
      <c r="AK5" s="36">
        <v>13.6</v>
      </c>
      <c r="AM5" s="21"/>
      <c r="AN5" s="22"/>
      <c r="AO5" s="22"/>
      <c r="AP5" s="82" t="s">
        <v>79</v>
      </c>
      <c r="AS5" s="17">
        <v>1</v>
      </c>
      <c r="AT5" s="7">
        <v>43.732478999999998</v>
      </c>
      <c r="AU5" s="73">
        <v>-79.756525999999994</v>
      </c>
      <c r="AV5" s="5">
        <v>8</v>
      </c>
    </row>
    <row r="6" spans="1:48" x14ac:dyDescent="0.35">
      <c r="A6" s="1">
        <v>2</v>
      </c>
      <c r="B6" s="5">
        <v>10</v>
      </c>
      <c r="C6" s="5">
        <v>718</v>
      </c>
      <c r="D6" s="5">
        <f t="shared" ref="D6:D29" si="0">C6+E6</f>
        <v>728</v>
      </c>
      <c r="E6" s="5">
        <v>10</v>
      </c>
      <c r="G6" s="1">
        <v>2</v>
      </c>
      <c r="H6" s="4">
        <v>32</v>
      </c>
      <c r="I6" s="4">
        <v>0</v>
      </c>
      <c r="J6" s="4">
        <v>40.4</v>
      </c>
      <c r="K6" s="4">
        <v>37.700000000000003</v>
      </c>
      <c r="L6" s="4">
        <v>50.5</v>
      </c>
      <c r="M6" s="4">
        <v>56.4</v>
      </c>
      <c r="N6" s="4">
        <v>48</v>
      </c>
      <c r="O6" s="4">
        <v>18.399999999999999</v>
      </c>
      <c r="P6" s="4">
        <v>15.9</v>
      </c>
      <c r="Q6" s="4">
        <v>15.4</v>
      </c>
      <c r="R6" s="4">
        <v>14.6</v>
      </c>
      <c r="S6" s="4">
        <v>84.1</v>
      </c>
      <c r="T6" s="4">
        <v>85.7</v>
      </c>
      <c r="U6" s="4">
        <v>39</v>
      </c>
      <c r="V6" s="4">
        <v>39.4</v>
      </c>
      <c r="W6" s="4">
        <v>40.4</v>
      </c>
      <c r="X6" s="4">
        <v>36.299999999999997</v>
      </c>
      <c r="Y6" s="4">
        <v>28.3</v>
      </c>
      <c r="Z6" s="4">
        <v>21.1</v>
      </c>
      <c r="AA6" s="4">
        <v>37.5</v>
      </c>
      <c r="AB6" s="4">
        <v>38.1</v>
      </c>
      <c r="AC6" s="4">
        <v>38.9</v>
      </c>
      <c r="AD6" s="4">
        <v>37.4</v>
      </c>
      <c r="AE6" s="4">
        <v>39.4</v>
      </c>
      <c r="AF6" s="4">
        <v>40.1</v>
      </c>
      <c r="AG6" s="36">
        <v>28.8</v>
      </c>
      <c r="AH6" s="36">
        <v>28.8</v>
      </c>
      <c r="AI6" s="36">
        <v>28.8</v>
      </c>
      <c r="AJ6" s="36">
        <v>28.8</v>
      </c>
      <c r="AK6" s="36">
        <v>28.8</v>
      </c>
      <c r="AM6" s="24" t="s">
        <v>46</v>
      </c>
      <c r="AN6" s="10">
        <v>54397</v>
      </c>
      <c r="AP6" s="79">
        <f>AN6</f>
        <v>54397</v>
      </c>
      <c r="AS6" s="17">
        <v>2</v>
      </c>
      <c r="AT6" s="7">
        <v>43.798329000000003</v>
      </c>
      <c r="AU6" s="73">
        <v>-79.507907299999999</v>
      </c>
      <c r="AV6" s="5">
        <v>8</v>
      </c>
    </row>
    <row r="7" spans="1:48" x14ac:dyDescent="0.35">
      <c r="A7" s="1">
        <v>3</v>
      </c>
      <c r="B7" s="5">
        <v>9</v>
      </c>
      <c r="C7" s="5">
        <v>842</v>
      </c>
      <c r="D7" s="5">
        <f t="shared" si="0"/>
        <v>854</v>
      </c>
      <c r="E7" s="5">
        <v>12</v>
      </c>
      <c r="G7" s="1">
        <v>3</v>
      </c>
      <c r="H7" s="4">
        <v>46.5</v>
      </c>
      <c r="I7" s="4">
        <v>38.299999999999997</v>
      </c>
      <c r="J7" s="4">
        <v>0</v>
      </c>
      <c r="K7" s="4">
        <v>13.7</v>
      </c>
      <c r="L7" s="4">
        <v>39</v>
      </c>
      <c r="M7" s="4">
        <v>44.9</v>
      </c>
      <c r="N7" s="4">
        <v>53.3</v>
      </c>
      <c r="O7" s="4">
        <v>39.200000000000003</v>
      </c>
      <c r="P7" s="4">
        <v>38.799999999999997</v>
      </c>
      <c r="Q7" s="4">
        <v>38.700000000000003</v>
      </c>
      <c r="R7" s="4">
        <v>41.3</v>
      </c>
      <c r="S7" s="4">
        <v>94.3</v>
      </c>
      <c r="T7" s="4">
        <v>95.9</v>
      </c>
      <c r="U7" s="4">
        <v>53.5</v>
      </c>
      <c r="V7" s="4">
        <v>54</v>
      </c>
      <c r="W7" s="4">
        <v>54.9</v>
      </c>
      <c r="X7" s="4">
        <v>50.8</v>
      </c>
      <c r="Y7" s="4">
        <v>52.9</v>
      </c>
      <c r="Z7" s="4">
        <v>9.6999999999999993</v>
      </c>
      <c r="AA7" s="4">
        <v>4.5</v>
      </c>
      <c r="AB7" s="4">
        <v>5.0999999999999996</v>
      </c>
      <c r="AC7" s="4">
        <v>15.3</v>
      </c>
      <c r="AD7" s="4">
        <v>13.8</v>
      </c>
      <c r="AE7" s="4">
        <v>16.100000000000001</v>
      </c>
      <c r="AF7" s="4">
        <v>16.899999999999999</v>
      </c>
      <c r="AG7" s="36">
        <v>36.5</v>
      </c>
      <c r="AH7" s="36">
        <v>36.5</v>
      </c>
      <c r="AI7" s="36">
        <v>36.5</v>
      </c>
      <c r="AJ7" s="36">
        <v>36.5</v>
      </c>
      <c r="AK7" s="36">
        <v>36.5</v>
      </c>
      <c r="AM7" s="24" t="s">
        <v>47</v>
      </c>
      <c r="AN7">
        <v>10</v>
      </c>
      <c r="AO7" t="s">
        <v>48</v>
      </c>
      <c r="AP7" s="25"/>
      <c r="AS7" s="17">
        <v>3</v>
      </c>
      <c r="AT7" s="7">
        <v>43.665460000000003</v>
      </c>
      <c r="AU7" s="73">
        <v>-79.381135999999998</v>
      </c>
      <c r="AV7" s="5">
        <v>14</v>
      </c>
    </row>
    <row r="8" spans="1:48" x14ac:dyDescent="0.35">
      <c r="A8" s="1">
        <v>4</v>
      </c>
      <c r="B8" s="5">
        <v>10</v>
      </c>
      <c r="C8" s="5">
        <v>616</v>
      </c>
      <c r="D8" s="5">
        <f t="shared" si="0"/>
        <v>624</v>
      </c>
      <c r="E8" s="5">
        <v>8</v>
      </c>
      <c r="G8" s="1">
        <v>4</v>
      </c>
      <c r="H8" s="4">
        <v>57.1</v>
      </c>
      <c r="I8" s="4">
        <v>34.6</v>
      </c>
      <c r="J8" s="4">
        <v>9.4</v>
      </c>
      <c r="K8" s="4">
        <v>0</v>
      </c>
      <c r="L8" s="4">
        <v>31.5</v>
      </c>
      <c r="M8" s="4">
        <v>37.4</v>
      </c>
      <c r="N8" s="4">
        <v>49.7</v>
      </c>
      <c r="O8" s="4">
        <v>35.6</v>
      </c>
      <c r="P8" s="4">
        <v>35.1</v>
      </c>
      <c r="Q8" s="4">
        <v>35</v>
      </c>
      <c r="R8" s="4">
        <v>37.6</v>
      </c>
      <c r="S8" s="4">
        <v>105</v>
      </c>
      <c r="T8" s="4">
        <v>106</v>
      </c>
      <c r="U8" s="4">
        <v>64.099999999999994</v>
      </c>
      <c r="V8" s="4">
        <v>64.5</v>
      </c>
      <c r="W8" s="4">
        <v>65.5</v>
      </c>
      <c r="X8" s="4">
        <v>61.4</v>
      </c>
      <c r="Y8" s="4">
        <v>61.3</v>
      </c>
      <c r="Z8" s="4">
        <v>20.5</v>
      </c>
      <c r="AA8" s="4">
        <v>4.9000000000000004</v>
      </c>
      <c r="AB8" s="4">
        <v>5.4</v>
      </c>
      <c r="AC8" s="4">
        <v>3.3</v>
      </c>
      <c r="AD8" s="4">
        <v>4.8</v>
      </c>
      <c r="AE8" s="4">
        <v>6.4</v>
      </c>
      <c r="AF8" s="4">
        <v>7.7</v>
      </c>
      <c r="AG8" s="36">
        <v>46.2</v>
      </c>
      <c r="AH8" s="36">
        <v>46.2</v>
      </c>
      <c r="AI8" s="36">
        <v>46.2</v>
      </c>
      <c r="AJ8" s="36">
        <v>46.2</v>
      </c>
      <c r="AK8" s="36">
        <v>46.2</v>
      </c>
      <c r="AM8" s="24" t="s">
        <v>49</v>
      </c>
      <c r="AN8" s="83">
        <v>7.0000000000000007E-2</v>
      </c>
      <c r="AO8" t="s">
        <v>50</v>
      </c>
      <c r="AP8" s="25"/>
      <c r="AS8" s="17">
        <v>4</v>
      </c>
      <c r="AT8" s="7">
        <v>43.693610999999997</v>
      </c>
      <c r="AU8" s="73">
        <v>-79.293735999999996</v>
      </c>
      <c r="AV8" s="5">
        <v>6</v>
      </c>
    </row>
    <row r="9" spans="1:48" x14ac:dyDescent="0.35">
      <c r="A9" s="1">
        <v>5</v>
      </c>
      <c r="B9" s="5">
        <v>7</v>
      </c>
      <c r="C9" s="5">
        <v>583</v>
      </c>
      <c r="D9" s="5">
        <f t="shared" si="0"/>
        <v>592</v>
      </c>
      <c r="E9" s="5">
        <v>9</v>
      </c>
      <c r="G9" s="1">
        <v>5</v>
      </c>
      <c r="H9" s="4">
        <v>69</v>
      </c>
      <c r="I9" s="4">
        <v>46.7</v>
      </c>
      <c r="J9" s="4">
        <v>38.6</v>
      </c>
      <c r="K9" s="4">
        <v>31.9</v>
      </c>
      <c r="L9" s="4">
        <v>0</v>
      </c>
      <c r="M9" s="4">
        <v>6.5</v>
      </c>
      <c r="N9" s="4">
        <v>35.6</v>
      </c>
      <c r="O9" s="4">
        <v>47.7</v>
      </c>
      <c r="P9" s="4">
        <v>47.2</v>
      </c>
      <c r="Q9" s="4">
        <v>47.2</v>
      </c>
      <c r="R9" s="4">
        <v>49.8</v>
      </c>
      <c r="S9" s="4">
        <v>117</v>
      </c>
      <c r="T9" s="4">
        <v>118</v>
      </c>
      <c r="U9" s="4">
        <v>76.099999999999994</v>
      </c>
      <c r="V9" s="4">
        <v>76.5</v>
      </c>
      <c r="W9" s="4">
        <v>77.400000000000006</v>
      </c>
      <c r="X9" s="4">
        <v>73.3</v>
      </c>
      <c r="Y9" s="4">
        <v>71.5</v>
      </c>
      <c r="Z9" s="4">
        <v>32.4</v>
      </c>
      <c r="AA9" s="4">
        <v>35.700000000000003</v>
      </c>
      <c r="AB9" s="4">
        <v>36.299999999999997</v>
      </c>
      <c r="AC9" s="4">
        <v>23.7</v>
      </c>
      <c r="AD9" s="4">
        <v>22.7</v>
      </c>
      <c r="AE9" s="4">
        <v>21.3</v>
      </c>
      <c r="AF9" s="4">
        <v>19.399999999999999</v>
      </c>
      <c r="AG9" s="36">
        <v>58.7</v>
      </c>
      <c r="AH9" s="36">
        <v>58.7</v>
      </c>
      <c r="AI9" s="36">
        <v>58.7</v>
      </c>
      <c r="AJ9" s="36">
        <v>58.7</v>
      </c>
      <c r="AK9" s="36">
        <v>58.7</v>
      </c>
      <c r="AM9" s="24" t="s">
        <v>51</v>
      </c>
      <c r="AN9" s="10">
        <v>16999</v>
      </c>
      <c r="AP9" s="79">
        <f>PV(AN8,AN7,,AN9)</f>
        <v>-8641.429616998068</v>
      </c>
      <c r="AS9" s="17">
        <v>5</v>
      </c>
      <c r="AT9" s="7">
        <v>43.824367000000002</v>
      </c>
      <c r="AU9" s="73">
        <v>-79.075826000000006</v>
      </c>
      <c r="AV9" s="5">
        <v>8</v>
      </c>
    </row>
    <row r="10" spans="1:48" x14ac:dyDescent="0.35">
      <c r="A10" s="1">
        <v>6</v>
      </c>
      <c r="B10" s="5">
        <v>12</v>
      </c>
      <c r="C10" s="5">
        <v>569</v>
      </c>
      <c r="D10" s="5">
        <f t="shared" si="0"/>
        <v>579</v>
      </c>
      <c r="E10" s="5">
        <v>10</v>
      </c>
      <c r="G10" s="1">
        <v>6</v>
      </c>
      <c r="H10" s="4">
        <v>75.099999999999994</v>
      </c>
      <c r="I10" s="4">
        <v>52.8</v>
      </c>
      <c r="J10" s="4">
        <v>44.7</v>
      </c>
      <c r="K10" s="4">
        <v>38</v>
      </c>
      <c r="L10" s="4">
        <v>6.6</v>
      </c>
      <c r="M10" s="4">
        <v>0</v>
      </c>
      <c r="N10" s="4">
        <v>40.799999999999997</v>
      </c>
      <c r="O10" s="4">
        <v>53.8</v>
      </c>
      <c r="P10" s="4">
        <v>53.3</v>
      </c>
      <c r="Q10" s="4">
        <v>53.3</v>
      </c>
      <c r="R10" s="4">
        <v>55.9</v>
      </c>
      <c r="S10" s="4">
        <v>123</v>
      </c>
      <c r="T10" s="4">
        <v>124</v>
      </c>
      <c r="U10" s="4">
        <v>82.1</v>
      </c>
      <c r="V10" s="4">
        <v>82.5</v>
      </c>
      <c r="W10" s="4">
        <v>83.5</v>
      </c>
      <c r="X10" s="4">
        <v>79.400000000000006</v>
      </c>
      <c r="Y10" s="4">
        <v>77.599999999999994</v>
      </c>
      <c r="Z10" s="4">
        <v>38.5</v>
      </c>
      <c r="AA10" s="4">
        <v>41.8</v>
      </c>
      <c r="AB10" s="4">
        <v>42.3</v>
      </c>
      <c r="AC10" s="4">
        <v>29.7</v>
      </c>
      <c r="AD10" s="4">
        <v>28.8</v>
      </c>
      <c r="AE10" s="4">
        <v>27.4</v>
      </c>
      <c r="AF10" s="4">
        <v>25.4</v>
      </c>
      <c r="AG10" s="36">
        <v>64.599999999999994</v>
      </c>
      <c r="AH10" s="36">
        <v>64.599999999999994</v>
      </c>
      <c r="AI10" s="36">
        <v>64.599999999999994</v>
      </c>
      <c r="AJ10" s="36">
        <v>64.599999999999994</v>
      </c>
      <c r="AK10" s="36">
        <v>64.599999999999994</v>
      </c>
      <c r="AM10" s="24" t="s">
        <v>52</v>
      </c>
      <c r="AN10" s="10">
        <f>-PMT(AN8,AN7,AP10)</f>
        <v>6514.5638469979867</v>
      </c>
      <c r="AP10" s="79">
        <f>AP6+AP9</f>
        <v>45755.570383001934</v>
      </c>
      <c r="AS10" s="17">
        <v>6</v>
      </c>
      <c r="AT10" s="7">
        <v>43.827964000000001</v>
      </c>
      <c r="AU10" s="73">
        <v>-79.028240999999994</v>
      </c>
      <c r="AV10" s="5">
        <v>5</v>
      </c>
    </row>
    <row r="11" spans="1:48" x14ac:dyDescent="0.35">
      <c r="A11" s="1">
        <v>7</v>
      </c>
      <c r="B11" s="5">
        <v>10</v>
      </c>
      <c r="C11" s="5">
        <v>822</v>
      </c>
      <c r="D11" s="5">
        <f t="shared" si="0"/>
        <v>829</v>
      </c>
      <c r="E11" s="5">
        <v>7</v>
      </c>
      <c r="G11" s="1">
        <v>7</v>
      </c>
      <c r="H11" s="4">
        <v>74.3</v>
      </c>
      <c r="I11" s="4">
        <v>43.8</v>
      </c>
      <c r="J11" s="4">
        <v>52.8</v>
      </c>
      <c r="K11" s="4">
        <v>50</v>
      </c>
      <c r="L11" s="4">
        <v>35.5</v>
      </c>
      <c r="M11" s="4">
        <v>40.799999999999997</v>
      </c>
      <c r="N11" s="4">
        <v>0</v>
      </c>
      <c r="O11" s="4">
        <v>26.7</v>
      </c>
      <c r="P11" s="4">
        <v>30.9</v>
      </c>
      <c r="Q11" s="4">
        <v>31</v>
      </c>
      <c r="R11" s="4">
        <v>31.2</v>
      </c>
      <c r="S11" s="4">
        <v>126</v>
      </c>
      <c r="T11" s="4">
        <v>128</v>
      </c>
      <c r="U11" s="4">
        <v>81.3</v>
      </c>
      <c r="V11" s="4">
        <v>81.8</v>
      </c>
      <c r="W11" s="4">
        <v>82.7</v>
      </c>
      <c r="X11" s="4">
        <v>78.599999999999994</v>
      </c>
      <c r="Y11" s="4">
        <v>46.4</v>
      </c>
      <c r="Z11" s="4">
        <v>46.6</v>
      </c>
      <c r="AA11" s="4">
        <v>49.9</v>
      </c>
      <c r="AB11" s="4">
        <v>50.4</v>
      </c>
      <c r="AC11" s="4">
        <v>51.2</v>
      </c>
      <c r="AD11" s="4">
        <v>49.7</v>
      </c>
      <c r="AE11" s="4">
        <v>51.7</v>
      </c>
      <c r="AF11" s="4">
        <v>52.5</v>
      </c>
      <c r="AG11" s="36">
        <v>70</v>
      </c>
      <c r="AH11" s="36">
        <v>70</v>
      </c>
      <c r="AI11" s="36">
        <v>70</v>
      </c>
      <c r="AJ11" s="36">
        <v>70</v>
      </c>
      <c r="AK11" s="36">
        <v>70</v>
      </c>
      <c r="AM11" s="24" t="s">
        <v>53</v>
      </c>
      <c r="AN11">
        <f>52*6</f>
        <v>312</v>
      </c>
      <c r="AP11" s="25"/>
      <c r="AS11" s="17">
        <v>7</v>
      </c>
      <c r="AT11" s="7">
        <v>44.032944000000001</v>
      </c>
      <c r="AU11" s="73">
        <v>-79.265574000000001</v>
      </c>
      <c r="AV11" s="5">
        <v>5</v>
      </c>
    </row>
    <row r="12" spans="1:48" x14ac:dyDescent="0.35">
      <c r="A12" s="1">
        <v>8</v>
      </c>
      <c r="B12" s="5">
        <v>7</v>
      </c>
      <c r="C12" s="5">
        <v>617</v>
      </c>
      <c r="D12" s="5">
        <f t="shared" si="0"/>
        <v>629</v>
      </c>
      <c r="E12" s="5">
        <v>12</v>
      </c>
      <c r="G12" s="1">
        <v>8</v>
      </c>
      <c r="H12" s="4">
        <v>47.8</v>
      </c>
      <c r="I12" s="4">
        <v>17.399999999999999</v>
      </c>
      <c r="J12" s="4">
        <v>37.799999999999997</v>
      </c>
      <c r="K12" s="4">
        <v>35.1</v>
      </c>
      <c r="L12" s="4">
        <v>47.9</v>
      </c>
      <c r="M12" s="4">
        <v>53.8</v>
      </c>
      <c r="N12" s="4">
        <v>26.8</v>
      </c>
      <c r="O12" s="4">
        <v>0</v>
      </c>
      <c r="P12" s="4">
        <v>4.8</v>
      </c>
      <c r="Q12" s="4">
        <v>5.3</v>
      </c>
      <c r="R12" s="4">
        <v>7.4</v>
      </c>
      <c r="S12" s="4">
        <v>99.9</v>
      </c>
      <c r="T12" s="4">
        <v>102</v>
      </c>
      <c r="U12" s="4">
        <v>54.9</v>
      </c>
      <c r="V12" s="4">
        <v>55.3</v>
      </c>
      <c r="W12" s="4">
        <v>56.2</v>
      </c>
      <c r="X12" s="4">
        <v>52.1</v>
      </c>
      <c r="Y12" s="4">
        <v>28.6</v>
      </c>
      <c r="Z12" s="4">
        <v>31.6</v>
      </c>
      <c r="AA12" s="4">
        <v>34.9</v>
      </c>
      <c r="AB12" s="4">
        <v>35.5</v>
      </c>
      <c r="AC12" s="4">
        <v>36.299999999999997</v>
      </c>
      <c r="AD12" s="4">
        <v>34.799999999999997</v>
      </c>
      <c r="AE12" s="4">
        <v>36.799999999999997</v>
      </c>
      <c r="AF12" s="4">
        <v>37.5</v>
      </c>
      <c r="AG12" s="36">
        <v>43.2</v>
      </c>
      <c r="AH12" s="36">
        <v>43.2</v>
      </c>
      <c r="AI12" s="36">
        <v>43.2</v>
      </c>
      <c r="AJ12" s="36">
        <v>43.2</v>
      </c>
      <c r="AK12" s="36">
        <v>43.2</v>
      </c>
      <c r="AM12" s="24" t="s">
        <v>54</v>
      </c>
      <c r="AN12" s="10">
        <f>AN10/AN11</f>
        <v>20.880012330121751</v>
      </c>
      <c r="AP12" s="25"/>
      <c r="AS12" s="17">
        <v>8</v>
      </c>
      <c r="AT12" s="7">
        <v>43.905304999999998</v>
      </c>
      <c r="AU12" s="73">
        <v>-79.455819000000005</v>
      </c>
      <c r="AV12" s="5">
        <v>8</v>
      </c>
    </row>
    <row r="13" spans="1:48" x14ac:dyDescent="0.35">
      <c r="A13" s="1">
        <v>9</v>
      </c>
      <c r="B13" s="5">
        <v>6</v>
      </c>
      <c r="C13" s="5">
        <v>504</v>
      </c>
      <c r="D13" s="5">
        <f t="shared" si="0"/>
        <v>515</v>
      </c>
      <c r="E13" s="5">
        <v>11</v>
      </c>
      <c r="G13" s="1">
        <v>9</v>
      </c>
      <c r="H13" s="4">
        <v>45.3</v>
      </c>
      <c r="I13" s="4">
        <v>14.9</v>
      </c>
      <c r="J13" s="4">
        <v>38</v>
      </c>
      <c r="K13" s="4">
        <v>35.299999999999997</v>
      </c>
      <c r="L13" s="4">
        <v>48.1</v>
      </c>
      <c r="M13" s="4">
        <v>54</v>
      </c>
      <c r="N13" s="4">
        <v>30.9</v>
      </c>
      <c r="O13" s="4">
        <v>4.8</v>
      </c>
      <c r="P13" s="4">
        <v>0</v>
      </c>
      <c r="Q13" s="4">
        <v>2.8</v>
      </c>
      <c r="R13" s="4">
        <v>4.9000000000000004</v>
      </c>
      <c r="S13" s="4">
        <v>97.4</v>
      </c>
      <c r="T13" s="4">
        <v>99</v>
      </c>
      <c r="U13" s="4">
        <v>52.4</v>
      </c>
      <c r="V13" s="4">
        <v>52.8</v>
      </c>
      <c r="W13" s="4">
        <v>53.7</v>
      </c>
      <c r="X13" s="4">
        <v>49.6</v>
      </c>
      <c r="Y13" s="4">
        <v>29.8</v>
      </c>
      <c r="Z13" s="4">
        <v>31.8</v>
      </c>
      <c r="AA13" s="4">
        <v>35.1</v>
      </c>
      <c r="AB13" s="4">
        <v>35.6</v>
      </c>
      <c r="AC13" s="4">
        <v>36.5</v>
      </c>
      <c r="AD13" s="4">
        <v>35</v>
      </c>
      <c r="AE13" s="4">
        <v>36.9</v>
      </c>
      <c r="AF13" s="4">
        <v>37.700000000000003</v>
      </c>
      <c r="AG13" s="36">
        <v>40.700000000000003</v>
      </c>
      <c r="AH13" s="36">
        <v>40.700000000000003</v>
      </c>
      <c r="AI13" s="36">
        <v>40.700000000000003</v>
      </c>
      <c r="AJ13" s="36">
        <v>40.700000000000003</v>
      </c>
      <c r="AK13" s="36">
        <v>40.700000000000003</v>
      </c>
      <c r="AM13" s="24" t="s">
        <v>55</v>
      </c>
      <c r="AN13">
        <f>21*8</f>
        <v>168</v>
      </c>
      <c r="AP13" s="25"/>
      <c r="AS13" s="17">
        <v>9</v>
      </c>
      <c r="AT13" s="7">
        <v>43.890334000000003</v>
      </c>
      <c r="AU13" s="73">
        <v>-79.478935000000007</v>
      </c>
      <c r="AV13" s="5">
        <v>9</v>
      </c>
    </row>
    <row r="14" spans="1:48" x14ac:dyDescent="0.35">
      <c r="A14" s="1">
        <v>10</v>
      </c>
      <c r="B14" s="5">
        <v>13</v>
      </c>
      <c r="C14" s="5">
        <v>727</v>
      </c>
      <c r="D14" s="5">
        <f t="shared" si="0"/>
        <v>737</v>
      </c>
      <c r="E14" s="5">
        <v>10</v>
      </c>
      <c r="G14" s="1">
        <v>10</v>
      </c>
      <c r="H14" s="4">
        <v>44.6</v>
      </c>
      <c r="I14" s="4">
        <v>14.1</v>
      </c>
      <c r="J14" s="4">
        <v>37.9</v>
      </c>
      <c r="K14" s="4">
        <v>35.200000000000003</v>
      </c>
      <c r="L14" s="4">
        <v>48</v>
      </c>
      <c r="M14" s="4">
        <v>53.9</v>
      </c>
      <c r="N14" s="4">
        <v>31.2</v>
      </c>
      <c r="O14" s="4">
        <v>5.3</v>
      </c>
      <c r="P14" s="4">
        <v>2.8</v>
      </c>
      <c r="Q14" s="4">
        <v>0</v>
      </c>
      <c r="R14" s="4">
        <v>3.7</v>
      </c>
      <c r="S14" s="4">
        <v>96.7</v>
      </c>
      <c r="T14" s="4">
        <v>98.3</v>
      </c>
      <c r="U14" s="4">
        <v>51.6</v>
      </c>
      <c r="V14" s="4">
        <v>52</v>
      </c>
      <c r="W14" s="4">
        <v>53</v>
      </c>
      <c r="X14" s="4">
        <v>48.9</v>
      </c>
      <c r="Y14" s="4">
        <v>29.1</v>
      </c>
      <c r="Z14" s="4">
        <v>33.200000000000003</v>
      </c>
      <c r="AA14" s="4">
        <v>35</v>
      </c>
      <c r="AB14" s="4">
        <v>35.6</v>
      </c>
      <c r="AC14" s="4">
        <v>36.4</v>
      </c>
      <c r="AD14" s="4">
        <v>34.9</v>
      </c>
      <c r="AE14" s="4">
        <v>36.799999999999997</v>
      </c>
      <c r="AF14" s="4">
        <v>37.6</v>
      </c>
      <c r="AG14" s="36">
        <v>39.9</v>
      </c>
      <c r="AH14" s="36">
        <v>39.9</v>
      </c>
      <c r="AI14" s="36">
        <v>39.9</v>
      </c>
      <c r="AJ14" s="36">
        <v>39.9</v>
      </c>
      <c r="AK14" s="36">
        <v>39.9</v>
      </c>
      <c r="AM14" s="24" t="s">
        <v>56</v>
      </c>
      <c r="AN14">
        <v>7.5</v>
      </c>
      <c r="AP14" s="25"/>
      <c r="AS14" s="17">
        <v>10</v>
      </c>
      <c r="AT14" s="7">
        <v>43.884819</v>
      </c>
      <c r="AU14" s="73">
        <v>-79.478956999999994</v>
      </c>
      <c r="AV14" s="5">
        <v>12</v>
      </c>
    </row>
    <row r="15" spans="1:48" ht="15" thickBot="1" x14ac:dyDescent="0.4">
      <c r="A15" s="1">
        <v>11</v>
      </c>
      <c r="B15" s="5">
        <v>15</v>
      </c>
      <c r="C15" s="5">
        <v>515</v>
      </c>
      <c r="D15" s="5">
        <f t="shared" si="0"/>
        <v>524</v>
      </c>
      <c r="E15" s="5">
        <v>9</v>
      </c>
      <c r="G15" s="1">
        <v>11</v>
      </c>
      <c r="H15" s="4">
        <v>43.8</v>
      </c>
      <c r="I15" s="4">
        <v>13.3</v>
      </c>
      <c r="J15" s="4">
        <v>41.1</v>
      </c>
      <c r="K15" s="4">
        <v>38.299999999999997</v>
      </c>
      <c r="L15" s="4">
        <v>51.1</v>
      </c>
      <c r="M15" s="4">
        <v>57</v>
      </c>
      <c r="N15" s="4">
        <v>31.2</v>
      </c>
      <c r="O15" s="4">
        <v>7.4</v>
      </c>
      <c r="P15" s="4">
        <v>4.9000000000000004</v>
      </c>
      <c r="Q15" s="4">
        <v>3.8</v>
      </c>
      <c r="R15" s="4">
        <v>0</v>
      </c>
      <c r="S15" s="4">
        <v>95.9</v>
      </c>
      <c r="T15" s="4">
        <v>97.5</v>
      </c>
      <c r="U15" s="4">
        <v>50.8</v>
      </c>
      <c r="V15" s="4">
        <v>51.2</v>
      </c>
      <c r="W15" s="4">
        <v>52.2</v>
      </c>
      <c r="X15" s="4">
        <v>48.1</v>
      </c>
      <c r="Y15" s="4">
        <v>26.1</v>
      </c>
      <c r="Z15" s="4">
        <v>32.4</v>
      </c>
      <c r="AA15" s="4">
        <v>38.1</v>
      </c>
      <c r="AB15" s="4">
        <v>38.700000000000003</v>
      </c>
      <c r="AC15" s="4">
        <v>39.5</v>
      </c>
      <c r="AD15" s="4">
        <v>38</v>
      </c>
      <c r="AE15" s="4">
        <v>40</v>
      </c>
      <c r="AF15" s="4">
        <v>40.700000000000003</v>
      </c>
      <c r="AG15" s="36">
        <v>39</v>
      </c>
      <c r="AH15" s="36">
        <v>39</v>
      </c>
      <c r="AI15" s="36">
        <v>39</v>
      </c>
      <c r="AJ15" s="36">
        <v>39</v>
      </c>
      <c r="AK15" s="36">
        <v>39</v>
      </c>
      <c r="AM15" s="80" t="s">
        <v>57</v>
      </c>
      <c r="AN15" s="81">
        <f>AN13+AN12+AN14</f>
        <v>196.38001233012176</v>
      </c>
      <c r="AO15" s="27"/>
      <c r="AP15" s="28"/>
      <c r="AS15" s="17">
        <v>11</v>
      </c>
      <c r="AT15" s="7">
        <v>43.886850000000003</v>
      </c>
      <c r="AU15" s="73">
        <v>-79.496093000000002</v>
      </c>
      <c r="AV15" s="5">
        <v>9</v>
      </c>
    </row>
    <row r="16" spans="1:48" ht="15" thickBot="1" x14ac:dyDescent="0.4">
      <c r="A16" s="1">
        <v>12</v>
      </c>
      <c r="B16" s="5">
        <v>8</v>
      </c>
      <c r="C16" s="5">
        <v>743</v>
      </c>
      <c r="D16" s="5">
        <f t="shared" si="0"/>
        <v>758</v>
      </c>
      <c r="E16" s="5">
        <v>15</v>
      </c>
      <c r="G16" s="1">
        <v>12</v>
      </c>
      <c r="H16" s="4">
        <v>72</v>
      </c>
      <c r="I16" s="4">
        <v>87.4</v>
      </c>
      <c r="J16" s="4">
        <v>95.9</v>
      </c>
      <c r="K16" s="4">
        <v>106</v>
      </c>
      <c r="L16" s="4">
        <v>118</v>
      </c>
      <c r="M16" s="4">
        <v>124</v>
      </c>
      <c r="N16" s="4">
        <v>129</v>
      </c>
      <c r="O16" s="4">
        <v>102</v>
      </c>
      <c r="P16" s="4">
        <v>99.3</v>
      </c>
      <c r="Q16" s="4">
        <v>98.4</v>
      </c>
      <c r="R16" s="4">
        <v>97.6</v>
      </c>
      <c r="S16" s="4">
        <v>0</v>
      </c>
      <c r="T16" s="4">
        <v>0.8</v>
      </c>
      <c r="U16" s="4">
        <v>52.6</v>
      </c>
      <c r="V16" s="4">
        <v>53</v>
      </c>
      <c r="W16" s="4">
        <v>52.1</v>
      </c>
      <c r="X16" s="4">
        <v>76.3</v>
      </c>
      <c r="Y16" s="4">
        <v>91.3</v>
      </c>
      <c r="Z16" s="4">
        <v>87.6</v>
      </c>
      <c r="AA16" s="4">
        <v>105</v>
      </c>
      <c r="AB16" s="4">
        <v>98.9</v>
      </c>
      <c r="AC16" s="4">
        <v>106</v>
      </c>
      <c r="AD16" s="4">
        <v>105</v>
      </c>
      <c r="AE16" s="4">
        <v>107</v>
      </c>
      <c r="AF16" s="4">
        <v>108</v>
      </c>
      <c r="AG16" s="36">
        <v>65</v>
      </c>
      <c r="AH16" s="36">
        <v>65</v>
      </c>
      <c r="AI16" s="36">
        <v>65</v>
      </c>
      <c r="AJ16" s="36">
        <v>65</v>
      </c>
      <c r="AK16" s="36">
        <v>65</v>
      </c>
      <c r="AS16" s="17">
        <v>12</v>
      </c>
      <c r="AT16" s="7">
        <v>43.539391000000002</v>
      </c>
      <c r="AU16" s="73">
        <v>-80.251378000000003</v>
      </c>
      <c r="AV16" s="5">
        <v>14</v>
      </c>
    </row>
    <row r="17" spans="1:48" x14ac:dyDescent="0.35">
      <c r="A17" s="1">
        <v>13</v>
      </c>
      <c r="B17" s="5">
        <v>10</v>
      </c>
      <c r="C17" s="5">
        <v>653</v>
      </c>
      <c r="D17" s="5">
        <f t="shared" si="0"/>
        <v>664</v>
      </c>
      <c r="E17" s="5">
        <v>11</v>
      </c>
      <c r="G17" s="1">
        <v>13</v>
      </c>
      <c r="H17" s="4">
        <v>72.8</v>
      </c>
      <c r="I17" s="4">
        <v>88.2</v>
      </c>
      <c r="J17" s="4">
        <v>96.7</v>
      </c>
      <c r="K17" s="4">
        <v>106</v>
      </c>
      <c r="L17" s="4">
        <v>119</v>
      </c>
      <c r="M17" s="4">
        <v>125</v>
      </c>
      <c r="N17" s="4">
        <v>129</v>
      </c>
      <c r="O17" s="4">
        <v>103</v>
      </c>
      <c r="P17" s="4">
        <v>100</v>
      </c>
      <c r="Q17" s="4">
        <v>99.3</v>
      </c>
      <c r="R17" s="4">
        <v>98.4</v>
      </c>
      <c r="S17" s="4">
        <v>0.8</v>
      </c>
      <c r="T17" s="4">
        <v>0</v>
      </c>
      <c r="U17" s="4">
        <v>58</v>
      </c>
      <c r="V17" s="4">
        <v>58.4</v>
      </c>
      <c r="W17" s="4">
        <v>57.5</v>
      </c>
      <c r="X17" s="4">
        <v>77.099999999999994</v>
      </c>
      <c r="Y17" s="4">
        <v>92.1</v>
      </c>
      <c r="Z17" s="4">
        <v>88.4</v>
      </c>
      <c r="AA17" s="4">
        <v>106</v>
      </c>
      <c r="AB17" s="4">
        <v>99.7</v>
      </c>
      <c r="AC17" s="4">
        <v>107</v>
      </c>
      <c r="AD17" s="4">
        <v>106</v>
      </c>
      <c r="AE17" s="4">
        <v>108</v>
      </c>
      <c r="AF17" s="4">
        <v>109</v>
      </c>
      <c r="AG17" s="36">
        <v>66.599999999999994</v>
      </c>
      <c r="AH17" s="36">
        <v>66.599999999999994</v>
      </c>
      <c r="AI17" s="36">
        <v>66.599999999999994</v>
      </c>
      <c r="AJ17" s="36">
        <v>66.599999999999994</v>
      </c>
      <c r="AK17" s="36">
        <v>66.599999999999994</v>
      </c>
      <c r="AM17" s="186" t="s">
        <v>80</v>
      </c>
      <c r="AN17" s="187"/>
      <c r="AO17" s="188"/>
      <c r="AS17" s="17">
        <v>13</v>
      </c>
      <c r="AT17" s="7">
        <v>43.544646999999998</v>
      </c>
      <c r="AU17" s="73">
        <v>-80.253932000000006</v>
      </c>
      <c r="AV17" s="5">
        <v>14</v>
      </c>
    </row>
    <row r="18" spans="1:48" x14ac:dyDescent="0.35">
      <c r="A18" s="1">
        <v>14</v>
      </c>
      <c r="B18" s="5">
        <v>12</v>
      </c>
      <c r="C18" s="5">
        <v>534</v>
      </c>
      <c r="D18" s="5">
        <f t="shared" si="0"/>
        <v>543</v>
      </c>
      <c r="E18" s="5">
        <v>9</v>
      </c>
      <c r="G18" s="1">
        <v>14</v>
      </c>
      <c r="H18" s="4">
        <v>10.1</v>
      </c>
      <c r="I18" s="4">
        <v>42.5</v>
      </c>
      <c r="J18" s="4">
        <v>54.2</v>
      </c>
      <c r="K18" s="4">
        <v>63.8</v>
      </c>
      <c r="L18" s="4">
        <v>76.400000000000006</v>
      </c>
      <c r="M18" s="4">
        <v>82.3</v>
      </c>
      <c r="N18" s="4">
        <v>83.7</v>
      </c>
      <c r="O18" s="4">
        <v>56.9</v>
      </c>
      <c r="P18" s="4">
        <v>54.4</v>
      </c>
      <c r="Q18" s="4">
        <v>53.6</v>
      </c>
      <c r="R18" s="4">
        <v>52.8</v>
      </c>
      <c r="S18" s="4">
        <v>52.6</v>
      </c>
      <c r="T18" s="4">
        <v>58</v>
      </c>
      <c r="U18" s="4">
        <v>0</v>
      </c>
      <c r="V18" s="4">
        <v>0.8</v>
      </c>
      <c r="W18" s="4">
        <v>5.5</v>
      </c>
      <c r="X18" s="4">
        <v>5.4</v>
      </c>
      <c r="Y18" s="4">
        <v>21</v>
      </c>
      <c r="Z18" s="4">
        <v>45.9</v>
      </c>
      <c r="AA18" s="4">
        <v>63.7</v>
      </c>
      <c r="AB18" s="4">
        <v>57.2</v>
      </c>
      <c r="AC18" s="4">
        <v>64.8</v>
      </c>
      <c r="AD18" s="4">
        <v>63.3</v>
      </c>
      <c r="AE18" s="4">
        <v>65.3</v>
      </c>
      <c r="AF18" s="4">
        <v>66</v>
      </c>
      <c r="AG18" s="36">
        <v>20.6</v>
      </c>
      <c r="AH18" s="36">
        <v>20.6</v>
      </c>
      <c r="AI18" s="36">
        <v>20.6</v>
      </c>
      <c r="AJ18" s="36">
        <v>20.6</v>
      </c>
      <c r="AK18" s="36">
        <v>20.6</v>
      </c>
      <c r="AM18" s="84"/>
      <c r="AN18" s="5"/>
      <c r="AO18" s="67"/>
      <c r="AS18" s="17">
        <v>14</v>
      </c>
      <c r="AT18" s="7">
        <v>43.744957999999997</v>
      </c>
      <c r="AU18" s="73">
        <v>-79.835166999999998</v>
      </c>
      <c r="AV18" s="5">
        <v>5</v>
      </c>
    </row>
    <row r="19" spans="1:48" x14ac:dyDescent="0.35">
      <c r="A19" s="1">
        <v>15</v>
      </c>
      <c r="B19" s="5">
        <v>10</v>
      </c>
      <c r="C19" s="5">
        <v>865</v>
      </c>
      <c r="D19" s="5">
        <f t="shared" si="0"/>
        <v>870</v>
      </c>
      <c r="E19" s="5">
        <v>5</v>
      </c>
      <c r="G19" s="1">
        <v>15</v>
      </c>
      <c r="H19" s="4">
        <v>10.5</v>
      </c>
      <c r="I19" s="4">
        <v>43</v>
      </c>
      <c r="J19" s="4">
        <v>54.6</v>
      </c>
      <c r="K19" s="4">
        <v>64.2</v>
      </c>
      <c r="L19" s="4">
        <v>76.8</v>
      </c>
      <c r="M19" s="4">
        <v>82.7</v>
      </c>
      <c r="N19" s="4">
        <v>84.2</v>
      </c>
      <c r="O19" s="4">
        <v>57.4</v>
      </c>
      <c r="P19" s="4">
        <v>54.9</v>
      </c>
      <c r="Q19" s="4">
        <v>54</v>
      </c>
      <c r="R19" s="4">
        <v>53.2</v>
      </c>
      <c r="S19" s="4">
        <v>53</v>
      </c>
      <c r="T19" s="4">
        <v>58.4</v>
      </c>
      <c r="U19" s="4">
        <v>0.8</v>
      </c>
      <c r="V19" s="4">
        <v>0</v>
      </c>
      <c r="W19" s="4">
        <v>5.9</v>
      </c>
      <c r="X19" s="4">
        <v>5.9</v>
      </c>
      <c r="Y19" s="4">
        <v>21.5</v>
      </c>
      <c r="Z19" s="4">
        <v>46.3</v>
      </c>
      <c r="AA19" s="4">
        <v>64.099999999999994</v>
      </c>
      <c r="AB19" s="4">
        <v>57.6</v>
      </c>
      <c r="AC19" s="4">
        <v>65.2</v>
      </c>
      <c r="AD19" s="4">
        <v>63.7</v>
      </c>
      <c r="AE19" s="4">
        <v>65.7</v>
      </c>
      <c r="AF19" s="4">
        <v>66.400000000000006</v>
      </c>
      <c r="AG19" s="36">
        <v>21</v>
      </c>
      <c r="AH19" s="36">
        <v>21</v>
      </c>
      <c r="AI19" s="36">
        <v>21</v>
      </c>
      <c r="AJ19" s="36">
        <v>21</v>
      </c>
      <c r="AK19" s="36">
        <v>21</v>
      </c>
      <c r="AM19" s="85" t="s">
        <v>59</v>
      </c>
      <c r="AN19" s="86">
        <f>AN20/100*AN21</f>
        <v>0.24150000000000002</v>
      </c>
      <c r="AO19" s="87" t="s">
        <v>60</v>
      </c>
      <c r="AS19" s="17">
        <v>15</v>
      </c>
      <c r="AT19" s="7">
        <v>43.748328999999998</v>
      </c>
      <c r="AU19" s="73">
        <v>-79.834969999999998</v>
      </c>
      <c r="AV19" s="5">
        <v>11</v>
      </c>
    </row>
    <row r="20" spans="1:48" x14ac:dyDescent="0.35">
      <c r="A20" s="1">
        <v>16</v>
      </c>
      <c r="B20" s="5">
        <v>8</v>
      </c>
      <c r="C20" s="5">
        <v>608</v>
      </c>
      <c r="D20" s="5">
        <f t="shared" si="0"/>
        <v>619</v>
      </c>
      <c r="E20" s="5">
        <v>11</v>
      </c>
      <c r="G20" s="1">
        <v>16</v>
      </c>
      <c r="H20" s="4">
        <v>10.9</v>
      </c>
      <c r="I20" s="4">
        <v>43.3</v>
      </c>
      <c r="J20" s="4">
        <v>54.9</v>
      </c>
      <c r="K20" s="4">
        <v>64.599999999999994</v>
      </c>
      <c r="L20" s="4">
        <v>77.099999999999994</v>
      </c>
      <c r="M20" s="4">
        <v>83</v>
      </c>
      <c r="N20" s="4">
        <v>84.5</v>
      </c>
      <c r="O20" s="4">
        <v>57.7</v>
      </c>
      <c r="P20" s="4">
        <v>55.2</v>
      </c>
      <c r="Q20" s="4">
        <v>54.3</v>
      </c>
      <c r="R20" s="4">
        <v>53.5</v>
      </c>
      <c r="S20" s="4">
        <v>52.1</v>
      </c>
      <c r="T20" s="4">
        <v>57.5</v>
      </c>
      <c r="U20" s="4">
        <v>5.5</v>
      </c>
      <c r="V20" s="4">
        <v>5.9</v>
      </c>
      <c r="W20" s="4">
        <v>0</v>
      </c>
      <c r="X20" s="4">
        <v>7.4</v>
      </c>
      <c r="Y20" s="4">
        <v>17.8</v>
      </c>
      <c r="Z20" s="4">
        <v>46.7</v>
      </c>
      <c r="AA20" s="4">
        <v>64.400000000000006</v>
      </c>
      <c r="AB20" s="4">
        <v>57.9</v>
      </c>
      <c r="AC20" s="4">
        <v>65.599999999999994</v>
      </c>
      <c r="AD20" s="4">
        <v>64.099999999999994</v>
      </c>
      <c r="AE20" s="4">
        <v>66</v>
      </c>
      <c r="AF20" s="4">
        <v>66.8</v>
      </c>
      <c r="AG20" s="36">
        <v>22</v>
      </c>
      <c r="AH20" s="36">
        <v>22</v>
      </c>
      <c r="AI20" s="36">
        <v>22</v>
      </c>
      <c r="AJ20" s="36">
        <v>22</v>
      </c>
      <c r="AK20" s="36">
        <v>22</v>
      </c>
      <c r="AM20" s="84" t="s">
        <v>61</v>
      </c>
      <c r="AN20" s="5">
        <v>13.8</v>
      </c>
      <c r="AO20" s="67" t="s">
        <v>62</v>
      </c>
      <c r="AS20" s="17">
        <v>16</v>
      </c>
      <c r="AT20" s="7">
        <v>43.762189999999997</v>
      </c>
      <c r="AU20" s="73">
        <v>-79.831626999999997</v>
      </c>
      <c r="AV20" s="5">
        <v>9</v>
      </c>
    </row>
    <row r="21" spans="1:48" x14ac:dyDescent="0.35">
      <c r="A21" s="1">
        <v>17</v>
      </c>
      <c r="B21" s="5">
        <v>9</v>
      </c>
      <c r="C21" s="5">
        <v>783</v>
      </c>
      <c r="D21" s="5">
        <f t="shared" si="0"/>
        <v>797</v>
      </c>
      <c r="E21" s="5">
        <v>14</v>
      </c>
      <c r="G21" s="1">
        <v>17</v>
      </c>
      <c r="H21" s="4">
        <v>5</v>
      </c>
      <c r="I21" s="4">
        <v>40.299999999999997</v>
      </c>
      <c r="J21" s="4">
        <v>51.9</v>
      </c>
      <c r="K21" s="4">
        <v>61.6</v>
      </c>
      <c r="L21" s="4">
        <v>74.099999999999994</v>
      </c>
      <c r="M21" s="4">
        <v>80</v>
      </c>
      <c r="N21" s="4">
        <v>81.5</v>
      </c>
      <c r="O21" s="4">
        <v>54.7</v>
      </c>
      <c r="P21" s="4">
        <v>52.2</v>
      </c>
      <c r="Q21" s="4">
        <v>51.3</v>
      </c>
      <c r="R21" s="4">
        <v>33.9</v>
      </c>
      <c r="S21" s="4">
        <v>75.3</v>
      </c>
      <c r="T21" s="4">
        <v>76.900000000000006</v>
      </c>
      <c r="U21" s="4">
        <v>5</v>
      </c>
      <c r="V21" s="4">
        <v>5.4</v>
      </c>
      <c r="W21" s="4">
        <v>7.4</v>
      </c>
      <c r="X21" s="4">
        <v>0</v>
      </c>
      <c r="Y21" s="4">
        <v>16.2</v>
      </c>
      <c r="Z21" s="4">
        <v>43.6</v>
      </c>
      <c r="AA21" s="4">
        <v>61.4</v>
      </c>
      <c r="AB21" s="4">
        <v>54.9</v>
      </c>
      <c r="AC21" s="4">
        <v>62.5</v>
      </c>
      <c r="AD21" s="4">
        <v>61</v>
      </c>
      <c r="AE21" s="4">
        <v>63</v>
      </c>
      <c r="AF21" s="4">
        <v>63.7</v>
      </c>
      <c r="AG21" s="36">
        <v>17.899999999999999</v>
      </c>
      <c r="AH21" s="36">
        <v>17.899999999999999</v>
      </c>
      <c r="AI21" s="36">
        <v>17.899999999999999</v>
      </c>
      <c r="AJ21" s="36">
        <v>17.899999999999999</v>
      </c>
      <c r="AK21" s="36">
        <v>17.899999999999999</v>
      </c>
      <c r="AM21" s="84" t="s">
        <v>63</v>
      </c>
      <c r="AN21" s="5">
        <v>1.75</v>
      </c>
      <c r="AO21" s="67" t="s">
        <v>64</v>
      </c>
      <c r="AS21" s="17">
        <v>17</v>
      </c>
      <c r="AT21" s="7">
        <v>43.760717999999997</v>
      </c>
      <c r="AU21" s="73">
        <v>-79.788261000000006</v>
      </c>
      <c r="AV21" s="5">
        <v>5</v>
      </c>
    </row>
    <row r="22" spans="1:48" x14ac:dyDescent="0.35">
      <c r="A22" s="1">
        <v>18</v>
      </c>
      <c r="B22" s="5">
        <v>8</v>
      </c>
      <c r="C22" s="5">
        <v>726</v>
      </c>
      <c r="D22" s="5">
        <f t="shared" si="0"/>
        <v>737</v>
      </c>
      <c r="E22" s="5">
        <v>11</v>
      </c>
      <c r="G22" s="1">
        <v>18</v>
      </c>
      <c r="H22" s="4">
        <v>21</v>
      </c>
      <c r="I22" s="4">
        <v>31</v>
      </c>
      <c r="J22" s="4">
        <v>53.1</v>
      </c>
      <c r="K22" s="4">
        <v>58.8</v>
      </c>
      <c r="L22" s="4">
        <v>71.3</v>
      </c>
      <c r="M22" s="4">
        <v>77.2</v>
      </c>
      <c r="N22" s="4">
        <v>46.5</v>
      </c>
      <c r="O22" s="4">
        <v>28.6</v>
      </c>
      <c r="P22" s="4">
        <v>29.7</v>
      </c>
      <c r="Q22" s="4">
        <v>29.1</v>
      </c>
      <c r="R22" s="4">
        <v>26.1</v>
      </c>
      <c r="S22" s="4">
        <v>89.2</v>
      </c>
      <c r="T22" s="4">
        <v>90.9</v>
      </c>
      <c r="U22" s="4">
        <v>20.6</v>
      </c>
      <c r="V22" s="4">
        <v>21</v>
      </c>
      <c r="W22" s="4">
        <v>18.100000000000001</v>
      </c>
      <c r="X22" s="4">
        <v>16.5</v>
      </c>
      <c r="Y22" s="4">
        <v>0</v>
      </c>
      <c r="Z22" s="4">
        <v>40.9</v>
      </c>
      <c r="AA22" s="4">
        <v>58.6</v>
      </c>
      <c r="AB22" s="4">
        <v>56.1</v>
      </c>
      <c r="AC22" s="4">
        <v>59.8</v>
      </c>
      <c r="AD22" s="4">
        <v>58.3</v>
      </c>
      <c r="AE22" s="4">
        <v>60.2</v>
      </c>
      <c r="AF22" s="4">
        <v>61</v>
      </c>
      <c r="AG22" s="36">
        <v>32.700000000000003</v>
      </c>
      <c r="AH22" s="36">
        <v>32.700000000000003</v>
      </c>
      <c r="AI22" s="36">
        <v>32.700000000000003</v>
      </c>
      <c r="AJ22" s="36">
        <v>32.700000000000003</v>
      </c>
      <c r="AK22" s="36">
        <v>32.700000000000003</v>
      </c>
      <c r="AM22" s="85" t="s">
        <v>65</v>
      </c>
      <c r="AN22" s="86">
        <f>AN23/AN24</f>
        <v>1.6944444444444446E-2</v>
      </c>
      <c r="AO22" s="87" t="s">
        <v>58</v>
      </c>
      <c r="AS22" s="17">
        <v>18</v>
      </c>
      <c r="AT22" s="7">
        <v>43.870294000000001</v>
      </c>
      <c r="AU22" s="73">
        <v>-79.721390999999997</v>
      </c>
      <c r="AV22" s="5">
        <v>6</v>
      </c>
    </row>
    <row r="23" spans="1:48" x14ac:dyDescent="0.35">
      <c r="A23" s="1">
        <v>19</v>
      </c>
      <c r="B23" s="5">
        <v>7</v>
      </c>
      <c r="C23" s="5">
        <v>917</v>
      </c>
      <c r="D23" s="5">
        <f t="shared" si="0"/>
        <v>932</v>
      </c>
      <c r="E23" s="5">
        <v>15</v>
      </c>
      <c r="G23" s="1">
        <v>19</v>
      </c>
      <c r="H23" s="4">
        <v>38.700000000000003</v>
      </c>
      <c r="I23" s="4">
        <v>22.2</v>
      </c>
      <c r="J23" s="4">
        <v>9.8000000000000007</v>
      </c>
      <c r="K23" s="4">
        <v>19.399999999999999</v>
      </c>
      <c r="L23" s="4">
        <v>32</v>
      </c>
      <c r="M23" s="4">
        <v>37.9</v>
      </c>
      <c r="N23" s="4">
        <v>46.4</v>
      </c>
      <c r="O23" s="4">
        <v>32.299999999999997</v>
      </c>
      <c r="P23" s="4">
        <v>31.9</v>
      </c>
      <c r="Q23" s="4">
        <v>31.8</v>
      </c>
      <c r="R23" s="4">
        <v>32.4</v>
      </c>
      <c r="S23" s="4">
        <v>86.5</v>
      </c>
      <c r="T23" s="4">
        <v>88.1</v>
      </c>
      <c r="U23" s="4">
        <v>45.8</v>
      </c>
      <c r="V23" s="4">
        <v>46.2</v>
      </c>
      <c r="W23" s="4">
        <v>47.1</v>
      </c>
      <c r="X23" s="4">
        <v>43</v>
      </c>
      <c r="Y23" s="4">
        <v>41.2</v>
      </c>
      <c r="Z23" s="4">
        <v>0</v>
      </c>
      <c r="AA23" s="4">
        <v>19.3</v>
      </c>
      <c r="AB23" s="4">
        <v>19.8</v>
      </c>
      <c r="AC23" s="4">
        <v>20.399999999999999</v>
      </c>
      <c r="AD23" s="4">
        <v>18.899999999999999</v>
      </c>
      <c r="AE23" s="4">
        <v>20.9</v>
      </c>
      <c r="AF23" s="4">
        <v>21.6</v>
      </c>
      <c r="AG23" s="36">
        <v>28.3</v>
      </c>
      <c r="AH23" s="36">
        <v>28.3</v>
      </c>
      <c r="AI23" s="36">
        <v>28.3</v>
      </c>
      <c r="AJ23" s="36">
        <v>28.3</v>
      </c>
      <c r="AK23" s="36">
        <v>28.3</v>
      </c>
      <c r="AM23" s="84" t="s">
        <v>66</v>
      </c>
      <c r="AN23" s="5">
        <v>1220</v>
      </c>
      <c r="AO23" s="67" t="s">
        <v>67</v>
      </c>
      <c r="AS23" s="17">
        <v>19</v>
      </c>
      <c r="AT23" s="7">
        <v>43.739907000000002</v>
      </c>
      <c r="AU23" s="73">
        <v>-79.412431999999995</v>
      </c>
      <c r="AV23" s="5">
        <v>13</v>
      </c>
    </row>
    <row r="24" spans="1:48" x14ac:dyDescent="0.35">
      <c r="A24" s="1">
        <v>20</v>
      </c>
      <c r="B24" s="5">
        <v>10</v>
      </c>
      <c r="C24" s="5">
        <v>741</v>
      </c>
      <c r="D24" s="5">
        <f t="shared" si="0"/>
        <v>753</v>
      </c>
      <c r="E24" s="5">
        <v>12</v>
      </c>
      <c r="G24" s="1">
        <v>20</v>
      </c>
      <c r="H24" s="4">
        <v>52.8</v>
      </c>
      <c r="I24" s="4">
        <v>34.299999999999997</v>
      </c>
      <c r="J24" s="4">
        <v>3.9</v>
      </c>
      <c r="K24" s="4">
        <v>5.0999999999999996</v>
      </c>
      <c r="L24" s="4">
        <v>35.1</v>
      </c>
      <c r="M24" s="4">
        <v>41</v>
      </c>
      <c r="N24" s="4">
        <v>49.4</v>
      </c>
      <c r="O24" s="4">
        <v>35.299999999999997</v>
      </c>
      <c r="P24" s="4">
        <v>34.799999999999997</v>
      </c>
      <c r="Q24" s="4">
        <v>34.799999999999997</v>
      </c>
      <c r="R24" s="4">
        <v>37.4</v>
      </c>
      <c r="S24" s="4">
        <v>101</v>
      </c>
      <c r="T24" s="4">
        <v>102</v>
      </c>
      <c r="U24" s="4">
        <v>59.9</v>
      </c>
      <c r="V24" s="4">
        <v>60.3</v>
      </c>
      <c r="W24" s="4">
        <v>61.2</v>
      </c>
      <c r="X24" s="4">
        <v>57.1</v>
      </c>
      <c r="Y24" s="4">
        <v>59.2</v>
      </c>
      <c r="Z24" s="4">
        <v>13.1</v>
      </c>
      <c r="AA24" s="4">
        <v>0</v>
      </c>
      <c r="AB24" s="4">
        <v>2.6</v>
      </c>
      <c r="AC24" s="4">
        <v>7.2</v>
      </c>
      <c r="AD24" s="4">
        <v>9</v>
      </c>
      <c r="AE24" s="4">
        <v>11.2</v>
      </c>
      <c r="AF24" s="4">
        <v>12.1</v>
      </c>
      <c r="AG24" s="36">
        <v>46</v>
      </c>
      <c r="AH24" s="36">
        <v>46</v>
      </c>
      <c r="AI24" s="36">
        <v>46</v>
      </c>
      <c r="AJ24" s="36">
        <v>46</v>
      </c>
      <c r="AK24" s="36">
        <v>46</v>
      </c>
      <c r="AM24" s="84" t="s">
        <v>68</v>
      </c>
      <c r="AN24" s="5">
        <v>72000</v>
      </c>
      <c r="AO24" s="67" t="s">
        <v>69</v>
      </c>
      <c r="AS24" s="17">
        <v>20</v>
      </c>
      <c r="AT24" s="7">
        <v>43.678541000000003</v>
      </c>
      <c r="AU24" s="73">
        <v>-79.343441999999996</v>
      </c>
      <c r="AV24" s="5">
        <v>14</v>
      </c>
    </row>
    <row r="25" spans="1:48" x14ac:dyDescent="0.35">
      <c r="A25" s="1">
        <v>21</v>
      </c>
      <c r="B25" s="5">
        <v>15</v>
      </c>
      <c r="C25" s="5">
        <v>840</v>
      </c>
      <c r="D25" s="5">
        <f t="shared" si="0"/>
        <v>855</v>
      </c>
      <c r="E25" s="5">
        <v>15</v>
      </c>
      <c r="G25" s="1">
        <v>21</v>
      </c>
      <c r="H25" s="4">
        <v>49.8</v>
      </c>
      <c r="I25" s="4">
        <v>34.9</v>
      </c>
      <c r="J25" s="4">
        <v>5.4</v>
      </c>
      <c r="K25" s="4">
        <v>5.0999999999999996</v>
      </c>
      <c r="L25" s="4">
        <v>35.6</v>
      </c>
      <c r="M25" s="4">
        <v>41.5</v>
      </c>
      <c r="N25" s="4">
        <v>50</v>
      </c>
      <c r="O25" s="4">
        <v>35.9</v>
      </c>
      <c r="P25" s="4">
        <v>35.4</v>
      </c>
      <c r="Q25" s="4">
        <v>35.299999999999997</v>
      </c>
      <c r="R25" s="4">
        <v>38</v>
      </c>
      <c r="S25" s="4">
        <v>97.6</v>
      </c>
      <c r="T25" s="4">
        <v>99.2</v>
      </c>
      <c r="U25" s="4">
        <v>56.8</v>
      </c>
      <c r="V25" s="4">
        <v>57.2</v>
      </c>
      <c r="W25" s="4">
        <v>58.2</v>
      </c>
      <c r="X25" s="4">
        <v>54.1</v>
      </c>
      <c r="Y25" s="4">
        <v>61.7</v>
      </c>
      <c r="Z25" s="4">
        <v>20.9</v>
      </c>
      <c r="AA25" s="4">
        <v>1.9</v>
      </c>
      <c r="AB25" s="4">
        <v>0</v>
      </c>
      <c r="AC25" s="4">
        <v>5.8</v>
      </c>
      <c r="AD25" s="4">
        <v>8.9</v>
      </c>
      <c r="AE25" s="4">
        <v>9.9</v>
      </c>
      <c r="AF25" s="4">
        <v>11.2</v>
      </c>
      <c r="AG25" s="36">
        <v>39.5</v>
      </c>
      <c r="AH25" s="36">
        <v>39.5</v>
      </c>
      <c r="AI25" s="36">
        <v>39.5</v>
      </c>
      <c r="AJ25" s="36">
        <v>39.5</v>
      </c>
      <c r="AK25" s="36">
        <v>39.5</v>
      </c>
      <c r="AM25" s="85" t="s">
        <v>70</v>
      </c>
      <c r="AN25" s="89">
        <f>AN27/AN26</f>
        <v>6.1437499999999999E-2</v>
      </c>
      <c r="AO25" s="87" t="s">
        <v>58</v>
      </c>
      <c r="AS25" s="17">
        <v>21</v>
      </c>
      <c r="AT25" s="7">
        <v>43.673323000000003</v>
      </c>
      <c r="AU25" s="73">
        <v>-79.330710999999994</v>
      </c>
      <c r="AV25" s="5">
        <v>7</v>
      </c>
    </row>
    <row r="26" spans="1:48" x14ac:dyDescent="0.35">
      <c r="A26" s="1">
        <v>22</v>
      </c>
      <c r="B26" s="5">
        <v>5</v>
      </c>
      <c r="C26" s="5">
        <v>570</v>
      </c>
      <c r="D26" s="5">
        <f t="shared" si="0"/>
        <v>581</v>
      </c>
      <c r="E26" s="5">
        <v>11</v>
      </c>
      <c r="G26" s="1">
        <v>22</v>
      </c>
      <c r="H26" s="4">
        <v>58.2</v>
      </c>
      <c r="I26" s="4">
        <v>35.700000000000003</v>
      </c>
      <c r="J26" s="4">
        <v>15.1</v>
      </c>
      <c r="K26" s="4">
        <v>2.2000000000000002</v>
      </c>
      <c r="L26" s="4">
        <v>23.4</v>
      </c>
      <c r="M26" s="4">
        <v>29.3</v>
      </c>
      <c r="N26" s="4">
        <v>50.8</v>
      </c>
      <c r="O26" s="4">
        <v>36.700000000000003</v>
      </c>
      <c r="P26" s="4">
        <v>36.200000000000003</v>
      </c>
      <c r="Q26" s="4">
        <v>36.1</v>
      </c>
      <c r="R26" s="4">
        <v>38.799999999999997</v>
      </c>
      <c r="S26" s="4">
        <v>106</v>
      </c>
      <c r="T26" s="4">
        <v>108</v>
      </c>
      <c r="U26" s="4">
        <v>65.3</v>
      </c>
      <c r="V26" s="4">
        <v>65.7</v>
      </c>
      <c r="W26" s="4">
        <v>66.599999999999994</v>
      </c>
      <c r="X26" s="4">
        <v>62.5</v>
      </c>
      <c r="Y26" s="4">
        <v>62.5</v>
      </c>
      <c r="Z26" s="4">
        <v>21.6</v>
      </c>
      <c r="AA26" s="4">
        <v>7.3</v>
      </c>
      <c r="AB26" s="4">
        <v>6.4</v>
      </c>
      <c r="AC26" s="4">
        <v>0</v>
      </c>
      <c r="AD26" s="4">
        <v>3</v>
      </c>
      <c r="AE26" s="4">
        <v>3.5</v>
      </c>
      <c r="AF26" s="4">
        <v>4.8</v>
      </c>
      <c r="AG26" s="36">
        <v>47.2</v>
      </c>
      <c r="AH26" s="36">
        <v>47.2</v>
      </c>
      <c r="AI26" s="36">
        <v>47.2</v>
      </c>
      <c r="AJ26" s="36">
        <v>47.2</v>
      </c>
      <c r="AK26" s="36">
        <v>47.2</v>
      </c>
      <c r="AM26" s="84" t="s">
        <v>71</v>
      </c>
      <c r="AN26" s="5">
        <v>16000</v>
      </c>
      <c r="AO26" s="67" t="s">
        <v>69</v>
      </c>
      <c r="AS26" s="17">
        <v>22</v>
      </c>
      <c r="AT26" s="7">
        <v>43.692996000000001</v>
      </c>
      <c r="AU26" s="73">
        <v>-79.269407000000001</v>
      </c>
      <c r="AV26" s="5">
        <v>7</v>
      </c>
    </row>
    <row r="27" spans="1:48" x14ac:dyDescent="0.35">
      <c r="A27" s="1">
        <v>23</v>
      </c>
      <c r="B27" s="5">
        <v>10</v>
      </c>
      <c r="C27" s="5">
        <v>949</v>
      </c>
      <c r="D27" s="5">
        <f t="shared" si="0"/>
        <v>961</v>
      </c>
      <c r="E27" s="5">
        <v>12</v>
      </c>
      <c r="G27" s="1">
        <v>23</v>
      </c>
      <c r="H27" s="4">
        <v>56.7</v>
      </c>
      <c r="I27" s="4">
        <v>34.200000000000003</v>
      </c>
      <c r="J27" s="4">
        <v>13.6</v>
      </c>
      <c r="K27" s="4">
        <v>4.5</v>
      </c>
      <c r="L27" s="4">
        <v>22.4</v>
      </c>
      <c r="M27" s="4">
        <v>28.3</v>
      </c>
      <c r="N27" s="4">
        <v>49.3</v>
      </c>
      <c r="O27" s="4">
        <v>35.200000000000003</v>
      </c>
      <c r="P27" s="4">
        <v>34.700000000000003</v>
      </c>
      <c r="Q27" s="4">
        <v>34.6</v>
      </c>
      <c r="R27" s="4">
        <v>37.299999999999997</v>
      </c>
      <c r="S27" s="4">
        <v>104</v>
      </c>
      <c r="T27" s="4">
        <v>106</v>
      </c>
      <c r="U27" s="4">
        <v>63.8</v>
      </c>
      <c r="V27" s="4">
        <v>64.2</v>
      </c>
      <c r="W27" s="4">
        <v>65.099999999999994</v>
      </c>
      <c r="X27" s="4">
        <v>61</v>
      </c>
      <c r="Y27" s="4">
        <v>61</v>
      </c>
      <c r="Z27" s="4">
        <v>20.100000000000001</v>
      </c>
      <c r="AA27" s="4">
        <v>8.8000000000000007</v>
      </c>
      <c r="AB27" s="4">
        <v>9.3000000000000007</v>
      </c>
      <c r="AC27" s="4">
        <v>3</v>
      </c>
      <c r="AD27" s="4">
        <v>0</v>
      </c>
      <c r="AE27" s="4">
        <v>3</v>
      </c>
      <c r="AF27" s="4">
        <v>3.9</v>
      </c>
      <c r="AG27" s="36">
        <v>45.7</v>
      </c>
      <c r="AH27" s="36">
        <v>45.7</v>
      </c>
      <c r="AI27" s="36">
        <v>45.7</v>
      </c>
      <c r="AJ27" s="36">
        <v>45.7</v>
      </c>
      <c r="AK27" s="36">
        <v>45.7</v>
      </c>
      <c r="AM27" s="84" t="s">
        <v>72</v>
      </c>
      <c r="AN27" s="88">
        <v>983</v>
      </c>
      <c r="AO27" s="67" t="s">
        <v>73</v>
      </c>
      <c r="AS27" s="17">
        <v>23</v>
      </c>
      <c r="AT27" s="7">
        <v>43.712000000000003</v>
      </c>
      <c r="AU27" s="73">
        <v>-79.275351000000001</v>
      </c>
      <c r="AV27" s="5">
        <v>8</v>
      </c>
    </row>
    <row r="28" spans="1:48" ht="15" thickBot="1" x14ac:dyDescent="0.4">
      <c r="A28" s="1">
        <v>24</v>
      </c>
      <c r="B28" s="5">
        <v>7</v>
      </c>
      <c r="C28" s="5">
        <v>829</v>
      </c>
      <c r="D28" s="5">
        <f t="shared" si="0"/>
        <v>835</v>
      </c>
      <c r="E28" s="5">
        <v>6</v>
      </c>
      <c r="G28" s="1">
        <v>24</v>
      </c>
      <c r="H28" s="4">
        <v>58.2</v>
      </c>
      <c r="I28" s="4">
        <v>35.9</v>
      </c>
      <c r="J28" s="4">
        <v>15.9</v>
      </c>
      <c r="K28" s="4">
        <v>5.2</v>
      </c>
      <c r="L28" s="4">
        <v>21</v>
      </c>
      <c r="M28" s="4">
        <v>26.9</v>
      </c>
      <c r="N28" s="4">
        <v>51</v>
      </c>
      <c r="O28" s="4">
        <v>36.9</v>
      </c>
      <c r="P28" s="4">
        <v>36.4</v>
      </c>
      <c r="Q28" s="4">
        <v>36.299999999999997</v>
      </c>
      <c r="R28" s="4">
        <v>38.9</v>
      </c>
      <c r="S28" s="4">
        <v>106</v>
      </c>
      <c r="T28" s="4">
        <v>108</v>
      </c>
      <c r="U28" s="4">
        <v>65.2</v>
      </c>
      <c r="V28" s="4">
        <v>65.599999999999994</v>
      </c>
      <c r="W28" s="4">
        <v>66.599999999999994</v>
      </c>
      <c r="X28" s="4">
        <v>62.5</v>
      </c>
      <c r="Y28" s="4">
        <v>60.6</v>
      </c>
      <c r="Z28" s="4">
        <v>21.6</v>
      </c>
      <c r="AA28" s="4">
        <v>11.6</v>
      </c>
      <c r="AB28" s="4">
        <v>10.1</v>
      </c>
      <c r="AC28" s="4">
        <v>3.5</v>
      </c>
      <c r="AD28" s="4">
        <v>3.1</v>
      </c>
      <c r="AE28" s="4">
        <v>0</v>
      </c>
      <c r="AF28" s="4">
        <v>2.5</v>
      </c>
      <c r="AG28" s="36">
        <v>47.6</v>
      </c>
      <c r="AH28" s="36">
        <v>47.6</v>
      </c>
      <c r="AI28" s="36">
        <v>47.6</v>
      </c>
      <c r="AJ28" s="36">
        <v>47.6</v>
      </c>
      <c r="AK28" s="36">
        <v>47.6</v>
      </c>
      <c r="AM28" s="90" t="s">
        <v>74</v>
      </c>
      <c r="AN28" s="91">
        <f>AN25+AN22+AN19</f>
        <v>0.31988194444444445</v>
      </c>
      <c r="AO28" s="92" t="s">
        <v>58</v>
      </c>
      <c r="AS28" s="17">
        <v>24</v>
      </c>
      <c r="AT28" s="7">
        <v>43.715775000000001</v>
      </c>
      <c r="AU28" s="73">
        <v>-79.254255000000001</v>
      </c>
      <c r="AV28" s="5">
        <v>15</v>
      </c>
    </row>
    <row r="29" spans="1:48" ht="15" thickBot="1" x14ac:dyDescent="0.4">
      <c r="A29" s="1">
        <v>25</v>
      </c>
      <c r="B29" s="5">
        <v>13</v>
      </c>
      <c r="C29" s="5">
        <v>714</v>
      </c>
      <c r="D29" s="5">
        <f t="shared" si="0"/>
        <v>727</v>
      </c>
      <c r="E29" s="5">
        <v>13</v>
      </c>
      <c r="G29" s="1">
        <v>25</v>
      </c>
      <c r="H29" s="4">
        <v>59</v>
      </c>
      <c r="I29" s="4">
        <v>36.700000000000003</v>
      </c>
      <c r="J29" s="4">
        <v>16.7</v>
      </c>
      <c r="K29" s="4">
        <v>6.6</v>
      </c>
      <c r="L29" s="4">
        <v>19</v>
      </c>
      <c r="M29" s="4">
        <v>24.9</v>
      </c>
      <c r="N29" s="4">
        <v>51.8</v>
      </c>
      <c r="O29" s="4">
        <v>37.700000000000003</v>
      </c>
      <c r="P29" s="4">
        <v>37.200000000000003</v>
      </c>
      <c r="Q29" s="4">
        <v>37.1</v>
      </c>
      <c r="R29" s="4">
        <v>39.700000000000003</v>
      </c>
      <c r="S29" s="4">
        <v>107</v>
      </c>
      <c r="T29" s="4">
        <v>108</v>
      </c>
      <c r="U29" s="4">
        <v>66</v>
      </c>
      <c r="V29" s="4">
        <v>66.400000000000006</v>
      </c>
      <c r="W29" s="4">
        <v>67.400000000000006</v>
      </c>
      <c r="X29" s="4">
        <v>63.3</v>
      </c>
      <c r="Y29" s="4">
        <v>61.5</v>
      </c>
      <c r="Z29" s="4">
        <v>22.4</v>
      </c>
      <c r="AA29" s="4">
        <v>11.9</v>
      </c>
      <c r="AB29" s="4">
        <v>11.4</v>
      </c>
      <c r="AC29" s="4">
        <v>4.8</v>
      </c>
      <c r="AD29" s="4">
        <v>3.9</v>
      </c>
      <c r="AE29" s="4">
        <v>2.5</v>
      </c>
      <c r="AF29" s="4">
        <v>0</v>
      </c>
      <c r="AG29" s="36">
        <v>48.4</v>
      </c>
      <c r="AH29" s="36">
        <v>48.4</v>
      </c>
      <c r="AI29" s="36">
        <v>48.4</v>
      </c>
      <c r="AJ29" s="36">
        <v>48.4</v>
      </c>
      <c r="AK29" s="36">
        <v>48.4</v>
      </c>
      <c r="AS29" s="19">
        <v>25</v>
      </c>
      <c r="AT29" s="8">
        <v>43.720703</v>
      </c>
      <c r="AU29" s="74">
        <v>-79.233638999999997</v>
      </c>
      <c r="AV29" s="5">
        <v>12</v>
      </c>
    </row>
    <row r="30" spans="1:48" ht="15" thickBot="1" x14ac:dyDescent="0.4">
      <c r="A30" s="63">
        <v>1</v>
      </c>
      <c r="B30" s="5"/>
      <c r="C30" s="5"/>
      <c r="D30" s="5"/>
      <c r="E30" s="5"/>
      <c r="G30" s="63">
        <v>1</v>
      </c>
      <c r="H30" s="36">
        <v>13.6</v>
      </c>
      <c r="I30" s="36">
        <v>28.8</v>
      </c>
      <c r="J30" s="36">
        <v>36.5</v>
      </c>
      <c r="K30" s="36">
        <v>46.2</v>
      </c>
      <c r="L30" s="36">
        <v>58.7</v>
      </c>
      <c r="M30" s="36">
        <v>64.599999999999994</v>
      </c>
      <c r="N30" s="36">
        <v>70</v>
      </c>
      <c r="O30" s="36">
        <v>43.2</v>
      </c>
      <c r="P30" s="36">
        <v>40.700000000000003</v>
      </c>
      <c r="Q30" s="36">
        <v>39.9</v>
      </c>
      <c r="R30" s="36">
        <v>39</v>
      </c>
      <c r="S30" s="36">
        <v>65</v>
      </c>
      <c r="T30" s="36">
        <v>66.599999999999994</v>
      </c>
      <c r="U30" s="36">
        <v>20.6</v>
      </c>
      <c r="V30" s="36">
        <v>21</v>
      </c>
      <c r="W30" s="36">
        <v>22</v>
      </c>
      <c r="X30" s="36">
        <v>17.899999999999999</v>
      </c>
      <c r="Y30" s="36">
        <v>32.700000000000003</v>
      </c>
      <c r="Z30" s="36">
        <v>28.3</v>
      </c>
      <c r="AA30" s="36">
        <v>46</v>
      </c>
      <c r="AB30" s="36">
        <v>39.5</v>
      </c>
      <c r="AC30" s="36">
        <v>47.2</v>
      </c>
      <c r="AD30" s="36">
        <v>45.7</v>
      </c>
      <c r="AE30" s="36">
        <v>47.6</v>
      </c>
      <c r="AF30" s="36">
        <v>48.4</v>
      </c>
      <c r="AG30" s="63">
        <v>0</v>
      </c>
      <c r="AH30" s="63">
        <v>0</v>
      </c>
      <c r="AI30" s="63">
        <v>0</v>
      </c>
      <c r="AJ30" s="63">
        <v>0</v>
      </c>
      <c r="AK30" s="63">
        <v>0</v>
      </c>
      <c r="AS30" s="16">
        <v>1</v>
      </c>
      <c r="AT30" s="69">
        <v>43.659249000000003</v>
      </c>
      <c r="AU30" s="75">
        <v>-79.666574999999995</v>
      </c>
      <c r="AV30" s="5">
        <v>60</v>
      </c>
    </row>
    <row r="31" spans="1:48" x14ac:dyDescent="0.35">
      <c r="A31" s="63">
        <v>2</v>
      </c>
      <c r="B31" s="5"/>
      <c r="C31" s="5"/>
      <c r="D31" s="5"/>
      <c r="E31" s="5"/>
      <c r="G31" s="63">
        <v>2</v>
      </c>
      <c r="H31" s="36">
        <v>13.6</v>
      </c>
      <c r="I31" s="36">
        <v>28.8</v>
      </c>
      <c r="J31" s="36">
        <v>36.5</v>
      </c>
      <c r="K31" s="36">
        <v>46.2</v>
      </c>
      <c r="L31" s="36">
        <v>58.7</v>
      </c>
      <c r="M31" s="36">
        <v>64.599999999999994</v>
      </c>
      <c r="N31" s="36">
        <v>70</v>
      </c>
      <c r="O31" s="36">
        <v>43.2</v>
      </c>
      <c r="P31" s="36">
        <v>40.700000000000003</v>
      </c>
      <c r="Q31" s="36">
        <v>39.9</v>
      </c>
      <c r="R31" s="36">
        <v>39</v>
      </c>
      <c r="S31" s="36">
        <v>65</v>
      </c>
      <c r="T31" s="36">
        <v>66.599999999999994</v>
      </c>
      <c r="U31" s="36">
        <v>20.6</v>
      </c>
      <c r="V31" s="36">
        <v>21</v>
      </c>
      <c r="W31" s="36">
        <v>22</v>
      </c>
      <c r="X31" s="36">
        <v>17.899999999999999</v>
      </c>
      <c r="Y31" s="36">
        <v>32.700000000000003</v>
      </c>
      <c r="Z31" s="36">
        <v>28.3</v>
      </c>
      <c r="AA31" s="36">
        <v>46</v>
      </c>
      <c r="AB31" s="36">
        <v>39.5</v>
      </c>
      <c r="AC31" s="36">
        <v>47.2</v>
      </c>
      <c r="AD31" s="36">
        <v>45.7</v>
      </c>
      <c r="AE31" s="36">
        <v>47.6</v>
      </c>
      <c r="AF31" s="36">
        <v>48.4</v>
      </c>
      <c r="AG31" s="63">
        <v>0</v>
      </c>
      <c r="AH31" s="63">
        <v>0</v>
      </c>
      <c r="AI31" s="63">
        <v>0</v>
      </c>
      <c r="AJ31" s="63">
        <v>0</v>
      </c>
      <c r="AK31" s="63">
        <v>0</v>
      </c>
      <c r="AM31" s="21" t="s">
        <v>81</v>
      </c>
      <c r="AN31" s="23">
        <v>25</v>
      </c>
      <c r="AS31" s="17">
        <v>2</v>
      </c>
      <c r="AT31" s="5">
        <v>43.659249000000003</v>
      </c>
      <c r="AU31" s="76">
        <v>-79.666574999999995</v>
      </c>
      <c r="AV31" s="5">
        <v>60</v>
      </c>
    </row>
    <row r="32" spans="1:48" x14ac:dyDescent="0.35">
      <c r="A32" s="63">
        <v>3</v>
      </c>
      <c r="B32" s="5"/>
      <c r="C32" s="5"/>
      <c r="D32" s="5"/>
      <c r="E32" s="5"/>
      <c r="G32" s="63">
        <v>3</v>
      </c>
      <c r="H32" s="36">
        <v>13.6</v>
      </c>
      <c r="I32" s="36">
        <v>28.8</v>
      </c>
      <c r="J32" s="36">
        <v>36.5</v>
      </c>
      <c r="K32" s="36">
        <v>46.2</v>
      </c>
      <c r="L32" s="36">
        <v>58.7</v>
      </c>
      <c r="M32" s="36">
        <v>64.599999999999994</v>
      </c>
      <c r="N32" s="36">
        <v>70</v>
      </c>
      <c r="O32" s="36">
        <v>43.2</v>
      </c>
      <c r="P32" s="36">
        <v>40.700000000000003</v>
      </c>
      <c r="Q32" s="36">
        <v>39.9</v>
      </c>
      <c r="R32" s="36">
        <v>39</v>
      </c>
      <c r="S32" s="36">
        <v>65</v>
      </c>
      <c r="T32" s="36">
        <v>66.599999999999994</v>
      </c>
      <c r="U32" s="36">
        <v>20.6</v>
      </c>
      <c r="V32" s="36">
        <v>21</v>
      </c>
      <c r="W32" s="36">
        <v>22</v>
      </c>
      <c r="X32" s="36">
        <v>17.899999999999999</v>
      </c>
      <c r="Y32" s="36">
        <v>32.700000000000003</v>
      </c>
      <c r="Z32" s="36">
        <v>28.3</v>
      </c>
      <c r="AA32" s="36">
        <v>46</v>
      </c>
      <c r="AB32" s="36">
        <v>39.5</v>
      </c>
      <c r="AC32" s="36">
        <v>47.2</v>
      </c>
      <c r="AD32" s="36">
        <v>45.7</v>
      </c>
      <c r="AE32" s="36">
        <v>47.6</v>
      </c>
      <c r="AF32" s="36">
        <v>48.4</v>
      </c>
      <c r="AG32" s="63">
        <v>0</v>
      </c>
      <c r="AH32" s="63">
        <v>0</v>
      </c>
      <c r="AI32" s="63">
        <v>0</v>
      </c>
      <c r="AJ32" s="63">
        <v>0</v>
      </c>
      <c r="AK32" s="63">
        <v>0</v>
      </c>
      <c r="AM32" s="24" t="s">
        <v>82</v>
      </c>
      <c r="AN32" s="25">
        <v>5</v>
      </c>
      <c r="AS32" s="17">
        <v>3</v>
      </c>
      <c r="AT32" s="5">
        <v>43.659249000000003</v>
      </c>
      <c r="AU32" s="76">
        <v>-79.666574999999995</v>
      </c>
      <c r="AV32" s="5">
        <v>60</v>
      </c>
    </row>
    <row r="33" spans="1:48" x14ac:dyDescent="0.35">
      <c r="A33" s="63">
        <v>4</v>
      </c>
      <c r="B33" s="5"/>
      <c r="C33" s="5"/>
      <c r="D33" s="5"/>
      <c r="E33" s="5"/>
      <c r="G33" s="63">
        <v>4</v>
      </c>
      <c r="H33" s="36">
        <v>13.6</v>
      </c>
      <c r="I33" s="36">
        <v>28.8</v>
      </c>
      <c r="J33" s="36">
        <v>36.5</v>
      </c>
      <c r="K33" s="36">
        <v>46.2</v>
      </c>
      <c r="L33" s="36">
        <v>58.7</v>
      </c>
      <c r="M33" s="36">
        <v>64.599999999999994</v>
      </c>
      <c r="N33" s="36">
        <v>70</v>
      </c>
      <c r="O33" s="36">
        <v>43.2</v>
      </c>
      <c r="P33" s="36">
        <v>40.700000000000003</v>
      </c>
      <c r="Q33" s="36">
        <v>39.9</v>
      </c>
      <c r="R33" s="36">
        <v>39</v>
      </c>
      <c r="S33" s="36">
        <v>65</v>
      </c>
      <c r="T33" s="36">
        <v>66.599999999999994</v>
      </c>
      <c r="U33" s="36">
        <v>20.6</v>
      </c>
      <c r="V33" s="36">
        <v>21</v>
      </c>
      <c r="W33" s="36">
        <v>22</v>
      </c>
      <c r="X33" s="36">
        <v>17.899999999999999</v>
      </c>
      <c r="Y33" s="36">
        <v>32.700000000000003</v>
      </c>
      <c r="Z33" s="36">
        <v>28.3</v>
      </c>
      <c r="AA33" s="36">
        <v>46</v>
      </c>
      <c r="AB33" s="36">
        <v>39.5</v>
      </c>
      <c r="AC33" s="36">
        <v>47.2</v>
      </c>
      <c r="AD33" s="36">
        <v>45.7</v>
      </c>
      <c r="AE33" s="36">
        <v>47.6</v>
      </c>
      <c r="AF33" s="36">
        <v>48.4</v>
      </c>
      <c r="AG33" s="63">
        <v>0</v>
      </c>
      <c r="AH33" s="63">
        <v>0</v>
      </c>
      <c r="AI33" s="63">
        <v>0</v>
      </c>
      <c r="AJ33" s="63">
        <v>0</v>
      </c>
      <c r="AK33" s="63">
        <v>0</v>
      </c>
      <c r="AM33" s="24" t="s">
        <v>83</v>
      </c>
      <c r="AN33" s="25">
        <f>SUM(AV5:AV29)</f>
        <v>232</v>
      </c>
      <c r="AS33" s="17">
        <v>4</v>
      </c>
      <c r="AT33" s="5">
        <v>43.659249000000003</v>
      </c>
      <c r="AU33" s="76">
        <v>-79.666574999999995</v>
      </c>
      <c r="AV33" s="5">
        <v>60</v>
      </c>
    </row>
    <row r="34" spans="1:48" ht="15" thickBot="1" x14ac:dyDescent="0.4">
      <c r="A34" s="63">
        <v>5</v>
      </c>
      <c r="B34" s="5"/>
      <c r="C34" s="5"/>
      <c r="D34" s="5"/>
      <c r="E34" s="5"/>
      <c r="G34" s="63">
        <v>5</v>
      </c>
      <c r="H34" s="36">
        <v>13.6</v>
      </c>
      <c r="I34" s="36">
        <v>28.8</v>
      </c>
      <c r="J34" s="36">
        <v>36.5</v>
      </c>
      <c r="K34" s="36">
        <v>46.2</v>
      </c>
      <c r="L34" s="36">
        <v>58.7</v>
      </c>
      <c r="M34" s="36">
        <v>64.599999999999994</v>
      </c>
      <c r="N34" s="36">
        <v>70</v>
      </c>
      <c r="O34" s="36">
        <v>43.2</v>
      </c>
      <c r="P34" s="36">
        <v>40.700000000000003</v>
      </c>
      <c r="Q34" s="36">
        <v>39.9</v>
      </c>
      <c r="R34" s="36">
        <v>39</v>
      </c>
      <c r="S34" s="36">
        <v>65</v>
      </c>
      <c r="T34" s="36">
        <v>66.599999999999994</v>
      </c>
      <c r="U34" s="36">
        <v>20.6</v>
      </c>
      <c r="V34" s="36">
        <v>21</v>
      </c>
      <c r="W34" s="36">
        <v>22</v>
      </c>
      <c r="X34" s="36">
        <v>17.899999999999999</v>
      </c>
      <c r="Y34" s="36">
        <v>32.700000000000003</v>
      </c>
      <c r="Z34" s="36">
        <v>28.3</v>
      </c>
      <c r="AA34" s="36">
        <v>46</v>
      </c>
      <c r="AB34" s="36">
        <v>39.5</v>
      </c>
      <c r="AC34" s="36">
        <v>47.2</v>
      </c>
      <c r="AD34" s="36">
        <v>45.7</v>
      </c>
      <c r="AE34" s="36">
        <v>47.6</v>
      </c>
      <c r="AF34" s="36">
        <v>48.4</v>
      </c>
      <c r="AG34" s="63">
        <v>0</v>
      </c>
      <c r="AH34" s="63">
        <v>0</v>
      </c>
      <c r="AI34" s="63">
        <v>0</v>
      </c>
      <c r="AJ34" s="63">
        <v>0</v>
      </c>
      <c r="AK34" s="63">
        <v>0</v>
      </c>
      <c r="AM34" s="26" t="s">
        <v>84</v>
      </c>
      <c r="AN34" s="28">
        <f>SUM(AV30:AV34)</f>
        <v>300</v>
      </c>
      <c r="AS34" s="19">
        <v>5</v>
      </c>
      <c r="AT34" s="68">
        <v>43.659249000000003</v>
      </c>
      <c r="AU34" s="77">
        <v>-79.666574999999995</v>
      </c>
      <c r="AV34" s="5">
        <v>60</v>
      </c>
    </row>
    <row r="35" spans="1:48" ht="15" thickBot="1" x14ac:dyDescent="0.4"/>
    <row r="36" spans="1:48" x14ac:dyDescent="0.35">
      <c r="AM36" s="21" t="s">
        <v>77</v>
      </c>
      <c r="AN36" s="23">
        <f>AN33/AV30</f>
        <v>3.8666666666666667</v>
      </c>
    </row>
    <row r="37" spans="1:48" x14ac:dyDescent="0.35">
      <c r="AM37" s="24" t="s">
        <v>77</v>
      </c>
      <c r="AN37" s="25">
        <f>CEILING(AN33/AV30,1)</f>
        <v>4</v>
      </c>
    </row>
    <row r="38" spans="1:48" ht="15" thickBot="1" x14ac:dyDescent="0.4">
      <c r="AM38" s="26" t="s">
        <v>78</v>
      </c>
      <c r="AN38" s="28">
        <v>5</v>
      </c>
    </row>
    <row r="39" spans="1:48" x14ac:dyDescent="0.35">
      <c r="G39" s="9" t="s">
        <v>95</v>
      </c>
      <c r="H39" s="1">
        <v>1</v>
      </c>
      <c r="I39" s="1">
        <v>2</v>
      </c>
      <c r="J39" s="1">
        <v>3</v>
      </c>
      <c r="K39" s="1">
        <v>4</v>
      </c>
      <c r="L39" s="1">
        <v>5</v>
      </c>
      <c r="M39" s="1">
        <v>6</v>
      </c>
      <c r="N39" s="1">
        <v>7</v>
      </c>
      <c r="O39" s="1">
        <v>8</v>
      </c>
      <c r="P39" s="1">
        <v>9</v>
      </c>
      <c r="Q39" s="1">
        <v>10</v>
      </c>
      <c r="R39" s="1">
        <v>11</v>
      </c>
      <c r="S39" s="1">
        <v>12</v>
      </c>
      <c r="T39" s="1">
        <v>13</v>
      </c>
      <c r="U39" s="1">
        <v>14</v>
      </c>
      <c r="V39" s="1">
        <v>15</v>
      </c>
      <c r="W39" s="1">
        <v>16</v>
      </c>
      <c r="X39" s="1">
        <v>17</v>
      </c>
      <c r="Y39" s="1">
        <v>18</v>
      </c>
      <c r="Z39" s="1">
        <v>19</v>
      </c>
      <c r="AA39" s="1">
        <v>20</v>
      </c>
      <c r="AB39" s="1">
        <v>21</v>
      </c>
      <c r="AC39" s="1">
        <v>22</v>
      </c>
      <c r="AD39" s="1">
        <v>23</v>
      </c>
      <c r="AE39" s="1">
        <v>24</v>
      </c>
      <c r="AF39" s="1">
        <v>25</v>
      </c>
      <c r="AG39" s="63">
        <v>1</v>
      </c>
      <c r="AH39" s="63">
        <v>2</v>
      </c>
      <c r="AI39" s="63">
        <v>3</v>
      </c>
      <c r="AJ39" s="64">
        <v>4</v>
      </c>
      <c r="AK39" s="63">
        <v>5</v>
      </c>
    </row>
    <row r="40" spans="1:48" ht="15" thickBot="1" x14ac:dyDescent="0.4">
      <c r="G40" s="1">
        <v>1</v>
      </c>
      <c r="H40" s="93">
        <f>IF($G40=H$39,500,H5)</f>
        <v>500</v>
      </c>
      <c r="I40" s="93">
        <f t="shared" ref="I40:AK40" si="1">IF($G40=I$39,500,I5)</f>
        <v>35.700000000000003</v>
      </c>
      <c r="J40" s="93">
        <f t="shared" si="1"/>
        <v>47.4</v>
      </c>
      <c r="K40" s="93">
        <f t="shared" si="1"/>
        <v>57</v>
      </c>
      <c r="L40" s="93">
        <f t="shared" si="1"/>
        <v>69.599999999999994</v>
      </c>
      <c r="M40" s="93">
        <f t="shared" si="1"/>
        <v>75.5</v>
      </c>
      <c r="N40" s="93">
        <f t="shared" si="1"/>
        <v>76.900000000000006</v>
      </c>
      <c r="O40" s="93">
        <f t="shared" si="1"/>
        <v>50.1</v>
      </c>
      <c r="P40" s="93">
        <f t="shared" si="1"/>
        <v>47.6</v>
      </c>
      <c r="Q40" s="93">
        <f t="shared" si="1"/>
        <v>46.7</v>
      </c>
      <c r="R40" s="93">
        <f t="shared" si="1"/>
        <v>45.9</v>
      </c>
      <c r="S40" s="93">
        <f t="shared" si="1"/>
        <v>70.8</v>
      </c>
      <c r="T40" s="93">
        <f t="shared" si="1"/>
        <v>72.400000000000006</v>
      </c>
      <c r="U40" s="93">
        <f t="shared" si="1"/>
        <v>9.4</v>
      </c>
      <c r="V40" s="93">
        <f t="shared" si="1"/>
        <v>9.8000000000000007</v>
      </c>
      <c r="W40" s="93">
        <f t="shared" si="1"/>
        <v>10.7</v>
      </c>
      <c r="X40" s="93">
        <f t="shared" si="1"/>
        <v>5</v>
      </c>
      <c r="Y40" s="93">
        <f t="shared" si="1"/>
        <v>21.9</v>
      </c>
      <c r="Z40" s="93">
        <f t="shared" si="1"/>
        <v>39.1</v>
      </c>
      <c r="AA40" s="93">
        <f t="shared" si="1"/>
        <v>56.8</v>
      </c>
      <c r="AB40" s="93">
        <f t="shared" si="1"/>
        <v>50.3</v>
      </c>
      <c r="AC40" s="93">
        <f t="shared" si="1"/>
        <v>58</v>
      </c>
      <c r="AD40" s="93">
        <f t="shared" si="1"/>
        <v>56.5</v>
      </c>
      <c r="AE40" s="93">
        <f t="shared" si="1"/>
        <v>58.4</v>
      </c>
      <c r="AF40" s="93">
        <f t="shared" si="1"/>
        <v>59.2</v>
      </c>
      <c r="AG40" s="108">
        <f t="shared" si="1"/>
        <v>500</v>
      </c>
      <c r="AH40" s="108">
        <f t="shared" si="1"/>
        <v>13.6</v>
      </c>
      <c r="AI40" s="108">
        <f t="shared" si="1"/>
        <v>13.6</v>
      </c>
      <c r="AJ40" s="108">
        <f t="shared" si="1"/>
        <v>13.6</v>
      </c>
      <c r="AK40" s="108">
        <f t="shared" si="1"/>
        <v>13.6</v>
      </c>
      <c r="AQ40" s="149" t="s">
        <v>123</v>
      </c>
      <c r="AR40" s="149" t="s">
        <v>130</v>
      </c>
      <c r="AS40" s="149" t="s">
        <v>124</v>
      </c>
      <c r="AT40" s="149" t="s">
        <v>3</v>
      </c>
      <c r="AU40" s="149" t="s">
        <v>125</v>
      </c>
      <c r="AV40" s="148" t="s">
        <v>133</v>
      </c>
    </row>
    <row r="41" spans="1:48" x14ac:dyDescent="0.35">
      <c r="G41" s="1">
        <v>2</v>
      </c>
      <c r="H41" s="93">
        <f t="shared" ref="H41:AK49" si="2">IF($G41=H$39,500,H6)</f>
        <v>32</v>
      </c>
      <c r="I41" s="93">
        <f t="shared" si="2"/>
        <v>500</v>
      </c>
      <c r="J41" s="93">
        <f t="shared" si="2"/>
        <v>40.4</v>
      </c>
      <c r="K41" s="93">
        <f t="shared" si="2"/>
        <v>37.700000000000003</v>
      </c>
      <c r="L41" s="93">
        <f t="shared" si="2"/>
        <v>50.5</v>
      </c>
      <c r="M41" s="93">
        <f t="shared" si="2"/>
        <v>56.4</v>
      </c>
      <c r="N41" s="93">
        <f t="shared" si="2"/>
        <v>48</v>
      </c>
      <c r="O41" s="93">
        <f t="shared" si="2"/>
        <v>18.399999999999999</v>
      </c>
      <c r="P41" s="93">
        <f t="shared" si="2"/>
        <v>15.9</v>
      </c>
      <c r="Q41" s="93">
        <f t="shared" si="2"/>
        <v>15.4</v>
      </c>
      <c r="R41" s="93">
        <f t="shared" si="2"/>
        <v>14.6</v>
      </c>
      <c r="S41" s="93">
        <f t="shared" si="2"/>
        <v>84.1</v>
      </c>
      <c r="T41" s="93">
        <f t="shared" si="2"/>
        <v>85.7</v>
      </c>
      <c r="U41" s="93">
        <f t="shared" si="2"/>
        <v>39</v>
      </c>
      <c r="V41" s="93">
        <f t="shared" si="2"/>
        <v>39.4</v>
      </c>
      <c r="W41" s="93">
        <f t="shared" si="2"/>
        <v>40.4</v>
      </c>
      <c r="X41" s="93">
        <f t="shared" si="2"/>
        <v>36.299999999999997</v>
      </c>
      <c r="Y41" s="93">
        <f t="shared" si="2"/>
        <v>28.3</v>
      </c>
      <c r="Z41" s="93">
        <f t="shared" si="2"/>
        <v>21.1</v>
      </c>
      <c r="AA41" s="93">
        <f t="shared" si="2"/>
        <v>37.5</v>
      </c>
      <c r="AB41" s="93">
        <f t="shared" si="2"/>
        <v>38.1</v>
      </c>
      <c r="AC41" s="93">
        <f t="shared" si="2"/>
        <v>38.9</v>
      </c>
      <c r="AD41" s="93">
        <f t="shared" si="2"/>
        <v>37.4</v>
      </c>
      <c r="AE41" s="93">
        <f t="shared" si="2"/>
        <v>39.4</v>
      </c>
      <c r="AF41" s="93">
        <f t="shared" si="2"/>
        <v>40.1</v>
      </c>
      <c r="AG41" s="108">
        <f t="shared" si="2"/>
        <v>28.8</v>
      </c>
      <c r="AH41" s="108">
        <f t="shared" si="2"/>
        <v>500</v>
      </c>
      <c r="AI41" s="108">
        <f t="shared" si="2"/>
        <v>28.8</v>
      </c>
      <c r="AJ41" s="108">
        <f t="shared" si="2"/>
        <v>28.8</v>
      </c>
      <c r="AK41" s="108">
        <f t="shared" si="2"/>
        <v>28.8</v>
      </c>
      <c r="AQ41" s="276" t="s">
        <v>117</v>
      </c>
      <c r="AR41" s="261" t="s">
        <v>126</v>
      </c>
      <c r="AS41" s="261">
        <v>54</v>
      </c>
      <c r="AT41" s="261">
        <v>60</v>
      </c>
      <c r="AU41" s="264">
        <f>AS41/AT41</f>
        <v>0.9</v>
      </c>
      <c r="AV41" s="223">
        <f>M30+L10+AF9+J24+AG7</f>
        <v>131</v>
      </c>
    </row>
    <row r="42" spans="1:48" x14ac:dyDescent="0.35">
      <c r="G42" s="1">
        <v>3</v>
      </c>
      <c r="H42" s="93">
        <f t="shared" si="2"/>
        <v>46.5</v>
      </c>
      <c r="I42" s="93">
        <f t="shared" si="2"/>
        <v>38.299999999999997</v>
      </c>
      <c r="J42" s="93">
        <f t="shared" si="2"/>
        <v>500</v>
      </c>
      <c r="K42" s="93">
        <f t="shared" si="2"/>
        <v>13.7</v>
      </c>
      <c r="L42" s="93">
        <f t="shared" si="2"/>
        <v>39</v>
      </c>
      <c r="M42" s="93">
        <f t="shared" si="2"/>
        <v>44.9</v>
      </c>
      <c r="N42" s="93">
        <f t="shared" si="2"/>
        <v>53.3</v>
      </c>
      <c r="O42" s="93">
        <f t="shared" si="2"/>
        <v>39.200000000000003</v>
      </c>
      <c r="P42" s="93">
        <f t="shared" si="2"/>
        <v>38.799999999999997</v>
      </c>
      <c r="Q42" s="93">
        <f t="shared" si="2"/>
        <v>38.700000000000003</v>
      </c>
      <c r="R42" s="93">
        <f t="shared" si="2"/>
        <v>41.3</v>
      </c>
      <c r="S42" s="93">
        <f t="shared" si="2"/>
        <v>94.3</v>
      </c>
      <c r="T42" s="93">
        <f t="shared" si="2"/>
        <v>95.9</v>
      </c>
      <c r="U42" s="93">
        <f t="shared" si="2"/>
        <v>53.5</v>
      </c>
      <c r="V42" s="93">
        <f t="shared" si="2"/>
        <v>54</v>
      </c>
      <c r="W42" s="93">
        <f t="shared" si="2"/>
        <v>54.9</v>
      </c>
      <c r="X42" s="93">
        <f t="shared" si="2"/>
        <v>50.8</v>
      </c>
      <c r="Y42" s="93">
        <f t="shared" si="2"/>
        <v>52.9</v>
      </c>
      <c r="Z42" s="93">
        <f t="shared" si="2"/>
        <v>9.6999999999999993</v>
      </c>
      <c r="AA42" s="93">
        <f t="shared" si="2"/>
        <v>4.5</v>
      </c>
      <c r="AB42" s="93">
        <f t="shared" si="2"/>
        <v>5.0999999999999996</v>
      </c>
      <c r="AC42" s="93">
        <f t="shared" si="2"/>
        <v>15.3</v>
      </c>
      <c r="AD42" s="93">
        <f t="shared" si="2"/>
        <v>13.8</v>
      </c>
      <c r="AE42" s="93">
        <f t="shared" si="2"/>
        <v>16.100000000000001</v>
      </c>
      <c r="AF42" s="93">
        <f t="shared" si="2"/>
        <v>16.899999999999999</v>
      </c>
      <c r="AG42" s="108">
        <f t="shared" si="2"/>
        <v>36.5</v>
      </c>
      <c r="AH42" s="108">
        <f t="shared" si="2"/>
        <v>36.5</v>
      </c>
      <c r="AI42" s="108">
        <f t="shared" si="2"/>
        <v>500</v>
      </c>
      <c r="AJ42" s="108">
        <f t="shared" si="2"/>
        <v>36.5</v>
      </c>
      <c r="AK42" s="108">
        <f t="shared" si="2"/>
        <v>36.5</v>
      </c>
      <c r="AQ42" s="277"/>
      <c r="AR42" s="262"/>
      <c r="AS42" s="262"/>
      <c r="AT42" s="262"/>
      <c r="AU42" s="265"/>
      <c r="AV42" s="224"/>
    </row>
    <row r="43" spans="1:48" x14ac:dyDescent="0.35">
      <c r="G43" s="1">
        <v>4</v>
      </c>
      <c r="H43" s="93">
        <f t="shared" si="2"/>
        <v>57.1</v>
      </c>
      <c r="I43" s="93">
        <f t="shared" si="2"/>
        <v>34.6</v>
      </c>
      <c r="J43" s="93">
        <f t="shared" si="2"/>
        <v>9.4</v>
      </c>
      <c r="K43" s="93">
        <f t="shared" si="2"/>
        <v>500</v>
      </c>
      <c r="L43" s="93">
        <f t="shared" si="2"/>
        <v>31.5</v>
      </c>
      <c r="M43" s="93">
        <f t="shared" si="2"/>
        <v>37.4</v>
      </c>
      <c r="N43" s="93">
        <f t="shared" si="2"/>
        <v>49.7</v>
      </c>
      <c r="O43" s="93">
        <f t="shared" si="2"/>
        <v>35.6</v>
      </c>
      <c r="P43" s="93">
        <f t="shared" si="2"/>
        <v>35.1</v>
      </c>
      <c r="Q43" s="93">
        <f t="shared" si="2"/>
        <v>35</v>
      </c>
      <c r="R43" s="93">
        <f t="shared" si="2"/>
        <v>37.6</v>
      </c>
      <c r="S43" s="93">
        <f t="shared" si="2"/>
        <v>105</v>
      </c>
      <c r="T43" s="93">
        <f t="shared" si="2"/>
        <v>106</v>
      </c>
      <c r="U43" s="93">
        <f t="shared" si="2"/>
        <v>64.099999999999994</v>
      </c>
      <c r="V43" s="93">
        <f t="shared" si="2"/>
        <v>64.5</v>
      </c>
      <c r="W43" s="93">
        <f t="shared" si="2"/>
        <v>65.5</v>
      </c>
      <c r="X43" s="93">
        <f t="shared" si="2"/>
        <v>61.4</v>
      </c>
      <c r="Y43" s="93">
        <f t="shared" si="2"/>
        <v>61.3</v>
      </c>
      <c r="Z43" s="93">
        <f t="shared" si="2"/>
        <v>20.5</v>
      </c>
      <c r="AA43" s="93">
        <f t="shared" si="2"/>
        <v>4.9000000000000004</v>
      </c>
      <c r="AB43" s="93">
        <f t="shared" si="2"/>
        <v>5.4</v>
      </c>
      <c r="AC43" s="93">
        <f t="shared" si="2"/>
        <v>3.3</v>
      </c>
      <c r="AD43" s="93">
        <f t="shared" si="2"/>
        <v>4.8</v>
      </c>
      <c r="AE43" s="93">
        <f t="shared" si="2"/>
        <v>6.4</v>
      </c>
      <c r="AF43" s="93">
        <f t="shared" si="2"/>
        <v>7.7</v>
      </c>
      <c r="AG43" s="108">
        <f t="shared" si="2"/>
        <v>46.2</v>
      </c>
      <c r="AH43" s="108">
        <f t="shared" si="2"/>
        <v>46.2</v>
      </c>
      <c r="AI43" s="108">
        <f t="shared" si="2"/>
        <v>46.2</v>
      </c>
      <c r="AJ43" s="108">
        <f t="shared" si="2"/>
        <v>500</v>
      </c>
      <c r="AK43" s="108">
        <f t="shared" si="2"/>
        <v>46.2</v>
      </c>
      <c r="AQ43" s="277"/>
      <c r="AR43" s="262"/>
      <c r="AS43" s="262"/>
      <c r="AT43" s="262"/>
      <c r="AU43" s="265"/>
      <c r="AV43" s="224"/>
    </row>
    <row r="44" spans="1:48" x14ac:dyDescent="0.35">
      <c r="G44" s="1">
        <v>5</v>
      </c>
      <c r="H44" s="93">
        <f t="shared" si="2"/>
        <v>69</v>
      </c>
      <c r="I44" s="93">
        <f t="shared" si="2"/>
        <v>46.7</v>
      </c>
      <c r="J44" s="93">
        <f t="shared" si="2"/>
        <v>38.6</v>
      </c>
      <c r="K44" s="93">
        <f t="shared" si="2"/>
        <v>31.9</v>
      </c>
      <c r="L44" s="93">
        <f t="shared" si="2"/>
        <v>500</v>
      </c>
      <c r="M44" s="93">
        <f t="shared" si="2"/>
        <v>6.5</v>
      </c>
      <c r="N44" s="93">
        <f t="shared" si="2"/>
        <v>35.6</v>
      </c>
      <c r="O44" s="93">
        <f t="shared" si="2"/>
        <v>47.7</v>
      </c>
      <c r="P44" s="93">
        <f t="shared" si="2"/>
        <v>47.2</v>
      </c>
      <c r="Q44" s="93">
        <f t="shared" si="2"/>
        <v>47.2</v>
      </c>
      <c r="R44" s="93">
        <f t="shared" si="2"/>
        <v>49.8</v>
      </c>
      <c r="S44" s="93">
        <f t="shared" si="2"/>
        <v>117</v>
      </c>
      <c r="T44" s="93">
        <f t="shared" si="2"/>
        <v>118</v>
      </c>
      <c r="U44" s="93">
        <f t="shared" si="2"/>
        <v>76.099999999999994</v>
      </c>
      <c r="V44" s="93">
        <f t="shared" si="2"/>
        <v>76.5</v>
      </c>
      <c r="W44" s="93">
        <f t="shared" si="2"/>
        <v>77.400000000000006</v>
      </c>
      <c r="X44" s="93">
        <f t="shared" si="2"/>
        <v>73.3</v>
      </c>
      <c r="Y44" s="93">
        <f t="shared" si="2"/>
        <v>71.5</v>
      </c>
      <c r="Z44" s="93">
        <f t="shared" si="2"/>
        <v>32.4</v>
      </c>
      <c r="AA44" s="93">
        <f t="shared" si="2"/>
        <v>35.700000000000003</v>
      </c>
      <c r="AB44" s="93">
        <f t="shared" si="2"/>
        <v>36.299999999999997</v>
      </c>
      <c r="AC44" s="93">
        <f t="shared" si="2"/>
        <v>23.7</v>
      </c>
      <c r="AD44" s="93">
        <f t="shared" si="2"/>
        <v>22.7</v>
      </c>
      <c r="AE44" s="93">
        <f t="shared" si="2"/>
        <v>21.3</v>
      </c>
      <c r="AF44" s="93">
        <f t="shared" si="2"/>
        <v>19.399999999999999</v>
      </c>
      <c r="AG44" s="108">
        <f t="shared" si="2"/>
        <v>58.7</v>
      </c>
      <c r="AH44" s="108">
        <f t="shared" si="2"/>
        <v>58.7</v>
      </c>
      <c r="AI44" s="108">
        <f t="shared" si="2"/>
        <v>58.7</v>
      </c>
      <c r="AJ44" s="108">
        <f t="shared" si="2"/>
        <v>58.7</v>
      </c>
      <c r="AK44" s="108">
        <f t="shared" si="2"/>
        <v>500</v>
      </c>
      <c r="AQ44" s="277"/>
      <c r="AR44" s="262"/>
      <c r="AS44" s="262"/>
      <c r="AT44" s="262"/>
      <c r="AU44" s="265"/>
      <c r="AV44" s="224"/>
    </row>
    <row r="45" spans="1:48" ht="15" thickBot="1" x14ac:dyDescent="0.4">
      <c r="G45" s="1">
        <v>6</v>
      </c>
      <c r="H45" s="93">
        <f t="shared" si="2"/>
        <v>75.099999999999994</v>
      </c>
      <c r="I45" s="93">
        <f t="shared" si="2"/>
        <v>52.8</v>
      </c>
      <c r="J45" s="93">
        <f t="shared" si="2"/>
        <v>44.7</v>
      </c>
      <c r="K45" s="93">
        <f t="shared" si="2"/>
        <v>38</v>
      </c>
      <c r="L45" s="93">
        <f t="shared" si="2"/>
        <v>6.6</v>
      </c>
      <c r="M45" s="93">
        <f t="shared" si="2"/>
        <v>500</v>
      </c>
      <c r="N45" s="93">
        <f t="shared" si="2"/>
        <v>40.799999999999997</v>
      </c>
      <c r="O45" s="93">
        <f t="shared" si="2"/>
        <v>53.8</v>
      </c>
      <c r="P45" s="93">
        <f t="shared" si="2"/>
        <v>53.3</v>
      </c>
      <c r="Q45" s="93">
        <f t="shared" si="2"/>
        <v>53.3</v>
      </c>
      <c r="R45" s="93">
        <f t="shared" si="2"/>
        <v>55.9</v>
      </c>
      <c r="S45" s="93">
        <f t="shared" si="2"/>
        <v>123</v>
      </c>
      <c r="T45" s="93">
        <f t="shared" si="2"/>
        <v>124</v>
      </c>
      <c r="U45" s="93">
        <f t="shared" si="2"/>
        <v>82.1</v>
      </c>
      <c r="V45" s="93">
        <f t="shared" si="2"/>
        <v>82.5</v>
      </c>
      <c r="W45" s="93">
        <f t="shared" si="2"/>
        <v>83.5</v>
      </c>
      <c r="X45" s="93">
        <f t="shared" si="2"/>
        <v>79.400000000000006</v>
      </c>
      <c r="Y45" s="93">
        <f t="shared" si="2"/>
        <v>77.599999999999994</v>
      </c>
      <c r="Z45" s="93">
        <f t="shared" si="2"/>
        <v>38.5</v>
      </c>
      <c r="AA45" s="93">
        <f t="shared" si="2"/>
        <v>41.8</v>
      </c>
      <c r="AB45" s="93">
        <f t="shared" si="2"/>
        <v>42.3</v>
      </c>
      <c r="AC45" s="93">
        <f t="shared" si="2"/>
        <v>29.7</v>
      </c>
      <c r="AD45" s="93">
        <f t="shared" si="2"/>
        <v>28.8</v>
      </c>
      <c r="AE45" s="93">
        <f t="shared" si="2"/>
        <v>27.4</v>
      </c>
      <c r="AF45" s="93">
        <f t="shared" si="2"/>
        <v>25.4</v>
      </c>
      <c r="AG45" s="108">
        <f t="shared" si="2"/>
        <v>64.599999999999994</v>
      </c>
      <c r="AH45" s="108">
        <f t="shared" si="2"/>
        <v>64.599999999999994</v>
      </c>
      <c r="AI45" s="108">
        <f t="shared" si="2"/>
        <v>64.599999999999994</v>
      </c>
      <c r="AJ45" s="108">
        <f t="shared" si="2"/>
        <v>64.599999999999994</v>
      </c>
      <c r="AK45" s="108">
        <f t="shared" si="2"/>
        <v>64.599999999999994</v>
      </c>
      <c r="AQ45" s="278"/>
      <c r="AR45" s="263"/>
      <c r="AS45" s="263"/>
      <c r="AT45" s="263"/>
      <c r="AU45" s="266"/>
      <c r="AV45" s="225"/>
    </row>
    <row r="46" spans="1:48" x14ac:dyDescent="0.35">
      <c r="G46" s="1">
        <v>7</v>
      </c>
      <c r="H46" s="93">
        <f t="shared" si="2"/>
        <v>74.3</v>
      </c>
      <c r="I46" s="93">
        <f t="shared" si="2"/>
        <v>43.8</v>
      </c>
      <c r="J46" s="93">
        <f t="shared" si="2"/>
        <v>52.8</v>
      </c>
      <c r="K46" s="93">
        <f t="shared" si="2"/>
        <v>50</v>
      </c>
      <c r="L46" s="93">
        <f t="shared" si="2"/>
        <v>35.5</v>
      </c>
      <c r="M46" s="93">
        <f t="shared" si="2"/>
        <v>40.799999999999997</v>
      </c>
      <c r="N46" s="93">
        <f t="shared" si="2"/>
        <v>500</v>
      </c>
      <c r="O46" s="93">
        <f t="shared" si="2"/>
        <v>26.7</v>
      </c>
      <c r="P46" s="93">
        <f t="shared" si="2"/>
        <v>30.9</v>
      </c>
      <c r="Q46" s="93">
        <f t="shared" si="2"/>
        <v>31</v>
      </c>
      <c r="R46" s="93">
        <f t="shared" si="2"/>
        <v>31.2</v>
      </c>
      <c r="S46" s="93">
        <f t="shared" si="2"/>
        <v>126</v>
      </c>
      <c r="T46" s="93">
        <f t="shared" si="2"/>
        <v>128</v>
      </c>
      <c r="U46" s="93">
        <f t="shared" si="2"/>
        <v>81.3</v>
      </c>
      <c r="V46" s="93">
        <f t="shared" si="2"/>
        <v>81.8</v>
      </c>
      <c r="W46" s="93">
        <f t="shared" si="2"/>
        <v>82.7</v>
      </c>
      <c r="X46" s="93">
        <f t="shared" si="2"/>
        <v>78.599999999999994</v>
      </c>
      <c r="Y46" s="93">
        <f t="shared" si="2"/>
        <v>46.4</v>
      </c>
      <c r="Z46" s="93">
        <f t="shared" si="2"/>
        <v>46.6</v>
      </c>
      <c r="AA46" s="93">
        <f t="shared" si="2"/>
        <v>49.9</v>
      </c>
      <c r="AB46" s="93">
        <f t="shared" si="2"/>
        <v>50.4</v>
      </c>
      <c r="AC46" s="93">
        <f t="shared" si="2"/>
        <v>51.2</v>
      </c>
      <c r="AD46" s="93">
        <f t="shared" si="2"/>
        <v>49.7</v>
      </c>
      <c r="AE46" s="93">
        <f t="shared" si="2"/>
        <v>51.7</v>
      </c>
      <c r="AF46" s="93">
        <f t="shared" si="2"/>
        <v>52.5</v>
      </c>
      <c r="AG46" s="108">
        <f t="shared" si="2"/>
        <v>70</v>
      </c>
      <c r="AH46" s="108">
        <f t="shared" si="2"/>
        <v>70</v>
      </c>
      <c r="AI46" s="108">
        <f t="shared" si="2"/>
        <v>70</v>
      </c>
      <c r="AJ46" s="108">
        <f t="shared" si="2"/>
        <v>70</v>
      </c>
      <c r="AK46" s="108">
        <f t="shared" si="2"/>
        <v>70</v>
      </c>
      <c r="AQ46" s="267" t="s">
        <v>118</v>
      </c>
      <c r="AR46" s="270" t="s">
        <v>127</v>
      </c>
      <c r="AS46" s="270">
        <v>44</v>
      </c>
      <c r="AT46" s="270">
        <v>60</v>
      </c>
      <c r="AU46" s="273">
        <f>AS46/AT46</f>
        <v>0.73333333333333328</v>
      </c>
      <c r="AV46" s="226">
        <f>H31+U5+W18+Y20+X22+V21+AH19</f>
        <v>89.2</v>
      </c>
    </row>
    <row r="47" spans="1:48" x14ac:dyDescent="0.35">
      <c r="G47" s="1">
        <v>8</v>
      </c>
      <c r="H47" s="93">
        <f t="shared" si="2"/>
        <v>47.8</v>
      </c>
      <c r="I47" s="93">
        <f t="shared" si="2"/>
        <v>17.399999999999999</v>
      </c>
      <c r="J47" s="93">
        <f t="shared" si="2"/>
        <v>37.799999999999997</v>
      </c>
      <c r="K47" s="93">
        <f t="shared" si="2"/>
        <v>35.1</v>
      </c>
      <c r="L47" s="93">
        <f t="shared" si="2"/>
        <v>47.9</v>
      </c>
      <c r="M47" s="93">
        <f t="shared" si="2"/>
        <v>53.8</v>
      </c>
      <c r="N47" s="93">
        <f t="shared" si="2"/>
        <v>26.8</v>
      </c>
      <c r="O47" s="93">
        <f t="shared" si="2"/>
        <v>500</v>
      </c>
      <c r="P47" s="93">
        <f t="shared" si="2"/>
        <v>4.8</v>
      </c>
      <c r="Q47" s="93">
        <f t="shared" si="2"/>
        <v>5.3</v>
      </c>
      <c r="R47" s="93">
        <f t="shared" si="2"/>
        <v>7.4</v>
      </c>
      <c r="S47" s="93">
        <f t="shared" si="2"/>
        <v>99.9</v>
      </c>
      <c r="T47" s="93">
        <f t="shared" si="2"/>
        <v>102</v>
      </c>
      <c r="U47" s="93">
        <f t="shared" si="2"/>
        <v>54.9</v>
      </c>
      <c r="V47" s="93">
        <f t="shared" si="2"/>
        <v>55.3</v>
      </c>
      <c r="W47" s="93">
        <f t="shared" si="2"/>
        <v>56.2</v>
      </c>
      <c r="X47" s="93">
        <f t="shared" si="2"/>
        <v>52.1</v>
      </c>
      <c r="Y47" s="93">
        <f t="shared" si="2"/>
        <v>28.6</v>
      </c>
      <c r="Z47" s="93">
        <f t="shared" si="2"/>
        <v>31.6</v>
      </c>
      <c r="AA47" s="93">
        <f t="shared" si="2"/>
        <v>34.9</v>
      </c>
      <c r="AB47" s="93">
        <f t="shared" si="2"/>
        <v>35.5</v>
      </c>
      <c r="AC47" s="93">
        <f t="shared" si="2"/>
        <v>36.299999999999997</v>
      </c>
      <c r="AD47" s="93">
        <f t="shared" si="2"/>
        <v>34.799999999999997</v>
      </c>
      <c r="AE47" s="93">
        <f t="shared" si="2"/>
        <v>36.799999999999997</v>
      </c>
      <c r="AF47" s="93">
        <f t="shared" si="2"/>
        <v>37.5</v>
      </c>
      <c r="AG47" s="108">
        <f t="shared" si="2"/>
        <v>43.2</v>
      </c>
      <c r="AH47" s="108">
        <f t="shared" si="2"/>
        <v>43.2</v>
      </c>
      <c r="AI47" s="108">
        <f t="shared" si="2"/>
        <v>43.2</v>
      </c>
      <c r="AJ47" s="108">
        <f t="shared" si="2"/>
        <v>43.2</v>
      </c>
      <c r="AK47" s="108">
        <f t="shared" si="2"/>
        <v>43.2</v>
      </c>
      <c r="AQ47" s="268"/>
      <c r="AR47" s="271"/>
      <c r="AS47" s="271"/>
      <c r="AT47" s="271"/>
      <c r="AU47" s="274"/>
      <c r="AV47" s="227"/>
    </row>
    <row r="48" spans="1:48" x14ac:dyDescent="0.35">
      <c r="G48" s="1">
        <v>9</v>
      </c>
      <c r="H48" s="93">
        <f t="shared" si="2"/>
        <v>45.3</v>
      </c>
      <c r="I48" s="93">
        <f t="shared" si="2"/>
        <v>14.9</v>
      </c>
      <c r="J48" s="93">
        <f t="shared" si="2"/>
        <v>38</v>
      </c>
      <c r="K48" s="93">
        <f t="shared" si="2"/>
        <v>35.299999999999997</v>
      </c>
      <c r="L48" s="93">
        <f t="shared" si="2"/>
        <v>48.1</v>
      </c>
      <c r="M48" s="93">
        <f t="shared" si="2"/>
        <v>54</v>
      </c>
      <c r="N48" s="93">
        <f t="shared" si="2"/>
        <v>30.9</v>
      </c>
      <c r="O48" s="93">
        <f t="shared" si="2"/>
        <v>4.8</v>
      </c>
      <c r="P48" s="93">
        <f t="shared" si="2"/>
        <v>500</v>
      </c>
      <c r="Q48" s="93">
        <f t="shared" si="2"/>
        <v>2.8</v>
      </c>
      <c r="R48" s="93">
        <f t="shared" si="2"/>
        <v>4.9000000000000004</v>
      </c>
      <c r="S48" s="93">
        <f t="shared" si="2"/>
        <v>97.4</v>
      </c>
      <c r="T48" s="93">
        <f t="shared" si="2"/>
        <v>99</v>
      </c>
      <c r="U48" s="93">
        <f t="shared" si="2"/>
        <v>52.4</v>
      </c>
      <c r="V48" s="93">
        <f t="shared" si="2"/>
        <v>52.8</v>
      </c>
      <c r="W48" s="93">
        <f t="shared" si="2"/>
        <v>53.7</v>
      </c>
      <c r="X48" s="93">
        <f t="shared" si="2"/>
        <v>49.6</v>
      </c>
      <c r="Y48" s="93">
        <f t="shared" si="2"/>
        <v>29.8</v>
      </c>
      <c r="Z48" s="93">
        <f t="shared" si="2"/>
        <v>31.8</v>
      </c>
      <c r="AA48" s="93">
        <f t="shared" si="2"/>
        <v>35.1</v>
      </c>
      <c r="AB48" s="93">
        <f t="shared" si="2"/>
        <v>35.6</v>
      </c>
      <c r="AC48" s="93">
        <f t="shared" si="2"/>
        <v>36.5</v>
      </c>
      <c r="AD48" s="93">
        <f t="shared" si="2"/>
        <v>35</v>
      </c>
      <c r="AE48" s="93">
        <f t="shared" si="2"/>
        <v>36.9</v>
      </c>
      <c r="AF48" s="93">
        <f t="shared" si="2"/>
        <v>37.700000000000003</v>
      </c>
      <c r="AG48" s="108">
        <f t="shared" si="2"/>
        <v>40.700000000000003</v>
      </c>
      <c r="AH48" s="108">
        <f t="shared" si="2"/>
        <v>40.700000000000003</v>
      </c>
      <c r="AI48" s="108">
        <f t="shared" si="2"/>
        <v>40.700000000000003</v>
      </c>
      <c r="AJ48" s="108">
        <f t="shared" si="2"/>
        <v>40.700000000000003</v>
      </c>
      <c r="AK48" s="108">
        <f t="shared" si="2"/>
        <v>40.700000000000003</v>
      </c>
      <c r="AQ48" s="268"/>
      <c r="AR48" s="271"/>
      <c r="AS48" s="271"/>
      <c r="AT48" s="271"/>
      <c r="AU48" s="274"/>
      <c r="AV48" s="227"/>
    </row>
    <row r="49" spans="7:48" x14ac:dyDescent="0.35">
      <c r="G49" s="1">
        <v>10</v>
      </c>
      <c r="H49" s="93">
        <f t="shared" si="2"/>
        <v>44.6</v>
      </c>
      <c r="I49" s="93">
        <f t="shared" si="2"/>
        <v>14.1</v>
      </c>
      <c r="J49" s="93">
        <f t="shared" si="2"/>
        <v>37.9</v>
      </c>
      <c r="K49" s="93">
        <f t="shared" si="2"/>
        <v>35.200000000000003</v>
      </c>
      <c r="L49" s="93">
        <f t="shared" si="2"/>
        <v>48</v>
      </c>
      <c r="M49" s="93">
        <f t="shared" si="2"/>
        <v>53.9</v>
      </c>
      <c r="N49" s="93">
        <f t="shared" si="2"/>
        <v>31.2</v>
      </c>
      <c r="O49" s="93">
        <f t="shared" si="2"/>
        <v>5.3</v>
      </c>
      <c r="P49" s="93">
        <f t="shared" si="2"/>
        <v>2.8</v>
      </c>
      <c r="Q49" s="93">
        <f t="shared" si="2"/>
        <v>500</v>
      </c>
      <c r="R49" s="93">
        <f t="shared" si="2"/>
        <v>3.7</v>
      </c>
      <c r="S49" s="93">
        <f t="shared" si="2"/>
        <v>96.7</v>
      </c>
      <c r="T49" s="93">
        <f t="shared" si="2"/>
        <v>98.3</v>
      </c>
      <c r="U49" s="93">
        <f t="shared" si="2"/>
        <v>51.6</v>
      </c>
      <c r="V49" s="93">
        <f t="shared" si="2"/>
        <v>52</v>
      </c>
      <c r="W49" s="93">
        <f t="shared" ref="W49:AK49" si="3">IF($G49=W$39,500,W14)</f>
        <v>53</v>
      </c>
      <c r="X49" s="93">
        <f t="shared" si="3"/>
        <v>48.9</v>
      </c>
      <c r="Y49" s="93">
        <f t="shared" si="3"/>
        <v>29.1</v>
      </c>
      <c r="Z49" s="93">
        <f t="shared" si="3"/>
        <v>33.200000000000003</v>
      </c>
      <c r="AA49" s="93">
        <f t="shared" si="3"/>
        <v>35</v>
      </c>
      <c r="AB49" s="93">
        <f t="shared" si="3"/>
        <v>35.6</v>
      </c>
      <c r="AC49" s="93">
        <f t="shared" si="3"/>
        <v>36.4</v>
      </c>
      <c r="AD49" s="93">
        <f t="shared" si="3"/>
        <v>34.9</v>
      </c>
      <c r="AE49" s="93">
        <f t="shared" si="3"/>
        <v>36.799999999999997</v>
      </c>
      <c r="AF49" s="93">
        <f t="shared" si="3"/>
        <v>37.6</v>
      </c>
      <c r="AG49" s="108">
        <f t="shared" si="3"/>
        <v>39.9</v>
      </c>
      <c r="AH49" s="108">
        <f t="shared" si="3"/>
        <v>39.9</v>
      </c>
      <c r="AI49" s="108">
        <f t="shared" si="3"/>
        <v>39.9</v>
      </c>
      <c r="AJ49" s="108">
        <f t="shared" si="3"/>
        <v>39.9</v>
      </c>
      <c r="AK49" s="108">
        <f t="shared" si="3"/>
        <v>39.9</v>
      </c>
      <c r="AQ49" s="268"/>
      <c r="AR49" s="271"/>
      <c r="AS49" s="271"/>
      <c r="AT49" s="271"/>
      <c r="AU49" s="274"/>
      <c r="AV49" s="227"/>
    </row>
    <row r="50" spans="7:48" x14ac:dyDescent="0.35">
      <c r="G50" s="1">
        <v>11</v>
      </c>
      <c r="H50" s="93">
        <f t="shared" ref="H50:AK58" si="4">IF($G50=H$39,500,H15)</f>
        <v>43.8</v>
      </c>
      <c r="I50" s="93">
        <f t="shared" si="4"/>
        <v>13.3</v>
      </c>
      <c r="J50" s="93">
        <f t="shared" si="4"/>
        <v>41.1</v>
      </c>
      <c r="K50" s="93">
        <f t="shared" si="4"/>
        <v>38.299999999999997</v>
      </c>
      <c r="L50" s="93">
        <f t="shared" si="4"/>
        <v>51.1</v>
      </c>
      <c r="M50" s="93">
        <f t="shared" si="4"/>
        <v>57</v>
      </c>
      <c r="N50" s="93">
        <f t="shared" si="4"/>
        <v>31.2</v>
      </c>
      <c r="O50" s="93">
        <f t="shared" si="4"/>
        <v>7.4</v>
      </c>
      <c r="P50" s="93">
        <f t="shared" si="4"/>
        <v>4.9000000000000004</v>
      </c>
      <c r="Q50" s="93">
        <f t="shared" si="4"/>
        <v>3.8</v>
      </c>
      <c r="R50" s="93">
        <f t="shared" si="4"/>
        <v>500</v>
      </c>
      <c r="S50" s="93">
        <f t="shared" si="4"/>
        <v>95.9</v>
      </c>
      <c r="T50" s="93">
        <f t="shared" si="4"/>
        <v>97.5</v>
      </c>
      <c r="U50" s="93">
        <f t="shared" si="4"/>
        <v>50.8</v>
      </c>
      <c r="V50" s="93">
        <f t="shared" si="4"/>
        <v>51.2</v>
      </c>
      <c r="W50" s="93">
        <f t="shared" si="4"/>
        <v>52.2</v>
      </c>
      <c r="X50" s="93">
        <f t="shared" si="4"/>
        <v>48.1</v>
      </c>
      <c r="Y50" s="93">
        <f t="shared" si="4"/>
        <v>26.1</v>
      </c>
      <c r="Z50" s="93">
        <f t="shared" si="4"/>
        <v>32.4</v>
      </c>
      <c r="AA50" s="93">
        <f t="shared" si="4"/>
        <v>38.1</v>
      </c>
      <c r="AB50" s="93">
        <f t="shared" si="4"/>
        <v>38.700000000000003</v>
      </c>
      <c r="AC50" s="93">
        <f t="shared" si="4"/>
        <v>39.5</v>
      </c>
      <c r="AD50" s="93">
        <f t="shared" si="4"/>
        <v>38</v>
      </c>
      <c r="AE50" s="93">
        <f t="shared" si="4"/>
        <v>40</v>
      </c>
      <c r="AF50" s="93">
        <f t="shared" si="4"/>
        <v>40.700000000000003</v>
      </c>
      <c r="AG50" s="108">
        <f t="shared" si="4"/>
        <v>39</v>
      </c>
      <c r="AH50" s="108">
        <f t="shared" si="4"/>
        <v>39</v>
      </c>
      <c r="AI50" s="108">
        <f t="shared" si="4"/>
        <v>39</v>
      </c>
      <c r="AJ50" s="108">
        <f t="shared" si="4"/>
        <v>39</v>
      </c>
      <c r="AK50" s="108">
        <f t="shared" si="4"/>
        <v>39</v>
      </c>
      <c r="AQ50" s="268"/>
      <c r="AR50" s="271"/>
      <c r="AS50" s="271"/>
      <c r="AT50" s="271"/>
      <c r="AU50" s="274"/>
      <c r="AV50" s="227"/>
    </row>
    <row r="51" spans="7:48" ht="15" thickBot="1" x14ac:dyDescent="0.4">
      <c r="G51" s="1">
        <v>12</v>
      </c>
      <c r="H51" s="93">
        <f t="shared" si="4"/>
        <v>72</v>
      </c>
      <c r="I51" s="93">
        <f t="shared" si="4"/>
        <v>87.4</v>
      </c>
      <c r="J51" s="93">
        <f t="shared" si="4"/>
        <v>95.9</v>
      </c>
      <c r="K51" s="93">
        <f t="shared" si="4"/>
        <v>106</v>
      </c>
      <c r="L51" s="93">
        <f t="shared" si="4"/>
        <v>118</v>
      </c>
      <c r="M51" s="93">
        <f t="shared" si="4"/>
        <v>124</v>
      </c>
      <c r="N51" s="93">
        <f t="shared" si="4"/>
        <v>129</v>
      </c>
      <c r="O51" s="93">
        <f t="shared" si="4"/>
        <v>102</v>
      </c>
      <c r="P51" s="93">
        <f t="shared" si="4"/>
        <v>99.3</v>
      </c>
      <c r="Q51" s="93">
        <f t="shared" si="4"/>
        <v>98.4</v>
      </c>
      <c r="R51" s="93">
        <f t="shared" si="4"/>
        <v>97.6</v>
      </c>
      <c r="S51" s="93">
        <f t="shared" si="4"/>
        <v>500</v>
      </c>
      <c r="T51" s="93">
        <f t="shared" si="4"/>
        <v>0.8</v>
      </c>
      <c r="U51" s="93">
        <f t="shared" si="4"/>
        <v>52.6</v>
      </c>
      <c r="V51" s="93">
        <f t="shared" si="4"/>
        <v>53</v>
      </c>
      <c r="W51" s="93">
        <f t="shared" si="4"/>
        <v>52.1</v>
      </c>
      <c r="X51" s="93">
        <f t="shared" si="4"/>
        <v>76.3</v>
      </c>
      <c r="Y51" s="93">
        <f t="shared" si="4"/>
        <v>91.3</v>
      </c>
      <c r="Z51" s="93">
        <f t="shared" si="4"/>
        <v>87.6</v>
      </c>
      <c r="AA51" s="93">
        <f t="shared" si="4"/>
        <v>105</v>
      </c>
      <c r="AB51" s="93">
        <f t="shared" si="4"/>
        <v>98.9</v>
      </c>
      <c r="AC51" s="93">
        <f t="shared" si="4"/>
        <v>106</v>
      </c>
      <c r="AD51" s="93">
        <f t="shared" si="4"/>
        <v>105</v>
      </c>
      <c r="AE51" s="93">
        <f t="shared" si="4"/>
        <v>107</v>
      </c>
      <c r="AF51" s="93">
        <f t="shared" si="4"/>
        <v>108</v>
      </c>
      <c r="AG51" s="108">
        <f t="shared" si="4"/>
        <v>65</v>
      </c>
      <c r="AH51" s="108">
        <f t="shared" si="4"/>
        <v>65</v>
      </c>
      <c r="AI51" s="108">
        <f t="shared" si="4"/>
        <v>65</v>
      </c>
      <c r="AJ51" s="108">
        <f t="shared" si="4"/>
        <v>65</v>
      </c>
      <c r="AK51" s="108">
        <f t="shared" si="4"/>
        <v>65</v>
      </c>
      <c r="AQ51" s="269"/>
      <c r="AR51" s="272"/>
      <c r="AS51" s="272"/>
      <c r="AT51" s="272"/>
      <c r="AU51" s="275"/>
      <c r="AV51" s="228"/>
    </row>
    <row r="52" spans="7:48" x14ac:dyDescent="0.35">
      <c r="G52" s="1">
        <v>13</v>
      </c>
      <c r="H52" s="93">
        <f t="shared" si="4"/>
        <v>72.8</v>
      </c>
      <c r="I52" s="93">
        <f t="shared" si="4"/>
        <v>88.2</v>
      </c>
      <c r="J52" s="93">
        <f t="shared" si="4"/>
        <v>96.7</v>
      </c>
      <c r="K52" s="93">
        <f t="shared" si="4"/>
        <v>106</v>
      </c>
      <c r="L52" s="93">
        <f t="shared" si="4"/>
        <v>119</v>
      </c>
      <c r="M52" s="93">
        <f t="shared" si="4"/>
        <v>125</v>
      </c>
      <c r="N52" s="93">
        <f t="shared" si="4"/>
        <v>129</v>
      </c>
      <c r="O52" s="93">
        <f t="shared" si="4"/>
        <v>103</v>
      </c>
      <c r="P52" s="93">
        <f t="shared" si="4"/>
        <v>100</v>
      </c>
      <c r="Q52" s="93">
        <f t="shared" si="4"/>
        <v>99.3</v>
      </c>
      <c r="R52" s="93">
        <f t="shared" si="4"/>
        <v>98.4</v>
      </c>
      <c r="S52" s="93">
        <f t="shared" si="4"/>
        <v>0.8</v>
      </c>
      <c r="T52" s="93">
        <f t="shared" si="4"/>
        <v>500</v>
      </c>
      <c r="U52" s="93">
        <f t="shared" si="4"/>
        <v>58</v>
      </c>
      <c r="V52" s="93">
        <f t="shared" si="4"/>
        <v>58.4</v>
      </c>
      <c r="W52" s="93">
        <f t="shared" si="4"/>
        <v>57.5</v>
      </c>
      <c r="X52" s="93">
        <f t="shared" si="4"/>
        <v>77.099999999999994</v>
      </c>
      <c r="Y52" s="93">
        <f t="shared" si="4"/>
        <v>92.1</v>
      </c>
      <c r="Z52" s="93">
        <f t="shared" si="4"/>
        <v>88.4</v>
      </c>
      <c r="AA52" s="93">
        <f t="shared" si="4"/>
        <v>106</v>
      </c>
      <c r="AB52" s="93">
        <f t="shared" si="4"/>
        <v>99.7</v>
      </c>
      <c r="AC52" s="93">
        <f t="shared" si="4"/>
        <v>107</v>
      </c>
      <c r="AD52" s="93">
        <f t="shared" si="4"/>
        <v>106</v>
      </c>
      <c r="AE52" s="93">
        <f t="shared" si="4"/>
        <v>108</v>
      </c>
      <c r="AF52" s="93">
        <f t="shared" si="4"/>
        <v>109</v>
      </c>
      <c r="AG52" s="108">
        <f t="shared" si="4"/>
        <v>66.599999999999994</v>
      </c>
      <c r="AH52" s="108">
        <f t="shared" si="4"/>
        <v>66.599999999999994</v>
      </c>
      <c r="AI52" s="108">
        <f t="shared" si="4"/>
        <v>66.599999999999994</v>
      </c>
      <c r="AJ52" s="108">
        <f t="shared" si="4"/>
        <v>66.599999999999994</v>
      </c>
      <c r="AK52" s="108">
        <f t="shared" si="4"/>
        <v>66.599999999999994</v>
      </c>
      <c r="AQ52" s="255" t="s">
        <v>119</v>
      </c>
      <c r="AR52" s="257" t="s">
        <v>128</v>
      </c>
      <c r="AS52" s="257">
        <v>28</v>
      </c>
      <c r="AT52" s="257">
        <v>60</v>
      </c>
      <c r="AU52" s="259">
        <f>AS52/AT52</f>
        <v>0.46666666666666667</v>
      </c>
      <c r="AV52" s="229">
        <f>T32+S16+AG17</f>
        <v>133.19999999999999</v>
      </c>
    </row>
    <row r="53" spans="7:48" ht="15" thickBot="1" x14ac:dyDescent="0.4">
      <c r="G53" s="1">
        <v>14</v>
      </c>
      <c r="H53" s="93">
        <f t="shared" si="4"/>
        <v>10.1</v>
      </c>
      <c r="I53" s="93">
        <f t="shared" si="4"/>
        <v>42.5</v>
      </c>
      <c r="J53" s="93">
        <f t="shared" si="4"/>
        <v>54.2</v>
      </c>
      <c r="K53" s="93">
        <f t="shared" si="4"/>
        <v>63.8</v>
      </c>
      <c r="L53" s="93">
        <f t="shared" si="4"/>
        <v>76.400000000000006</v>
      </c>
      <c r="M53" s="93">
        <f t="shared" si="4"/>
        <v>82.3</v>
      </c>
      <c r="N53" s="93">
        <f t="shared" si="4"/>
        <v>83.7</v>
      </c>
      <c r="O53" s="93">
        <f t="shared" si="4"/>
        <v>56.9</v>
      </c>
      <c r="P53" s="93">
        <f t="shared" si="4"/>
        <v>54.4</v>
      </c>
      <c r="Q53" s="93">
        <f t="shared" si="4"/>
        <v>53.6</v>
      </c>
      <c r="R53" s="93">
        <f t="shared" si="4"/>
        <v>52.8</v>
      </c>
      <c r="S53" s="93">
        <f t="shared" si="4"/>
        <v>52.6</v>
      </c>
      <c r="T53" s="93">
        <f t="shared" si="4"/>
        <v>58</v>
      </c>
      <c r="U53" s="93">
        <f t="shared" si="4"/>
        <v>500</v>
      </c>
      <c r="V53" s="93">
        <f t="shared" si="4"/>
        <v>0.8</v>
      </c>
      <c r="W53" s="93">
        <f t="shared" si="4"/>
        <v>5.5</v>
      </c>
      <c r="X53" s="93">
        <f t="shared" si="4"/>
        <v>5.4</v>
      </c>
      <c r="Y53" s="93">
        <f t="shared" si="4"/>
        <v>21</v>
      </c>
      <c r="Z53" s="93">
        <f t="shared" si="4"/>
        <v>45.9</v>
      </c>
      <c r="AA53" s="93">
        <f t="shared" si="4"/>
        <v>63.7</v>
      </c>
      <c r="AB53" s="93">
        <f t="shared" si="4"/>
        <v>57.2</v>
      </c>
      <c r="AC53" s="93">
        <f t="shared" si="4"/>
        <v>64.8</v>
      </c>
      <c r="AD53" s="93">
        <f t="shared" si="4"/>
        <v>63.3</v>
      </c>
      <c r="AE53" s="93">
        <f t="shared" si="4"/>
        <v>65.3</v>
      </c>
      <c r="AF53" s="93">
        <f t="shared" si="4"/>
        <v>66</v>
      </c>
      <c r="AG53" s="108">
        <f t="shared" si="4"/>
        <v>20.6</v>
      </c>
      <c r="AH53" s="108">
        <f t="shared" si="4"/>
        <v>20.6</v>
      </c>
      <c r="AI53" s="108">
        <f t="shared" si="4"/>
        <v>20.6</v>
      </c>
      <c r="AJ53" s="108">
        <f t="shared" si="4"/>
        <v>20.6</v>
      </c>
      <c r="AK53" s="108">
        <f t="shared" si="4"/>
        <v>20.6</v>
      </c>
      <c r="AQ53" s="256"/>
      <c r="AR53" s="258"/>
      <c r="AS53" s="258"/>
      <c r="AT53" s="258"/>
      <c r="AU53" s="260"/>
      <c r="AV53" s="230"/>
    </row>
    <row r="54" spans="7:48" x14ac:dyDescent="0.35">
      <c r="G54" s="1">
        <v>15</v>
      </c>
      <c r="H54" s="93">
        <f t="shared" si="4"/>
        <v>10.5</v>
      </c>
      <c r="I54" s="93">
        <f t="shared" si="4"/>
        <v>43</v>
      </c>
      <c r="J54" s="93">
        <f t="shared" si="4"/>
        <v>54.6</v>
      </c>
      <c r="K54" s="93">
        <f t="shared" si="4"/>
        <v>64.2</v>
      </c>
      <c r="L54" s="93">
        <f t="shared" si="4"/>
        <v>76.8</v>
      </c>
      <c r="M54" s="93">
        <f t="shared" si="4"/>
        <v>82.7</v>
      </c>
      <c r="N54" s="93">
        <f t="shared" si="4"/>
        <v>84.2</v>
      </c>
      <c r="O54" s="93">
        <f t="shared" si="4"/>
        <v>57.4</v>
      </c>
      <c r="P54" s="93">
        <f t="shared" si="4"/>
        <v>54.9</v>
      </c>
      <c r="Q54" s="93">
        <f t="shared" si="4"/>
        <v>54</v>
      </c>
      <c r="R54" s="93">
        <f t="shared" si="4"/>
        <v>53.2</v>
      </c>
      <c r="S54" s="93">
        <f t="shared" si="4"/>
        <v>53</v>
      </c>
      <c r="T54" s="93">
        <f t="shared" si="4"/>
        <v>58.4</v>
      </c>
      <c r="U54" s="93">
        <f t="shared" si="4"/>
        <v>0.8</v>
      </c>
      <c r="V54" s="93">
        <f t="shared" si="4"/>
        <v>500</v>
      </c>
      <c r="W54" s="93">
        <f t="shared" si="4"/>
        <v>5.9</v>
      </c>
      <c r="X54" s="93">
        <f t="shared" si="4"/>
        <v>5.9</v>
      </c>
      <c r="Y54" s="93">
        <f t="shared" si="4"/>
        <v>21.5</v>
      </c>
      <c r="Z54" s="93">
        <f t="shared" si="4"/>
        <v>46.3</v>
      </c>
      <c r="AA54" s="93">
        <f t="shared" si="4"/>
        <v>64.099999999999994</v>
      </c>
      <c r="AB54" s="93">
        <f t="shared" si="4"/>
        <v>57.6</v>
      </c>
      <c r="AC54" s="93">
        <f t="shared" si="4"/>
        <v>65.2</v>
      </c>
      <c r="AD54" s="93">
        <f t="shared" si="4"/>
        <v>63.7</v>
      </c>
      <c r="AE54" s="93">
        <f t="shared" si="4"/>
        <v>65.7</v>
      </c>
      <c r="AF54" s="93">
        <f t="shared" si="4"/>
        <v>66.400000000000006</v>
      </c>
      <c r="AG54" s="108">
        <f t="shared" si="4"/>
        <v>21</v>
      </c>
      <c r="AH54" s="108">
        <f t="shared" si="4"/>
        <v>21</v>
      </c>
      <c r="AI54" s="108">
        <f t="shared" si="4"/>
        <v>21</v>
      </c>
      <c r="AJ54" s="108">
        <f t="shared" si="4"/>
        <v>21</v>
      </c>
      <c r="AK54" s="108">
        <f t="shared" si="4"/>
        <v>21</v>
      </c>
      <c r="AQ54" s="246" t="s">
        <v>120</v>
      </c>
      <c r="AR54" s="249" t="s">
        <v>132</v>
      </c>
      <c r="AS54" s="249">
        <v>56</v>
      </c>
      <c r="AT54" s="249">
        <v>60</v>
      </c>
      <c r="AU54" s="252">
        <f>AS54/AT54</f>
        <v>0.93333333333333335</v>
      </c>
      <c r="AV54" s="231">
        <f>P33+R13+O15+Q12+N14+Z11+AJ23</f>
        <v>164.4</v>
      </c>
    </row>
    <row r="55" spans="7:48" x14ac:dyDescent="0.35">
      <c r="G55" s="1">
        <v>16</v>
      </c>
      <c r="H55" s="93">
        <f t="shared" si="4"/>
        <v>10.9</v>
      </c>
      <c r="I55" s="93">
        <f t="shared" si="4"/>
        <v>43.3</v>
      </c>
      <c r="J55" s="93">
        <f t="shared" si="4"/>
        <v>54.9</v>
      </c>
      <c r="K55" s="93">
        <f t="shared" si="4"/>
        <v>64.599999999999994</v>
      </c>
      <c r="L55" s="93">
        <f t="shared" si="4"/>
        <v>77.099999999999994</v>
      </c>
      <c r="M55" s="93">
        <f t="shared" si="4"/>
        <v>83</v>
      </c>
      <c r="N55" s="93">
        <f t="shared" si="4"/>
        <v>84.5</v>
      </c>
      <c r="O55" s="93">
        <f t="shared" si="4"/>
        <v>57.7</v>
      </c>
      <c r="P55" s="93">
        <f t="shared" si="4"/>
        <v>55.2</v>
      </c>
      <c r="Q55" s="93">
        <f t="shared" si="4"/>
        <v>54.3</v>
      </c>
      <c r="R55" s="93">
        <f t="shared" si="4"/>
        <v>53.5</v>
      </c>
      <c r="S55" s="93">
        <f t="shared" si="4"/>
        <v>52.1</v>
      </c>
      <c r="T55" s="93">
        <f t="shared" si="4"/>
        <v>57.5</v>
      </c>
      <c r="U55" s="93">
        <f t="shared" si="4"/>
        <v>5.5</v>
      </c>
      <c r="V55" s="93">
        <f t="shared" si="4"/>
        <v>5.9</v>
      </c>
      <c r="W55" s="93">
        <f t="shared" si="4"/>
        <v>500</v>
      </c>
      <c r="X55" s="93">
        <f t="shared" si="4"/>
        <v>7.4</v>
      </c>
      <c r="Y55" s="93">
        <f t="shared" si="4"/>
        <v>17.8</v>
      </c>
      <c r="Z55" s="93">
        <f t="shared" si="4"/>
        <v>46.7</v>
      </c>
      <c r="AA55" s="93">
        <f t="shared" si="4"/>
        <v>64.400000000000006</v>
      </c>
      <c r="AB55" s="93">
        <f t="shared" si="4"/>
        <v>57.9</v>
      </c>
      <c r="AC55" s="93">
        <f t="shared" si="4"/>
        <v>65.599999999999994</v>
      </c>
      <c r="AD55" s="93">
        <f t="shared" si="4"/>
        <v>64.099999999999994</v>
      </c>
      <c r="AE55" s="93">
        <f t="shared" si="4"/>
        <v>66</v>
      </c>
      <c r="AF55" s="93">
        <f t="shared" si="4"/>
        <v>66.8</v>
      </c>
      <c r="AG55" s="108">
        <f t="shared" si="4"/>
        <v>22</v>
      </c>
      <c r="AH55" s="108">
        <f t="shared" si="4"/>
        <v>22</v>
      </c>
      <c r="AI55" s="108">
        <f t="shared" si="4"/>
        <v>22</v>
      </c>
      <c r="AJ55" s="108">
        <f t="shared" si="4"/>
        <v>22</v>
      </c>
      <c r="AK55" s="108">
        <f t="shared" si="4"/>
        <v>22</v>
      </c>
      <c r="AQ55" s="247"/>
      <c r="AR55" s="250"/>
      <c r="AS55" s="250"/>
      <c r="AT55" s="250"/>
      <c r="AU55" s="253"/>
      <c r="AV55" s="232"/>
    </row>
    <row r="56" spans="7:48" x14ac:dyDescent="0.35">
      <c r="G56" s="1">
        <v>17</v>
      </c>
      <c r="H56" s="93">
        <f t="shared" si="4"/>
        <v>5</v>
      </c>
      <c r="I56" s="93">
        <f t="shared" si="4"/>
        <v>40.299999999999997</v>
      </c>
      <c r="J56" s="93">
        <f t="shared" si="4"/>
        <v>51.9</v>
      </c>
      <c r="K56" s="93">
        <f t="shared" si="4"/>
        <v>61.6</v>
      </c>
      <c r="L56" s="93">
        <f t="shared" si="4"/>
        <v>74.099999999999994</v>
      </c>
      <c r="M56" s="93">
        <f t="shared" si="4"/>
        <v>80</v>
      </c>
      <c r="N56" s="93">
        <f t="shared" si="4"/>
        <v>81.5</v>
      </c>
      <c r="O56" s="93">
        <f t="shared" si="4"/>
        <v>54.7</v>
      </c>
      <c r="P56" s="93">
        <f t="shared" si="4"/>
        <v>52.2</v>
      </c>
      <c r="Q56" s="93">
        <f t="shared" si="4"/>
        <v>51.3</v>
      </c>
      <c r="R56" s="93">
        <f t="shared" si="4"/>
        <v>33.9</v>
      </c>
      <c r="S56" s="93">
        <f t="shared" si="4"/>
        <v>75.3</v>
      </c>
      <c r="T56" s="93">
        <f t="shared" si="4"/>
        <v>76.900000000000006</v>
      </c>
      <c r="U56" s="93">
        <f t="shared" si="4"/>
        <v>5</v>
      </c>
      <c r="V56" s="93">
        <f t="shared" si="4"/>
        <v>5.4</v>
      </c>
      <c r="W56" s="93">
        <f t="shared" si="4"/>
        <v>7.4</v>
      </c>
      <c r="X56" s="93">
        <f t="shared" si="4"/>
        <v>500</v>
      </c>
      <c r="Y56" s="93">
        <f t="shared" si="4"/>
        <v>16.2</v>
      </c>
      <c r="Z56" s="93">
        <f t="shared" si="4"/>
        <v>43.6</v>
      </c>
      <c r="AA56" s="93">
        <f t="shared" si="4"/>
        <v>61.4</v>
      </c>
      <c r="AB56" s="93">
        <f t="shared" si="4"/>
        <v>54.9</v>
      </c>
      <c r="AC56" s="93">
        <f t="shared" si="4"/>
        <v>62.5</v>
      </c>
      <c r="AD56" s="93">
        <f t="shared" si="4"/>
        <v>61</v>
      </c>
      <c r="AE56" s="93">
        <f t="shared" si="4"/>
        <v>63</v>
      </c>
      <c r="AF56" s="93">
        <f t="shared" si="4"/>
        <v>63.7</v>
      </c>
      <c r="AG56" s="108">
        <f t="shared" si="4"/>
        <v>17.899999999999999</v>
      </c>
      <c r="AH56" s="108">
        <f t="shared" si="4"/>
        <v>17.899999999999999</v>
      </c>
      <c r="AI56" s="108">
        <f t="shared" si="4"/>
        <v>17.899999999999999</v>
      </c>
      <c r="AJ56" s="108">
        <f t="shared" si="4"/>
        <v>17.899999999999999</v>
      </c>
      <c r="AK56" s="108">
        <f t="shared" si="4"/>
        <v>17.899999999999999</v>
      </c>
      <c r="AQ56" s="247"/>
      <c r="AR56" s="250"/>
      <c r="AS56" s="250"/>
      <c r="AT56" s="250"/>
      <c r="AU56" s="253"/>
      <c r="AV56" s="232"/>
    </row>
    <row r="57" spans="7:48" x14ac:dyDescent="0.35">
      <c r="G57" s="1">
        <v>18</v>
      </c>
      <c r="H57" s="93">
        <f t="shared" si="4"/>
        <v>21</v>
      </c>
      <c r="I57" s="93">
        <f t="shared" si="4"/>
        <v>31</v>
      </c>
      <c r="J57" s="93">
        <f t="shared" si="4"/>
        <v>53.1</v>
      </c>
      <c r="K57" s="93">
        <f t="shared" si="4"/>
        <v>58.8</v>
      </c>
      <c r="L57" s="93">
        <f t="shared" si="4"/>
        <v>71.3</v>
      </c>
      <c r="M57" s="93">
        <f t="shared" si="4"/>
        <v>77.2</v>
      </c>
      <c r="N57" s="93">
        <f t="shared" si="4"/>
        <v>46.5</v>
      </c>
      <c r="O57" s="93">
        <f t="shared" si="4"/>
        <v>28.6</v>
      </c>
      <c r="P57" s="93">
        <f t="shared" si="4"/>
        <v>29.7</v>
      </c>
      <c r="Q57" s="93">
        <f t="shared" si="4"/>
        <v>29.1</v>
      </c>
      <c r="R57" s="93">
        <f t="shared" si="4"/>
        <v>26.1</v>
      </c>
      <c r="S57" s="93">
        <f t="shared" si="4"/>
        <v>89.2</v>
      </c>
      <c r="T57" s="93">
        <f t="shared" si="4"/>
        <v>90.9</v>
      </c>
      <c r="U57" s="93">
        <f t="shared" si="4"/>
        <v>20.6</v>
      </c>
      <c r="V57" s="93">
        <f t="shared" si="4"/>
        <v>21</v>
      </c>
      <c r="W57" s="93">
        <f t="shared" si="4"/>
        <v>18.100000000000001</v>
      </c>
      <c r="X57" s="93">
        <f t="shared" si="4"/>
        <v>16.5</v>
      </c>
      <c r="Y57" s="93">
        <f t="shared" si="4"/>
        <v>500</v>
      </c>
      <c r="Z57" s="93">
        <f t="shared" si="4"/>
        <v>40.9</v>
      </c>
      <c r="AA57" s="93">
        <f t="shared" si="4"/>
        <v>58.6</v>
      </c>
      <c r="AB57" s="93">
        <f t="shared" si="4"/>
        <v>56.1</v>
      </c>
      <c r="AC57" s="93">
        <f t="shared" si="4"/>
        <v>59.8</v>
      </c>
      <c r="AD57" s="93">
        <f t="shared" si="4"/>
        <v>58.3</v>
      </c>
      <c r="AE57" s="93">
        <f t="shared" si="4"/>
        <v>60.2</v>
      </c>
      <c r="AF57" s="93">
        <f t="shared" si="4"/>
        <v>61</v>
      </c>
      <c r="AG57" s="108">
        <f t="shared" si="4"/>
        <v>32.700000000000003</v>
      </c>
      <c r="AH57" s="108">
        <f t="shared" si="4"/>
        <v>32.700000000000003</v>
      </c>
      <c r="AI57" s="108">
        <f t="shared" si="4"/>
        <v>32.700000000000003</v>
      </c>
      <c r="AJ57" s="108">
        <f t="shared" si="4"/>
        <v>32.700000000000003</v>
      </c>
      <c r="AK57" s="108">
        <f t="shared" si="4"/>
        <v>32.700000000000003</v>
      </c>
      <c r="AQ57" s="247"/>
      <c r="AR57" s="250"/>
      <c r="AS57" s="250"/>
      <c r="AT57" s="250"/>
      <c r="AU57" s="253"/>
      <c r="AV57" s="232"/>
    </row>
    <row r="58" spans="7:48" x14ac:dyDescent="0.35">
      <c r="G58" s="1">
        <v>19</v>
      </c>
      <c r="H58" s="93">
        <f t="shared" si="4"/>
        <v>38.700000000000003</v>
      </c>
      <c r="I58" s="93">
        <f t="shared" si="4"/>
        <v>22.2</v>
      </c>
      <c r="J58" s="93">
        <f t="shared" si="4"/>
        <v>9.8000000000000007</v>
      </c>
      <c r="K58" s="93">
        <f t="shared" si="4"/>
        <v>19.399999999999999</v>
      </c>
      <c r="L58" s="93">
        <f t="shared" si="4"/>
        <v>32</v>
      </c>
      <c r="M58" s="93">
        <f t="shared" si="4"/>
        <v>37.9</v>
      </c>
      <c r="N58" s="93">
        <f t="shared" si="4"/>
        <v>46.4</v>
      </c>
      <c r="O58" s="93">
        <f t="shared" si="4"/>
        <v>32.299999999999997</v>
      </c>
      <c r="P58" s="93">
        <f t="shared" si="4"/>
        <v>31.9</v>
      </c>
      <c r="Q58" s="93">
        <f t="shared" si="4"/>
        <v>31.8</v>
      </c>
      <c r="R58" s="93">
        <f t="shared" si="4"/>
        <v>32.4</v>
      </c>
      <c r="S58" s="93">
        <f t="shared" si="4"/>
        <v>86.5</v>
      </c>
      <c r="T58" s="93">
        <f t="shared" si="4"/>
        <v>88.1</v>
      </c>
      <c r="U58" s="93">
        <f t="shared" si="4"/>
        <v>45.8</v>
      </c>
      <c r="V58" s="93">
        <f t="shared" si="4"/>
        <v>46.2</v>
      </c>
      <c r="W58" s="93">
        <f t="shared" ref="W58:AK58" si="5">IF($G58=W$39,500,W23)</f>
        <v>47.1</v>
      </c>
      <c r="X58" s="93">
        <f t="shared" si="5"/>
        <v>43</v>
      </c>
      <c r="Y58" s="93">
        <f t="shared" si="5"/>
        <v>41.2</v>
      </c>
      <c r="Z58" s="93">
        <f t="shared" si="5"/>
        <v>500</v>
      </c>
      <c r="AA58" s="93">
        <f t="shared" si="5"/>
        <v>19.3</v>
      </c>
      <c r="AB58" s="93">
        <f t="shared" si="5"/>
        <v>19.8</v>
      </c>
      <c r="AC58" s="93">
        <f t="shared" si="5"/>
        <v>20.399999999999999</v>
      </c>
      <c r="AD58" s="93">
        <f t="shared" si="5"/>
        <v>18.899999999999999</v>
      </c>
      <c r="AE58" s="93">
        <f t="shared" si="5"/>
        <v>20.9</v>
      </c>
      <c r="AF58" s="93">
        <f t="shared" si="5"/>
        <v>21.6</v>
      </c>
      <c r="AG58" s="108">
        <f t="shared" si="5"/>
        <v>28.3</v>
      </c>
      <c r="AH58" s="108">
        <f t="shared" si="5"/>
        <v>28.3</v>
      </c>
      <c r="AI58" s="108">
        <f t="shared" si="5"/>
        <v>28.3</v>
      </c>
      <c r="AJ58" s="108">
        <f t="shared" si="5"/>
        <v>28.3</v>
      </c>
      <c r="AK58" s="108">
        <f t="shared" si="5"/>
        <v>28.3</v>
      </c>
      <c r="AQ58" s="247"/>
      <c r="AR58" s="250"/>
      <c r="AS58" s="250"/>
      <c r="AT58" s="250"/>
      <c r="AU58" s="253"/>
      <c r="AV58" s="232"/>
    </row>
    <row r="59" spans="7:48" ht="15" thickBot="1" x14ac:dyDescent="0.4">
      <c r="G59" s="1">
        <v>20</v>
      </c>
      <c r="H59" s="93">
        <f t="shared" ref="H59:AK67" si="6">IF($G59=H$39,500,H24)</f>
        <v>52.8</v>
      </c>
      <c r="I59" s="93">
        <f t="shared" si="6"/>
        <v>34.299999999999997</v>
      </c>
      <c r="J59" s="93">
        <f t="shared" si="6"/>
        <v>3.9</v>
      </c>
      <c r="K59" s="93">
        <f t="shared" si="6"/>
        <v>5.0999999999999996</v>
      </c>
      <c r="L59" s="93">
        <f t="shared" si="6"/>
        <v>35.1</v>
      </c>
      <c r="M59" s="93">
        <f t="shared" si="6"/>
        <v>41</v>
      </c>
      <c r="N59" s="93">
        <f t="shared" si="6"/>
        <v>49.4</v>
      </c>
      <c r="O59" s="93">
        <f t="shared" si="6"/>
        <v>35.299999999999997</v>
      </c>
      <c r="P59" s="93">
        <f t="shared" si="6"/>
        <v>34.799999999999997</v>
      </c>
      <c r="Q59" s="93">
        <f t="shared" si="6"/>
        <v>34.799999999999997</v>
      </c>
      <c r="R59" s="93">
        <f t="shared" si="6"/>
        <v>37.4</v>
      </c>
      <c r="S59" s="93">
        <f t="shared" si="6"/>
        <v>101</v>
      </c>
      <c r="T59" s="93">
        <f t="shared" si="6"/>
        <v>102</v>
      </c>
      <c r="U59" s="93">
        <f t="shared" si="6"/>
        <v>59.9</v>
      </c>
      <c r="V59" s="93">
        <f t="shared" si="6"/>
        <v>60.3</v>
      </c>
      <c r="W59" s="93">
        <f t="shared" si="6"/>
        <v>61.2</v>
      </c>
      <c r="X59" s="93">
        <f t="shared" si="6"/>
        <v>57.1</v>
      </c>
      <c r="Y59" s="93">
        <f t="shared" si="6"/>
        <v>59.2</v>
      </c>
      <c r="Z59" s="93">
        <f t="shared" si="6"/>
        <v>13.1</v>
      </c>
      <c r="AA59" s="93">
        <f t="shared" si="6"/>
        <v>500</v>
      </c>
      <c r="AB59" s="93">
        <f t="shared" si="6"/>
        <v>2.6</v>
      </c>
      <c r="AC59" s="93">
        <f t="shared" si="6"/>
        <v>7.2</v>
      </c>
      <c r="AD59" s="93">
        <f t="shared" si="6"/>
        <v>9</v>
      </c>
      <c r="AE59" s="93">
        <f t="shared" si="6"/>
        <v>11.2</v>
      </c>
      <c r="AF59" s="93">
        <f t="shared" si="6"/>
        <v>12.1</v>
      </c>
      <c r="AG59" s="108">
        <f t="shared" si="6"/>
        <v>46</v>
      </c>
      <c r="AH59" s="108">
        <f t="shared" si="6"/>
        <v>46</v>
      </c>
      <c r="AI59" s="108">
        <f t="shared" si="6"/>
        <v>46</v>
      </c>
      <c r="AJ59" s="108">
        <f t="shared" si="6"/>
        <v>46</v>
      </c>
      <c r="AK59" s="108">
        <f t="shared" si="6"/>
        <v>46</v>
      </c>
      <c r="AQ59" s="248"/>
      <c r="AR59" s="251"/>
      <c r="AS59" s="251"/>
      <c r="AT59" s="251"/>
      <c r="AU59" s="254"/>
      <c r="AV59" s="233"/>
    </row>
    <row r="60" spans="7:48" x14ac:dyDescent="0.35">
      <c r="G60" s="1">
        <v>21</v>
      </c>
      <c r="H60" s="93">
        <f t="shared" si="6"/>
        <v>49.8</v>
      </c>
      <c r="I60" s="93">
        <f t="shared" si="6"/>
        <v>34.9</v>
      </c>
      <c r="J60" s="93">
        <f t="shared" si="6"/>
        <v>5.4</v>
      </c>
      <c r="K60" s="93">
        <f t="shared" si="6"/>
        <v>5.0999999999999996</v>
      </c>
      <c r="L60" s="93">
        <f t="shared" si="6"/>
        <v>35.6</v>
      </c>
      <c r="M60" s="93">
        <f t="shared" si="6"/>
        <v>41.5</v>
      </c>
      <c r="N60" s="93">
        <f t="shared" si="6"/>
        <v>50</v>
      </c>
      <c r="O60" s="93">
        <f t="shared" si="6"/>
        <v>35.9</v>
      </c>
      <c r="P60" s="93">
        <f t="shared" si="6"/>
        <v>35.4</v>
      </c>
      <c r="Q60" s="93">
        <f t="shared" si="6"/>
        <v>35.299999999999997</v>
      </c>
      <c r="R60" s="93">
        <f t="shared" si="6"/>
        <v>38</v>
      </c>
      <c r="S60" s="93">
        <f t="shared" si="6"/>
        <v>97.6</v>
      </c>
      <c r="T60" s="93">
        <f t="shared" si="6"/>
        <v>99.2</v>
      </c>
      <c r="U60" s="93">
        <f t="shared" si="6"/>
        <v>56.8</v>
      </c>
      <c r="V60" s="93">
        <f t="shared" si="6"/>
        <v>57.2</v>
      </c>
      <c r="W60" s="93">
        <f t="shared" si="6"/>
        <v>58.2</v>
      </c>
      <c r="X60" s="93">
        <f t="shared" si="6"/>
        <v>54.1</v>
      </c>
      <c r="Y60" s="93">
        <f t="shared" si="6"/>
        <v>61.7</v>
      </c>
      <c r="Z60" s="93">
        <f t="shared" si="6"/>
        <v>20.9</v>
      </c>
      <c r="AA60" s="93">
        <f t="shared" si="6"/>
        <v>1.9</v>
      </c>
      <c r="AB60" s="93">
        <f t="shared" si="6"/>
        <v>500</v>
      </c>
      <c r="AC60" s="93">
        <f t="shared" si="6"/>
        <v>5.8</v>
      </c>
      <c r="AD60" s="93">
        <f t="shared" si="6"/>
        <v>8.9</v>
      </c>
      <c r="AE60" s="93">
        <f t="shared" si="6"/>
        <v>9.9</v>
      </c>
      <c r="AF60" s="93">
        <f t="shared" si="6"/>
        <v>11.2</v>
      </c>
      <c r="AG60" s="108">
        <f t="shared" si="6"/>
        <v>39.5</v>
      </c>
      <c r="AH60" s="108">
        <f t="shared" si="6"/>
        <v>39.5</v>
      </c>
      <c r="AI60" s="108">
        <f t="shared" si="6"/>
        <v>39.5</v>
      </c>
      <c r="AJ60" s="108">
        <f t="shared" si="6"/>
        <v>39.5</v>
      </c>
      <c r="AK60" s="108">
        <f t="shared" si="6"/>
        <v>39.5</v>
      </c>
      <c r="AQ60" s="237" t="s">
        <v>121</v>
      </c>
      <c r="AR60" s="240" t="s">
        <v>129</v>
      </c>
      <c r="AS60" s="240">
        <v>50</v>
      </c>
      <c r="AT60" s="240">
        <v>60</v>
      </c>
      <c r="AU60" s="243">
        <f>AS60/AT60</f>
        <v>0.83333333333333337</v>
      </c>
      <c r="AV60" s="234">
        <f>AC34+K26+I8+AE6+AB28+AD25+AK27</f>
        <v>188.10000000000002</v>
      </c>
    </row>
    <row r="61" spans="7:48" x14ac:dyDescent="0.35">
      <c r="G61" s="1">
        <v>22</v>
      </c>
      <c r="H61" s="93">
        <f t="shared" si="6"/>
        <v>58.2</v>
      </c>
      <c r="I61" s="93">
        <f t="shared" si="6"/>
        <v>35.700000000000003</v>
      </c>
      <c r="J61" s="93">
        <f t="shared" si="6"/>
        <v>15.1</v>
      </c>
      <c r="K61" s="93">
        <f t="shared" si="6"/>
        <v>2.2000000000000002</v>
      </c>
      <c r="L61" s="93">
        <f t="shared" si="6"/>
        <v>23.4</v>
      </c>
      <c r="M61" s="93">
        <f t="shared" si="6"/>
        <v>29.3</v>
      </c>
      <c r="N61" s="93">
        <f t="shared" si="6"/>
        <v>50.8</v>
      </c>
      <c r="O61" s="93">
        <f t="shared" si="6"/>
        <v>36.700000000000003</v>
      </c>
      <c r="P61" s="93">
        <f t="shared" si="6"/>
        <v>36.200000000000003</v>
      </c>
      <c r="Q61" s="93">
        <f t="shared" si="6"/>
        <v>36.1</v>
      </c>
      <c r="R61" s="93">
        <f t="shared" si="6"/>
        <v>38.799999999999997</v>
      </c>
      <c r="S61" s="93">
        <f t="shared" si="6"/>
        <v>106</v>
      </c>
      <c r="T61" s="93">
        <f t="shared" si="6"/>
        <v>108</v>
      </c>
      <c r="U61" s="93">
        <f t="shared" si="6"/>
        <v>65.3</v>
      </c>
      <c r="V61" s="93">
        <f t="shared" si="6"/>
        <v>65.7</v>
      </c>
      <c r="W61" s="93">
        <f t="shared" si="6"/>
        <v>66.599999999999994</v>
      </c>
      <c r="X61" s="93">
        <f t="shared" si="6"/>
        <v>62.5</v>
      </c>
      <c r="Y61" s="93">
        <f t="shared" si="6"/>
        <v>62.5</v>
      </c>
      <c r="Z61" s="93">
        <f t="shared" si="6"/>
        <v>21.6</v>
      </c>
      <c r="AA61" s="93">
        <f t="shared" si="6"/>
        <v>7.3</v>
      </c>
      <c r="AB61" s="93">
        <f t="shared" si="6"/>
        <v>6.4</v>
      </c>
      <c r="AC61" s="93">
        <f t="shared" si="6"/>
        <v>500</v>
      </c>
      <c r="AD61" s="93">
        <f t="shared" si="6"/>
        <v>3</v>
      </c>
      <c r="AE61" s="93">
        <f t="shared" si="6"/>
        <v>3.5</v>
      </c>
      <c r="AF61" s="93">
        <f t="shared" si="6"/>
        <v>4.8</v>
      </c>
      <c r="AG61" s="108">
        <f t="shared" si="6"/>
        <v>47.2</v>
      </c>
      <c r="AH61" s="108">
        <f t="shared" si="6"/>
        <v>47.2</v>
      </c>
      <c r="AI61" s="108">
        <f t="shared" si="6"/>
        <v>47.2</v>
      </c>
      <c r="AJ61" s="108">
        <f t="shared" si="6"/>
        <v>47.2</v>
      </c>
      <c r="AK61" s="108">
        <f t="shared" si="6"/>
        <v>47.2</v>
      </c>
      <c r="AQ61" s="238"/>
      <c r="AR61" s="241"/>
      <c r="AS61" s="241"/>
      <c r="AT61" s="241"/>
      <c r="AU61" s="244"/>
      <c r="AV61" s="235"/>
    </row>
    <row r="62" spans="7:48" x14ac:dyDescent="0.35">
      <c r="G62" s="1">
        <v>23</v>
      </c>
      <c r="H62" s="93">
        <f t="shared" si="6"/>
        <v>56.7</v>
      </c>
      <c r="I62" s="93">
        <f t="shared" si="6"/>
        <v>34.200000000000003</v>
      </c>
      <c r="J62" s="93">
        <f t="shared" si="6"/>
        <v>13.6</v>
      </c>
      <c r="K62" s="93">
        <f t="shared" si="6"/>
        <v>4.5</v>
      </c>
      <c r="L62" s="93">
        <f t="shared" si="6"/>
        <v>22.4</v>
      </c>
      <c r="M62" s="93">
        <f t="shared" si="6"/>
        <v>28.3</v>
      </c>
      <c r="N62" s="93">
        <f t="shared" si="6"/>
        <v>49.3</v>
      </c>
      <c r="O62" s="93">
        <f t="shared" si="6"/>
        <v>35.200000000000003</v>
      </c>
      <c r="P62" s="93">
        <f t="shared" si="6"/>
        <v>34.700000000000003</v>
      </c>
      <c r="Q62" s="93">
        <f t="shared" si="6"/>
        <v>34.6</v>
      </c>
      <c r="R62" s="93">
        <f t="shared" si="6"/>
        <v>37.299999999999997</v>
      </c>
      <c r="S62" s="93">
        <f t="shared" si="6"/>
        <v>104</v>
      </c>
      <c r="T62" s="93">
        <f t="shared" si="6"/>
        <v>106</v>
      </c>
      <c r="U62" s="93">
        <f t="shared" si="6"/>
        <v>63.8</v>
      </c>
      <c r="V62" s="93">
        <f t="shared" si="6"/>
        <v>64.2</v>
      </c>
      <c r="W62" s="93">
        <f t="shared" si="6"/>
        <v>65.099999999999994</v>
      </c>
      <c r="X62" s="93">
        <f t="shared" si="6"/>
        <v>61</v>
      </c>
      <c r="Y62" s="93">
        <f t="shared" si="6"/>
        <v>61</v>
      </c>
      <c r="Z62" s="93">
        <f t="shared" si="6"/>
        <v>20.100000000000001</v>
      </c>
      <c r="AA62" s="93">
        <f t="shared" si="6"/>
        <v>8.8000000000000007</v>
      </c>
      <c r="AB62" s="93">
        <f t="shared" si="6"/>
        <v>9.3000000000000007</v>
      </c>
      <c r="AC62" s="93">
        <f t="shared" si="6"/>
        <v>3</v>
      </c>
      <c r="AD62" s="93">
        <f t="shared" si="6"/>
        <v>500</v>
      </c>
      <c r="AE62" s="93">
        <f t="shared" si="6"/>
        <v>3</v>
      </c>
      <c r="AF62" s="93">
        <f t="shared" si="6"/>
        <v>3.9</v>
      </c>
      <c r="AG62" s="108">
        <f t="shared" si="6"/>
        <v>45.7</v>
      </c>
      <c r="AH62" s="108">
        <f t="shared" si="6"/>
        <v>45.7</v>
      </c>
      <c r="AI62" s="108">
        <f t="shared" si="6"/>
        <v>45.7</v>
      </c>
      <c r="AJ62" s="108">
        <f t="shared" si="6"/>
        <v>45.7</v>
      </c>
      <c r="AK62" s="108">
        <f t="shared" si="6"/>
        <v>45.7</v>
      </c>
      <c r="AQ62" s="238"/>
      <c r="AR62" s="241"/>
      <c r="AS62" s="241"/>
      <c r="AT62" s="241"/>
      <c r="AU62" s="244"/>
      <c r="AV62" s="235"/>
    </row>
    <row r="63" spans="7:48" x14ac:dyDescent="0.35">
      <c r="G63" s="1">
        <v>24</v>
      </c>
      <c r="H63" s="93">
        <f t="shared" si="6"/>
        <v>58.2</v>
      </c>
      <c r="I63" s="93">
        <f t="shared" si="6"/>
        <v>35.9</v>
      </c>
      <c r="J63" s="93">
        <f t="shared" si="6"/>
        <v>15.9</v>
      </c>
      <c r="K63" s="93">
        <f t="shared" si="6"/>
        <v>5.2</v>
      </c>
      <c r="L63" s="93">
        <f t="shared" si="6"/>
        <v>21</v>
      </c>
      <c r="M63" s="93">
        <f t="shared" si="6"/>
        <v>26.9</v>
      </c>
      <c r="N63" s="93">
        <f t="shared" si="6"/>
        <v>51</v>
      </c>
      <c r="O63" s="93">
        <f t="shared" si="6"/>
        <v>36.9</v>
      </c>
      <c r="P63" s="93">
        <f t="shared" si="6"/>
        <v>36.4</v>
      </c>
      <c r="Q63" s="93">
        <f t="shared" si="6"/>
        <v>36.299999999999997</v>
      </c>
      <c r="R63" s="93">
        <f t="shared" si="6"/>
        <v>38.9</v>
      </c>
      <c r="S63" s="93">
        <f t="shared" si="6"/>
        <v>106</v>
      </c>
      <c r="T63" s="93">
        <f t="shared" si="6"/>
        <v>108</v>
      </c>
      <c r="U63" s="93">
        <f t="shared" si="6"/>
        <v>65.2</v>
      </c>
      <c r="V63" s="93">
        <f t="shared" si="6"/>
        <v>65.599999999999994</v>
      </c>
      <c r="W63" s="93">
        <f t="shared" si="6"/>
        <v>66.599999999999994</v>
      </c>
      <c r="X63" s="93">
        <f t="shared" si="6"/>
        <v>62.5</v>
      </c>
      <c r="Y63" s="93">
        <f t="shared" si="6"/>
        <v>60.6</v>
      </c>
      <c r="Z63" s="93">
        <f t="shared" si="6"/>
        <v>21.6</v>
      </c>
      <c r="AA63" s="93">
        <f t="shared" si="6"/>
        <v>11.6</v>
      </c>
      <c r="AB63" s="93">
        <f t="shared" si="6"/>
        <v>10.1</v>
      </c>
      <c r="AC63" s="93">
        <f t="shared" si="6"/>
        <v>3.5</v>
      </c>
      <c r="AD63" s="93">
        <f t="shared" si="6"/>
        <v>3.1</v>
      </c>
      <c r="AE63" s="93">
        <f t="shared" si="6"/>
        <v>500</v>
      </c>
      <c r="AF63" s="93">
        <f t="shared" si="6"/>
        <v>2.5</v>
      </c>
      <c r="AG63" s="108">
        <f t="shared" si="6"/>
        <v>47.6</v>
      </c>
      <c r="AH63" s="108">
        <f t="shared" si="6"/>
        <v>47.6</v>
      </c>
      <c r="AI63" s="108">
        <f t="shared" si="6"/>
        <v>47.6</v>
      </c>
      <c r="AJ63" s="108">
        <f t="shared" si="6"/>
        <v>47.6</v>
      </c>
      <c r="AK63" s="108">
        <f t="shared" si="6"/>
        <v>47.6</v>
      </c>
      <c r="AQ63" s="238"/>
      <c r="AR63" s="241"/>
      <c r="AS63" s="241"/>
      <c r="AT63" s="241"/>
      <c r="AU63" s="244"/>
      <c r="AV63" s="235"/>
    </row>
    <row r="64" spans="7:48" x14ac:dyDescent="0.35">
      <c r="G64" s="1">
        <v>25</v>
      </c>
      <c r="H64" s="93">
        <f t="shared" si="6"/>
        <v>59</v>
      </c>
      <c r="I64" s="93">
        <f t="shared" si="6"/>
        <v>36.700000000000003</v>
      </c>
      <c r="J64" s="93">
        <f t="shared" si="6"/>
        <v>16.7</v>
      </c>
      <c r="K64" s="93">
        <f t="shared" si="6"/>
        <v>6.6</v>
      </c>
      <c r="L64" s="93">
        <f t="shared" si="6"/>
        <v>19</v>
      </c>
      <c r="M64" s="93">
        <f t="shared" si="6"/>
        <v>24.9</v>
      </c>
      <c r="N64" s="93">
        <f t="shared" si="6"/>
        <v>51.8</v>
      </c>
      <c r="O64" s="93">
        <f t="shared" si="6"/>
        <v>37.700000000000003</v>
      </c>
      <c r="P64" s="93">
        <f t="shared" si="6"/>
        <v>37.200000000000003</v>
      </c>
      <c r="Q64" s="93">
        <f t="shared" si="6"/>
        <v>37.1</v>
      </c>
      <c r="R64" s="93">
        <f t="shared" si="6"/>
        <v>39.700000000000003</v>
      </c>
      <c r="S64" s="93">
        <f t="shared" si="6"/>
        <v>107</v>
      </c>
      <c r="T64" s="93">
        <f t="shared" si="6"/>
        <v>108</v>
      </c>
      <c r="U64" s="93">
        <f t="shared" si="6"/>
        <v>66</v>
      </c>
      <c r="V64" s="93">
        <f t="shared" si="6"/>
        <v>66.400000000000006</v>
      </c>
      <c r="W64" s="93">
        <f t="shared" si="6"/>
        <v>67.400000000000006</v>
      </c>
      <c r="X64" s="93">
        <f t="shared" si="6"/>
        <v>63.3</v>
      </c>
      <c r="Y64" s="93">
        <f t="shared" si="6"/>
        <v>61.5</v>
      </c>
      <c r="Z64" s="93">
        <f t="shared" si="6"/>
        <v>22.4</v>
      </c>
      <c r="AA64" s="93">
        <f t="shared" si="6"/>
        <v>11.9</v>
      </c>
      <c r="AB64" s="93">
        <f t="shared" si="6"/>
        <v>11.4</v>
      </c>
      <c r="AC64" s="93">
        <f t="shared" si="6"/>
        <v>4.8</v>
      </c>
      <c r="AD64" s="93">
        <f t="shared" si="6"/>
        <v>3.9</v>
      </c>
      <c r="AE64" s="93">
        <f t="shared" si="6"/>
        <v>2.5</v>
      </c>
      <c r="AF64" s="93">
        <f t="shared" si="6"/>
        <v>500</v>
      </c>
      <c r="AG64" s="108">
        <f t="shared" si="6"/>
        <v>48.4</v>
      </c>
      <c r="AH64" s="108">
        <f t="shared" si="6"/>
        <v>48.4</v>
      </c>
      <c r="AI64" s="108">
        <f t="shared" si="6"/>
        <v>48.4</v>
      </c>
      <c r="AJ64" s="108">
        <f t="shared" si="6"/>
        <v>48.4</v>
      </c>
      <c r="AK64" s="108">
        <f t="shared" si="6"/>
        <v>48.4</v>
      </c>
      <c r="AQ64" s="238"/>
      <c r="AR64" s="241"/>
      <c r="AS64" s="241"/>
      <c r="AT64" s="241"/>
      <c r="AU64" s="244"/>
      <c r="AV64" s="235"/>
    </row>
    <row r="65" spans="7:48" ht="15" thickBot="1" x14ac:dyDescent="0.4">
      <c r="G65" s="63">
        <v>1</v>
      </c>
      <c r="H65" s="108">
        <f t="shared" si="6"/>
        <v>500</v>
      </c>
      <c r="I65" s="108">
        <f t="shared" si="6"/>
        <v>28.8</v>
      </c>
      <c r="J65" s="108">
        <f t="shared" si="6"/>
        <v>36.5</v>
      </c>
      <c r="K65" s="108">
        <f t="shared" si="6"/>
        <v>46.2</v>
      </c>
      <c r="L65" s="108">
        <f t="shared" si="6"/>
        <v>58.7</v>
      </c>
      <c r="M65" s="108">
        <f t="shared" si="6"/>
        <v>64.599999999999994</v>
      </c>
      <c r="N65" s="108">
        <f t="shared" si="6"/>
        <v>70</v>
      </c>
      <c r="O65" s="108">
        <f t="shared" si="6"/>
        <v>43.2</v>
      </c>
      <c r="P65" s="108">
        <f t="shared" si="6"/>
        <v>40.700000000000003</v>
      </c>
      <c r="Q65" s="108">
        <f t="shared" si="6"/>
        <v>39.9</v>
      </c>
      <c r="R65" s="108">
        <f t="shared" si="6"/>
        <v>39</v>
      </c>
      <c r="S65" s="108">
        <f t="shared" si="6"/>
        <v>65</v>
      </c>
      <c r="T65" s="108">
        <f t="shared" si="6"/>
        <v>66.599999999999994</v>
      </c>
      <c r="U65" s="108">
        <f t="shared" si="6"/>
        <v>20.6</v>
      </c>
      <c r="V65" s="108">
        <f t="shared" si="6"/>
        <v>21</v>
      </c>
      <c r="W65" s="108">
        <f t="shared" si="6"/>
        <v>22</v>
      </c>
      <c r="X65" s="108">
        <f t="shared" si="6"/>
        <v>17.899999999999999</v>
      </c>
      <c r="Y65" s="108">
        <f t="shared" si="6"/>
        <v>32.700000000000003</v>
      </c>
      <c r="Z65" s="108">
        <f t="shared" si="6"/>
        <v>28.3</v>
      </c>
      <c r="AA65" s="108">
        <f t="shared" si="6"/>
        <v>46</v>
      </c>
      <c r="AB65" s="108">
        <f t="shared" si="6"/>
        <v>39.5</v>
      </c>
      <c r="AC65" s="108">
        <f t="shared" si="6"/>
        <v>47.2</v>
      </c>
      <c r="AD65" s="108">
        <f t="shared" si="6"/>
        <v>45.7</v>
      </c>
      <c r="AE65" s="108">
        <f t="shared" si="6"/>
        <v>47.6</v>
      </c>
      <c r="AF65" s="108">
        <f t="shared" si="6"/>
        <v>48.4</v>
      </c>
      <c r="AG65" s="109">
        <f>IF($G65=AG$39,0,500)</f>
        <v>0</v>
      </c>
      <c r="AH65" s="109">
        <f t="shared" ref="AH65:AK69" si="7">IF($G65=AH$39,0,500)</f>
        <v>500</v>
      </c>
      <c r="AI65" s="109">
        <f t="shared" si="7"/>
        <v>500</v>
      </c>
      <c r="AJ65" s="109">
        <f t="shared" si="7"/>
        <v>500</v>
      </c>
      <c r="AK65" s="109">
        <f t="shared" si="7"/>
        <v>500</v>
      </c>
      <c r="AQ65" s="239"/>
      <c r="AR65" s="242"/>
      <c r="AS65" s="242"/>
      <c r="AT65" s="242"/>
      <c r="AU65" s="245"/>
      <c r="AV65" s="236"/>
    </row>
    <row r="66" spans="7:48" x14ac:dyDescent="0.35">
      <c r="G66" s="63">
        <v>2</v>
      </c>
      <c r="H66" s="108">
        <f t="shared" si="6"/>
        <v>13.6</v>
      </c>
      <c r="I66" s="108">
        <f t="shared" si="6"/>
        <v>500</v>
      </c>
      <c r="J66" s="108">
        <f t="shared" si="6"/>
        <v>36.5</v>
      </c>
      <c r="K66" s="108">
        <f t="shared" si="6"/>
        <v>46.2</v>
      </c>
      <c r="L66" s="108">
        <f t="shared" si="6"/>
        <v>58.7</v>
      </c>
      <c r="M66" s="108">
        <f t="shared" si="6"/>
        <v>64.599999999999994</v>
      </c>
      <c r="N66" s="108">
        <f t="shared" si="6"/>
        <v>70</v>
      </c>
      <c r="O66" s="108">
        <f t="shared" si="6"/>
        <v>43.2</v>
      </c>
      <c r="P66" s="108">
        <f t="shared" si="6"/>
        <v>40.700000000000003</v>
      </c>
      <c r="Q66" s="108">
        <f t="shared" si="6"/>
        <v>39.9</v>
      </c>
      <c r="R66" s="108">
        <f t="shared" si="6"/>
        <v>39</v>
      </c>
      <c r="S66" s="108">
        <f t="shared" si="6"/>
        <v>65</v>
      </c>
      <c r="T66" s="108">
        <f t="shared" si="6"/>
        <v>66.599999999999994</v>
      </c>
      <c r="U66" s="108">
        <f t="shared" si="6"/>
        <v>20.6</v>
      </c>
      <c r="V66" s="108">
        <f t="shared" si="6"/>
        <v>21</v>
      </c>
      <c r="W66" s="108">
        <f t="shared" si="6"/>
        <v>22</v>
      </c>
      <c r="X66" s="108">
        <f t="shared" si="6"/>
        <v>17.899999999999999</v>
      </c>
      <c r="Y66" s="108">
        <f t="shared" si="6"/>
        <v>32.700000000000003</v>
      </c>
      <c r="Z66" s="108">
        <f t="shared" si="6"/>
        <v>28.3</v>
      </c>
      <c r="AA66" s="108">
        <f t="shared" si="6"/>
        <v>46</v>
      </c>
      <c r="AB66" s="108">
        <f t="shared" si="6"/>
        <v>39.5</v>
      </c>
      <c r="AC66" s="108">
        <f t="shared" si="6"/>
        <v>47.2</v>
      </c>
      <c r="AD66" s="108">
        <f t="shared" si="6"/>
        <v>45.7</v>
      </c>
      <c r="AE66" s="108">
        <f t="shared" si="6"/>
        <v>47.6</v>
      </c>
      <c r="AF66" s="108">
        <f t="shared" si="6"/>
        <v>48.4</v>
      </c>
      <c r="AG66" s="109">
        <f t="shared" ref="AG66:AG69" si="8">IF($G66=AG$39,0,500)</f>
        <v>500</v>
      </c>
      <c r="AH66" s="109">
        <f t="shared" si="7"/>
        <v>0</v>
      </c>
      <c r="AI66" s="109">
        <f t="shared" si="7"/>
        <v>500</v>
      </c>
      <c r="AJ66" s="109">
        <f t="shared" si="7"/>
        <v>500</v>
      </c>
      <c r="AK66" s="109">
        <f t="shared" si="7"/>
        <v>500</v>
      </c>
    </row>
    <row r="67" spans="7:48" x14ac:dyDescent="0.35">
      <c r="G67" s="63">
        <v>3</v>
      </c>
      <c r="H67" s="108">
        <f t="shared" si="6"/>
        <v>13.6</v>
      </c>
      <c r="I67" s="108">
        <f t="shared" si="6"/>
        <v>28.8</v>
      </c>
      <c r="J67" s="108">
        <f t="shared" si="6"/>
        <v>500</v>
      </c>
      <c r="K67" s="108">
        <f t="shared" si="6"/>
        <v>46.2</v>
      </c>
      <c r="L67" s="108">
        <f t="shared" si="6"/>
        <v>58.7</v>
      </c>
      <c r="M67" s="108">
        <f t="shared" si="6"/>
        <v>64.599999999999994</v>
      </c>
      <c r="N67" s="108">
        <f t="shared" si="6"/>
        <v>70</v>
      </c>
      <c r="O67" s="108">
        <f t="shared" si="6"/>
        <v>43.2</v>
      </c>
      <c r="P67" s="108">
        <f t="shared" si="6"/>
        <v>40.700000000000003</v>
      </c>
      <c r="Q67" s="108">
        <f t="shared" si="6"/>
        <v>39.9</v>
      </c>
      <c r="R67" s="108">
        <f t="shared" si="6"/>
        <v>39</v>
      </c>
      <c r="S67" s="108">
        <f t="shared" si="6"/>
        <v>65</v>
      </c>
      <c r="T67" s="108">
        <f t="shared" si="6"/>
        <v>66.599999999999994</v>
      </c>
      <c r="U67" s="108">
        <f t="shared" si="6"/>
        <v>20.6</v>
      </c>
      <c r="V67" s="108">
        <f t="shared" si="6"/>
        <v>21</v>
      </c>
      <c r="W67" s="108">
        <f t="shared" si="6"/>
        <v>22</v>
      </c>
      <c r="X67" s="108">
        <f t="shared" si="6"/>
        <v>17.899999999999999</v>
      </c>
      <c r="Y67" s="108">
        <f t="shared" si="6"/>
        <v>32.700000000000003</v>
      </c>
      <c r="Z67" s="108">
        <f t="shared" si="6"/>
        <v>28.3</v>
      </c>
      <c r="AA67" s="108">
        <f t="shared" si="6"/>
        <v>46</v>
      </c>
      <c r="AB67" s="108">
        <f t="shared" si="6"/>
        <v>39.5</v>
      </c>
      <c r="AC67" s="108">
        <f t="shared" si="6"/>
        <v>47.2</v>
      </c>
      <c r="AD67" s="108">
        <f t="shared" si="6"/>
        <v>45.7</v>
      </c>
      <c r="AE67" s="108">
        <f t="shared" si="6"/>
        <v>47.6</v>
      </c>
      <c r="AF67" s="108">
        <f t="shared" si="6"/>
        <v>48.4</v>
      </c>
      <c r="AG67" s="109">
        <f t="shared" si="8"/>
        <v>500</v>
      </c>
      <c r="AH67" s="109">
        <f t="shared" si="7"/>
        <v>500</v>
      </c>
      <c r="AI67" s="109">
        <f t="shared" si="7"/>
        <v>0</v>
      </c>
      <c r="AJ67" s="109">
        <f t="shared" si="7"/>
        <v>500</v>
      </c>
      <c r="AK67" s="109">
        <f t="shared" si="7"/>
        <v>500</v>
      </c>
    </row>
    <row r="68" spans="7:48" x14ac:dyDescent="0.35">
      <c r="G68" s="63">
        <v>4</v>
      </c>
      <c r="H68" s="108">
        <f t="shared" ref="H68:AF69" si="9">IF($G68=H$39,500,H33)</f>
        <v>13.6</v>
      </c>
      <c r="I68" s="108">
        <f t="shared" si="9"/>
        <v>28.8</v>
      </c>
      <c r="J68" s="108">
        <f t="shared" si="9"/>
        <v>36.5</v>
      </c>
      <c r="K68" s="108">
        <f t="shared" si="9"/>
        <v>500</v>
      </c>
      <c r="L68" s="108">
        <f t="shared" si="9"/>
        <v>58.7</v>
      </c>
      <c r="M68" s="108">
        <f t="shared" si="9"/>
        <v>64.599999999999994</v>
      </c>
      <c r="N68" s="108">
        <f t="shared" si="9"/>
        <v>70</v>
      </c>
      <c r="O68" s="108">
        <f t="shared" si="9"/>
        <v>43.2</v>
      </c>
      <c r="P68" s="108">
        <f t="shared" si="9"/>
        <v>40.700000000000003</v>
      </c>
      <c r="Q68" s="108">
        <f t="shared" si="9"/>
        <v>39.9</v>
      </c>
      <c r="R68" s="108">
        <f t="shared" si="9"/>
        <v>39</v>
      </c>
      <c r="S68" s="108">
        <f t="shared" si="9"/>
        <v>65</v>
      </c>
      <c r="T68" s="108">
        <f t="shared" si="9"/>
        <v>66.599999999999994</v>
      </c>
      <c r="U68" s="108">
        <f t="shared" si="9"/>
        <v>20.6</v>
      </c>
      <c r="V68" s="108">
        <f t="shared" si="9"/>
        <v>21</v>
      </c>
      <c r="W68" s="108">
        <f t="shared" si="9"/>
        <v>22</v>
      </c>
      <c r="X68" s="108">
        <f t="shared" si="9"/>
        <v>17.899999999999999</v>
      </c>
      <c r="Y68" s="108">
        <f t="shared" si="9"/>
        <v>32.700000000000003</v>
      </c>
      <c r="Z68" s="108">
        <f t="shared" si="9"/>
        <v>28.3</v>
      </c>
      <c r="AA68" s="108">
        <f t="shared" si="9"/>
        <v>46</v>
      </c>
      <c r="AB68" s="108">
        <f t="shared" si="9"/>
        <v>39.5</v>
      </c>
      <c r="AC68" s="108">
        <f t="shared" si="9"/>
        <v>47.2</v>
      </c>
      <c r="AD68" s="108">
        <f t="shared" si="9"/>
        <v>45.7</v>
      </c>
      <c r="AE68" s="108">
        <f t="shared" si="9"/>
        <v>47.6</v>
      </c>
      <c r="AF68" s="108">
        <f t="shared" si="9"/>
        <v>48.4</v>
      </c>
      <c r="AG68" s="109">
        <f t="shared" si="8"/>
        <v>500</v>
      </c>
      <c r="AH68" s="109">
        <f t="shared" si="7"/>
        <v>500</v>
      </c>
      <c r="AI68" s="109">
        <f t="shared" si="7"/>
        <v>500</v>
      </c>
      <c r="AJ68" s="109">
        <f t="shared" si="7"/>
        <v>0</v>
      </c>
      <c r="AK68" s="109">
        <f t="shared" si="7"/>
        <v>500</v>
      </c>
    </row>
    <row r="69" spans="7:48" x14ac:dyDescent="0.35">
      <c r="G69" s="63">
        <v>5</v>
      </c>
      <c r="H69" s="108">
        <f t="shared" si="9"/>
        <v>13.6</v>
      </c>
      <c r="I69" s="108">
        <f t="shared" si="9"/>
        <v>28.8</v>
      </c>
      <c r="J69" s="108">
        <f t="shared" si="9"/>
        <v>36.5</v>
      </c>
      <c r="K69" s="108">
        <f t="shared" si="9"/>
        <v>46.2</v>
      </c>
      <c r="L69" s="108">
        <f t="shared" si="9"/>
        <v>500</v>
      </c>
      <c r="M69" s="108">
        <f t="shared" si="9"/>
        <v>64.599999999999994</v>
      </c>
      <c r="N69" s="108">
        <f t="shared" si="9"/>
        <v>70</v>
      </c>
      <c r="O69" s="108">
        <f t="shared" si="9"/>
        <v>43.2</v>
      </c>
      <c r="P69" s="108">
        <f t="shared" si="9"/>
        <v>40.700000000000003</v>
      </c>
      <c r="Q69" s="108">
        <f t="shared" si="9"/>
        <v>39.9</v>
      </c>
      <c r="R69" s="108">
        <f t="shared" si="9"/>
        <v>39</v>
      </c>
      <c r="S69" s="108">
        <f t="shared" si="9"/>
        <v>65</v>
      </c>
      <c r="T69" s="108">
        <f t="shared" si="9"/>
        <v>66.599999999999994</v>
      </c>
      <c r="U69" s="108">
        <f t="shared" si="9"/>
        <v>20.6</v>
      </c>
      <c r="V69" s="108">
        <f t="shared" si="9"/>
        <v>21</v>
      </c>
      <c r="W69" s="108">
        <f t="shared" si="9"/>
        <v>22</v>
      </c>
      <c r="X69" s="108">
        <f t="shared" si="9"/>
        <v>17.899999999999999</v>
      </c>
      <c r="Y69" s="108">
        <f t="shared" si="9"/>
        <v>32.700000000000003</v>
      </c>
      <c r="Z69" s="108">
        <f t="shared" si="9"/>
        <v>28.3</v>
      </c>
      <c r="AA69" s="108">
        <f t="shared" si="9"/>
        <v>46</v>
      </c>
      <c r="AB69" s="108">
        <f t="shared" si="9"/>
        <v>39.5</v>
      </c>
      <c r="AC69" s="108">
        <f t="shared" si="9"/>
        <v>47.2</v>
      </c>
      <c r="AD69" s="108">
        <f t="shared" si="9"/>
        <v>45.7</v>
      </c>
      <c r="AE69" s="108">
        <f t="shared" si="9"/>
        <v>47.6</v>
      </c>
      <c r="AF69" s="108">
        <f t="shared" si="9"/>
        <v>48.4</v>
      </c>
      <c r="AG69" s="109">
        <f t="shared" si="8"/>
        <v>500</v>
      </c>
      <c r="AH69" s="109">
        <f t="shared" si="7"/>
        <v>500</v>
      </c>
      <c r="AI69" s="109">
        <f t="shared" si="7"/>
        <v>500</v>
      </c>
      <c r="AJ69" s="109">
        <f t="shared" si="7"/>
        <v>500</v>
      </c>
      <c r="AK69" s="109">
        <f t="shared" si="7"/>
        <v>0</v>
      </c>
    </row>
    <row r="74" spans="7:48" x14ac:dyDescent="0.35">
      <c r="G74" s="95" t="s">
        <v>85</v>
      </c>
      <c r="H74" s="96">
        <v>1</v>
      </c>
      <c r="I74" s="96">
        <v>2</v>
      </c>
      <c r="J74" s="96">
        <v>3</v>
      </c>
      <c r="K74" s="96">
        <v>4</v>
      </c>
      <c r="L74" s="96">
        <v>5</v>
      </c>
      <c r="M74" s="96">
        <v>6</v>
      </c>
      <c r="N74" s="96">
        <v>7</v>
      </c>
      <c r="O74" s="96">
        <v>8</v>
      </c>
      <c r="P74" s="96">
        <v>9</v>
      </c>
      <c r="Q74" s="96">
        <v>10</v>
      </c>
      <c r="R74" s="96">
        <v>11</v>
      </c>
      <c r="S74" s="96">
        <v>12</v>
      </c>
      <c r="T74" s="96">
        <v>13</v>
      </c>
      <c r="U74" s="96">
        <v>14</v>
      </c>
      <c r="V74" s="96">
        <v>15</v>
      </c>
      <c r="W74" s="96">
        <v>16</v>
      </c>
      <c r="X74" s="96">
        <v>17</v>
      </c>
      <c r="Y74" s="96">
        <v>18</v>
      </c>
      <c r="Z74" s="96">
        <v>19</v>
      </c>
      <c r="AA74" s="96">
        <v>20</v>
      </c>
      <c r="AB74" s="96">
        <v>21</v>
      </c>
      <c r="AC74" s="96">
        <v>22</v>
      </c>
      <c r="AD74" s="96">
        <v>23</v>
      </c>
      <c r="AE74" s="96">
        <v>24</v>
      </c>
      <c r="AF74" s="96">
        <v>25</v>
      </c>
      <c r="AG74" s="97">
        <v>26</v>
      </c>
      <c r="AH74" s="97">
        <v>27</v>
      </c>
      <c r="AI74" s="97">
        <v>28</v>
      </c>
      <c r="AJ74" s="98">
        <v>29</v>
      </c>
      <c r="AK74" s="97">
        <v>30</v>
      </c>
      <c r="AM74" t="s">
        <v>88</v>
      </c>
      <c r="AR74" s="99" t="s">
        <v>99</v>
      </c>
      <c r="AS74" t="s">
        <v>110</v>
      </c>
    </row>
    <row r="75" spans="7:48" x14ac:dyDescent="0.35">
      <c r="G75" s="96">
        <v>1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100">
        <v>0</v>
      </c>
      <c r="T75" s="100">
        <v>0</v>
      </c>
      <c r="U75" s="100">
        <v>1</v>
      </c>
      <c r="V75" s="100">
        <v>0</v>
      </c>
      <c r="W75" s="100">
        <v>0</v>
      </c>
      <c r="X75" s="100">
        <v>0</v>
      </c>
      <c r="Y75" s="100">
        <v>0</v>
      </c>
      <c r="Z75" s="100">
        <v>0</v>
      </c>
      <c r="AA75" s="100">
        <v>0</v>
      </c>
      <c r="AB75" s="100">
        <v>0</v>
      </c>
      <c r="AC75" s="100">
        <v>0</v>
      </c>
      <c r="AD75" s="100">
        <v>0</v>
      </c>
      <c r="AE75" s="100">
        <v>0</v>
      </c>
      <c r="AF75" s="100">
        <v>0</v>
      </c>
      <c r="AG75" s="101">
        <v>0</v>
      </c>
      <c r="AH75" s="101">
        <v>0</v>
      </c>
      <c r="AI75" s="101">
        <v>0</v>
      </c>
      <c r="AJ75" s="101">
        <v>0</v>
      </c>
      <c r="AK75" s="101">
        <v>0</v>
      </c>
      <c r="AM75" s="104">
        <f>SUM(H75:AK75)</f>
        <v>1</v>
      </c>
      <c r="AR75">
        <f>G75</f>
        <v>1</v>
      </c>
      <c r="AS75">
        <f>SUMPRODUCT(H75:AK75,$H$74:$AK$74)</f>
        <v>14</v>
      </c>
    </row>
    <row r="76" spans="7:48" x14ac:dyDescent="0.35">
      <c r="G76" s="96">
        <v>2</v>
      </c>
      <c r="H76" s="100">
        <v>0</v>
      </c>
      <c r="I76" s="100">
        <v>0</v>
      </c>
      <c r="J76" s="100">
        <v>0</v>
      </c>
      <c r="K76" s="100">
        <v>0</v>
      </c>
      <c r="L76" s="100">
        <v>0</v>
      </c>
      <c r="M76" s="100">
        <v>0</v>
      </c>
      <c r="N76" s="100">
        <v>0</v>
      </c>
      <c r="O76" s="100">
        <v>0</v>
      </c>
      <c r="P76" s="100">
        <v>0</v>
      </c>
      <c r="Q76" s="100">
        <v>0</v>
      </c>
      <c r="R76" s="100">
        <v>0</v>
      </c>
      <c r="S76" s="100">
        <v>0</v>
      </c>
      <c r="T76" s="100">
        <v>0</v>
      </c>
      <c r="U76" s="100">
        <v>0</v>
      </c>
      <c r="V76" s="100">
        <v>0</v>
      </c>
      <c r="W76" s="100">
        <v>0</v>
      </c>
      <c r="X76" s="100">
        <v>0</v>
      </c>
      <c r="Y76" s="100">
        <v>0</v>
      </c>
      <c r="Z76" s="100">
        <v>0</v>
      </c>
      <c r="AA76" s="100">
        <v>0</v>
      </c>
      <c r="AB76" s="100">
        <v>0</v>
      </c>
      <c r="AC76" s="100">
        <v>0</v>
      </c>
      <c r="AD76" s="100">
        <v>0</v>
      </c>
      <c r="AE76" s="100">
        <v>1</v>
      </c>
      <c r="AF76" s="100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M76" s="104">
        <f t="shared" ref="AM76:AM104" si="10">SUM(H76:AK76)</f>
        <v>1</v>
      </c>
      <c r="AO76" t="s">
        <v>93</v>
      </c>
      <c r="AP76" s="103">
        <f>SUM(H100:AF104)</f>
        <v>5</v>
      </c>
      <c r="AR76">
        <f t="shared" ref="AR76:AR104" si="11">G76</f>
        <v>2</v>
      </c>
      <c r="AS76">
        <f t="shared" ref="AS76:AS104" si="12">SUMPRODUCT(H76:AK76,$H$74:$AK$74)</f>
        <v>24</v>
      </c>
    </row>
    <row r="77" spans="7:48" x14ac:dyDescent="0.35">
      <c r="G77" s="96">
        <v>3</v>
      </c>
      <c r="H77" s="100">
        <v>0</v>
      </c>
      <c r="I77" s="100">
        <v>0</v>
      </c>
      <c r="J77" s="100">
        <v>0</v>
      </c>
      <c r="K77" s="100">
        <v>0</v>
      </c>
      <c r="L77" s="100">
        <v>0</v>
      </c>
      <c r="M77" s="100">
        <v>0</v>
      </c>
      <c r="N77" s="100">
        <v>0</v>
      </c>
      <c r="O77" s="100">
        <v>0</v>
      </c>
      <c r="P77" s="100">
        <v>0</v>
      </c>
      <c r="Q77" s="100">
        <v>0</v>
      </c>
      <c r="R77" s="100">
        <v>0</v>
      </c>
      <c r="S77" s="100">
        <v>0</v>
      </c>
      <c r="T77" s="100">
        <v>0</v>
      </c>
      <c r="U77" s="100">
        <v>0</v>
      </c>
      <c r="V77" s="100">
        <v>0</v>
      </c>
      <c r="W77" s="100">
        <v>0</v>
      </c>
      <c r="X77" s="100">
        <v>0</v>
      </c>
      <c r="Y77" s="100">
        <v>0</v>
      </c>
      <c r="Z77" s="100">
        <v>0</v>
      </c>
      <c r="AA77" s="100">
        <v>0</v>
      </c>
      <c r="AB77" s="100">
        <v>0</v>
      </c>
      <c r="AC77" s="100">
        <v>0</v>
      </c>
      <c r="AD77" s="100">
        <v>0</v>
      </c>
      <c r="AE77" s="100">
        <v>0</v>
      </c>
      <c r="AF77" s="100">
        <v>0</v>
      </c>
      <c r="AG77" s="101">
        <v>0</v>
      </c>
      <c r="AH77" s="101">
        <v>1</v>
      </c>
      <c r="AI77" s="101">
        <v>0</v>
      </c>
      <c r="AJ77" s="101">
        <v>0</v>
      </c>
      <c r="AK77" s="101">
        <v>0</v>
      </c>
      <c r="AM77" s="104">
        <f t="shared" si="10"/>
        <v>1</v>
      </c>
      <c r="AO77" t="s">
        <v>94</v>
      </c>
      <c r="AP77" s="103">
        <f>SUM(AG75:AK99)</f>
        <v>5</v>
      </c>
      <c r="AR77">
        <f t="shared" si="11"/>
        <v>3</v>
      </c>
      <c r="AS77">
        <f t="shared" si="12"/>
        <v>27</v>
      </c>
    </row>
    <row r="78" spans="7:48" x14ac:dyDescent="0.35">
      <c r="G78" s="96">
        <v>4</v>
      </c>
      <c r="H78" s="100">
        <v>0</v>
      </c>
      <c r="I78" s="100">
        <v>1</v>
      </c>
      <c r="J78" s="100">
        <v>0</v>
      </c>
      <c r="K78" s="100">
        <v>0</v>
      </c>
      <c r="L78" s="100">
        <v>0</v>
      </c>
      <c r="M78" s="100">
        <v>0</v>
      </c>
      <c r="N78" s="100">
        <v>0</v>
      </c>
      <c r="O78" s="100">
        <v>0</v>
      </c>
      <c r="P78" s="100">
        <v>0</v>
      </c>
      <c r="Q78" s="100">
        <v>0</v>
      </c>
      <c r="R78" s="100">
        <v>0</v>
      </c>
      <c r="S78" s="100">
        <v>0</v>
      </c>
      <c r="T78" s="100">
        <v>0</v>
      </c>
      <c r="U78" s="100">
        <v>0</v>
      </c>
      <c r="V78" s="100">
        <v>0</v>
      </c>
      <c r="W78" s="100">
        <v>0</v>
      </c>
      <c r="X78" s="100">
        <v>0</v>
      </c>
      <c r="Y78" s="100">
        <v>0</v>
      </c>
      <c r="Z78" s="100">
        <v>0</v>
      </c>
      <c r="AA78" s="100">
        <v>0</v>
      </c>
      <c r="AB78" s="100">
        <v>0</v>
      </c>
      <c r="AC78" s="100">
        <v>0</v>
      </c>
      <c r="AD78" s="100">
        <v>0</v>
      </c>
      <c r="AE78" s="100">
        <v>0</v>
      </c>
      <c r="AF78" s="100">
        <v>0</v>
      </c>
      <c r="AG78" s="101">
        <v>0</v>
      </c>
      <c r="AH78" s="101">
        <v>0</v>
      </c>
      <c r="AI78" s="101">
        <v>0</v>
      </c>
      <c r="AJ78" s="101">
        <v>0</v>
      </c>
      <c r="AK78" s="101">
        <v>0</v>
      </c>
      <c r="AM78" s="104">
        <f t="shared" si="10"/>
        <v>1</v>
      </c>
      <c r="AR78">
        <f t="shared" si="11"/>
        <v>4</v>
      </c>
      <c r="AS78">
        <f t="shared" si="12"/>
        <v>2</v>
      </c>
    </row>
    <row r="79" spans="7:48" x14ac:dyDescent="0.35">
      <c r="G79" s="96">
        <v>5</v>
      </c>
      <c r="H79" s="100">
        <v>0</v>
      </c>
      <c r="I79" s="100">
        <v>0</v>
      </c>
      <c r="J79" s="100">
        <v>0</v>
      </c>
      <c r="K79" s="100">
        <v>0</v>
      </c>
      <c r="L79" s="100">
        <v>0</v>
      </c>
      <c r="M79" s="100">
        <v>0</v>
      </c>
      <c r="N79" s="100">
        <v>0</v>
      </c>
      <c r="O79" s="100">
        <v>0</v>
      </c>
      <c r="P79" s="100">
        <v>0</v>
      </c>
      <c r="Q79" s="100">
        <v>0</v>
      </c>
      <c r="R79" s="100">
        <v>0</v>
      </c>
      <c r="S79" s="100">
        <v>0</v>
      </c>
      <c r="T79" s="100">
        <v>0</v>
      </c>
      <c r="U79" s="100">
        <v>0</v>
      </c>
      <c r="V79" s="100">
        <v>0</v>
      </c>
      <c r="W79" s="100">
        <v>0</v>
      </c>
      <c r="X79" s="100">
        <v>0</v>
      </c>
      <c r="Y79" s="100">
        <v>0</v>
      </c>
      <c r="Z79" s="100">
        <v>0</v>
      </c>
      <c r="AA79" s="100">
        <v>0</v>
      </c>
      <c r="AB79" s="100">
        <v>0</v>
      </c>
      <c r="AC79" s="100">
        <v>0</v>
      </c>
      <c r="AD79" s="100">
        <v>0</v>
      </c>
      <c r="AE79" s="100">
        <v>0</v>
      </c>
      <c r="AF79" s="100">
        <v>1</v>
      </c>
      <c r="AG79" s="101">
        <v>0</v>
      </c>
      <c r="AH79" s="101">
        <v>0</v>
      </c>
      <c r="AI79" s="101">
        <v>0</v>
      </c>
      <c r="AJ79" s="101">
        <v>0</v>
      </c>
      <c r="AK79" s="101">
        <v>0</v>
      </c>
      <c r="AM79" s="104">
        <f t="shared" si="10"/>
        <v>1</v>
      </c>
      <c r="AR79">
        <f t="shared" si="11"/>
        <v>5</v>
      </c>
      <c r="AS79">
        <f t="shared" si="12"/>
        <v>25</v>
      </c>
    </row>
    <row r="80" spans="7:48" x14ac:dyDescent="0.35">
      <c r="G80" s="96">
        <v>6</v>
      </c>
      <c r="H80" s="100">
        <v>0</v>
      </c>
      <c r="I80" s="100">
        <v>0</v>
      </c>
      <c r="J80" s="100">
        <v>0</v>
      </c>
      <c r="K80" s="100">
        <v>0</v>
      </c>
      <c r="L80" s="100">
        <v>1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0">
        <v>0</v>
      </c>
      <c r="S80" s="100">
        <v>0</v>
      </c>
      <c r="T80" s="100">
        <v>0</v>
      </c>
      <c r="U80" s="100">
        <v>0</v>
      </c>
      <c r="V80" s="100">
        <v>0</v>
      </c>
      <c r="W80" s="100">
        <v>0</v>
      </c>
      <c r="X80" s="100">
        <v>0</v>
      </c>
      <c r="Y80" s="100">
        <v>0</v>
      </c>
      <c r="Z80" s="100">
        <v>0</v>
      </c>
      <c r="AA80" s="100">
        <v>0</v>
      </c>
      <c r="AB80" s="100">
        <v>0</v>
      </c>
      <c r="AC80" s="100">
        <v>0</v>
      </c>
      <c r="AD80" s="100">
        <v>0</v>
      </c>
      <c r="AE80" s="100">
        <v>0</v>
      </c>
      <c r="AF80" s="100">
        <v>0</v>
      </c>
      <c r="AG80" s="101">
        <v>0</v>
      </c>
      <c r="AH80" s="101">
        <v>0</v>
      </c>
      <c r="AI80" s="101">
        <v>0</v>
      </c>
      <c r="AJ80" s="101">
        <v>0</v>
      </c>
      <c r="AK80" s="101">
        <v>0</v>
      </c>
      <c r="AM80" s="104">
        <f t="shared" si="10"/>
        <v>1</v>
      </c>
      <c r="AR80">
        <f t="shared" si="11"/>
        <v>6</v>
      </c>
      <c r="AS80">
        <f t="shared" si="12"/>
        <v>5</v>
      </c>
    </row>
    <row r="81" spans="7:56" x14ac:dyDescent="0.35">
      <c r="G81" s="96">
        <v>7</v>
      </c>
      <c r="H81" s="100">
        <v>0</v>
      </c>
      <c r="I81" s="100">
        <v>0</v>
      </c>
      <c r="J81" s="100">
        <v>0</v>
      </c>
      <c r="K81" s="100">
        <v>0</v>
      </c>
      <c r="L81" s="100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0">
        <v>0</v>
      </c>
      <c r="S81" s="100">
        <v>0</v>
      </c>
      <c r="T81" s="100">
        <v>0</v>
      </c>
      <c r="U81" s="100">
        <v>0</v>
      </c>
      <c r="V81" s="100">
        <v>0</v>
      </c>
      <c r="W81" s="100">
        <v>0</v>
      </c>
      <c r="X81" s="100">
        <v>0</v>
      </c>
      <c r="Y81" s="100">
        <v>0</v>
      </c>
      <c r="Z81" s="100">
        <v>1</v>
      </c>
      <c r="AA81" s="100">
        <v>0</v>
      </c>
      <c r="AB81" s="100">
        <v>0</v>
      </c>
      <c r="AC81" s="100">
        <v>0</v>
      </c>
      <c r="AD81" s="100">
        <v>0</v>
      </c>
      <c r="AE81" s="100">
        <v>0</v>
      </c>
      <c r="AF81" s="100">
        <v>0</v>
      </c>
      <c r="AG81" s="101">
        <v>0</v>
      </c>
      <c r="AH81" s="101">
        <v>0</v>
      </c>
      <c r="AI81" s="101">
        <v>0</v>
      </c>
      <c r="AJ81" s="101">
        <v>0</v>
      </c>
      <c r="AK81" s="101">
        <v>0</v>
      </c>
      <c r="AM81" s="104">
        <f t="shared" si="10"/>
        <v>1</v>
      </c>
      <c r="AR81">
        <f t="shared" si="11"/>
        <v>7</v>
      </c>
      <c r="AS81">
        <f t="shared" si="12"/>
        <v>19</v>
      </c>
    </row>
    <row r="82" spans="7:56" x14ac:dyDescent="0.35">
      <c r="G82" s="96">
        <v>8</v>
      </c>
      <c r="H82" s="100">
        <v>0</v>
      </c>
      <c r="I82" s="100">
        <v>0</v>
      </c>
      <c r="J82" s="100">
        <v>0</v>
      </c>
      <c r="K82" s="100">
        <v>0</v>
      </c>
      <c r="L82" s="100">
        <v>0</v>
      </c>
      <c r="M82" s="100">
        <v>0</v>
      </c>
      <c r="N82" s="100">
        <v>0</v>
      </c>
      <c r="O82" s="100">
        <v>0</v>
      </c>
      <c r="P82" s="100">
        <v>0</v>
      </c>
      <c r="Q82" s="100">
        <v>1</v>
      </c>
      <c r="R82" s="100">
        <v>0</v>
      </c>
      <c r="S82" s="100">
        <v>0</v>
      </c>
      <c r="T82" s="100">
        <v>0</v>
      </c>
      <c r="U82" s="100">
        <v>0</v>
      </c>
      <c r="V82" s="100">
        <v>0</v>
      </c>
      <c r="W82" s="100">
        <v>0</v>
      </c>
      <c r="X82" s="100">
        <v>0</v>
      </c>
      <c r="Y82" s="100">
        <v>0</v>
      </c>
      <c r="Z82" s="100">
        <v>0</v>
      </c>
      <c r="AA82" s="100">
        <v>0</v>
      </c>
      <c r="AB82" s="100">
        <v>0</v>
      </c>
      <c r="AC82" s="100">
        <v>0</v>
      </c>
      <c r="AD82" s="100">
        <v>0</v>
      </c>
      <c r="AE82" s="100">
        <v>0</v>
      </c>
      <c r="AF82" s="100">
        <v>0</v>
      </c>
      <c r="AG82" s="101">
        <v>0</v>
      </c>
      <c r="AH82" s="101">
        <v>0</v>
      </c>
      <c r="AI82" s="101">
        <v>0</v>
      </c>
      <c r="AJ82" s="101">
        <v>0</v>
      </c>
      <c r="AK82" s="101">
        <v>0</v>
      </c>
      <c r="AM82" s="104">
        <f t="shared" si="10"/>
        <v>1</v>
      </c>
      <c r="AR82">
        <f t="shared" si="11"/>
        <v>8</v>
      </c>
      <c r="AS82">
        <f t="shared" si="12"/>
        <v>10</v>
      </c>
    </row>
    <row r="83" spans="7:56" x14ac:dyDescent="0.35">
      <c r="G83" s="96">
        <v>9</v>
      </c>
      <c r="H83" s="100">
        <v>0</v>
      </c>
      <c r="I83" s="100">
        <v>0</v>
      </c>
      <c r="J83" s="100">
        <v>0</v>
      </c>
      <c r="K83" s="100">
        <v>0</v>
      </c>
      <c r="L83" s="100">
        <v>0</v>
      </c>
      <c r="M83" s="100">
        <v>0</v>
      </c>
      <c r="N83" s="100">
        <v>0</v>
      </c>
      <c r="O83" s="100">
        <v>0</v>
      </c>
      <c r="P83" s="100">
        <v>0</v>
      </c>
      <c r="Q83" s="100">
        <v>0</v>
      </c>
      <c r="R83" s="100">
        <v>1</v>
      </c>
      <c r="S83" s="100">
        <v>0</v>
      </c>
      <c r="T83" s="100">
        <v>0</v>
      </c>
      <c r="U83" s="100">
        <v>0</v>
      </c>
      <c r="V83" s="100">
        <v>0</v>
      </c>
      <c r="W83" s="100">
        <v>0</v>
      </c>
      <c r="X83" s="100">
        <v>0</v>
      </c>
      <c r="Y83" s="100">
        <v>0</v>
      </c>
      <c r="Z83" s="100">
        <v>0</v>
      </c>
      <c r="AA83" s="100">
        <v>0</v>
      </c>
      <c r="AB83" s="100">
        <v>0</v>
      </c>
      <c r="AC83" s="100">
        <v>0</v>
      </c>
      <c r="AD83" s="100">
        <v>0</v>
      </c>
      <c r="AE83" s="100">
        <v>0</v>
      </c>
      <c r="AF83" s="100">
        <v>0</v>
      </c>
      <c r="AG83" s="101">
        <v>0</v>
      </c>
      <c r="AH83" s="101">
        <v>0</v>
      </c>
      <c r="AI83" s="101">
        <v>0</v>
      </c>
      <c r="AJ83" s="101">
        <v>0</v>
      </c>
      <c r="AK83" s="101">
        <v>0</v>
      </c>
      <c r="AM83" s="104">
        <f t="shared" si="10"/>
        <v>1</v>
      </c>
      <c r="AR83">
        <f t="shared" si="11"/>
        <v>9</v>
      </c>
      <c r="AS83">
        <f t="shared" si="12"/>
        <v>11</v>
      </c>
    </row>
    <row r="84" spans="7:56" x14ac:dyDescent="0.35">
      <c r="G84" s="96">
        <v>10</v>
      </c>
      <c r="H84" s="100">
        <v>0</v>
      </c>
      <c r="I84" s="100">
        <v>0</v>
      </c>
      <c r="J84" s="100">
        <v>0</v>
      </c>
      <c r="K84" s="100">
        <v>0</v>
      </c>
      <c r="L84" s="100">
        <v>0</v>
      </c>
      <c r="M84" s="100">
        <v>0</v>
      </c>
      <c r="N84" s="100">
        <v>1</v>
      </c>
      <c r="O84" s="100">
        <v>0</v>
      </c>
      <c r="P84" s="100">
        <v>0</v>
      </c>
      <c r="Q84" s="100">
        <v>0</v>
      </c>
      <c r="R84" s="100">
        <v>0</v>
      </c>
      <c r="S84" s="100">
        <v>0</v>
      </c>
      <c r="T84" s="100">
        <v>0</v>
      </c>
      <c r="U84" s="100">
        <v>0</v>
      </c>
      <c r="V84" s="100">
        <v>0</v>
      </c>
      <c r="W84" s="100">
        <v>0</v>
      </c>
      <c r="X84" s="100">
        <v>0</v>
      </c>
      <c r="Y84" s="100">
        <v>0</v>
      </c>
      <c r="Z84" s="100">
        <v>0</v>
      </c>
      <c r="AA84" s="100">
        <v>0</v>
      </c>
      <c r="AB84" s="100">
        <v>0</v>
      </c>
      <c r="AC84" s="100">
        <v>0</v>
      </c>
      <c r="AD84" s="100">
        <v>0</v>
      </c>
      <c r="AE84" s="100">
        <v>0</v>
      </c>
      <c r="AF84" s="100">
        <v>0</v>
      </c>
      <c r="AG84" s="101">
        <v>0</v>
      </c>
      <c r="AH84" s="101">
        <v>0</v>
      </c>
      <c r="AI84" s="101">
        <v>0</v>
      </c>
      <c r="AJ84" s="101">
        <v>0</v>
      </c>
      <c r="AK84" s="101">
        <v>0</v>
      </c>
      <c r="AM84" s="104">
        <f t="shared" si="10"/>
        <v>1</v>
      </c>
      <c r="AR84">
        <f t="shared" si="11"/>
        <v>10</v>
      </c>
      <c r="AS84">
        <f t="shared" si="12"/>
        <v>7</v>
      </c>
    </row>
    <row r="85" spans="7:56" x14ac:dyDescent="0.35">
      <c r="G85" s="96">
        <v>11</v>
      </c>
      <c r="H85" s="100">
        <v>0</v>
      </c>
      <c r="I85" s="100">
        <v>0</v>
      </c>
      <c r="J85" s="100">
        <v>0</v>
      </c>
      <c r="K85" s="100">
        <v>0</v>
      </c>
      <c r="L85" s="100">
        <v>0</v>
      </c>
      <c r="M85" s="100">
        <v>0</v>
      </c>
      <c r="N85" s="100">
        <v>0</v>
      </c>
      <c r="O85" s="100">
        <v>1</v>
      </c>
      <c r="P85" s="100">
        <v>0</v>
      </c>
      <c r="Q85" s="100">
        <v>0</v>
      </c>
      <c r="R85" s="100">
        <v>0</v>
      </c>
      <c r="S85" s="100">
        <v>0</v>
      </c>
      <c r="T85" s="100">
        <v>0</v>
      </c>
      <c r="U85" s="100">
        <v>0</v>
      </c>
      <c r="V85" s="100">
        <v>0</v>
      </c>
      <c r="W85" s="100">
        <v>0</v>
      </c>
      <c r="X85" s="100">
        <v>0</v>
      </c>
      <c r="Y85" s="100">
        <v>0</v>
      </c>
      <c r="Z85" s="100">
        <v>0</v>
      </c>
      <c r="AA85" s="100">
        <v>0</v>
      </c>
      <c r="AB85" s="100">
        <v>0</v>
      </c>
      <c r="AC85" s="100">
        <v>0</v>
      </c>
      <c r="AD85" s="100">
        <v>0</v>
      </c>
      <c r="AE85" s="100">
        <v>0</v>
      </c>
      <c r="AF85" s="100">
        <v>0</v>
      </c>
      <c r="AG85" s="101">
        <v>0</v>
      </c>
      <c r="AH85" s="101">
        <v>0</v>
      </c>
      <c r="AI85" s="101">
        <v>0</v>
      </c>
      <c r="AJ85" s="101">
        <v>0</v>
      </c>
      <c r="AK85" s="101">
        <v>0</v>
      </c>
      <c r="AM85" s="104">
        <f t="shared" si="10"/>
        <v>1</v>
      </c>
      <c r="AR85">
        <f t="shared" si="11"/>
        <v>11</v>
      </c>
      <c r="AS85">
        <f t="shared" si="12"/>
        <v>8</v>
      </c>
    </row>
    <row r="86" spans="7:56" x14ac:dyDescent="0.35">
      <c r="G86" s="96">
        <v>12</v>
      </c>
      <c r="H86" s="100">
        <v>0</v>
      </c>
      <c r="I86" s="100">
        <v>0</v>
      </c>
      <c r="J86" s="100">
        <v>0</v>
      </c>
      <c r="K86" s="100">
        <v>0</v>
      </c>
      <c r="L86" s="100">
        <v>0</v>
      </c>
      <c r="M86" s="100">
        <v>0</v>
      </c>
      <c r="N86" s="100">
        <v>0</v>
      </c>
      <c r="O86" s="100">
        <v>0</v>
      </c>
      <c r="P86" s="100">
        <v>0</v>
      </c>
      <c r="Q86" s="100">
        <v>0</v>
      </c>
      <c r="R86" s="100">
        <v>0</v>
      </c>
      <c r="S86" s="100">
        <v>0</v>
      </c>
      <c r="T86" s="100">
        <v>0</v>
      </c>
      <c r="U86" s="100">
        <v>0</v>
      </c>
      <c r="V86" s="100">
        <v>0</v>
      </c>
      <c r="W86" s="100">
        <v>0</v>
      </c>
      <c r="X86" s="100">
        <v>0</v>
      </c>
      <c r="Y86" s="100">
        <v>0</v>
      </c>
      <c r="Z86" s="100">
        <v>0</v>
      </c>
      <c r="AA86" s="100">
        <v>0</v>
      </c>
      <c r="AB86" s="100">
        <v>0</v>
      </c>
      <c r="AC86" s="100">
        <v>0</v>
      </c>
      <c r="AD86" s="100">
        <v>0</v>
      </c>
      <c r="AE86" s="100">
        <v>0</v>
      </c>
      <c r="AF86" s="100">
        <v>0</v>
      </c>
      <c r="AG86" s="101">
        <v>0</v>
      </c>
      <c r="AH86" s="101">
        <v>0</v>
      </c>
      <c r="AI86" s="101">
        <v>0</v>
      </c>
      <c r="AJ86" s="101">
        <v>1</v>
      </c>
      <c r="AK86" s="101">
        <v>0</v>
      </c>
      <c r="AM86" s="104">
        <f t="shared" si="10"/>
        <v>1</v>
      </c>
      <c r="AR86">
        <f t="shared" si="11"/>
        <v>12</v>
      </c>
      <c r="AS86">
        <f t="shared" si="12"/>
        <v>29</v>
      </c>
    </row>
    <row r="87" spans="7:56" x14ac:dyDescent="0.35">
      <c r="G87" s="96">
        <v>13</v>
      </c>
      <c r="H87" s="100">
        <v>0</v>
      </c>
      <c r="I87" s="100">
        <v>0</v>
      </c>
      <c r="J87" s="100">
        <v>0</v>
      </c>
      <c r="K87" s="100">
        <v>0</v>
      </c>
      <c r="L87" s="100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0">
        <v>0</v>
      </c>
      <c r="S87" s="100">
        <v>1</v>
      </c>
      <c r="T87" s="100">
        <v>0</v>
      </c>
      <c r="U87" s="100">
        <v>0</v>
      </c>
      <c r="V87" s="100">
        <v>0</v>
      </c>
      <c r="W87" s="100">
        <v>0</v>
      </c>
      <c r="X87" s="100">
        <v>0</v>
      </c>
      <c r="Y87" s="100">
        <v>0</v>
      </c>
      <c r="Z87" s="100">
        <v>0</v>
      </c>
      <c r="AA87" s="100">
        <v>0</v>
      </c>
      <c r="AB87" s="100">
        <v>0</v>
      </c>
      <c r="AC87" s="100">
        <v>0</v>
      </c>
      <c r="AD87" s="100">
        <v>0</v>
      </c>
      <c r="AE87" s="100">
        <v>0</v>
      </c>
      <c r="AF87" s="100">
        <v>0</v>
      </c>
      <c r="AG87" s="101">
        <v>0</v>
      </c>
      <c r="AH87" s="101">
        <v>0</v>
      </c>
      <c r="AI87" s="101">
        <v>0</v>
      </c>
      <c r="AJ87" s="101">
        <v>0</v>
      </c>
      <c r="AK87" s="101">
        <v>0</v>
      </c>
      <c r="AM87" s="104">
        <f t="shared" si="10"/>
        <v>1</v>
      </c>
      <c r="AR87">
        <f t="shared" si="11"/>
        <v>13</v>
      </c>
      <c r="AS87">
        <f t="shared" si="12"/>
        <v>12</v>
      </c>
    </row>
    <row r="88" spans="7:56" x14ac:dyDescent="0.35">
      <c r="G88" s="96">
        <v>14</v>
      </c>
      <c r="H88" s="100">
        <v>0</v>
      </c>
      <c r="I88" s="100">
        <v>0</v>
      </c>
      <c r="J88" s="100">
        <v>0</v>
      </c>
      <c r="K88" s="100">
        <v>0</v>
      </c>
      <c r="L88" s="100">
        <v>0</v>
      </c>
      <c r="M88" s="100">
        <v>0</v>
      </c>
      <c r="N88" s="100">
        <v>0</v>
      </c>
      <c r="O88" s="100">
        <v>0</v>
      </c>
      <c r="P88" s="100">
        <v>0</v>
      </c>
      <c r="Q88" s="100">
        <v>0</v>
      </c>
      <c r="R88" s="100">
        <v>0</v>
      </c>
      <c r="S88" s="100">
        <v>0</v>
      </c>
      <c r="T88" s="100">
        <v>0</v>
      </c>
      <c r="U88" s="100">
        <v>0</v>
      </c>
      <c r="V88" s="100">
        <v>0</v>
      </c>
      <c r="W88" s="100">
        <v>1</v>
      </c>
      <c r="X88" s="100">
        <v>0</v>
      </c>
      <c r="Y88" s="100">
        <v>0</v>
      </c>
      <c r="Z88" s="100">
        <v>0</v>
      </c>
      <c r="AA88" s="100">
        <v>0</v>
      </c>
      <c r="AB88" s="100">
        <v>0</v>
      </c>
      <c r="AC88" s="100">
        <v>0</v>
      </c>
      <c r="AD88" s="100">
        <v>0</v>
      </c>
      <c r="AE88" s="100">
        <v>0</v>
      </c>
      <c r="AF88" s="100">
        <v>0</v>
      </c>
      <c r="AG88" s="101">
        <v>0</v>
      </c>
      <c r="AH88" s="101">
        <v>0</v>
      </c>
      <c r="AI88" s="101">
        <v>0</v>
      </c>
      <c r="AJ88" s="101">
        <v>0</v>
      </c>
      <c r="AK88" s="101">
        <v>0</v>
      </c>
      <c r="AM88" s="104">
        <f t="shared" si="10"/>
        <v>1</v>
      </c>
      <c r="AR88">
        <f t="shared" si="11"/>
        <v>14</v>
      </c>
      <c r="AS88">
        <f t="shared" si="12"/>
        <v>16</v>
      </c>
      <c r="AW88" s="5"/>
      <c r="AX88" s="5"/>
      <c r="AY88" s="5"/>
      <c r="AZ88" s="5"/>
      <c r="BA88" s="5"/>
      <c r="BB88" s="5"/>
      <c r="BC88" s="5"/>
      <c r="BD88" s="5"/>
    </row>
    <row r="89" spans="7:56" x14ac:dyDescent="0.35">
      <c r="G89" s="96">
        <v>15</v>
      </c>
      <c r="H89" s="100">
        <v>0</v>
      </c>
      <c r="I89" s="100">
        <v>0</v>
      </c>
      <c r="J89" s="100">
        <v>0</v>
      </c>
      <c r="K89" s="100">
        <v>0</v>
      </c>
      <c r="L89" s="100">
        <v>0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0">
        <v>0</v>
      </c>
      <c r="S89" s="100">
        <v>0</v>
      </c>
      <c r="T89" s="100">
        <v>0</v>
      </c>
      <c r="U89" s="100">
        <v>0</v>
      </c>
      <c r="V89" s="100">
        <v>0</v>
      </c>
      <c r="W89" s="100">
        <v>0</v>
      </c>
      <c r="X89" s="100">
        <v>0</v>
      </c>
      <c r="Y89" s="100">
        <v>0</v>
      </c>
      <c r="Z89" s="100">
        <v>0</v>
      </c>
      <c r="AA89" s="100">
        <v>0</v>
      </c>
      <c r="AB89" s="100">
        <v>0</v>
      </c>
      <c r="AC89" s="100">
        <v>0</v>
      </c>
      <c r="AD89" s="100">
        <v>0</v>
      </c>
      <c r="AE89" s="100">
        <v>0</v>
      </c>
      <c r="AF89" s="100">
        <v>0</v>
      </c>
      <c r="AG89" s="101">
        <v>0</v>
      </c>
      <c r="AH89" s="101">
        <v>0</v>
      </c>
      <c r="AI89" s="101">
        <v>0</v>
      </c>
      <c r="AJ89" s="101">
        <v>0</v>
      </c>
      <c r="AK89" s="101">
        <v>1</v>
      </c>
      <c r="AM89" s="104">
        <f t="shared" si="10"/>
        <v>1</v>
      </c>
      <c r="AR89">
        <f t="shared" si="11"/>
        <v>15</v>
      </c>
      <c r="AS89">
        <f t="shared" si="12"/>
        <v>30</v>
      </c>
      <c r="AW89" s="5"/>
      <c r="AX89" s="5"/>
      <c r="AY89" s="5"/>
      <c r="AZ89" s="5"/>
      <c r="BA89" s="5"/>
      <c r="BB89" s="5"/>
      <c r="BC89" s="5"/>
      <c r="BD89" s="5"/>
    </row>
    <row r="90" spans="7:56" x14ac:dyDescent="0.35">
      <c r="G90" s="96">
        <v>16</v>
      </c>
      <c r="H90" s="100">
        <v>0</v>
      </c>
      <c r="I90" s="100">
        <v>0</v>
      </c>
      <c r="J90" s="100">
        <v>0</v>
      </c>
      <c r="K90" s="100">
        <v>0</v>
      </c>
      <c r="L90" s="100">
        <v>0</v>
      </c>
      <c r="M90" s="100">
        <v>0</v>
      </c>
      <c r="N90" s="100">
        <v>0</v>
      </c>
      <c r="O90" s="100">
        <v>0</v>
      </c>
      <c r="P90" s="100">
        <v>0</v>
      </c>
      <c r="Q90" s="100">
        <v>0</v>
      </c>
      <c r="R90" s="100">
        <v>0</v>
      </c>
      <c r="S90" s="100">
        <v>0</v>
      </c>
      <c r="T90" s="100">
        <v>0</v>
      </c>
      <c r="U90" s="100">
        <v>0</v>
      </c>
      <c r="V90" s="100">
        <v>0</v>
      </c>
      <c r="W90" s="100">
        <v>0</v>
      </c>
      <c r="X90" s="100">
        <v>0</v>
      </c>
      <c r="Y90" s="100">
        <v>1</v>
      </c>
      <c r="Z90" s="100">
        <v>0</v>
      </c>
      <c r="AA90" s="100">
        <v>0</v>
      </c>
      <c r="AB90" s="100">
        <v>0</v>
      </c>
      <c r="AC90" s="100">
        <v>0</v>
      </c>
      <c r="AD90" s="100">
        <v>0</v>
      </c>
      <c r="AE90" s="100">
        <v>0</v>
      </c>
      <c r="AF90" s="100">
        <v>0</v>
      </c>
      <c r="AG90" s="101">
        <v>0</v>
      </c>
      <c r="AH90" s="101">
        <v>0</v>
      </c>
      <c r="AI90" s="101">
        <v>0</v>
      </c>
      <c r="AJ90" s="101">
        <v>0</v>
      </c>
      <c r="AK90" s="101">
        <v>0</v>
      </c>
      <c r="AM90" s="104">
        <f t="shared" si="10"/>
        <v>1</v>
      </c>
      <c r="AR90">
        <f t="shared" si="11"/>
        <v>16</v>
      </c>
      <c r="AS90">
        <f t="shared" si="12"/>
        <v>18</v>
      </c>
      <c r="AW90" s="5"/>
      <c r="AX90" s="5"/>
      <c r="AY90" s="5"/>
      <c r="AZ90" s="5"/>
      <c r="BA90" s="5"/>
      <c r="BB90" s="5"/>
      <c r="BC90" s="5"/>
      <c r="BD90" s="5"/>
    </row>
    <row r="91" spans="7:56" x14ac:dyDescent="0.35">
      <c r="G91" s="96">
        <v>17</v>
      </c>
      <c r="H91" s="100">
        <v>0</v>
      </c>
      <c r="I91" s="100">
        <v>0</v>
      </c>
      <c r="J91" s="100">
        <v>0</v>
      </c>
      <c r="K91" s="100">
        <v>0</v>
      </c>
      <c r="L91" s="100">
        <v>0</v>
      </c>
      <c r="M91" s="100">
        <v>0</v>
      </c>
      <c r="N91" s="100">
        <v>0</v>
      </c>
      <c r="O91" s="100">
        <v>0</v>
      </c>
      <c r="P91" s="100">
        <v>0</v>
      </c>
      <c r="Q91" s="100">
        <v>0</v>
      </c>
      <c r="R91" s="100">
        <v>0</v>
      </c>
      <c r="S91" s="100">
        <v>0</v>
      </c>
      <c r="T91" s="100">
        <v>0</v>
      </c>
      <c r="U91" s="100">
        <v>0</v>
      </c>
      <c r="V91" s="100">
        <v>1</v>
      </c>
      <c r="W91" s="100">
        <v>0</v>
      </c>
      <c r="X91" s="100">
        <v>0</v>
      </c>
      <c r="Y91" s="100">
        <v>0</v>
      </c>
      <c r="Z91" s="100">
        <v>0</v>
      </c>
      <c r="AA91" s="100">
        <v>0</v>
      </c>
      <c r="AB91" s="100">
        <v>0</v>
      </c>
      <c r="AC91" s="100">
        <v>0</v>
      </c>
      <c r="AD91" s="100">
        <v>0</v>
      </c>
      <c r="AE91" s="100">
        <v>0</v>
      </c>
      <c r="AF91" s="100">
        <v>0</v>
      </c>
      <c r="AG91" s="101">
        <v>0</v>
      </c>
      <c r="AH91" s="101">
        <v>0</v>
      </c>
      <c r="AI91" s="101">
        <v>0</v>
      </c>
      <c r="AJ91" s="101">
        <v>0</v>
      </c>
      <c r="AK91" s="101">
        <v>0</v>
      </c>
      <c r="AM91" s="104">
        <f t="shared" si="10"/>
        <v>1</v>
      </c>
      <c r="AR91">
        <f t="shared" si="11"/>
        <v>17</v>
      </c>
      <c r="AS91">
        <f t="shared" si="12"/>
        <v>15</v>
      </c>
      <c r="AW91" s="5"/>
      <c r="AX91" s="5"/>
      <c r="AY91" s="5"/>
      <c r="AZ91" s="5"/>
      <c r="BA91" s="5"/>
      <c r="BB91" s="5"/>
      <c r="BC91" s="5"/>
      <c r="BD91" s="5"/>
    </row>
    <row r="92" spans="7:56" x14ac:dyDescent="0.35">
      <c r="G92" s="96">
        <v>18</v>
      </c>
      <c r="H92" s="100">
        <v>0</v>
      </c>
      <c r="I92" s="100">
        <v>0</v>
      </c>
      <c r="J92" s="100">
        <v>0</v>
      </c>
      <c r="K92" s="100">
        <v>0</v>
      </c>
      <c r="L92" s="100">
        <v>0</v>
      </c>
      <c r="M92" s="100">
        <v>0</v>
      </c>
      <c r="N92" s="100">
        <v>0</v>
      </c>
      <c r="O92" s="100">
        <v>0</v>
      </c>
      <c r="P92" s="100">
        <v>0</v>
      </c>
      <c r="Q92" s="100">
        <v>0</v>
      </c>
      <c r="R92" s="100">
        <v>0</v>
      </c>
      <c r="S92" s="100">
        <v>0</v>
      </c>
      <c r="T92" s="100">
        <v>0</v>
      </c>
      <c r="U92" s="100">
        <v>0</v>
      </c>
      <c r="V92" s="100">
        <v>0</v>
      </c>
      <c r="W92" s="100">
        <v>0</v>
      </c>
      <c r="X92" s="100">
        <v>1</v>
      </c>
      <c r="Y92" s="100">
        <v>0</v>
      </c>
      <c r="Z92" s="100">
        <v>0</v>
      </c>
      <c r="AA92" s="100">
        <v>0</v>
      </c>
      <c r="AB92" s="100">
        <v>0</v>
      </c>
      <c r="AC92" s="100">
        <v>0</v>
      </c>
      <c r="AD92" s="100">
        <v>0</v>
      </c>
      <c r="AE92" s="100">
        <v>0</v>
      </c>
      <c r="AF92" s="100">
        <v>0</v>
      </c>
      <c r="AG92" s="101">
        <v>0</v>
      </c>
      <c r="AH92" s="101">
        <v>0</v>
      </c>
      <c r="AI92" s="101">
        <v>0</v>
      </c>
      <c r="AJ92" s="101">
        <v>0</v>
      </c>
      <c r="AK92" s="101">
        <v>0</v>
      </c>
      <c r="AM92" s="104">
        <f t="shared" si="10"/>
        <v>1</v>
      </c>
      <c r="AR92">
        <f t="shared" si="11"/>
        <v>18</v>
      </c>
      <c r="AS92">
        <f t="shared" si="12"/>
        <v>17</v>
      </c>
      <c r="AW92" s="5"/>
      <c r="AX92" s="5"/>
      <c r="AY92" s="5"/>
      <c r="AZ92" s="5"/>
      <c r="BA92" s="5"/>
      <c r="BB92" s="5"/>
      <c r="BC92" s="5"/>
      <c r="BD92" s="5"/>
    </row>
    <row r="93" spans="7:56" x14ac:dyDescent="0.35">
      <c r="G93" s="96">
        <v>19</v>
      </c>
      <c r="H93" s="100">
        <v>0</v>
      </c>
      <c r="I93" s="100">
        <v>0</v>
      </c>
      <c r="J93" s="100">
        <v>0</v>
      </c>
      <c r="K93" s="100">
        <v>0</v>
      </c>
      <c r="L93" s="100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0">
        <v>0</v>
      </c>
      <c r="S93" s="100">
        <v>0</v>
      </c>
      <c r="T93" s="100">
        <v>0</v>
      </c>
      <c r="U93" s="100">
        <v>0</v>
      </c>
      <c r="V93" s="100">
        <v>0</v>
      </c>
      <c r="W93" s="100">
        <v>0</v>
      </c>
      <c r="X93" s="100">
        <v>0</v>
      </c>
      <c r="Y93" s="100">
        <v>0</v>
      </c>
      <c r="Z93" s="100">
        <v>0</v>
      </c>
      <c r="AA93" s="100">
        <v>0</v>
      </c>
      <c r="AB93" s="100">
        <v>0</v>
      </c>
      <c r="AC93" s="100">
        <v>0</v>
      </c>
      <c r="AD93" s="100">
        <v>0</v>
      </c>
      <c r="AE93" s="100">
        <v>0</v>
      </c>
      <c r="AF93" s="100">
        <v>0</v>
      </c>
      <c r="AG93" s="101">
        <v>0</v>
      </c>
      <c r="AH93" s="101">
        <v>0</v>
      </c>
      <c r="AI93" s="101">
        <v>1</v>
      </c>
      <c r="AJ93" s="101">
        <v>0</v>
      </c>
      <c r="AK93" s="101">
        <v>0</v>
      </c>
      <c r="AM93" s="104">
        <f t="shared" si="10"/>
        <v>1</v>
      </c>
      <c r="AR93">
        <f t="shared" si="11"/>
        <v>19</v>
      </c>
      <c r="AS93">
        <f t="shared" si="12"/>
        <v>28</v>
      </c>
    </row>
    <row r="94" spans="7:56" x14ac:dyDescent="0.35">
      <c r="G94" s="96">
        <v>20</v>
      </c>
      <c r="H94" s="100">
        <v>0</v>
      </c>
      <c r="I94" s="100">
        <v>0</v>
      </c>
      <c r="J94" s="100">
        <v>1</v>
      </c>
      <c r="K94" s="100">
        <v>0</v>
      </c>
      <c r="L94" s="100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0">
        <v>0</v>
      </c>
      <c r="S94" s="100">
        <v>0</v>
      </c>
      <c r="T94" s="100">
        <v>0</v>
      </c>
      <c r="U94" s="100">
        <v>0</v>
      </c>
      <c r="V94" s="100">
        <v>0</v>
      </c>
      <c r="W94" s="100">
        <v>0</v>
      </c>
      <c r="X94" s="100">
        <v>0</v>
      </c>
      <c r="Y94" s="100">
        <v>0</v>
      </c>
      <c r="Z94" s="100">
        <v>0</v>
      </c>
      <c r="AA94" s="100">
        <v>0</v>
      </c>
      <c r="AB94" s="100">
        <v>0</v>
      </c>
      <c r="AC94" s="100">
        <v>0</v>
      </c>
      <c r="AD94" s="100">
        <v>0</v>
      </c>
      <c r="AE94" s="100">
        <v>0</v>
      </c>
      <c r="AF94" s="100">
        <v>0</v>
      </c>
      <c r="AG94" s="101">
        <v>0</v>
      </c>
      <c r="AH94" s="101">
        <v>0</v>
      </c>
      <c r="AI94" s="101">
        <v>0</v>
      </c>
      <c r="AJ94" s="101">
        <v>0</v>
      </c>
      <c r="AK94" s="101">
        <v>0</v>
      </c>
      <c r="AM94" s="104">
        <f t="shared" si="10"/>
        <v>1</v>
      </c>
      <c r="AR94">
        <f t="shared" si="11"/>
        <v>20</v>
      </c>
      <c r="AS94">
        <f t="shared" si="12"/>
        <v>3</v>
      </c>
    </row>
    <row r="95" spans="7:56" x14ac:dyDescent="0.35">
      <c r="G95" s="96">
        <v>21</v>
      </c>
      <c r="H95" s="100">
        <v>0</v>
      </c>
      <c r="I95" s="100">
        <v>0</v>
      </c>
      <c r="J95" s="100">
        <v>0</v>
      </c>
      <c r="K95" s="100">
        <v>0</v>
      </c>
      <c r="L95" s="100">
        <v>0</v>
      </c>
      <c r="M95" s="100">
        <v>0</v>
      </c>
      <c r="N95" s="100">
        <v>0</v>
      </c>
      <c r="O95" s="100">
        <v>0</v>
      </c>
      <c r="P95" s="100">
        <v>0</v>
      </c>
      <c r="Q95" s="100">
        <v>0</v>
      </c>
      <c r="R95" s="100">
        <v>0</v>
      </c>
      <c r="S95" s="100">
        <v>0</v>
      </c>
      <c r="T95" s="100">
        <v>0</v>
      </c>
      <c r="U95" s="100">
        <v>0</v>
      </c>
      <c r="V95" s="100">
        <v>0</v>
      </c>
      <c r="W95" s="100">
        <v>0</v>
      </c>
      <c r="X95" s="100">
        <v>0</v>
      </c>
      <c r="Y95" s="100">
        <v>0</v>
      </c>
      <c r="Z95" s="100">
        <v>0</v>
      </c>
      <c r="AA95" s="100">
        <v>0</v>
      </c>
      <c r="AB95" s="100">
        <v>0</v>
      </c>
      <c r="AC95" s="100">
        <v>0</v>
      </c>
      <c r="AD95" s="100">
        <v>1</v>
      </c>
      <c r="AE95" s="100">
        <v>0</v>
      </c>
      <c r="AF95" s="100">
        <v>0</v>
      </c>
      <c r="AG95" s="101">
        <v>0</v>
      </c>
      <c r="AH95" s="101">
        <v>0</v>
      </c>
      <c r="AI95" s="101">
        <v>0</v>
      </c>
      <c r="AJ95" s="101">
        <v>0</v>
      </c>
      <c r="AK95" s="101">
        <v>0</v>
      </c>
      <c r="AM95" s="104">
        <f t="shared" si="10"/>
        <v>1</v>
      </c>
      <c r="AR95">
        <f t="shared" si="11"/>
        <v>21</v>
      </c>
      <c r="AS95">
        <f t="shared" si="12"/>
        <v>23</v>
      </c>
    </row>
    <row r="96" spans="7:56" x14ac:dyDescent="0.35">
      <c r="G96" s="96">
        <v>22</v>
      </c>
      <c r="H96" s="100">
        <v>0</v>
      </c>
      <c r="I96" s="100">
        <v>0</v>
      </c>
      <c r="J96" s="100">
        <v>0</v>
      </c>
      <c r="K96" s="100">
        <v>1</v>
      </c>
      <c r="L96" s="100">
        <v>0</v>
      </c>
      <c r="M96" s="100">
        <v>0</v>
      </c>
      <c r="N96" s="100">
        <v>0</v>
      </c>
      <c r="O96" s="100">
        <v>0</v>
      </c>
      <c r="P96" s="100">
        <v>0</v>
      </c>
      <c r="Q96" s="100">
        <v>0</v>
      </c>
      <c r="R96" s="100">
        <v>0</v>
      </c>
      <c r="S96" s="100">
        <v>0</v>
      </c>
      <c r="T96" s="100">
        <v>0</v>
      </c>
      <c r="U96" s="100">
        <v>0</v>
      </c>
      <c r="V96" s="100">
        <v>0</v>
      </c>
      <c r="W96" s="100">
        <v>0</v>
      </c>
      <c r="X96" s="100">
        <v>0</v>
      </c>
      <c r="Y96" s="100">
        <v>0</v>
      </c>
      <c r="Z96" s="100">
        <v>0</v>
      </c>
      <c r="AA96" s="100">
        <v>0</v>
      </c>
      <c r="AB96" s="100">
        <v>0</v>
      </c>
      <c r="AC96" s="100">
        <v>0</v>
      </c>
      <c r="AD96" s="100">
        <v>0</v>
      </c>
      <c r="AE96" s="100">
        <v>0</v>
      </c>
      <c r="AF96" s="100">
        <v>0</v>
      </c>
      <c r="AG96" s="101">
        <v>0</v>
      </c>
      <c r="AH96" s="101">
        <v>0</v>
      </c>
      <c r="AI96" s="101">
        <v>0</v>
      </c>
      <c r="AJ96" s="101">
        <v>0</v>
      </c>
      <c r="AK96" s="101">
        <v>0</v>
      </c>
      <c r="AM96" s="104">
        <f t="shared" si="10"/>
        <v>1</v>
      </c>
      <c r="AR96">
        <f t="shared" si="11"/>
        <v>22</v>
      </c>
      <c r="AS96">
        <f t="shared" si="12"/>
        <v>4</v>
      </c>
    </row>
    <row r="97" spans="3:45" x14ac:dyDescent="0.35">
      <c r="G97" s="96">
        <v>23</v>
      </c>
      <c r="H97" s="100">
        <v>0</v>
      </c>
      <c r="I97" s="100">
        <v>0</v>
      </c>
      <c r="J97" s="100">
        <v>0</v>
      </c>
      <c r="K97" s="100">
        <v>0</v>
      </c>
      <c r="L97" s="100">
        <v>0</v>
      </c>
      <c r="M97" s="100">
        <v>0</v>
      </c>
      <c r="N97" s="100">
        <v>0</v>
      </c>
      <c r="O97" s="100">
        <v>0</v>
      </c>
      <c r="P97" s="100">
        <v>0</v>
      </c>
      <c r="Q97" s="100">
        <v>0</v>
      </c>
      <c r="R97" s="100">
        <v>0</v>
      </c>
      <c r="S97" s="100">
        <v>0</v>
      </c>
      <c r="T97" s="100">
        <v>0</v>
      </c>
      <c r="U97" s="100">
        <v>0</v>
      </c>
      <c r="V97" s="100">
        <v>0</v>
      </c>
      <c r="W97" s="100">
        <v>0</v>
      </c>
      <c r="X97" s="100">
        <v>0</v>
      </c>
      <c r="Y97" s="100">
        <v>0</v>
      </c>
      <c r="Z97" s="100">
        <v>0</v>
      </c>
      <c r="AA97" s="100">
        <v>0</v>
      </c>
      <c r="AB97" s="100">
        <v>0</v>
      </c>
      <c r="AC97" s="100">
        <v>0</v>
      </c>
      <c r="AD97" s="100">
        <v>0</v>
      </c>
      <c r="AE97" s="100">
        <v>0</v>
      </c>
      <c r="AF97" s="100">
        <v>0</v>
      </c>
      <c r="AG97" s="101">
        <v>1</v>
      </c>
      <c r="AH97" s="101">
        <v>0</v>
      </c>
      <c r="AI97" s="101">
        <v>0</v>
      </c>
      <c r="AJ97" s="101">
        <v>0</v>
      </c>
      <c r="AK97" s="101">
        <v>0</v>
      </c>
      <c r="AM97" s="104">
        <f t="shared" si="10"/>
        <v>1</v>
      </c>
      <c r="AR97">
        <f t="shared" si="11"/>
        <v>23</v>
      </c>
      <c r="AS97">
        <f t="shared" si="12"/>
        <v>26</v>
      </c>
    </row>
    <row r="98" spans="3:45" x14ac:dyDescent="0.35">
      <c r="G98" s="96">
        <v>24</v>
      </c>
      <c r="H98" s="100">
        <v>0</v>
      </c>
      <c r="I98" s="100">
        <v>0</v>
      </c>
      <c r="J98" s="100">
        <v>0</v>
      </c>
      <c r="K98" s="100">
        <v>0</v>
      </c>
      <c r="L98" s="100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0">
        <v>0</v>
      </c>
      <c r="S98" s="100">
        <v>0</v>
      </c>
      <c r="T98" s="100">
        <v>0</v>
      </c>
      <c r="U98" s="100">
        <v>0</v>
      </c>
      <c r="V98" s="100">
        <v>0</v>
      </c>
      <c r="W98" s="100">
        <v>0</v>
      </c>
      <c r="X98" s="100">
        <v>0</v>
      </c>
      <c r="Y98" s="100">
        <v>0</v>
      </c>
      <c r="Z98" s="100">
        <v>0</v>
      </c>
      <c r="AA98" s="100">
        <v>0</v>
      </c>
      <c r="AB98" s="100">
        <v>1</v>
      </c>
      <c r="AC98" s="100">
        <v>0</v>
      </c>
      <c r="AD98" s="100">
        <v>0</v>
      </c>
      <c r="AE98" s="100">
        <v>0</v>
      </c>
      <c r="AF98" s="100">
        <v>0</v>
      </c>
      <c r="AG98" s="101">
        <v>0</v>
      </c>
      <c r="AH98" s="101">
        <v>0</v>
      </c>
      <c r="AI98" s="101">
        <v>0</v>
      </c>
      <c r="AJ98" s="101">
        <v>0</v>
      </c>
      <c r="AK98" s="101">
        <v>0</v>
      </c>
      <c r="AM98" s="104">
        <f t="shared" si="10"/>
        <v>1</v>
      </c>
      <c r="AR98">
        <f t="shared" si="11"/>
        <v>24</v>
      </c>
      <c r="AS98">
        <f t="shared" si="12"/>
        <v>21</v>
      </c>
    </row>
    <row r="99" spans="3:45" x14ac:dyDescent="0.35">
      <c r="G99" s="96">
        <v>25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1</v>
      </c>
      <c r="AB99" s="100">
        <v>0</v>
      </c>
      <c r="AC99" s="100">
        <v>0</v>
      </c>
      <c r="AD99" s="100">
        <v>0</v>
      </c>
      <c r="AE99" s="100">
        <v>0</v>
      </c>
      <c r="AF99" s="100">
        <v>0</v>
      </c>
      <c r="AG99" s="101">
        <v>0</v>
      </c>
      <c r="AH99" s="101">
        <v>0</v>
      </c>
      <c r="AI99" s="101">
        <v>0</v>
      </c>
      <c r="AJ99" s="101">
        <v>0</v>
      </c>
      <c r="AK99" s="101">
        <v>0</v>
      </c>
      <c r="AM99" s="104">
        <f t="shared" si="10"/>
        <v>1</v>
      </c>
      <c r="AR99">
        <f t="shared" si="11"/>
        <v>25</v>
      </c>
      <c r="AS99">
        <f t="shared" si="12"/>
        <v>20</v>
      </c>
    </row>
    <row r="100" spans="3:45" x14ac:dyDescent="0.35">
      <c r="G100" s="97">
        <v>26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1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01">
        <v>0</v>
      </c>
      <c r="U100" s="101">
        <v>0</v>
      </c>
      <c r="V100" s="101">
        <v>0</v>
      </c>
      <c r="W100" s="101">
        <v>0</v>
      </c>
      <c r="X100" s="101">
        <v>0</v>
      </c>
      <c r="Y100" s="101">
        <v>0</v>
      </c>
      <c r="Z100" s="101">
        <v>0</v>
      </c>
      <c r="AA100" s="101">
        <v>0</v>
      </c>
      <c r="AB100" s="101">
        <v>0</v>
      </c>
      <c r="AC100" s="101">
        <v>0</v>
      </c>
      <c r="AD100" s="101">
        <v>0</v>
      </c>
      <c r="AE100" s="101">
        <v>0</v>
      </c>
      <c r="AF100" s="101">
        <v>0</v>
      </c>
      <c r="AG100" s="102">
        <v>0</v>
      </c>
      <c r="AH100" s="102">
        <v>0</v>
      </c>
      <c r="AI100" s="102">
        <v>0</v>
      </c>
      <c r="AJ100" s="102">
        <v>0</v>
      </c>
      <c r="AK100" s="102">
        <v>0</v>
      </c>
      <c r="AM100" s="104">
        <f t="shared" si="10"/>
        <v>1</v>
      </c>
      <c r="AQ100" t="s">
        <v>117</v>
      </c>
      <c r="AR100">
        <f t="shared" si="11"/>
        <v>26</v>
      </c>
      <c r="AS100">
        <f t="shared" si="12"/>
        <v>6</v>
      </c>
    </row>
    <row r="101" spans="3:45" x14ac:dyDescent="0.35">
      <c r="G101" s="97">
        <v>27</v>
      </c>
      <c r="H101" s="101">
        <v>1</v>
      </c>
      <c r="I101" s="101">
        <v>0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0</v>
      </c>
      <c r="R101" s="101">
        <v>0</v>
      </c>
      <c r="S101" s="101">
        <v>0</v>
      </c>
      <c r="T101" s="101">
        <v>0</v>
      </c>
      <c r="U101" s="101">
        <v>0</v>
      </c>
      <c r="V101" s="101">
        <v>0</v>
      </c>
      <c r="W101" s="101">
        <v>0</v>
      </c>
      <c r="X101" s="101">
        <v>0</v>
      </c>
      <c r="Y101" s="101">
        <v>0</v>
      </c>
      <c r="Z101" s="101">
        <v>0</v>
      </c>
      <c r="AA101" s="101">
        <v>0</v>
      </c>
      <c r="AB101" s="101">
        <v>0</v>
      </c>
      <c r="AC101" s="101">
        <v>0</v>
      </c>
      <c r="AD101" s="101">
        <v>0</v>
      </c>
      <c r="AE101" s="101">
        <v>0</v>
      </c>
      <c r="AF101" s="101">
        <v>0</v>
      </c>
      <c r="AG101" s="102">
        <v>0</v>
      </c>
      <c r="AH101" s="102">
        <v>0</v>
      </c>
      <c r="AI101" s="102">
        <v>0</v>
      </c>
      <c r="AJ101" s="102">
        <v>0</v>
      </c>
      <c r="AK101" s="102">
        <v>0</v>
      </c>
      <c r="AM101" s="104">
        <f t="shared" si="10"/>
        <v>1</v>
      </c>
      <c r="AQ101" t="s">
        <v>118</v>
      </c>
      <c r="AR101">
        <f t="shared" si="11"/>
        <v>27</v>
      </c>
      <c r="AS101">
        <f t="shared" si="12"/>
        <v>1</v>
      </c>
    </row>
    <row r="102" spans="3:45" x14ac:dyDescent="0.35">
      <c r="G102" s="97">
        <v>28</v>
      </c>
      <c r="H102" s="101">
        <v>0</v>
      </c>
      <c r="I102" s="101">
        <v>0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0</v>
      </c>
      <c r="R102" s="101">
        <v>0</v>
      </c>
      <c r="S102" s="101">
        <v>0</v>
      </c>
      <c r="T102" s="101">
        <v>1</v>
      </c>
      <c r="U102" s="101">
        <v>0</v>
      </c>
      <c r="V102" s="101">
        <v>0</v>
      </c>
      <c r="W102" s="101">
        <v>0</v>
      </c>
      <c r="X102" s="101">
        <v>0</v>
      </c>
      <c r="Y102" s="101">
        <v>0</v>
      </c>
      <c r="Z102" s="101">
        <v>0</v>
      </c>
      <c r="AA102" s="101">
        <v>0</v>
      </c>
      <c r="AB102" s="101">
        <v>0</v>
      </c>
      <c r="AC102" s="101">
        <v>0</v>
      </c>
      <c r="AD102" s="101">
        <v>0</v>
      </c>
      <c r="AE102" s="101">
        <v>0</v>
      </c>
      <c r="AF102" s="101">
        <v>0</v>
      </c>
      <c r="AG102" s="102">
        <v>0</v>
      </c>
      <c r="AH102" s="102">
        <v>0</v>
      </c>
      <c r="AI102" s="102">
        <v>0</v>
      </c>
      <c r="AJ102" s="102">
        <v>0</v>
      </c>
      <c r="AK102" s="102">
        <v>0</v>
      </c>
      <c r="AM102" s="104">
        <f t="shared" si="10"/>
        <v>1</v>
      </c>
      <c r="AQ102" t="s">
        <v>119</v>
      </c>
      <c r="AR102">
        <f t="shared" si="11"/>
        <v>28</v>
      </c>
      <c r="AS102">
        <f t="shared" si="12"/>
        <v>13</v>
      </c>
    </row>
    <row r="103" spans="3:45" x14ac:dyDescent="0.35">
      <c r="G103" s="97">
        <v>29</v>
      </c>
      <c r="H103" s="101">
        <v>0</v>
      </c>
      <c r="I103" s="101">
        <v>0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1</v>
      </c>
      <c r="Q103" s="101">
        <v>0</v>
      </c>
      <c r="R103" s="101">
        <v>0</v>
      </c>
      <c r="S103" s="101">
        <v>0</v>
      </c>
      <c r="T103" s="101">
        <v>0</v>
      </c>
      <c r="U103" s="101">
        <v>0</v>
      </c>
      <c r="V103" s="101">
        <v>0</v>
      </c>
      <c r="W103" s="101">
        <v>0</v>
      </c>
      <c r="X103" s="101">
        <v>0</v>
      </c>
      <c r="Y103" s="101">
        <v>0</v>
      </c>
      <c r="Z103" s="101">
        <v>0</v>
      </c>
      <c r="AA103" s="101">
        <v>0</v>
      </c>
      <c r="AB103" s="101">
        <v>0</v>
      </c>
      <c r="AC103" s="101">
        <v>0</v>
      </c>
      <c r="AD103" s="101">
        <v>0</v>
      </c>
      <c r="AE103" s="101">
        <v>0</v>
      </c>
      <c r="AF103" s="101">
        <v>0</v>
      </c>
      <c r="AG103" s="102">
        <v>0</v>
      </c>
      <c r="AH103" s="102">
        <v>0</v>
      </c>
      <c r="AI103" s="102">
        <v>0</v>
      </c>
      <c r="AJ103" s="102">
        <v>0</v>
      </c>
      <c r="AK103" s="102">
        <v>0</v>
      </c>
      <c r="AM103" s="104">
        <f t="shared" si="10"/>
        <v>1</v>
      </c>
      <c r="AQ103" t="s">
        <v>120</v>
      </c>
      <c r="AR103">
        <f t="shared" si="11"/>
        <v>29</v>
      </c>
      <c r="AS103">
        <f t="shared" si="12"/>
        <v>9</v>
      </c>
    </row>
    <row r="104" spans="3:45" x14ac:dyDescent="0.35">
      <c r="G104" s="97">
        <v>30</v>
      </c>
      <c r="H104" s="101">
        <v>0</v>
      </c>
      <c r="I104" s="101">
        <v>0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0</v>
      </c>
      <c r="R104" s="101">
        <v>0</v>
      </c>
      <c r="S104" s="101">
        <v>0</v>
      </c>
      <c r="T104" s="101">
        <v>0</v>
      </c>
      <c r="U104" s="101">
        <v>0</v>
      </c>
      <c r="V104" s="101">
        <v>0</v>
      </c>
      <c r="W104" s="101">
        <v>0</v>
      </c>
      <c r="X104" s="101">
        <v>0</v>
      </c>
      <c r="Y104" s="101">
        <v>0</v>
      </c>
      <c r="Z104" s="101">
        <v>0</v>
      </c>
      <c r="AA104" s="101">
        <v>0</v>
      </c>
      <c r="AB104" s="101">
        <v>0</v>
      </c>
      <c r="AC104" s="101">
        <v>1</v>
      </c>
      <c r="AD104" s="101">
        <v>0</v>
      </c>
      <c r="AE104" s="101">
        <v>0</v>
      </c>
      <c r="AF104" s="101">
        <v>0</v>
      </c>
      <c r="AG104" s="102">
        <v>0</v>
      </c>
      <c r="AH104" s="102">
        <v>0</v>
      </c>
      <c r="AI104" s="102">
        <v>0</v>
      </c>
      <c r="AJ104" s="102">
        <v>0</v>
      </c>
      <c r="AK104" s="102">
        <v>0</v>
      </c>
      <c r="AM104" s="104">
        <f t="shared" si="10"/>
        <v>1</v>
      </c>
      <c r="AQ104" t="s">
        <v>121</v>
      </c>
      <c r="AR104">
        <f t="shared" si="11"/>
        <v>30</v>
      </c>
      <c r="AS104">
        <f t="shared" si="12"/>
        <v>22</v>
      </c>
    </row>
    <row r="107" spans="3:45" x14ac:dyDescent="0.35">
      <c r="G107" t="s">
        <v>87</v>
      </c>
      <c r="H107" s="104">
        <f>SUM(H75:H104)</f>
        <v>1</v>
      </c>
      <c r="I107" s="104">
        <f t="shared" ref="I107:AK107" si="13">SUM(I75:I104)</f>
        <v>1</v>
      </c>
      <c r="J107" s="104">
        <f t="shared" si="13"/>
        <v>1</v>
      </c>
      <c r="K107" s="104">
        <f t="shared" si="13"/>
        <v>1</v>
      </c>
      <c r="L107" s="104">
        <f t="shared" si="13"/>
        <v>1</v>
      </c>
      <c r="M107" s="104">
        <f t="shared" si="13"/>
        <v>1</v>
      </c>
      <c r="N107" s="104">
        <f t="shared" si="13"/>
        <v>1</v>
      </c>
      <c r="O107" s="104">
        <f t="shared" si="13"/>
        <v>1</v>
      </c>
      <c r="P107" s="104">
        <f t="shared" si="13"/>
        <v>1</v>
      </c>
      <c r="Q107" s="104">
        <f t="shared" si="13"/>
        <v>1</v>
      </c>
      <c r="R107" s="104">
        <f t="shared" si="13"/>
        <v>1</v>
      </c>
      <c r="S107" s="104">
        <f t="shared" si="13"/>
        <v>1</v>
      </c>
      <c r="T107" s="104">
        <f t="shared" si="13"/>
        <v>1</v>
      </c>
      <c r="U107" s="104">
        <f t="shared" si="13"/>
        <v>1</v>
      </c>
      <c r="V107" s="104">
        <f t="shared" si="13"/>
        <v>1</v>
      </c>
      <c r="W107" s="104">
        <f t="shared" si="13"/>
        <v>1</v>
      </c>
      <c r="X107" s="104">
        <f t="shared" si="13"/>
        <v>1</v>
      </c>
      <c r="Y107" s="104">
        <f t="shared" si="13"/>
        <v>1</v>
      </c>
      <c r="Z107" s="104">
        <f t="shared" si="13"/>
        <v>1</v>
      </c>
      <c r="AA107" s="104">
        <f t="shared" si="13"/>
        <v>1</v>
      </c>
      <c r="AB107" s="104">
        <f t="shared" si="13"/>
        <v>1</v>
      </c>
      <c r="AC107" s="104">
        <f t="shared" si="13"/>
        <v>1</v>
      </c>
      <c r="AD107" s="104">
        <f t="shared" si="13"/>
        <v>1</v>
      </c>
      <c r="AE107" s="104">
        <f t="shared" si="13"/>
        <v>1</v>
      </c>
      <c r="AF107" s="104">
        <f t="shared" si="13"/>
        <v>1</v>
      </c>
      <c r="AG107" s="104">
        <f t="shared" si="13"/>
        <v>1</v>
      </c>
      <c r="AH107" s="104">
        <f t="shared" si="13"/>
        <v>1</v>
      </c>
      <c r="AI107" s="104">
        <f t="shared" si="13"/>
        <v>1</v>
      </c>
      <c r="AJ107" s="104">
        <f t="shared" si="13"/>
        <v>1</v>
      </c>
      <c r="AK107" s="104">
        <f t="shared" si="13"/>
        <v>1</v>
      </c>
    </row>
    <row r="109" spans="3:45" x14ac:dyDescent="0.35">
      <c r="G109" s="113" t="s">
        <v>109</v>
      </c>
      <c r="H109" s="5">
        <f>C113</f>
        <v>511</v>
      </c>
      <c r="I109" s="5">
        <f>C114</f>
        <v>718</v>
      </c>
      <c r="J109" s="5">
        <f>C115</f>
        <v>842</v>
      </c>
      <c r="K109" s="5">
        <f>C116</f>
        <v>616</v>
      </c>
      <c r="L109" s="5">
        <f>C117</f>
        <v>583</v>
      </c>
      <c r="M109" s="5">
        <f>C118</f>
        <v>569</v>
      </c>
      <c r="N109" s="5">
        <f>C119</f>
        <v>822</v>
      </c>
      <c r="O109" s="5">
        <f>C120</f>
        <v>617</v>
      </c>
      <c r="P109" s="5">
        <f>C121</f>
        <v>504</v>
      </c>
      <c r="Q109" s="5">
        <f>C122</f>
        <v>727</v>
      </c>
      <c r="R109" s="5">
        <f>C123</f>
        <v>515</v>
      </c>
      <c r="S109" s="5">
        <f>C124</f>
        <v>743</v>
      </c>
      <c r="T109" s="5">
        <f>C125</f>
        <v>653</v>
      </c>
      <c r="U109" s="5">
        <f>C126</f>
        <v>534</v>
      </c>
      <c r="V109" s="5">
        <f>C127</f>
        <v>865</v>
      </c>
      <c r="W109" s="5">
        <f>C128</f>
        <v>608</v>
      </c>
      <c r="X109" s="5">
        <f>C129</f>
        <v>783</v>
      </c>
      <c r="Y109" s="5">
        <f>C130</f>
        <v>726</v>
      </c>
      <c r="Z109" s="5">
        <f>C131</f>
        <v>917</v>
      </c>
      <c r="AA109" s="5">
        <f>C132</f>
        <v>741</v>
      </c>
      <c r="AB109" s="5">
        <f>C133</f>
        <v>840</v>
      </c>
      <c r="AC109" s="5">
        <f>C134</f>
        <v>570</v>
      </c>
      <c r="AD109" s="5">
        <f>C135</f>
        <v>949</v>
      </c>
      <c r="AE109" s="5">
        <f>C136</f>
        <v>829</v>
      </c>
      <c r="AF109" s="5">
        <f>C137</f>
        <v>714</v>
      </c>
    </row>
    <row r="110" spans="3:45" x14ac:dyDescent="0.35">
      <c r="G110" s="113" t="s">
        <v>105</v>
      </c>
      <c r="H110" s="4">
        <f>E113</f>
        <v>511</v>
      </c>
      <c r="I110" s="4">
        <f>E114</f>
        <v>718</v>
      </c>
      <c r="J110" s="4">
        <f>E115</f>
        <v>854</v>
      </c>
      <c r="K110" s="4">
        <f>E116</f>
        <v>624</v>
      </c>
      <c r="L110" s="4">
        <f>E117</f>
        <v>592.00000000000011</v>
      </c>
      <c r="M110" s="4">
        <f>E118</f>
        <v>569</v>
      </c>
      <c r="N110" s="4">
        <f>E119</f>
        <v>822</v>
      </c>
      <c r="O110" s="4">
        <f>E120</f>
        <v>629</v>
      </c>
      <c r="P110" s="4">
        <f>E121</f>
        <v>504</v>
      </c>
      <c r="Q110" s="4">
        <f>E122</f>
        <v>727</v>
      </c>
      <c r="R110" s="4">
        <f>E123</f>
        <v>515</v>
      </c>
      <c r="S110" s="4">
        <f>E124</f>
        <v>743</v>
      </c>
      <c r="T110" s="4">
        <f>E125</f>
        <v>653</v>
      </c>
      <c r="U110" s="4">
        <f>E126</f>
        <v>534</v>
      </c>
      <c r="V110" s="4">
        <f>E127</f>
        <v>865</v>
      </c>
      <c r="W110" s="4">
        <f>E128</f>
        <v>608</v>
      </c>
      <c r="X110" s="4">
        <f>E129</f>
        <v>790.3</v>
      </c>
      <c r="Y110" s="4">
        <f>E130</f>
        <v>726</v>
      </c>
      <c r="Z110" s="4">
        <f>E131</f>
        <v>932</v>
      </c>
      <c r="AA110" s="4">
        <f>E132</f>
        <v>753</v>
      </c>
      <c r="AB110" s="4">
        <f>E133</f>
        <v>855</v>
      </c>
      <c r="AC110" s="4">
        <f>E134</f>
        <v>581</v>
      </c>
      <c r="AD110" s="4">
        <f>E135</f>
        <v>961</v>
      </c>
      <c r="AE110" s="4">
        <f>E136</f>
        <v>829</v>
      </c>
      <c r="AF110" s="4">
        <f>E137</f>
        <v>714</v>
      </c>
    </row>
    <row r="112" spans="3:45" x14ac:dyDescent="0.35">
      <c r="C112" s="114" t="s">
        <v>108</v>
      </c>
      <c r="D112" s="114" t="s">
        <v>107</v>
      </c>
      <c r="E112" s="114" t="s">
        <v>106</v>
      </c>
      <c r="G112" s="95" t="s">
        <v>104</v>
      </c>
      <c r="H112" s="96">
        <v>1</v>
      </c>
      <c r="I112" s="96">
        <v>2</v>
      </c>
      <c r="J112" s="96">
        <v>3</v>
      </c>
      <c r="K112" s="96">
        <v>4</v>
      </c>
      <c r="L112" s="96">
        <v>5</v>
      </c>
      <c r="M112" s="96">
        <v>6</v>
      </c>
      <c r="N112" s="96">
        <v>7</v>
      </c>
      <c r="O112" s="96">
        <v>8</v>
      </c>
      <c r="P112" s="96">
        <v>9</v>
      </c>
      <c r="Q112" s="96">
        <v>10</v>
      </c>
      <c r="R112" s="96">
        <v>11</v>
      </c>
      <c r="S112" s="96">
        <v>12</v>
      </c>
      <c r="T112" s="96">
        <v>13</v>
      </c>
      <c r="U112" s="96">
        <v>14</v>
      </c>
      <c r="V112" s="96">
        <v>15</v>
      </c>
      <c r="W112" s="96">
        <v>16</v>
      </c>
      <c r="X112" s="96">
        <v>17</v>
      </c>
      <c r="Y112" s="96">
        <v>18</v>
      </c>
      <c r="Z112" s="96">
        <v>19</v>
      </c>
      <c r="AA112" s="96">
        <v>20</v>
      </c>
      <c r="AB112" s="96">
        <v>21</v>
      </c>
      <c r="AC112" s="96">
        <v>22</v>
      </c>
      <c r="AD112" s="96">
        <v>23</v>
      </c>
      <c r="AE112" s="96">
        <v>24</v>
      </c>
      <c r="AF112" s="96">
        <v>25</v>
      </c>
      <c r="AG112" s="97">
        <v>1</v>
      </c>
      <c r="AH112" s="97">
        <v>2</v>
      </c>
      <c r="AI112" s="97">
        <v>3</v>
      </c>
      <c r="AJ112" s="98">
        <v>4</v>
      </c>
      <c r="AK112" s="97">
        <v>5</v>
      </c>
    </row>
    <row r="113" spans="3:37" x14ac:dyDescent="0.35">
      <c r="C113" s="5">
        <f>C5</f>
        <v>511</v>
      </c>
      <c r="D113" s="5">
        <f>D5</f>
        <v>526</v>
      </c>
      <c r="E113" s="1">
        <v>511</v>
      </c>
      <c r="G113" s="96">
        <v>1</v>
      </c>
      <c r="H113" s="112">
        <f>$E113+$B5+H5-H$110-($D113-H$109+$B5+H5)*(1-H75)</f>
        <v>-15</v>
      </c>
      <c r="I113" s="112">
        <f t="shared" ref="I113:AF113" si="14">$E113+$B5+I5-I$110-($D113-I$109+$B5+I5)*(1-I75)</f>
        <v>-14.999999999999943</v>
      </c>
      <c r="J113" s="112">
        <f t="shared" si="14"/>
        <v>-27</v>
      </c>
      <c r="K113" s="112">
        <f t="shared" si="14"/>
        <v>-23</v>
      </c>
      <c r="L113" s="112">
        <f t="shared" si="14"/>
        <v>-24.000000000000085</v>
      </c>
      <c r="M113" s="112">
        <f t="shared" si="14"/>
        <v>-15</v>
      </c>
      <c r="N113" s="112">
        <f t="shared" si="14"/>
        <v>-15.000000000000028</v>
      </c>
      <c r="O113" s="112">
        <f t="shared" si="14"/>
        <v>-26.999999999999979</v>
      </c>
      <c r="P113" s="112">
        <f t="shared" si="14"/>
        <v>-14.999999999999972</v>
      </c>
      <c r="Q113" s="112">
        <f t="shared" si="14"/>
        <v>-14.999999999999943</v>
      </c>
      <c r="R113" s="112">
        <f t="shared" si="14"/>
        <v>-15.000000000000028</v>
      </c>
      <c r="S113" s="112">
        <f t="shared" si="14"/>
        <v>-15.000000000000057</v>
      </c>
      <c r="T113" s="112">
        <f t="shared" si="14"/>
        <v>-15.000000000000028</v>
      </c>
      <c r="U113" s="112">
        <f t="shared" si="14"/>
        <v>-5.6000000000000227</v>
      </c>
      <c r="V113" s="112">
        <f t="shared" si="14"/>
        <v>-15.000000000000057</v>
      </c>
      <c r="W113" s="112">
        <f t="shared" si="14"/>
        <v>-14.999999999999957</v>
      </c>
      <c r="X113" s="112">
        <f t="shared" si="14"/>
        <v>-22.299999999999955</v>
      </c>
      <c r="Y113" s="112">
        <f t="shared" si="14"/>
        <v>-15.000000000000028</v>
      </c>
      <c r="Z113" s="112">
        <f t="shared" si="14"/>
        <v>-30</v>
      </c>
      <c r="AA113" s="112">
        <f t="shared" si="14"/>
        <v>-27.000000000000057</v>
      </c>
      <c r="AB113" s="112">
        <f t="shared" si="14"/>
        <v>-30.000000000000057</v>
      </c>
      <c r="AC113" s="112">
        <f t="shared" si="14"/>
        <v>-26</v>
      </c>
      <c r="AD113" s="112">
        <f t="shared" si="14"/>
        <v>-27</v>
      </c>
      <c r="AE113" s="112">
        <f t="shared" si="14"/>
        <v>-15.000000000000028</v>
      </c>
      <c r="AF113" s="112">
        <f t="shared" si="14"/>
        <v>-14.999999999999957</v>
      </c>
      <c r="AG113" s="110"/>
      <c r="AH113" s="110"/>
      <c r="AI113" s="110"/>
      <c r="AJ113" s="110"/>
      <c r="AK113" s="110"/>
    </row>
    <row r="114" spans="3:37" x14ac:dyDescent="0.35">
      <c r="C114" s="5">
        <f t="shared" ref="C114:D129" si="15">C6</f>
        <v>718</v>
      </c>
      <c r="D114" s="5">
        <f t="shared" si="15"/>
        <v>728</v>
      </c>
      <c r="E114" s="1">
        <v>718</v>
      </c>
      <c r="G114" s="96">
        <v>2</v>
      </c>
      <c r="H114" s="112">
        <f t="shared" ref="H114:AF124" si="16">$E114+$B6+H6-H$110-($D114-H$109+$B6+H6)*(1-H76)</f>
        <v>-10</v>
      </c>
      <c r="I114" s="112">
        <f t="shared" si="16"/>
        <v>-10</v>
      </c>
      <c r="J114" s="112">
        <f t="shared" si="16"/>
        <v>-22.000000000000021</v>
      </c>
      <c r="K114" s="112">
        <f t="shared" si="16"/>
        <v>-17.999999999999943</v>
      </c>
      <c r="L114" s="112">
        <f t="shared" si="16"/>
        <v>-19.000000000000114</v>
      </c>
      <c r="M114" s="112">
        <f t="shared" si="16"/>
        <v>-10.000000000000028</v>
      </c>
      <c r="N114" s="112">
        <f t="shared" si="16"/>
        <v>-10</v>
      </c>
      <c r="O114" s="112">
        <f t="shared" si="16"/>
        <v>-22.000000000000028</v>
      </c>
      <c r="P114" s="112">
        <f t="shared" si="16"/>
        <v>-10.000000000000028</v>
      </c>
      <c r="Q114" s="112">
        <f t="shared" si="16"/>
        <v>-10.000000000000021</v>
      </c>
      <c r="R114" s="112">
        <f t="shared" si="16"/>
        <v>-9.9999999999999716</v>
      </c>
      <c r="S114" s="112">
        <f t="shared" si="16"/>
        <v>-9.9999999999999716</v>
      </c>
      <c r="T114" s="112">
        <f t="shared" si="16"/>
        <v>-9.9999999999999432</v>
      </c>
      <c r="U114" s="112">
        <f t="shared" si="16"/>
        <v>-10</v>
      </c>
      <c r="V114" s="112">
        <f t="shared" si="16"/>
        <v>-10.000000000000028</v>
      </c>
      <c r="W114" s="112">
        <f t="shared" si="16"/>
        <v>-10.000000000000028</v>
      </c>
      <c r="X114" s="112">
        <f t="shared" si="16"/>
        <v>-17.299999999999997</v>
      </c>
      <c r="Y114" s="112">
        <f t="shared" si="16"/>
        <v>-10.000000000000043</v>
      </c>
      <c r="Z114" s="112">
        <f t="shared" si="16"/>
        <v>-24.999999999999972</v>
      </c>
      <c r="AA114" s="112">
        <f t="shared" si="16"/>
        <v>-22</v>
      </c>
      <c r="AB114" s="112">
        <f t="shared" si="16"/>
        <v>-24.999999999999979</v>
      </c>
      <c r="AC114" s="112">
        <f t="shared" si="16"/>
        <v>-21.000000000000028</v>
      </c>
      <c r="AD114" s="112">
        <f t="shared" si="16"/>
        <v>-22.000000000000028</v>
      </c>
      <c r="AE114" s="112">
        <f t="shared" si="16"/>
        <v>-61.600000000000023</v>
      </c>
      <c r="AF114" s="112">
        <f t="shared" si="16"/>
        <v>-9.9999999999999716</v>
      </c>
      <c r="AG114" s="110"/>
      <c r="AH114" s="110"/>
      <c r="AI114" s="110"/>
      <c r="AJ114" s="110"/>
      <c r="AK114" s="110"/>
    </row>
    <row r="115" spans="3:37" x14ac:dyDescent="0.35">
      <c r="C115" s="5">
        <f t="shared" si="15"/>
        <v>842</v>
      </c>
      <c r="D115" s="5">
        <f t="shared" si="15"/>
        <v>854</v>
      </c>
      <c r="E115" s="1">
        <v>854</v>
      </c>
      <c r="G115" s="96">
        <v>3</v>
      </c>
      <c r="H115" s="112">
        <f t="shared" si="16"/>
        <v>0</v>
      </c>
      <c r="I115" s="112">
        <f t="shared" si="16"/>
        <v>0</v>
      </c>
      <c r="J115" s="112">
        <f t="shared" si="16"/>
        <v>-12</v>
      </c>
      <c r="K115" s="112">
        <f t="shared" si="16"/>
        <v>-7.9999999999999432</v>
      </c>
      <c r="L115" s="112">
        <f t="shared" si="16"/>
        <v>-9.0000000000001137</v>
      </c>
      <c r="M115" s="112">
        <f t="shared" si="16"/>
        <v>0</v>
      </c>
      <c r="N115" s="112">
        <f t="shared" si="16"/>
        <v>0</v>
      </c>
      <c r="O115" s="112">
        <f t="shared" si="16"/>
        <v>-11.999999999999943</v>
      </c>
      <c r="P115" s="112">
        <f t="shared" si="16"/>
        <v>0</v>
      </c>
      <c r="Q115" s="112">
        <f t="shared" si="16"/>
        <v>0</v>
      </c>
      <c r="R115" s="112">
        <f t="shared" si="16"/>
        <v>0</v>
      </c>
      <c r="S115" s="112">
        <f t="shared" si="16"/>
        <v>0</v>
      </c>
      <c r="T115" s="112">
        <f t="shared" si="16"/>
        <v>0</v>
      </c>
      <c r="U115" s="112">
        <f t="shared" si="16"/>
        <v>0</v>
      </c>
      <c r="V115" s="112">
        <f t="shared" si="16"/>
        <v>0</v>
      </c>
      <c r="W115" s="112">
        <f t="shared" si="16"/>
        <v>0</v>
      </c>
      <c r="X115" s="112">
        <f t="shared" si="16"/>
        <v>-7.3000000000000114</v>
      </c>
      <c r="Y115" s="112">
        <f t="shared" si="16"/>
        <v>0</v>
      </c>
      <c r="Z115" s="112">
        <f t="shared" si="16"/>
        <v>-14.999999999999957</v>
      </c>
      <c r="AA115" s="112">
        <f t="shared" si="16"/>
        <v>-12</v>
      </c>
      <c r="AB115" s="112">
        <f t="shared" si="16"/>
        <v>-14.999999999999979</v>
      </c>
      <c r="AC115" s="112">
        <f t="shared" si="16"/>
        <v>-11.000000000000057</v>
      </c>
      <c r="AD115" s="112">
        <f t="shared" si="16"/>
        <v>-12.000000000000043</v>
      </c>
      <c r="AE115" s="112">
        <f t="shared" si="16"/>
        <v>0</v>
      </c>
      <c r="AF115" s="112">
        <f t="shared" si="16"/>
        <v>0</v>
      </c>
      <c r="AG115" s="110"/>
      <c r="AH115" s="110"/>
      <c r="AI115" s="110"/>
      <c r="AJ115" s="110"/>
      <c r="AK115" s="110"/>
    </row>
    <row r="116" spans="3:37" x14ac:dyDescent="0.35">
      <c r="C116" s="5">
        <f t="shared" si="15"/>
        <v>616</v>
      </c>
      <c r="D116" s="5">
        <f t="shared" si="15"/>
        <v>624</v>
      </c>
      <c r="E116" s="1">
        <v>624</v>
      </c>
      <c r="G116" s="96">
        <v>4</v>
      </c>
      <c r="H116" s="112">
        <f t="shared" si="16"/>
        <v>0</v>
      </c>
      <c r="I116" s="112">
        <f t="shared" si="16"/>
        <v>-49.399999999999977</v>
      </c>
      <c r="J116" s="112">
        <f t="shared" si="16"/>
        <v>-12.000000000000028</v>
      </c>
      <c r="K116" s="112">
        <f t="shared" si="16"/>
        <v>-8</v>
      </c>
      <c r="L116" s="112">
        <f t="shared" si="16"/>
        <v>-9.0000000000001137</v>
      </c>
      <c r="M116" s="112">
        <f t="shared" si="16"/>
        <v>0</v>
      </c>
      <c r="N116" s="112">
        <f t="shared" si="16"/>
        <v>0</v>
      </c>
      <c r="O116" s="112">
        <f t="shared" si="16"/>
        <v>-11.999999999999979</v>
      </c>
      <c r="P116" s="112">
        <f t="shared" si="16"/>
        <v>0</v>
      </c>
      <c r="Q116" s="112">
        <f t="shared" si="16"/>
        <v>0</v>
      </c>
      <c r="R116" s="112">
        <f t="shared" si="16"/>
        <v>0</v>
      </c>
      <c r="S116" s="112">
        <f t="shared" si="16"/>
        <v>0</v>
      </c>
      <c r="T116" s="112">
        <f t="shared" si="16"/>
        <v>0</v>
      </c>
      <c r="U116" s="112">
        <f t="shared" si="16"/>
        <v>0</v>
      </c>
      <c r="V116" s="112">
        <f t="shared" si="16"/>
        <v>0</v>
      </c>
      <c r="W116" s="112">
        <f t="shared" si="16"/>
        <v>0</v>
      </c>
      <c r="X116" s="112">
        <f t="shared" si="16"/>
        <v>-7.2999999999999829</v>
      </c>
      <c r="Y116" s="112">
        <f t="shared" si="16"/>
        <v>-4.2632564145606011E-14</v>
      </c>
      <c r="Z116" s="112">
        <f t="shared" si="16"/>
        <v>-15</v>
      </c>
      <c r="AA116" s="112">
        <f t="shared" si="16"/>
        <v>-12.000000000000028</v>
      </c>
      <c r="AB116" s="112">
        <f t="shared" si="16"/>
        <v>-15.000000000000028</v>
      </c>
      <c r="AC116" s="112">
        <f t="shared" si="16"/>
        <v>-11.000000000000043</v>
      </c>
      <c r="AD116" s="112">
        <f t="shared" si="16"/>
        <v>-12.000000000000057</v>
      </c>
      <c r="AE116" s="112">
        <f t="shared" si="16"/>
        <v>0</v>
      </c>
      <c r="AF116" s="112">
        <f t="shared" si="16"/>
        <v>0</v>
      </c>
      <c r="AG116" s="110"/>
      <c r="AH116" s="110"/>
      <c r="AI116" s="110"/>
      <c r="AJ116" s="110"/>
      <c r="AK116" s="110"/>
    </row>
    <row r="117" spans="3:37" x14ac:dyDescent="0.35">
      <c r="C117" s="5">
        <f t="shared" si="15"/>
        <v>583</v>
      </c>
      <c r="D117" s="5">
        <f t="shared" si="15"/>
        <v>592</v>
      </c>
      <c r="E117" s="1">
        <v>592.00000000000011</v>
      </c>
      <c r="G117" s="96">
        <v>5</v>
      </c>
      <c r="H117" s="112">
        <f t="shared" si="16"/>
        <v>0</v>
      </c>
      <c r="I117" s="112">
        <f t="shared" si="16"/>
        <v>1.5631940186722204E-13</v>
      </c>
      <c r="J117" s="112">
        <f t="shared" si="16"/>
        <v>-11.999999999999858</v>
      </c>
      <c r="K117" s="112">
        <f t="shared" si="16"/>
        <v>-7.9999999999999076</v>
      </c>
      <c r="L117" s="112">
        <f t="shared" si="16"/>
        <v>-9</v>
      </c>
      <c r="M117" s="112">
        <f t="shared" si="16"/>
        <v>1.1368683772161603E-13</v>
      </c>
      <c r="N117" s="112">
        <f t="shared" si="16"/>
        <v>0</v>
      </c>
      <c r="O117" s="112">
        <f t="shared" si="16"/>
        <v>-11.999999999999844</v>
      </c>
      <c r="P117" s="112">
        <f t="shared" si="16"/>
        <v>0</v>
      </c>
      <c r="Q117" s="112">
        <f t="shared" si="16"/>
        <v>1.5631940186722204E-13</v>
      </c>
      <c r="R117" s="112">
        <f t="shared" si="16"/>
        <v>0</v>
      </c>
      <c r="S117" s="112">
        <f t="shared" si="16"/>
        <v>1.1368683772161603E-13</v>
      </c>
      <c r="T117" s="112">
        <f t="shared" si="16"/>
        <v>1.1368683772161603E-13</v>
      </c>
      <c r="U117" s="112">
        <f t="shared" si="16"/>
        <v>0</v>
      </c>
      <c r="V117" s="112">
        <f t="shared" si="16"/>
        <v>0</v>
      </c>
      <c r="W117" s="112">
        <f t="shared" si="16"/>
        <v>0</v>
      </c>
      <c r="X117" s="112">
        <f t="shared" si="16"/>
        <v>-7.2999999999998835</v>
      </c>
      <c r="Y117" s="112">
        <f t="shared" si="16"/>
        <v>1.1368683772161603E-13</v>
      </c>
      <c r="Z117" s="112">
        <f t="shared" si="16"/>
        <v>-14.999999999999886</v>
      </c>
      <c r="AA117" s="112">
        <f t="shared" si="16"/>
        <v>-11.999999999999844</v>
      </c>
      <c r="AB117" s="112">
        <f t="shared" si="16"/>
        <v>-14.999999999999943</v>
      </c>
      <c r="AC117" s="112">
        <f t="shared" si="16"/>
        <v>-10.999999999999844</v>
      </c>
      <c r="AD117" s="112">
        <f t="shared" si="16"/>
        <v>-11.999999999999829</v>
      </c>
      <c r="AE117" s="112">
        <f t="shared" si="16"/>
        <v>0</v>
      </c>
      <c r="AF117" s="112">
        <f t="shared" si="16"/>
        <v>-95.599999999999909</v>
      </c>
      <c r="AG117" s="110"/>
      <c r="AH117" s="110"/>
      <c r="AI117" s="110"/>
      <c r="AJ117" s="110"/>
      <c r="AK117" s="110"/>
    </row>
    <row r="118" spans="3:37" x14ac:dyDescent="0.35">
      <c r="C118" s="5">
        <f t="shared" si="15"/>
        <v>569</v>
      </c>
      <c r="D118" s="5">
        <f t="shared" si="15"/>
        <v>579</v>
      </c>
      <c r="E118" s="1">
        <v>569</v>
      </c>
      <c r="G118" s="96">
        <v>6</v>
      </c>
      <c r="H118" s="112">
        <f t="shared" si="16"/>
        <v>-9.9999999999999716</v>
      </c>
      <c r="I118" s="112">
        <f t="shared" si="16"/>
        <v>-10.000000000000043</v>
      </c>
      <c r="J118" s="112">
        <f t="shared" si="16"/>
        <v>-21.999999999999943</v>
      </c>
      <c r="K118" s="112">
        <f t="shared" si="16"/>
        <v>-18</v>
      </c>
      <c r="L118" s="112">
        <f t="shared" si="16"/>
        <v>-4.4000000000000909</v>
      </c>
      <c r="M118" s="112">
        <f t="shared" si="16"/>
        <v>-10</v>
      </c>
      <c r="N118" s="112">
        <f t="shared" si="16"/>
        <v>-10.000000000000057</v>
      </c>
      <c r="O118" s="112">
        <f t="shared" si="16"/>
        <v>-22.000000000000043</v>
      </c>
      <c r="P118" s="112">
        <f t="shared" si="16"/>
        <v>-10.000000000000057</v>
      </c>
      <c r="Q118" s="112">
        <f t="shared" si="16"/>
        <v>-10.000000000000043</v>
      </c>
      <c r="R118" s="112">
        <f t="shared" si="16"/>
        <v>-10.000000000000028</v>
      </c>
      <c r="S118" s="112">
        <f t="shared" si="16"/>
        <v>-10</v>
      </c>
      <c r="T118" s="112">
        <f t="shared" si="16"/>
        <v>-10</v>
      </c>
      <c r="U118" s="112">
        <f t="shared" si="16"/>
        <v>-9.9999999999999716</v>
      </c>
      <c r="V118" s="112">
        <f t="shared" si="16"/>
        <v>-10</v>
      </c>
      <c r="W118" s="112">
        <f t="shared" si="16"/>
        <v>-10</v>
      </c>
      <c r="X118" s="112">
        <f t="shared" si="16"/>
        <v>-17.299999999999983</v>
      </c>
      <c r="Y118" s="112">
        <f t="shared" si="16"/>
        <v>-9.9999999999999716</v>
      </c>
      <c r="Z118" s="112">
        <f t="shared" si="16"/>
        <v>-25</v>
      </c>
      <c r="AA118" s="112">
        <f t="shared" si="16"/>
        <v>-22.000000000000043</v>
      </c>
      <c r="AB118" s="112">
        <f t="shared" si="16"/>
        <v>-25.000000000000057</v>
      </c>
      <c r="AC118" s="112">
        <f t="shared" si="16"/>
        <v>-20.999999999999957</v>
      </c>
      <c r="AD118" s="112">
        <f t="shared" si="16"/>
        <v>-22.000000000000057</v>
      </c>
      <c r="AE118" s="112">
        <f t="shared" si="16"/>
        <v>-10.000000000000028</v>
      </c>
      <c r="AF118" s="112">
        <f t="shared" si="16"/>
        <v>-10.000000000000028</v>
      </c>
      <c r="AG118" s="110"/>
      <c r="AH118" s="110"/>
      <c r="AI118" s="110"/>
      <c r="AJ118" s="110"/>
      <c r="AK118" s="110"/>
    </row>
    <row r="119" spans="3:37" x14ac:dyDescent="0.35">
      <c r="C119" s="5">
        <f t="shared" si="15"/>
        <v>822</v>
      </c>
      <c r="D119" s="5">
        <f t="shared" si="15"/>
        <v>829</v>
      </c>
      <c r="E119" s="1">
        <v>822</v>
      </c>
      <c r="G119" s="96">
        <v>7</v>
      </c>
      <c r="H119" s="112">
        <f t="shared" si="16"/>
        <v>-7.0000000000000568</v>
      </c>
      <c r="I119" s="112">
        <f t="shared" si="16"/>
        <v>-7.0000000000000568</v>
      </c>
      <c r="J119" s="112">
        <f t="shared" si="16"/>
        <v>-19.000000000000043</v>
      </c>
      <c r="K119" s="112">
        <f t="shared" si="16"/>
        <v>-15</v>
      </c>
      <c r="L119" s="112">
        <f t="shared" si="16"/>
        <v>-16.000000000000114</v>
      </c>
      <c r="M119" s="112">
        <f t="shared" si="16"/>
        <v>-7.0000000000000568</v>
      </c>
      <c r="N119" s="112">
        <f t="shared" si="16"/>
        <v>-7</v>
      </c>
      <c r="O119" s="112">
        <f t="shared" si="16"/>
        <v>-18.999999999999943</v>
      </c>
      <c r="P119" s="112">
        <f t="shared" si="16"/>
        <v>-7</v>
      </c>
      <c r="Q119" s="112">
        <f t="shared" si="16"/>
        <v>-7</v>
      </c>
      <c r="R119" s="112">
        <f t="shared" si="16"/>
        <v>-6.9999999999999432</v>
      </c>
      <c r="S119" s="112">
        <f t="shared" si="16"/>
        <v>-7</v>
      </c>
      <c r="T119" s="112">
        <f t="shared" si="16"/>
        <v>-7</v>
      </c>
      <c r="U119" s="112">
        <f t="shared" si="16"/>
        <v>-7.0000000000000568</v>
      </c>
      <c r="V119" s="112">
        <f t="shared" si="16"/>
        <v>-7.0000000000000426</v>
      </c>
      <c r="W119" s="112">
        <f t="shared" si="16"/>
        <v>-6.9999999999999432</v>
      </c>
      <c r="X119" s="112">
        <f t="shared" si="16"/>
        <v>-14.299999999999926</v>
      </c>
      <c r="Y119" s="112">
        <f t="shared" si="16"/>
        <v>-7.0000000000000284</v>
      </c>
      <c r="Z119" s="112">
        <f t="shared" si="16"/>
        <v>-53.399999999999977</v>
      </c>
      <c r="AA119" s="112">
        <f t="shared" si="16"/>
        <v>-19.000000000000028</v>
      </c>
      <c r="AB119" s="112">
        <f t="shared" si="16"/>
        <v>-22.000000000000021</v>
      </c>
      <c r="AC119" s="112">
        <f t="shared" si="16"/>
        <v>-17.999999999999943</v>
      </c>
      <c r="AD119" s="112">
        <f t="shared" si="16"/>
        <v>-18.999999999999957</v>
      </c>
      <c r="AE119" s="112">
        <f t="shared" si="16"/>
        <v>-6.9999999999999574</v>
      </c>
      <c r="AF119" s="112">
        <f t="shared" si="16"/>
        <v>-7</v>
      </c>
      <c r="AG119" s="110"/>
      <c r="AH119" s="110"/>
      <c r="AI119" s="110"/>
      <c r="AJ119" s="110"/>
      <c r="AK119" s="110"/>
    </row>
    <row r="120" spans="3:37" x14ac:dyDescent="0.35">
      <c r="C120" s="5">
        <f t="shared" si="15"/>
        <v>617</v>
      </c>
      <c r="D120" s="5">
        <f t="shared" si="15"/>
        <v>629</v>
      </c>
      <c r="E120" s="1">
        <v>629</v>
      </c>
      <c r="G120" s="96">
        <v>8</v>
      </c>
      <c r="H120" s="112">
        <f t="shared" si="16"/>
        <v>0</v>
      </c>
      <c r="I120" s="112">
        <f t="shared" si="16"/>
        <v>0</v>
      </c>
      <c r="J120" s="112">
        <f t="shared" si="16"/>
        <v>-12.000000000000057</v>
      </c>
      <c r="K120" s="112">
        <f t="shared" si="16"/>
        <v>-7.9999999999999787</v>
      </c>
      <c r="L120" s="112">
        <f t="shared" si="16"/>
        <v>-9.0000000000001421</v>
      </c>
      <c r="M120" s="112">
        <f t="shared" si="16"/>
        <v>0</v>
      </c>
      <c r="N120" s="112">
        <f t="shared" si="16"/>
        <v>0</v>
      </c>
      <c r="O120" s="112">
        <f t="shared" si="16"/>
        <v>-12</v>
      </c>
      <c r="P120" s="112">
        <f t="shared" si="16"/>
        <v>0</v>
      </c>
      <c r="Q120" s="112">
        <f t="shared" si="16"/>
        <v>-85.700000000000045</v>
      </c>
      <c r="R120" s="112">
        <f t="shared" si="16"/>
        <v>0</v>
      </c>
      <c r="S120" s="112">
        <f t="shared" si="16"/>
        <v>-2.8421709430404007E-14</v>
      </c>
      <c r="T120" s="112">
        <f t="shared" si="16"/>
        <v>0</v>
      </c>
      <c r="U120" s="112">
        <f t="shared" si="16"/>
        <v>0</v>
      </c>
      <c r="V120" s="112">
        <f t="shared" si="16"/>
        <v>0</v>
      </c>
      <c r="W120" s="112">
        <f t="shared" si="16"/>
        <v>0</v>
      </c>
      <c r="X120" s="112">
        <f t="shared" si="16"/>
        <v>-7.2999999999999261</v>
      </c>
      <c r="Y120" s="112">
        <f t="shared" si="16"/>
        <v>0</v>
      </c>
      <c r="Z120" s="112">
        <f t="shared" si="16"/>
        <v>-14.999999999999972</v>
      </c>
      <c r="AA120" s="112">
        <f t="shared" si="16"/>
        <v>-12.000000000000028</v>
      </c>
      <c r="AB120" s="112">
        <f t="shared" si="16"/>
        <v>-15</v>
      </c>
      <c r="AC120" s="112">
        <f t="shared" si="16"/>
        <v>-11.000000000000043</v>
      </c>
      <c r="AD120" s="112">
        <f t="shared" si="16"/>
        <v>-12.000000000000057</v>
      </c>
      <c r="AE120" s="112">
        <f t="shared" si="16"/>
        <v>0</v>
      </c>
      <c r="AF120" s="112">
        <f t="shared" si="16"/>
        <v>0</v>
      </c>
      <c r="AG120" s="110"/>
      <c r="AH120" s="110"/>
      <c r="AI120" s="110"/>
      <c r="AJ120" s="110"/>
      <c r="AK120" s="110"/>
    </row>
    <row r="121" spans="3:37" x14ac:dyDescent="0.35">
      <c r="C121" s="5">
        <f t="shared" si="15"/>
        <v>504</v>
      </c>
      <c r="D121" s="5">
        <f t="shared" si="15"/>
        <v>515</v>
      </c>
      <c r="E121" s="1">
        <v>504</v>
      </c>
      <c r="G121" s="96">
        <v>9</v>
      </c>
      <c r="H121" s="112">
        <f t="shared" si="16"/>
        <v>-11.000000000000043</v>
      </c>
      <c r="I121" s="112">
        <f t="shared" si="16"/>
        <v>-11.000000000000028</v>
      </c>
      <c r="J121" s="112">
        <f t="shared" si="16"/>
        <v>-23</v>
      </c>
      <c r="K121" s="112">
        <f t="shared" si="16"/>
        <v>-19.000000000000043</v>
      </c>
      <c r="L121" s="112">
        <f t="shared" si="16"/>
        <v>-20.000000000000092</v>
      </c>
      <c r="M121" s="112">
        <f t="shared" si="16"/>
        <v>-11</v>
      </c>
      <c r="N121" s="112">
        <f t="shared" si="16"/>
        <v>-11</v>
      </c>
      <c r="O121" s="112">
        <f t="shared" si="16"/>
        <v>-23.000000000000043</v>
      </c>
      <c r="P121" s="112">
        <f t="shared" si="16"/>
        <v>-11</v>
      </c>
      <c r="Q121" s="112">
        <f t="shared" si="16"/>
        <v>-11.000000000000057</v>
      </c>
      <c r="R121" s="112">
        <f t="shared" si="16"/>
        <v>-0.10000000000002274</v>
      </c>
      <c r="S121" s="112">
        <f t="shared" si="16"/>
        <v>-11.000000000000028</v>
      </c>
      <c r="T121" s="112">
        <f t="shared" si="16"/>
        <v>-11</v>
      </c>
      <c r="U121" s="112">
        <f t="shared" si="16"/>
        <v>-11.000000000000021</v>
      </c>
      <c r="V121" s="112">
        <f t="shared" si="16"/>
        <v>-11.000000000000057</v>
      </c>
      <c r="W121" s="112">
        <f t="shared" si="16"/>
        <v>-10.999999999999957</v>
      </c>
      <c r="X121" s="112">
        <f t="shared" si="16"/>
        <v>-18.299999999999926</v>
      </c>
      <c r="Y121" s="112">
        <f t="shared" si="16"/>
        <v>-11.000000000000057</v>
      </c>
      <c r="Z121" s="112">
        <f t="shared" si="16"/>
        <v>-26.000000000000057</v>
      </c>
      <c r="AA121" s="112">
        <f t="shared" si="16"/>
        <v>-22.999999999999972</v>
      </c>
      <c r="AB121" s="112">
        <f t="shared" si="16"/>
        <v>-26</v>
      </c>
      <c r="AC121" s="112">
        <f t="shared" si="16"/>
        <v>-22</v>
      </c>
      <c r="AD121" s="112">
        <f t="shared" si="16"/>
        <v>-23</v>
      </c>
      <c r="AE121" s="112">
        <f t="shared" si="16"/>
        <v>-11</v>
      </c>
      <c r="AF121" s="112">
        <f t="shared" si="16"/>
        <v>-10.999999999999943</v>
      </c>
      <c r="AG121" s="110"/>
      <c r="AH121" s="110"/>
      <c r="AI121" s="110"/>
      <c r="AJ121" s="110"/>
      <c r="AK121" s="110"/>
    </row>
    <row r="122" spans="3:37" x14ac:dyDescent="0.35">
      <c r="C122" s="5">
        <f t="shared" si="15"/>
        <v>727</v>
      </c>
      <c r="D122" s="5">
        <f t="shared" si="15"/>
        <v>737</v>
      </c>
      <c r="E122" s="1">
        <v>727</v>
      </c>
      <c r="G122" s="96">
        <v>10</v>
      </c>
      <c r="H122" s="112">
        <f t="shared" si="16"/>
        <v>-10</v>
      </c>
      <c r="I122" s="112">
        <f t="shared" si="16"/>
        <v>-9.9999999999999787</v>
      </c>
      <c r="J122" s="112">
        <f t="shared" si="16"/>
        <v>-22.000000000000021</v>
      </c>
      <c r="K122" s="112">
        <f t="shared" si="16"/>
        <v>-17.999999999999943</v>
      </c>
      <c r="L122" s="112">
        <f t="shared" si="16"/>
        <v>-19.000000000000114</v>
      </c>
      <c r="M122" s="112">
        <f t="shared" si="16"/>
        <v>-10.000000000000028</v>
      </c>
      <c r="N122" s="112">
        <f t="shared" si="16"/>
        <v>-50.799999999999955</v>
      </c>
      <c r="O122" s="112">
        <f t="shared" si="16"/>
        <v>-22.000000000000057</v>
      </c>
      <c r="P122" s="112">
        <f t="shared" si="16"/>
        <v>-10.000000000000057</v>
      </c>
      <c r="Q122" s="112">
        <f t="shared" si="16"/>
        <v>-10</v>
      </c>
      <c r="R122" s="112">
        <f t="shared" si="16"/>
        <v>-9.9999999999999432</v>
      </c>
      <c r="S122" s="112">
        <f t="shared" si="16"/>
        <v>-9.9999999999999574</v>
      </c>
      <c r="T122" s="112">
        <f t="shared" si="16"/>
        <v>-10.000000000000057</v>
      </c>
      <c r="U122" s="112">
        <f t="shared" si="16"/>
        <v>-10</v>
      </c>
      <c r="V122" s="112">
        <f t="shared" si="16"/>
        <v>-10</v>
      </c>
      <c r="W122" s="112">
        <f t="shared" si="16"/>
        <v>-10</v>
      </c>
      <c r="X122" s="112">
        <f t="shared" si="16"/>
        <v>-17.299999999999976</v>
      </c>
      <c r="Y122" s="112">
        <f t="shared" si="16"/>
        <v>-9.9999999999999787</v>
      </c>
      <c r="Z122" s="112">
        <f t="shared" si="16"/>
        <v>-24.999999999999943</v>
      </c>
      <c r="AA122" s="112">
        <f t="shared" si="16"/>
        <v>-22</v>
      </c>
      <c r="AB122" s="112">
        <f t="shared" si="16"/>
        <v>-24.999999999999979</v>
      </c>
      <c r="AC122" s="112">
        <f t="shared" si="16"/>
        <v>-21.000000000000028</v>
      </c>
      <c r="AD122" s="112">
        <f t="shared" si="16"/>
        <v>-22.000000000000028</v>
      </c>
      <c r="AE122" s="112">
        <f t="shared" si="16"/>
        <v>-10.000000000000043</v>
      </c>
      <c r="AF122" s="112">
        <f t="shared" si="16"/>
        <v>-9.9999999999999716</v>
      </c>
      <c r="AG122" s="110"/>
      <c r="AH122" s="110"/>
      <c r="AI122" s="110"/>
      <c r="AJ122" s="110"/>
      <c r="AK122" s="110"/>
    </row>
    <row r="123" spans="3:37" x14ac:dyDescent="0.35">
      <c r="C123" s="5">
        <f t="shared" si="15"/>
        <v>515</v>
      </c>
      <c r="D123" s="5">
        <f t="shared" si="15"/>
        <v>524</v>
      </c>
      <c r="E123" s="1">
        <v>515</v>
      </c>
      <c r="G123" s="96">
        <v>11</v>
      </c>
      <c r="H123" s="112">
        <f t="shared" si="16"/>
        <v>-9.0000000000000426</v>
      </c>
      <c r="I123" s="112">
        <f t="shared" si="16"/>
        <v>-9.0000000000000568</v>
      </c>
      <c r="J123" s="112">
        <f t="shared" si="16"/>
        <v>-21</v>
      </c>
      <c r="K123" s="112">
        <f t="shared" si="16"/>
        <v>-17.000000000000043</v>
      </c>
      <c r="L123" s="112">
        <f t="shared" si="16"/>
        <v>-18.000000000000092</v>
      </c>
      <c r="M123" s="112">
        <f t="shared" si="16"/>
        <v>-9</v>
      </c>
      <c r="N123" s="112">
        <f t="shared" si="16"/>
        <v>-8.9999999999999432</v>
      </c>
      <c r="O123" s="112">
        <f t="shared" si="16"/>
        <v>-91.600000000000023</v>
      </c>
      <c r="P123" s="112">
        <f t="shared" si="16"/>
        <v>-9.0000000000000213</v>
      </c>
      <c r="Q123" s="112">
        <f t="shared" si="16"/>
        <v>-9.0000000000000568</v>
      </c>
      <c r="R123" s="112">
        <f t="shared" si="16"/>
        <v>-9</v>
      </c>
      <c r="S123" s="112">
        <f t="shared" si="16"/>
        <v>-9.0000000000000284</v>
      </c>
      <c r="T123" s="112">
        <f t="shared" si="16"/>
        <v>-9</v>
      </c>
      <c r="U123" s="112">
        <f t="shared" si="16"/>
        <v>-9.0000000000000426</v>
      </c>
      <c r="V123" s="112">
        <f t="shared" si="16"/>
        <v>-8.9999999999999432</v>
      </c>
      <c r="W123" s="112">
        <f t="shared" si="16"/>
        <v>-8.9999999999999574</v>
      </c>
      <c r="X123" s="112">
        <f t="shared" si="16"/>
        <v>-16.299999999999926</v>
      </c>
      <c r="Y123" s="112">
        <f t="shared" si="16"/>
        <v>-8.9999999999999716</v>
      </c>
      <c r="Z123" s="112">
        <f t="shared" si="16"/>
        <v>-24</v>
      </c>
      <c r="AA123" s="112">
        <f t="shared" si="16"/>
        <v>-20.999999999999972</v>
      </c>
      <c r="AB123" s="112">
        <f t="shared" si="16"/>
        <v>-23.999999999999943</v>
      </c>
      <c r="AC123" s="112">
        <f t="shared" si="16"/>
        <v>-20</v>
      </c>
      <c r="AD123" s="112">
        <f t="shared" si="16"/>
        <v>-21</v>
      </c>
      <c r="AE123" s="112">
        <f t="shared" si="16"/>
        <v>-9</v>
      </c>
      <c r="AF123" s="112">
        <f t="shared" si="16"/>
        <v>-8.9999999999999432</v>
      </c>
      <c r="AG123" s="110"/>
      <c r="AH123" s="110"/>
      <c r="AI123" s="110"/>
      <c r="AJ123" s="110"/>
      <c r="AK123" s="110"/>
    </row>
    <row r="124" spans="3:37" x14ac:dyDescent="0.35">
      <c r="C124" s="5">
        <f t="shared" si="15"/>
        <v>743</v>
      </c>
      <c r="D124" s="5">
        <f t="shared" si="15"/>
        <v>758</v>
      </c>
      <c r="E124" s="1">
        <v>743</v>
      </c>
      <c r="G124" s="96">
        <v>12</v>
      </c>
      <c r="H124" s="112">
        <f t="shared" si="16"/>
        <v>-15</v>
      </c>
      <c r="I124" s="112">
        <f t="shared" si="16"/>
        <v>-15.000000000000028</v>
      </c>
      <c r="J124" s="112">
        <f t="shared" si="16"/>
        <v>-27.000000000000028</v>
      </c>
      <c r="K124" s="112">
        <f t="shared" si="16"/>
        <v>-23</v>
      </c>
      <c r="L124" s="112">
        <f t="shared" si="16"/>
        <v>-24.000000000000114</v>
      </c>
      <c r="M124" s="112">
        <f t="shared" ref="M124:AF124" si="17">$E124+$B16+M16-M$110-($D124-M$109+$B16+M16)*(1-M86)</f>
        <v>-15</v>
      </c>
      <c r="N124" s="112">
        <f t="shared" si="17"/>
        <v>-15</v>
      </c>
      <c r="O124" s="112">
        <f t="shared" si="17"/>
        <v>-27</v>
      </c>
      <c r="P124" s="112">
        <f t="shared" si="17"/>
        <v>-15.000000000000057</v>
      </c>
      <c r="Q124" s="112">
        <f t="shared" si="17"/>
        <v>-15.000000000000028</v>
      </c>
      <c r="R124" s="112">
        <f t="shared" si="17"/>
        <v>-15</v>
      </c>
      <c r="S124" s="112">
        <f t="shared" si="17"/>
        <v>-15</v>
      </c>
      <c r="T124" s="112">
        <f t="shared" si="17"/>
        <v>-15.000000000000043</v>
      </c>
      <c r="U124" s="112">
        <f t="shared" si="17"/>
        <v>-15</v>
      </c>
      <c r="V124" s="112">
        <f t="shared" si="17"/>
        <v>-15</v>
      </c>
      <c r="W124" s="112">
        <f t="shared" si="17"/>
        <v>-14.999999999999972</v>
      </c>
      <c r="X124" s="112">
        <f t="shared" si="17"/>
        <v>-22.299999999999997</v>
      </c>
      <c r="Y124" s="112">
        <f t="shared" si="17"/>
        <v>-15.000000000000057</v>
      </c>
      <c r="Z124" s="112">
        <f t="shared" si="17"/>
        <v>-29.999999999999972</v>
      </c>
      <c r="AA124" s="112">
        <f t="shared" si="17"/>
        <v>-27</v>
      </c>
      <c r="AB124" s="112">
        <f t="shared" si="17"/>
        <v>-30.000000000000028</v>
      </c>
      <c r="AC124" s="112">
        <f t="shared" si="17"/>
        <v>-26</v>
      </c>
      <c r="AD124" s="112">
        <f t="shared" si="17"/>
        <v>-27</v>
      </c>
      <c r="AE124" s="112">
        <f t="shared" si="17"/>
        <v>-15</v>
      </c>
      <c r="AF124" s="112">
        <f t="shared" si="17"/>
        <v>-15</v>
      </c>
      <c r="AG124" s="110"/>
      <c r="AH124" s="110"/>
      <c r="AI124" s="110"/>
      <c r="AJ124" s="110"/>
      <c r="AK124" s="110"/>
    </row>
    <row r="125" spans="3:37" x14ac:dyDescent="0.35">
      <c r="C125" s="5">
        <f t="shared" si="15"/>
        <v>653</v>
      </c>
      <c r="D125" s="5">
        <f t="shared" si="15"/>
        <v>664</v>
      </c>
      <c r="E125" s="1">
        <v>653</v>
      </c>
      <c r="G125" s="96">
        <v>13</v>
      </c>
      <c r="H125" s="112">
        <f t="shared" ref="H125:AF135" si="18">$E125+$B17+H17-H$110-($D125-H$109+$B17+H17)*(1-H87)</f>
        <v>-11.000000000000057</v>
      </c>
      <c r="I125" s="112">
        <f t="shared" si="18"/>
        <v>-10.999999999999957</v>
      </c>
      <c r="J125" s="112">
        <f t="shared" si="18"/>
        <v>-22.999999999999957</v>
      </c>
      <c r="K125" s="112">
        <f t="shared" si="18"/>
        <v>-19</v>
      </c>
      <c r="L125" s="112">
        <f t="shared" si="18"/>
        <v>-20.000000000000114</v>
      </c>
      <c r="M125" s="112">
        <f t="shared" si="18"/>
        <v>-11</v>
      </c>
      <c r="N125" s="112">
        <f t="shared" si="18"/>
        <v>-11</v>
      </c>
      <c r="O125" s="112">
        <f t="shared" si="18"/>
        <v>-23</v>
      </c>
      <c r="P125" s="112">
        <f t="shared" si="18"/>
        <v>-11</v>
      </c>
      <c r="Q125" s="112">
        <f t="shared" si="18"/>
        <v>-11.000000000000043</v>
      </c>
      <c r="R125" s="112">
        <f t="shared" si="18"/>
        <v>-11</v>
      </c>
      <c r="S125" s="112">
        <f t="shared" si="18"/>
        <v>-79.200000000000045</v>
      </c>
      <c r="T125" s="112">
        <f t="shared" si="18"/>
        <v>-11</v>
      </c>
      <c r="U125" s="112">
        <f t="shared" si="18"/>
        <v>-11</v>
      </c>
      <c r="V125" s="112">
        <f t="shared" si="18"/>
        <v>-11.000000000000028</v>
      </c>
      <c r="W125" s="112">
        <f t="shared" si="18"/>
        <v>-11</v>
      </c>
      <c r="X125" s="112">
        <f t="shared" si="18"/>
        <v>-18.299999999999926</v>
      </c>
      <c r="Y125" s="112">
        <f t="shared" si="18"/>
        <v>-10.999999999999972</v>
      </c>
      <c r="Z125" s="112">
        <f t="shared" si="18"/>
        <v>-26.000000000000028</v>
      </c>
      <c r="AA125" s="112">
        <f t="shared" si="18"/>
        <v>-23</v>
      </c>
      <c r="AB125" s="112">
        <f t="shared" si="18"/>
        <v>-25.999999999999957</v>
      </c>
      <c r="AC125" s="112">
        <f t="shared" si="18"/>
        <v>-22</v>
      </c>
      <c r="AD125" s="112">
        <f t="shared" si="18"/>
        <v>-23</v>
      </c>
      <c r="AE125" s="112">
        <f t="shared" si="18"/>
        <v>-11</v>
      </c>
      <c r="AF125" s="112">
        <f t="shared" si="18"/>
        <v>-11</v>
      </c>
      <c r="AG125" s="110"/>
      <c r="AH125" s="110"/>
      <c r="AI125" s="110"/>
      <c r="AJ125" s="110"/>
      <c r="AK125" s="110"/>
    </row>
    <row r="126" spans="3:37" x14ac:dyDescent="0.35">
      <c r="C126" s="5">
        <f t="shared" si="15"/>
        <v>534</v>
      </c>
      <c r="D126" s="5">
        <f t="shared" si="15"/>
        <v>543</v>
      </c>
      <c r="E126" s="1">
        <v>534</v>
      </c>
      <c r="G126" s="96">
        <v>14</v>
      </c>
      <c r="H126" s="112">
        <f t="shared" si="18"/>
        <v>-8.9999999999999787</v>
      </c>
      <c r="I126" s="112">
        <f t="shared" si="18"/>
        <v>-9</v>
      </c>
      <c r="J126" s="112">
        <f t="shared" si="18"/>
        <v>-20.999999999999943</v>
      </c>
      <c r="K126" s="112">
        <f t="shared" si="18"/>
        <v>-17.000000000000043</v>
      </c>
      <c r="L126" s="112">
        <f t="shared" si="18"/>
        <v>-18.000000000000142</v>
      </c>
      <c r="M126" s="112">
        <f t="shared" si="18"/>
        <v>-9.0000000000000426</v>
      </c>
      <c r="N126" s="112">
        <f t="shared" si="18"/>
        <v>-8.9999999999999432</v>
      </c>
      <c r="O126" s="112">
        <f t="shared" si="18"/>
        <v>-21.000000000000021</v>
      </c>
      <c r="P126" s="112">
        <f t="shared" si="18"/>
        <v>-9.0000000000000284</v>
      </c>
      <c r="Q126" s="112">
        <f t="shared" si="18"/>
        <v>-8.9999999999999716</v>
      </c>
      <c r="R126" s="112">
        <f t="shared" si="18"/>
        <v>-9.0000000000000426</v>
      </c>
      <c r="S126" s="112">
        <f t="shared" si="18"/>
        <v>-8.9999999999999716</v>
      </c>
      <c r="T126" s="112">
        <f t="shared" si="18"/>
        <v>-9</v>
      </c>
      <c r="U126" s="112">
        <f t="shared" si="18"/>
        <v>-9</v>
      </c>
      <c r="V126" s="112">
        <f t="shared" si="18"/>
        <v>-9.0000000000000568</v>
      </c>
      <c r="W126" s="112">
        <f t="shared" si="18"/>
        <v>-56.5</v>
      </c>
      <c r="X126" s="112">
        <f t="shared" si="18"/>
        <v>-16.299999999999983</v>
      </c>
      <c r="Y126" s="112">
        <f t="shared" si="18"/>
        <v>-9</v>
      </c>
      <c r="Z126" s="112">
        <f t="shared" si="18"/>
        <v>-24</v>
      </c>
      <c r="AA126" s="112">
        <f t="shared" si="18"/>
        <v>-20.999999999999957</v>
      </c>
      <c r="AB126" s="112">
        <f t="shared" si="18"/>
        <v>-23.999999999999943</v>
      </c>
      <c r="AC126" s="112">
        <f t="shared" si="18"/>
        <v>-20.000000000000043</v>
      </c>
      <c r="AD126" s="112">
        <f t="shared" si="18"/>
        <v>-21.000000000000057</v>
      </c>
      <c r="AE126" s="112">
        <f t="shared" si="18"/>
        <v>-9.0000000000000568</v>
      </c>
      <c r="AF126" s="112">
        <f t="shared" si="18"/>
        <v>-9</v>
      </c>
      <c r="AG126" s="110"/>
      <c r="AH126" s="110"/>
      <c r="AI126" s="110"/>
      <c r="AJ126" s="110"/>
      <c r="AK126" s="110"/>
    </row>
    <row r="127" spans="3:37" x14ac:dyDescent="0.35">
      <c r="C127" s="5">
        <f t="shared" si="15"/>
        <v>865</v>
      </c>
      <c r="D127" s="5">
        <f t="shared" si="15"/>
        <v>870</v>
      </c>
      <c r="E127" s="1">
        <v>865</v>
      </c>
      <c r="G127" s="96">
        <v>15</v>
      </c>
      <c r="H127" s="112">
        <f t="shared" si="18"/>
        <v>-5</v>
      </c>
      <c r="I127" s="112">
        <f t="shared" si="18"/>
        <v>-5</v>
      </c>
      <c r="J127" s="112">
        <f t="shared" si="18"/>
        <v>-16.999999999999972</v>
      </c>
      <c r="K127" s="112">
        <f t="shared" si="18"/>
        <v>-12.999999999999943</v>
      </c>
      <c r="L127" s="112">
        <f t="shared" si="18"/>
        <v>-14.000000000000171</v>
      </c>
      <c r="M127" s="112">
        <f t="shared" si="18"/>
        <v>-4.9999999999999432</v>
      </c>
      <c r="N127" s="112">
        <f t="shared" si="18"/>
        <v>-4.9999999999999432</v>
      </c>
      <c r="O127" s="112">
        <f t="shared" si="18"/>
        <v>-17</v>
      </c>
      <c r="P127" s="112">
        <f t="shared" si="18"/>
        <v>-5</v>
      </c>
      <c r="Q127" s="112">
        <f t="shared" si="18"/>
        <v>-5</v>
      </c>
      <c r="R127" s="112">
        <f t="shared" si="18"/>
        <v>-4.9999999999999432</v>
      </c>
      <c r="S127" s="112">
        <f t="shared" si="18"/>
        <v>-5</v>
      </c>
      <c r="T127" s="112">
        <f t="shared" si="18"/>
        <v>-5</v>
      </c>
      <c r="U127" s="112">
        <f t="shared" si="18"/>
        <v>-5.0000000000000568</v>
      </c>
      <c r="V127" s="112">
        <f t="shared" si="18"/>
        <v>-5</v>
      </c>
      <c r="W127" s="112">
        <f t="shared" si="18"/>
        <v>-5</v>
      </c>
      <c r="X127" s="112">
        <f t="shared" si="18"/>
        <v>-12.299999999999983</v>
      </c>
      <c r="Y127" s="112">
        <f t="shared" si="18"/>
        <v>-5</v>
      </c>
      <c r="Z127" s="112">
        <f t="shared" si="18"/>
        <v>-20.000000000000043</v>
      </c>
      <c r="AA127" s="112">
        <f t="shared" si="18"/>
        <v>-16.999999999999972</v>
      </c>
      <c r="AB127" s="112">
        <f t="shared" si="18"/>
        <v>-19.999999999999972</v>
      </c>
      <c r="AC127" s="112">
        <f t="shared" si="18"/>
        <v>-15.999999999999943</v>
      </c>
      <c r="AD127" s="112">
        <f t="shared" si="18"/>
        <v>-16.999999999999957</v>
      </c>
      <c r="AE127" s="112">
        <f t="shared" si="18"/>
        <v>-4.9999999999999574</v>
      </c>
      <c r="AF127" s="112">
        <f t="shared" si="18"/>
        <v>-5.0000000000000284</v>
      </c>
      <c r="AG127" s="110"/>
      <c r="AH127" s="110"/>
      <c r="AI127" s="110"/>
      <c r="AJ127" s="110"/>
      <c r="AK127" s="110"/>
    </row>
    <row r="128" spans="3:37" x14ac:dyDescent="0.35">
      <c r="C128" s="5">
        <f t="shared" si="15"/>
        <v>608</v>
      </c>
      <c r="D128" s="5">
        <f t="shared" si="15"/>
        <v>619</v>
      </c>
      <c r="E128" s="1">
        <v>608</v>
      </c>
      <c r="G128" s="96">
        <v>16</v>
      </c>
      <c r="H128" s="112">
        <f t="shared" si="18"/>
        <v>-11.000000000000028</v>
      </c>
      <c r="I128" s="112">
        <f t="shared" si="18"/>
        <v>-11.000000000000043</v>
      </c>
      <c r="J128" s="112">
        <f t="shared" si="18"/>
        <v>-23.000000000000028</v>
      </c>
      <c r="K128" s="112">
        <f t="shared" si="18"/>
        <v>-18.999999999999972</v>
      </c>
      <c r="L128" s="112">
        <f t="shared" si="18"/>
        <v>-20.000000000000085</v>
      </c>
      <c r="M128" s="112">
        <f t="shared" si="18"/>
        <v>-11</v>
      </c>
      <c r="N128" s="112">
        <f t="shared" si="18"/>
        <v>-11</v>
      </c>
      <c r="O128" s="112">
        <f t="shared" si="18"/>
        <v>-22.999999999999957</v>
      </c>
      <c r="P128" s="112">
        <f t="shared" si="18"/>
        <v>-10.999999999999943</v>
      </c>
      <c r="Q128" s="112">
        <f t="shared" si="18"/>
        <v>-11.000000000000043</v>
      </c>
      <c r="R128" s="112">
        <f t="shared" si="18"/>
        <v>-11</v>
      </c>
      <c r="S128" s="112">
        <f t="shared" si="18"/>
        <v>-10.999999999999979</v>
      </c>
      <c r="T128" s="112">
        <f t="shared" si="18"/>
        <v>-11</v>
      </c>
      <c r="U128" s="112">
        <f t="shared" si="18"/>
        <v>-11</v>
      </c>
      <c r="V128" s="112">
        <f t="shared" si="18"/>
        <v>-11.000000000000028</v>
      </c>
      <c r="W128" s="112">
        <f t="shared" si="18"/>
        <v>-11</v>
      </c>
      <c r="X128" s="112">
        <f t="shared" si="18"/>
        <v>-18.299999999999983</v>
      </c>
      <c r="Y128" s="112">
        <f t="shared" si="18"/>
        <v>-92.200000000000045</v>
      </c>
      <c r="Z128" s="112">
        <f t="shared" si="18"/>
        <v>-25.999999999999943</v>
      </c>
      <c r="AA128" s="112">
        <f t="shared" si="18"/>
        <v>-23.000000000000028</v>
      </c>
      <c r="AB128" s="112">
        <f t="shared" si="18"/>
        <v>-26.000000000000028</v>
      </c>
      <c r="AC128" s="112">
        <f t="shared" si="18"/>
        <v>-21.999999999999972</v>
      </c>
      <c r="AD128" s="112">
        <f t="shared" si="18"/>
        <v>-23</v>
      </c>
      <c r="AE128" s="112">
        <f t="shared" si="18"/>
        <v>-11</v>
      </c>
      <c r="AF128" s="112">
        <f t="shared" si="18"/>
        <v>-11.000000000000043</v>
      </c>
      <c r="AG128" s="110"/>
      <c r="AH128" s="110"/>
      <c r="AI128" s="110"/>
      <c r="AJ128" s="110"/>
      <c r="AK128" s="110"/>
    </row>
    <row r="129" spans="3:37" x14ac:dyDescent="0.35">
      <c r="C129" s="5">
        <f t="shared" si="15"/>
        <v>783</v>
      </c>
      <c r="D129" s="5">
        <f t="shared" si="15"/>
        <v>797</v>
      </c>
      <c r="E129" s="1">
        <v>790.3</v>
      </c>
      <c r="G129" s="96">
        <v>17</v>
      </c>
      <c r="H129" s="112">
        <f t="shared" si="18"/>
        <v>-6.7000000000000455</v>
      </c>
      <c r="I129" s="112">
        <f t="shared" si="18"/>
        <v>-6.7000000000001023</v>
      </c>
      <c r="J129" s="112">
        <f t="shared" si="18"/>
        <v>-18.700000000000067</v>
      </c>
      <c r="K129" s="112">
        <f t="shared" si="18"/>
        <v>-14.700000000000017</v>
      </c>
      <c r="L129" s="112">
        <f t="shared" si="18"/>
        <v>-15.700000000000159</v>
      </c>
      <c r="M129" s="112">
        <f t="shared" si="18"/>
        <v>-6.7000000000000455</v>
      </c>
      <c r="N129" s="112">
        <f t="shared" si="18"/>
        <v>-6.7000000000000455</v>
      </c>
      <c r="O129" s="112">
        <f t="shared" si="18"/>
        <v>-18.699999999999989</v>
      </c>
      <c r="P129" s="112">
        <f t="shared" si="18"/>
        <v>-6.6999999999999886</v>
      </c>
      <c r="Q129" s="112">
        <f t="shared" si="18"/>
        <v>-6.7000000000001023</v>
      </c>
      <c r="R129" s="112">
        <f t="shared" si="18"/>
        <v>-6.7000000000000455</v>
      </c>
      <c r="S129" s="112">
        <f t="shared" si="18"/>
        <v>-6.7000000000001023</v>
      </c>
      <c r="T129" s="112">
        <f t="shared" si="18"/>
        <v>-6.7000000000000739</v>
      </c>
      <c r="U129" s="112">
        <f t="shared" si="18"/>
        <v>-6.7000000000000455</v>
      </c>
      <c r="V129" s="112">
        <f t="shared" si="18"/>
        <v>-60.300000000000068</v>
      </c>
      <c r="W129" s="112">
        <f t="shared" si="18"/>
        <v>-6.7000000000000739</v>
      </c>
      <c r="X129" s="112">
        <f t="shared" si="18"/>
        <v>-14</v>
      </c>
      <c r="Y129" s="112">
        <f t="shared" si="18"/>
        <v>-6.7000000000000028</v>
      </c>
      <c r="Z129" s="112">
        <f t="shared" si="18"/>
        <v>-21.700000000000017</v>
      </c>
      <c r="AA129" s="112">
        <f t="shared" si="18"/>
        <v>-18.700000000000074</v>
      </c>
      <c r="AB129" s="112">
        <f t="shared" si="18"/>
        <v>-21.700000000000067</v>
      </c>
      <c r="AC129" s="112">
        <f t="shared" si="18"/>
        <v>-17.700000000000045</v>
      </c>
      <c r="AD129" s="112">
        <f t="shared" si="18"/>
        <v>-18.700000000000045</v>
      </c>
      <c r="AE129" s="112">
        <f t="shared" si="18"/>
        <v>-6.7000000000000455</v>
      </c>
      <c r="AF129" s="112">
        <f t="shared" si="18"/>
        <v>-6.6999999999999886</v>
      </c>
      <c r="AG129" s="110"/>
      <c r="AH129" s="110"/>
      <c r="AI129" s="110"/>
      <c r="AJ129" s="110"/>
      <c r="AK129" s="110"/>
    </row>
    <row r="130" spans="3:37" x14ac:dyDescent="0.35">
      <c r="C130" s="5">
        <f t="shared" ref="C130:D137" si="19">C22</f>
        <v>726</v>
      </c>
      <c r="D130" s="5">
        <f t="shared" si="19"/>
        <v>737</v>
      </c>
      <c r="E130" s="1">
        <v>726</v>
      </c>
      <c r="G130" s="96">
        <v>18</v>
      </c>
      <c r="H130" s="112">
        <f t="shared" si="18"/>
        <v>-11</v>
      </c>
      <c r="I130" s="112">
        <f t="shared" si="18"/>
        <v>-11</v>
      </c>
      <c r="J130" s="112">
        <f t="shared" si="18"/>
        <v>-22.999999999999979</v>
      </c>
      <c r="K130" s="112">
        <f t="shared" si="18"/>
        <v>-19.000000000000057</v>
      </c>
      <c r="L130" s="112">
        <f t="shared" si="18"/>
        <v>-20.000000000000171</v>
      </c>
      <c r="M130" s="112">
        <f t="shared" si="18"/>
        <v>-10.999999999999943</v>
      </c>
      <c r="N130" s="112">
        <f t="shared" si="18"/>
        <v>-11</v>
      </c>
      <c r="O130" s="112">
        <f t="shared" si="18"/>
        <v>-22.999999999999972</v>
      </c>
      <c r="P130" s="112">
        <f t="shared" si="18"/>
        <v>-10.999999999999943</v>
      </c>
      <c r="Q130" s="112">
        <f t="shared" si="18"/>
        <v>-10.999999999999979</v>
      </c>
      <c r="R130" s="112">
        <f t="shared" si="18"/>
        <v>-11</v>
      </c>
      <c r="S130" s="112">
        <f t="shared" si="18"/>
        <v>-10.999999999999957</v>
      </c>
      <c r="T130" s="112">
        <f t="shared" si="18"/>
        <v>-11.000000000000028</v>
      </c>
      <c r="U130" s="112">
        <f t="shared" si="18"/>
        <v>-10.999999999999972</v>
      </c>
      <c r="V130" s="112">
        <f t="shared" si="18"/>
        <v>-11</v>
      </c>
      <c r="W130" s="112">
        <f t="shared" si="18"/>
        <v>-10.999999999999972</v>
      </c>
      <c r="X130" s="112">
        <f t="shared" si="18"/>
        <v>-39.799999999999955</v>
      </c>
      <c r="Y130" s="112">
        <f t="shared" si="18"/>
        <v>-11</v>
      </c>
      <c r="Z130" s="112">
        <f t="shared" si="18"/>
        <v>-26.000000000000028</v>
      </c>
      <c r="AA130" s="112">
        <f t="shared" si="18"/>
        <v>-22.999999999999979</v>
      </c>
      <c r="AB130" s="112">
        <f t="shared" si="18"/>
        <v>-25.999999999999979</v>
      </c>
      <c r="AC130" s="112">
        <f t="shared" si="18"/>
        <v>-22.000000000000057</v>
      </c>
      <c r="AD130" s="112">
        <f t="shared" si="18"/>
        <v>-23.000000000000057</v>
      </c>
      <c r="AE130" s="112">
        <f t="shared" si="18"/>
        <v>-10.999999999999957</v>
      </c>
      <c r="AF130" s="112">
        <f t="shared" si="18"/>
        <v>-11</v>
      </c>
      <c r="AG130" s="110"/>
      <c r="AH130" s="110"/>
      <c r="AI130" s="110"/>
      <c r="AJ130" s="110"/>
      <c r="AK130" s="110"/>
    </row>
    <row r="131" spans="3:37" x14ac:dyDescent="0.35">
      <c r="C131" s="5">
        <f t="shared" si="19"/>
        <v>917</v>
      </c>
      <c r="D131" s="5">
        <f t="shared" si="19"/>
        <v>932</v>
      </c>
      <c r="E131" s="1">
        <v>932</v>
      </c>
      <c r="G131" s="96">
        <v>19</v>
      </c>
      <c r="H131" s="112">
        <f t="shared" si="18"/>
        <v>0</v>
      </c>
      <c r="I131" s="112">
        <f t="shared" si="18"/>
        <v>0</v>
      </c>
      <c r="J131" s="112">
        <f t="shared" si="18"/>
        <v>-12.000000000000043</v>
      </c>
      <c r="K131" s="112">
        <f t="shared" si="18"/>
        <v>-8</v>
      </c>
      <c r="L131" s="112">
        <f t="shared" si="18"/>
        <v>-9.0000000000001137</v>
      </c>
      <c r="M131" s="112">
        <f t="shared" si="18"/>
        <v>0</v>
      </c>
      <c r="N131" s="112">
        <f t="shared" si="18"/>
        <v>0</v>
      </c>
      <c r="O131" s="112">
        <f t="shared" si="18"/>
        <v>-12.000000000000057</v>
      </c>
      <c r="P131" s="112">
        <f t="shared" si="18"/>
        <v>0</v>
      </c>
      <c r="Q131" s="112">
        <f t="shared" si="18"/>
        <v>0</v>
      </c>
      <c r="R131" s="112">
        <f t="shared" si="18"/>
        <v>0</v>
      </c>
      <c r="S131" s="112">
        <f t="shared" si="18"/>
        <v>0</v>
      </c>
      <c r="T131" s="112">
        <f t="shared" si="18"/>
        <v>0</v>
      </c>
      <c r="U131" s="112">
        <f t="shared" si="18"/>
        <v>0</v>
      </c>
      <c r="V131" s="112">
        <f t="shared" si="18"/>
        <v>0</v>
      </c>
      <c r="W131" s="112">
        <f t="shared" si="18"/>
        <v>0</v>
      </c>
      <c r="X131" s="112">
        <f t="shared" si="18"/>
        <v>-7.2999999999999545</v>
      </c>
      <c r="Y131" s="112">
        <f t="shared" si="18"/>
        <v>0</v>
      </c>
      <c r="Z131" s="112">
        <f t="shared" si="18"/>
        <v>-15</v>
      </c>
      <c r="AA131" s="112">
        <f t="shared" si="18"/>
        <v>-12.000000000000057</v>
      </c>
      <c r="AB131" s="112">
        <f t="shared" si="18"/>
        <v>-15.000000000000043</v>
      </c>
      <c r="AC131" s="112">
        <f t="shared" si="18"/>
        <v>-11</v>
      </c>
      <c r="AD131" s="112">
        <f t="shared" si="18"/>
        <v>-12.000000000000021</v>
      </c>
      <c r="AE131" s="112">
        <f t="shared" si="18"/>
        <v>0</v>
      </c>
      <c r="AF131" s="112">
        <f t="shared" si="18"/>
        <v>0</v>
      </c>
      <c r="AG131" s="110"/>
      <c r="AH131" s="110"/>
      <c r="AI131" s="110"/>
      <c r="AJ131" s="110"/>
      <c r="AK131" s="110"/>
    </row>
    <row r="132" spans="3:37" x14ac:dyDescent="0.35">
      <c r="C132" s="5">
        <f t="shared" si="19"/>
        <v>741</v>
      </c>
      <c r="D132" s="5">
        <f t="shared" si="19"/>
        <v>753</v>
      </c>
      <c r="E132" s="1">
        <v>753</v>
      </c>
      <c r="G132" s="96">
        <v>20</v>
      </c>
      <c r="H132" s="112">
        <f t="shared" si="18"/>
        <v>0</v>
      </c>
      <c r="I132" s="112">
        <f t="shared" si="18"/>
        <v>0</v>
      </c>
      <c r="J132" s="112">
        <f t="shared" si="18"/>
        <v>-87.100000000000023</v>
      </c>
      <c r="K132" s="112">
        <f t="shared" si="18"/>
        <v>-7.9999999999999716</v>
      </c>
      <c r="L132" s="112">
        <f t="shared" si="18"/>
        <v>-9.0000000000000853</v>
      </c>
      <c r="M132" s="112">
        <f t="shared" si="18"/>
        <v>0</v>
      </c>
      <c r="N132" s="112">
        <f t="shared" si="18"/>
        <v>-2.1316282072803006E-14</v>
      </c>
      <c r="O132" s="112">
        <f t="shared" si="18"/>
        <v>-12.000000000000057</v>
      </c>
      <c r="P132" s="112">
        <f t="shared" si="18"/>
        <v>0</v>
      </c>
      <c r="Q132" s="112">
        <f t="shared" si="18"/>
        <v>0</v>
      </c>
      <c r="R132" s="112">
        <f t="shared" si="18"/>
        <v>0</v>
      </c>
      <c r="S132" s="112">
        <f t="shared" si="18"/>
        <v>0</v>
      </c>
      <c r="T132" s="112">
        <f t="shared" si="18"/>
        <v>0</v>
      </c>
      <c r="U132" s="112">
        <f t="shared" si="18"/>
        <v>0</v>
      </c>
      <c r="V132" s="112">
        <f t="shared" si="18"/>
        <v>0</v>
      </c>
      <c r="W132" s="112">
        <f t="shared" si="18"/>
        <v>0</v>
      </c>
      <c r="X132" s="112">
        <f t="shared" si="18"/>
        <v>-7.2999999999999332</v>
      </c>
      <c r="Y132" s="112">
        <f t="shared" si="18"/>
        <v>0</v>
      </c>
      <c r="Z132" s="112">
        <f t="shared" si="18"/>
        <v>-14.999999999999972</v>
      </c>
      <c r="AA132" s="112">
        <f t="shared" si="18"/>
        <v>-12</v>
      </c>
      <c r="AB132" s="112">
        <f t="shared" si="18"/>
        <v>-14.999999999999972</v>
      </c>
      <c r="AC132" s="112">
        <f t="shared" si="18"/>
        <v>-10.999999999999943</v>
      </c>
      <c r="AD132" s="112">
        <f t="shared" si="18"/>
        <v>-12</v>
      </c>
      <c r="AE132" s="112">
        <f t="shared" si="18"/>
        <v>0</v>
      </c>
      <c r="AF132" s="112">
        <f t="shared" si="18"/>
        <v>0</v>
      </c>
      <c r="AG132" s="110"/>
      <c r="AH132" s="110"/>
      <c r="AI132" s="110"/>
      <c r="AJ132" s="110"/>
      <c r="AK132" s="110"/>
    </row>
    <row r="133" spans="3:37" x14ac:dyDescent="0.35">
      <c r="C133" s="5">
        <f t="shared" si="19"/>
        <v>840</v>
      </c>
      <c r="D133" s="5">
        <f t="shared" si="19"/>
        <v>855</v>
      </c>
      <c r="E133" s="1">
        <v>855</v>
      </c>
      <c r="G133" s="96">
        <v>21</v>
      </c>
      <c r="H133" s="112">
        <f t="shared" si="18"/>
        <v>0</v>
      </c>
      <c r="I133" s="112">
        <f t="shared" si="18"/>
        <v>0</v>
      </c>
      <c r="J133" s="112">
        <f t="shared" si="18"/>
        <v>-12.000000000000021</v>
      </c>
      <c r="K133" s="112">
        <f t="shared" si="18"/>
        <v>-8</v>
      </c>
      <c r="L133" s="112">
        <f t="shared" si="18"/>
        <v>-9.0000000000001137</v>
      </c>
      <c r="M133" s="112">
        <f t="shared" si="18"/>
        <v>0</v>
      </c>
      <c r="N133" s="112">
        <f t="shared" si="18"/>
        <v>0</v>
      </c>
      <c r="O133" s="112">
        <f t="shared" si="18"/>
        <v>-12</v>
      </c>
      <c r="P133" s="112">
        <f t="shared" si="18"/>
        <v>0</v>
      </c>
      <c r="Q133" s="112">
        <f t="shared" si="18"/>
        <v>0</v>
      </c>
      <c r="R133" s="112">
        <f t="shared" si="18"/>
        <v>0</v>
      </c>
      <c r="S133" s="112">
        <f t="shared" si="18"/>
        <v>0</v>
      </c>
      <c r="T133" s="112">
        <f t="shared" si="18"/>
        <v>0</v>
      </c>
      <c r="U133" s="112">
        <f t="shared" si="18"/>
        <v>0</v>
      </c>
      <c r="V133" s="112">
        <f t="shared" si="18"/>
        <v>0</v>
      </c>
      <c r="W133" s="112">
        <f t="shared" si="18"/>
        <v>0</v>
      </c>
      <c r="X133" s="112">
        <f t="shared" si="18"/>
        <v>-7.2999999999999261</v>
      </c>
      <c r="Y133" s="112">
        <f t="shared" si="18"/>
        <v>0</v>
      </c>
      <c r="Z133" s="112">
        <f t="shared" si="18"/>
        <v>-15.000000000000021</v>
      </c>
      <c r="AA133" s="112">
        <f t="shared" si="18"/>
        <v>-12.000000000000028</v>
      </c>
      <c r="AB133" s="112">
        <f t="shared" si="18"/>
        <v>-15</v>
      </c>
      <c r="AC133" s="112">
        <f t="shared" si="18"/>
        <v>-11.000000000000057</v>
      </c>
      <c r="AD133" s="112">
        <f t="shared" si="18"/>
        <v>-82.100000000000023</v>
      </c>
      <c r="AE133" s="112">
        <f t="shared" si="18"/>
        <v>0</v>
      </c>
      <c r="AF133" s="112">
        <f t="shared" si="18"/>
        <v>0</v>
      </c>
      <c r="AG133" s="110"/>
      <c r="AH133" s="110"/>
      <c r="AI133" s="110"/>
      <c r="AJ133" s="110"/>
      <c r="AK133" s="110"/>
    </row>
    <row r="134" spans="3:37" x14ac:dyDescent="0.35">
      <c r="C134" s="5">
        <f t="shared" si="19"/>
        <v>570</v>
      </c>
      <c r="D134" s="5">
        <f t="shared" si="19"/>
        <v>581</v>
      </c>
      <c r="E134" s="1">
        <v>581</v>
      </c>
      <c r="G134" s="96">
        <v>22</v>
      </c>
      <c r="H134" s="112">
        <f t="shared" si="18"/>
        <v>0</v>
      </c>
      <c r="I134" s="112">
        <f t="shared" si="18"/>
        <v>0</v>
      </c>
      <c r="J134" s="112">
        <f t="shared" si="18"/>
        <v>-11.999999999999972</v>
      </c>
      <c r="K134" s="112">
        <f t="shared" si="18"/>
        <v>-35.799999999999955</v>
      </c>
      <c r="L134" s="112">
        <f t="shared" si="18"/>
        <v>-9.000000000000135</v>
      </c>
      <c r="M134" s="112">
        <f t="shared" si="18"/>
        <v>0</v>
      </c>
      <c r="N134" s="112">
        <f t="shared" si="18"/>
        <v>0</v>
      </c>
      <c r="O134" s="112">
        <f t="shared" si="18"/>
        <v>-11.999999999999957</v>
      </c>
      <c r="P134" s="112">
        <f t="shared" si="18"/>
        <v>0</v>
      </c>
      <c r="Q134" s="112">
        <f t="shared" si="18"/>
        <v>0</v>
      </c>
      <c r="R134" s="112">
        <f t="shared" si="18"/>
        <v>0</v>
      </c>
      <c r="S134" s="112">
        <f t="shared" si="18"/>
        <v>0</v>
      </c>
      <c r="T134" s="112">
        <f t="shared" si="18"/>
        <v>0</v>
      </c>
      <c r="U134" s="112">
        <f t="shared" si="18"/>
        <v>0</v>
      </c>
      <c r="V134" s="112">
        <f t="shared" si="18"/>
        <v>0</v>
      </c>
      <c r="W134" s="112">
        <f t="shared" si="18"/>
        <v>0</v>
      </c>
      <c r="X134" s="112">
        <f t="shared" si="18"/>
        <v>-7.2999999999999545</v>
      </c>
      <c r="Y134" s="112">
        <f t="shared" si="18"/>
        <v>0</v>
      </c>
      <c r="Z134" s="112">
        <f t="shared" si="18"/>
        <v>-15</v>
      </c>
      <c r="AA134" s="112">
        <f t="shared" si="18"/>
        <v>-12.000000000000057</v>
      </c>
      <c r="AB134" s="112">
        <f t="shared" si="18"/>
        <v>-15.000000000000028</v>
      </c>
      <c r="AC134" s="112">
        <f t="shared" si="18"/>
        <v>-11</v>
      </c>
      <c r="AD134" s="112">
        <f t="shared" si="18"/>
        <v>-12</v>
      </c>
      <c r="AE134" s="112">
        <f t="shared" si="18"/>
        <v>0</v>
      </c>
      <c r="AF134" s="112">
        <f t="shared" si="18"/>
        <v>0</v>
      </c>
      <c r="AG134" s="110"/>
      <c r="AH134" s="110"/>
      <c r="AI134" s="110"/>
      <c r="AJ134" s="110"/>
      <c r="AK134" s="110"/>
    </row>
    <row r="135" spans="3:37" x14ac:dyDescent="0.35">
      <c r="C135" s="5">
        <f t="shared" si="19"/>
        <v>949</v>
      </c>
      <c r="D135" s="5">
        <f t="shared" si="19"/>
        <v>961</v>
      </c>
      <c r="E135" s="1">
        <v>961</v>
      </c>
      <c r="G135" s="96">
        <v>23</v>
      </c>
      <c r="H135" s="112">
        <f t="shared" si="18"/>
        <v>0</v>
      </c>
      <c r="I135" s="112">
        <f t="shared" si="18"/>
        <v>0</v>
      </c>
      <c r="J135" s="112">
        <f t="shared" si="18"/>
        <v>-11.999999999999972</v>
      </c>
      <c r="K135" s="112">
        <f t="shared" si="18"/>
        <v>-8</v>
      </c>
      <c r="L135" s="112">
        <f t="shared" si="18"/>
        <v>-9.0000000000001137</v>
      </c>
      <c r="M135" s="112">
        <f t="shared" ref="M135:AF135" si="20">$E135+$B27+M27-M$110-($D135-M$109+$B27+M27)*(1-M97)</f>
        <v>0</v>
      </c>
      <c r="N135" s="112">
        <f t="shared" si="20"/>
        <v>0</v>
      </c>
      <c r="O135" s="112">
        <f t="shared" si="20"/>
        <v>-11.999999999999943</v>
      </c>
      <c r="P135" s="112">
        <f t="shared" si="20"/>
        <v>0</v>
      </c>
      <c r="Q135" s="112">
        <f t="shared" si="20"/>
        <v>0</v>
      </c>
      <c r="R135" s="112">
        <f t="shared" si="20"/>
        <v>0</v>
      </c>
      <c r="S135" s="112">
        <f t="shared" si="20"/>
        <v>0</v>
      </c>
      <c r="T135" s="112">
        <f t="shared" si="20"/>
        <v>0</v>
      </c>
      <c r="U135" s="112">
        <f t="shared" si="20"/>
        <v>0</v>
      </c>
      <c r="V135" s="112">
        <f t="shared" si="20"/>
        <v>0</v>
      </c>
      <c r="W135" s="112">
        <f t="shared" si="20"/>
        <v>0</v>
      </c>
      <c r="X135" s="112">
        <f t="shared" si="20"/>
        <v>-7.2999999999999545</v>
      </c>
      <c r="Y135" s="112">
        <f t="shared" si="20"/>
        <v>0</v>
      </c>
      <c r="Z135" s="112">
        <f t="shared" si="20"/>
        <v>-14.999999999999972</v>
      </c>
      <c r="AA135" s="112">
        <f t="shared" si="20"/>
        <v>-12.000000000000057</v>
      </c>
      <c r="AB135" s="112">
        <f t="shared" si="20"/>
        <v>-15.000000000000057</v>
      </c>
      <c r="AC135" s="112">
        <f t="shared" si="20"/>
        <v>-11</v>
      </c>
      <c r="AD135" s="112">
        <f t="shared" si="20"/>
        <v>-12</v>
      </c>
      <c r="AE135" s="112">
        <f t="shared" si="20"/>
        <v>0</v>
      </c>
      <c r="AF135" s="112">
        <f t="shared" si="20"/>
        <v>0</v>
      </c>
      <c r="AG135" s="110"/>
      <c r="AH135" s="110"/>
      <c r="AI135" s="110"/>
      <c r="AJ135" s="110"/>
      <c r="AK135" s="110"/>
    </row>
    <row r="136" spans="3:37" x14ac:dyDescent="0.35">
      <c r="C136" s="5">
        <f t="shared" si="19"/>
        <v>829</v>
      </c>
      <c r="D136" s="5">
        <f t="shared" si="19"/>
        <v>835</v>
      </c>
      <c r="E136" s="1">
        <v>829</v>
      </c>
      <c r="G136" s="96">
        <v>24</v>
      </c>
      <c r="H136" s="112">
        <f t="shared" ref="H136:AF137" si="21">$E136+$B28+H28-H$110-($D136-H$109+$B28+H28)*(1-H98)</f>
        <v>-5.9999999999999432</v>
      </c>
      <c r="I136" s="112">
        <f t="shared" si="21"/>
        <v>-6.0000000000000284</v>
      </c>
      <c r="J136" s="112">
        <f t="shared" si="21"/>
        <v>-18.000000000000021</v>
      </c>
      <c r="K136" s="112">
        <f t="shared" si="21"/>
        <v>-13.999999999999943</v>
      </c>
      <c r="L136" s="112">
        <f t="shared" si="21"/>
        <v>-15.000000000000114</v>
      </c>
      <c r="M136" s="112">
        <f t="shared" si="21"/>
        <v>-6</v>
      </c>
      <c r="N136" s="112">
        <f t="shared" si="21"/>
        <v>-6</v>
      </c>
      <c r="O136" s="112">
        <f t="shared" si="21"/>
        <v>-18</v>
      </c>
      <c r="P136" s="112">
        <f t="shared" si="21"/>
        <v>-6</v>
      </c>
      <c r="Q136" s="112">
        <f t="shared" si="21"/>
        <v>-6.0000000000000568</v>
      </c>
      <c r="R136" s="112">
        <f t="shared" si="21"/>
        <v>-6</v>
      </c>
      <c r="S136" s="112">
        <f t="shared" si="21"/>
        <v>-6</v>
      </c>
      <c r="T136" s="112">
        <f t="shared" si="21"/>
        <v>-6</v>
      </c>
      <c r="U136" s="112">
        <f t="shared" si="21"/>
        <v>-5.9999999999999432</v>
      </c>
      <c r="V136" s="112">
        <f t="shared" si="21"/>
        <v>-5.9999999999999716</v>
      </c>
      <c r="W136" s="112">
        <f t="shared" si="21"/>
        <v>-6</v>
      </c>
      <c r="X136" s="112">
        <f t="shared" si="21"/>
        <v>-13.299999999999955</v>
      </c>
      <c r="Y136" s="112">
        <f t="shared" si="21"/>
        <v>-5.9999999999999716</v>
      </c>
      <c r="Z136" s="112">
        <f t="shared" si="21"/>
        <v>-20.999999999999979</v>
      </c>
      <c r="AA136" s="112">
        <f t="shared" si="21"/>
        <v>-17.999999999999972</v>
      </c>
      <c r="AB136" s="112">
        <f t="shared" si="21"/>
        <v>-8.8999999999999773</v>
      </c>
      <c r="AC136" s="112">
        <f t="shared" si="21"/>
        <v>-17</v>
      </c>
      <c r="AD136" s="112">
        <f t="shared" si="21"/>
        <v>-17.999999999999972</v>
      </c>
      <c r="AE136" s="112">
        <f t="shared" si="21"/>
        <v>-6</v>
      </c>
      <c r="AF136" s="112">
        <f t="shared" si="21"/>
        <v>-6</v>
      </c>
      <c r="AG136" s="110"/>
      <c r="AH136" s="110"/>
      <c r="AI136" s="110"/>
      <c r="AJ136" s="110"/>
      <c r="AK136" s="110"/>
    </row>
    <row r="137" spans="3:37" x14ac:dyDescent="0.35">
      <c r="C137" s="5">
        <f t="shared" si="19"/>
        <v>714</v>
      </c>
      <c r="D137" s="5">
        <f t="shared" si="19"/>
        <v>727</v>
      </c>
      <c r="E137" s="1">
        <v>714</v>
      </c>
      <c r="G137" s="96">
        <v>25</v>
      </c>
      <c r="H137" s="112">
        <f t="shared" si="21"/>
        <v>-13</v>
      </c>
      <c r="I137" s="112">
        <f t="shared" si="21"/>
        <v>-12.999999999999957</v>
      </c>
      <c r="J137" s="112">
        <f t="shared" si="21"/>
        <v>-24.999999999999957</v>
      </c>
      <c r="K137" s="112">
        <f t="shared" si="21"/>
        <v>-20.999999999999972</v>
      </c>
      <c r="L137" s="112">
        <f t="shared" si="21"/>
        <v>-22.000000000000114</v>
      </c>
      <c r="M137" s="112">
        <f t="shared" si="21"/>
        <v>-13.000000000000028</v>
      </c>
      <c r="N137" s="112">
        <f t="shared" si="21"/>
        <v>-13.000000000000043</v>
      </c>
      <c r="O137" s="112">
        <f t="shared" si="21"/>
        <v>-24.999999999999943</v>
      </c>
      <c r="P137" s="112">
        <f t="shared" si="21"/>
        <v>-12.999999999999943</v>
      </c>
      <c r="Q137" s="112">
        <f t="shared" si="21"/>
        <v>-12.999999999999979</v>
      </c>
      <c r="R137" s="112">
        <f t="shared" si="21"/>
        <v>-12.999999999999943</v>
      </c>
      <c r="S137" s="112">
        <f t="shared" si="21"/>
        <v>-13</v>
      </c>
      <c r="T137" s="112">
        <f t="shared" si="21"/>
        <v>-13</v>
      </c>
      <c r="U137" s="112">
        <f t="shared" si="21"/>
        <v>-13</v>
      </c>
      <c r="V137" s="112">
        <f t="shared" si="21"/>
        <v>-13.000000000000028</v>
      </c>
      <c r="W137" s="112">
        <f t="shared" si="21"/>
        <v>-13.000000000000028</v>
      </c>
      <c r="X137" s="112">
        <f t="shared" si="21"/>
        <v>-20.299999999999997</v>
      </c>
      <c r="Y137" s="112">
        <f t="shared" si="21"/>
        <v>-13</v>
      </c>
      <c r="Z137" s="112">
        <f t="shared" si="21"/>
        <v>-28.000000000000028</v>
      </c>
      <c r="AA137" s="112">
        <f t="shared" si="21"/>
        <v>-14.100000000000023</v>
      </c>
      <c r="AB137" s="112">
        <f t="shared" si="21"/>
        <v>-28.000000000000028</v>
      </c>
      <c r="AC137" s="112">
        <f t="shared" si="21"/>
        <v>-24.000000000000057</v>
      </c>
      <c r="AD137" s="112">
        <f t="shared" si="21"/>
        <v>-25.000000000000028</v>
      </c>
      <c r="AE137" s="112">
        <f t="shared" si="21"/>
        <v>-13</v>
      </c>
      <c r="AF137" s="112">
        <f t="shared" si="21"/>
        <v>-13</v>
      </c>
      <c r="AG137" s="110"/>
      <c r="AH137" s="110"/>
      <c r="AI137" s="110"/>
      <c r="AJ137" s="110"/>
      <c r="AK137" s="110"/>
    </row>
    <row r="138" spans="3:37" x14ac:dyDescent="0.35">
      <c r="G138" s="97">
        <v>1</v>
      </c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1"/>
      <c r="AH138" s="111"/>
      <c r="AI138" s="111"/>
      <c r="AJ138" s="111"/>
      <c r="AK138" s="111"/>
    </row>
    <row r="139" spans="3:37" x14ac:dyDescent="0.35">
      <c r="G139" s="97">
        <v>2</v>
      </c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1"/>
      <c r="AH139" s="111"/>
      <c r="AI139" s="111"/>
      <c r="AJ139" s="111"/>
      <c r="AK139" s="111"/>
    </row>
    <row r="140" spans="3:37" x14ac:dyDescent="0.35">
      <c r="G140" s="97">
        <v>3</v>
      </c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1"/>
      <c r="AH140" s="111"/>
      <c r="AI140" s="111"/>
      <c r="AJ140" s="111"/>
      <c r="AK140" s="111"/>
    </row>
    <row r="141" spans="3:37" x14ac:dyDescent="0.35">
      <c r="G141" s="97">
        <v>4</v>
      </c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1"/>
      <c r="AH141" s="111"/>
      <c r="AI141" s="111"/>
      <c r="AJ141" s="111"/>
      <c r="AK141" s="111"/>
    </row>
    <row r="142" spans="3:37" x14ac:dyDescent="0.35">
      <c r="G142" s="97">
        <v>5</v>
      </c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1"/>
      <c r="AH142" s="111"/>
      <c r="AI142" s="111"/>
      <c r="AJ142" s="111"/>
      <c r="AK142" s="111"/>
    </row>
    <row r="145" spans="1:37" ht="15" thickBot="1" x14ac:dyDescent="0.4"/>
    <row r="146" spans="1:37" x14ac:dyDescent="0.35">
      <c r="A146" s="115" t="s">
        <v>3</v>
      </c>
      <c r="B146" s="116"/>
      <c r="C146" s="117"/>
      <c r="G146" s="5" t="s">
        <v>114</v>
      </c>
      <c r="H146">
        <f>C151</f>
        <v>0</v>
      </c>
      <c r="I146">
        <f>C152</f>
        <v>0</v>
      </c>
      <c r="J146">
        <f>C153</f>
        <v>0</v>
      </c>
      <c r="K146">
        <f>C154</f>
        <v>0</v>
      </c>
      <c r="L146">
        <f>C155</f>
        <v>0</v>
      </c>
      <c r="M146">
        <f>C156</f>
        <v>0</v>
      </c>
      <c r="N146">
        <f>C157</f>
        <v>0</v>
      </c>
      <c r="O146">
        <f>C158</f>
        <v>0</v>
      </c>
      <c r="P146">
        <f>C159</f>
        <v>0</v>
      </c>
      <c r="Q146">
        <f>C160</f>
        <v>0</v>
      </c>
      <c r="R146">
        <f>C161</f>
        <v>0</v>
      </c>
      <c r="S146">
        <f>C162</f>
        <v>0</v>
      </c>
      <c r="T146">
        <f>C163</f>
        <v>0</v>
      </c>
      <c r="U146">
        <f>C164</f>
        <v>0</v>
      </c>
      <c r="V146">
        <f>C165</f>
        <v>0</v>
      </c>
      <c r="W146">
        <f>C166</f>
        <v>0</v>
      </c>
      <c r="X146">
        <f>C167</f>
        <v>0</v>
      </c>
      <c r="Y146">
        <f>C168</f>
        <v>0</v>
      </c>
      <c r="Z146">
        <f>C169</f>
        <v>0</v>
      </c>
      <c r="AA146">
        <f>C170</f>
        <v>0</v>
      </c>
      <c r="AB146">
        <f>C171</f>
        <v>0</v>
      </c>
      <c r="AC146">
        <f>C172</f>
        <v>0</v>
      </c>
      <c r="AD146">
        <f>C173</f>
        <v>0</v>
      </c>
      <c r="AE146">
        <f>C174</f>
        <v>0</v>
      </c>
      <c r="AF146">
        <f>C175</f>
        <v>0</v>
      </c>
      <c r="AG146">
        <f>C176</f>
        <v>0</v>
      </c>
      <c r="AH146">
        <f>C177</f>
        <v>0</v>
      </c>
      <c r="AI146">
        <f>C178</f>
        <v>0</v>
      </c>
      <c r="AJ146">
        <f>C179</f>
        <v>0</v>
      </c>
      <c r="AK146">
        <f>C180</f>
        <v>0</v>
      </c>
    </row>
    <row r="147" spans="1:37" ht="15" thickBot="1" x14ac:dyDescent="0.4">
      <c r="A147" s="118"/>
      <c r="B147" s="68" t="s">
        <v>113</v>
      </c>
      <c r="C147" s="119">
        <v>60</v>
      </c>
      <c r="G147" s="5" t="s">
        <v>115</v>
      </c>
      <c r="H147">
        <f>D151</f>
        <v>52</v>
      </c>
      <c r="I147">
        <f>D152</f>
        <v>52</v>
      </c>
      <c r="J147">
        <f>D153</f>
        <v>46</v>
      </c>
      <c r="K147">
        <f>D154</f>
        <v>54</v>
      </c>
      <c r="L147">
        <f>D155</f>
        <v>52</v>
      </c>
      <c r="M147">
        <f>D156</f>
        <v>55</v>
      </c>
      <c r="N147">
        <f>D157</f>
        <v>55</v>
      </c>
      <c r="O147">
        <f>D158</f>
        <v>52</v>
      </c>
      <c r="P147">
        <f>D159</f>
        <v>51</v>
      </c>
      <c r="Q147">
        <f>D160</f>
        <v>48</v>
      </c>
      <c r="R147">
        <f>D161</f>
        <v>51</v>
      </c>
      <c r="S147">
        <f>D162</f>
        <v>46</v>
      </c>
      <c r="T147">
        <f>D163</f>
        <v>46</v>
      </c>
      <c r="U147">
        <f>D164</f>
        <v>55</v>
      </c>
      <c r="V147">
        <f>D165</f>
        <v>49</v>
      </c>
      <c r="W147">
        <f>D166</f>
        <v>51</v>
      </c>
      <c r="X147">
        <f>D167</f>
        <v>55</v>
      </c>
      <c r="Y147">
        <f>D168</f>
        <v>54</v>
      </c>
      <c r="Z147">
        <f>D169</f>
        <v>47</v>
      </c>
      <c r="AA147">
        <f>D170</f>
        <v>46</v>
      </c>
      <c r="AB147">
        <f>D171</f>
        <v>53</v>
      </c>
      <c r="AC147">
        <f>D172</f>
        <v>53</v>
      </c>
      <c r="AD147">
        <f>D173</f>
        <v>52</v>
      </c>
      <c r="AE147">
        <f>D174</f>
        <v>45</v>
      </c>
      <c r="AF147">
        <f>D175</f>
        <v>48</v>
      </c>
      <c r="AG147">
        <f>D176</f>
        <v>0</v>
      </c>
      <c r="AH147">
        <f>D177</f>
        <v>0</v>
      </c>
      <c r="AI147">
        <f>D178</f>
        <v>0</v>
      </c>
      <c r="AJ147">
        <f>D179</f>
        <v>0</v>
      </c>
      <c r="AK147">
        <f>D180</f>
        <v>0</v>
      </c>
    </row>
    <row r="148" spans="1:37" x14ac:dyDescent="0.35">
      <c r="G148" s="97" t="s">
        <v>90</v>
      </c>
      <c r="H148" s="4">
        <f>E151</f>
        <v>0</v>
      </c>
      <c r="I148" s="4">
        <f>E152</f>
        <v>13</v>
      </c>
      <c r="J148" s="4">
        <f>E153</f>
        <v>46</v>
      </c>
      <c r="K148" s="4">
        <f>E154</f>
        <v>7</v>
      </c>
      <c r="L148" s="4">
        <f>E155</f>
        <v>5</v>
      </c>
      <c r="M148" s="4">
        <f>E156</f>
        <v>0</v>
      </c>
      <c r="N148" s="4">
        <f>E157</f>
        <v>42</v>
      </c>
      <c r="O148" s="4">
        <f>E158</f>
        <v>18</v>
      </c>
      <c r="P148" s="4">
        <f>E159</f>
        <v>0</v>
      </c>
      <c r="Q148" s="4">
        <f>E160</f>
        <v>26</v>
      </c>
      <c r="R148" s="4">
        <f>E161</f>
        <v>9</v>
      </c>
      <c r="S148" s="4">
        <f>E162</f>
        <v>33</v>
      </c>
      <c r="T148" s="4">
        <f>E163</f>
        <v>0</v>
      </c>
      <c r="U148" s="4">
        <f>E164</f>
        <v>8</v>
      </c>
      <c r="V148" s="4">
        <f>E165</f>
        <v>49</v>
      </c>
      <c r="W148" s="4">
        <f>E166</f>
        <v>13</v>
      </c>
      <c r="X148" s="4">
        <f>E167</f>
        <v>44</v>
      </c>
      <c r="Y148" s="4">
        <f>E168</f>
        <v>22</v>
      </c>
      <c r="Z148" s="4">
        <f>E169</f>
        <v>47</v>
      </c>
      <c r="AA148" s="4">
        <f>E170</f>
        <v>32</v>
      </c>
      <c r="AB148" s="4">
        <f>E171</f>
        <v>45</v>
      </c>
      <c r="AC148" s="4">
        <f>E172</f>
        <v>0</v>
      </c>
      <c r="AD148" s="4">
        <f>E173</f>
        <v>52</v>
      </c>
      <c r="AE148" s="4">
        <f>E174</f>
        <v>30</v>
      </c>
      <c r="AF148" s="4">
        <f>E175</f>
        <v>13</v>
      </c>
      <c r="AG148" s="4">
        <f>E176</f>
        <v>0</v>
      </c>
      <c r="AH148" s="4">
        <f>E177</f>
        <v>0</v>
      </c>
      <c r="AI148" s="4">
        <f>E178</f>
        <v>0</v>
      </c>
      <c r="AJ148" s="4">
        <f>E179</f>
        <v>0</v>
      </c>
      <c r="AK148" s="4">
        <f>E180</f>
        <v>0</v>
      </c>
    </row>
    <row r="149" spans="1:37" x14ac:dyDescent="0.35">
      <c r="A149" s="5"/>
      <c r="B149" s="5"/>
      <c r="C149" s="5" t="s">
        <v>111</v>
      </c>
      <c r="D149" s="5" t="s">
        <v>112</v>
      </c>
      <c r="E149" s="5"/>
      <c r="F149" s="5" t="s">
        <v>116</v>
      </c>
    </row>
    <row r="150" spans="1:37" x14ac:dyDescent="0.35">
      <c r="A150" s="97" t="s">
        <v>91</v>
      </c>
      <c r="B150" s="105" t="s">
        <v>76</v>
      </c>
      <c r="C150" s="97" t="s">
        <v>101</v>
      </c>
      <c r="D150" s="97" t="s">
        <v>102</v>
      </c>
      <c r="E150" s="97" t="s">
        <v>89</v>
      </c>
      <c r="F150" s="97" t="s">
        <v>100</v>
      </c>
      <c r="G150" s="95" t="s">
        <v>85</v>
      </c>
      <c r="H150" s="96">
        <v>1</v>
      </c>
      <c r="I150" s="96">
        <v>2</v>
      </c>
      <c r="J150" s="96">
        <v>3</v>
      </c>
      <c r="K150" s="96">
        <v>4</v>
      </c>
      <c r="L150" s="96">
        <v>5</v>
      </c>
      <c r="M150" s="96">
        <v>6</v>
      </c>
      <c r="N150" s="96">
        <v>7</v>
      </c>
      <c r="O150" s="96">
        <v>8</v>
      </c>
      <c r="P150" s="96">
        <v>9</v>
      </c>
      <c r="Q150" s="96">
        <v>10</v>
      </c>
      <c r="R150" s="96">
        <v>11</v>
      </c>
      <c r="S150" s="96">
        <v>12</v>
      </c>
      <c r="T150" s="96">
        <v>13</v>
      </c>
      <c r="U150" s="96">
        <v>14</v>
      </c>
      <c r="V150" s="96">
        <v>15</v>
      </c>
      <c r="W150" s="96">
        <v>16</v>
      </c>
      <c r="X150" s="96">
        <v>17</v>
      </c>
      <c r="Y150" s="96">
        <v>18</v>
      </c>
      <c r="Z150" s="96">
        <v>19</v>
      </c>
      <c r="AA150" s="96">
        <v>20</v>
      </c>
      <c r="AB150" s="96">
        <v>21</v>
      </c>
      <c r="AC150" s="96">
        <v>22</v>
      </c>
      <c r="AD150" s="96">
        <v>23</v>
      </c>
      <c r="AE150" s="96">
        <v>24</v>
      </c>
      <c r="AF150" s="96">
        <v>25</v>
      </c>
      <c r="AG150" s="97">
        <v>1</v>
      </c>
      <c r="AH150" s="97">
        <v>2</v>
      </c>
      <c r="AI150" s="97">
        <v>3</v>
      </c>
      <c r="AJ150" s="98">
        <v>4</v>
      </c>
      <c r="AK150" s="97">
        <v>5</v>
      </c>
    </row>
    <row r="151" spans="1:37" x14ac:dyDescent="0.35">
      <c r="A151" s="5">
        <v>1</v>
      </c>
      <c r="B151" s="5">
        <v>8</v>
      </c>
      <c r="C151" s="5">
        <v>0</v>
      </c>
      <c r="D151" s="5">
        <f>$C$147-B151</f>
        <v>52</v>
      </c>
      <c r="E151" s="1">
        <v>0</v>
      </c>
      <c r="F151" s="5">
        <f>B151</f>
        <v>8</v>
      </c>
      <c r="G151" s="96">
        <v>1</v>
      </c>
      <c r="H151" s="100">
        <f>$E151-H$148+$F151-($D151-H$146+$F151)*(1-H75)</f>
        <v>-52</v>
      </c>
      <c r="I151" s="100">
        <f t="shared" ref="I151:AF151" si="22">$E151-I$148+$F151-($D151-I$146+$F151)*(1-I75)</f>
        <v>-65</v>
      </c>
      <c r="J151" s="100">
        <f t="shared" si="22"/>
        <v>-98</v>
      </c>
      <c r="K151" s="100">
        <f t="shared" si="22"/>
        <v>-59</v>
      </c>
      <c r="L151" s="100">
        <f t="shared" si="22"/>
        <v>-57</v>
      </c>
      <c r="M151" s="100">
        <f t="shared" si="22"/>
        <v>-52</v>
      </c>
      <c r="N151" s="100">
        <f t="shared" si="22"/>
        <v>-94</v>
      </c>
      <c r="O151" s="100">
        <f t="shared" si="22"/>
        <v>-70</v>
      </c>
      <c r="P151" s="100">
        <f t="shared" si="22"/>
        <v>-52</v>
      </c>
      <c r="Q151" s="100">
        <f t="shared" si="22"/>
        <v>-78</v>
      </c>
      <c r="R151" s="100">
        <f t="shared" si="22"/>
        <v>-61</v>
      </c>
      <c r="S151" s="100">
        <f t="shared" si="22"/>
        <v>-85</v>
      </c>
      <c r="T151" s="100">
        <f t="shared" si="22"/>
        <v>-52</v>
      </c>
      <c r="U151" s="100">
        <f t="shared" si="22"/>
        <v>0</v>
      </c>
      <c r="V151" s="100">
        <f t="shared" si="22"/>
        <v>-101</v>
      </c>
      <c r="W151" s="100">
        <f t="shared" si="22"/>
        <v>-65</v>
      </c>
      <c r="X151" s="100">
        <f t="shared" si="22"/>
        <v>-96</v>
      </c>
      <c r="Y151" s="100">
        <f t="shared" si="22"/>
        <v>-74</v>
      </c>
      <c r="Z151" s="100">
        <f t="shared" si="22"/>
        <v>-99</v>
      </c>
      <c r="AA151" s="100">
        <f t="shared" si="22"/>
        <v>-84</v>
      </c>
      <c r="AB151" s="100">
        <f t="shared" si="22"/>
        <v>-97</v>
      </c>
      <c r="AC151" s="100">
        <f t="shared" si="22"/>
        <v>-52</v>
      </c>
      <c r="AD151" s="100">
        <f t="shared" si="22"/>
        <v>-104</v>
      </c>
      <c r="AE151" s="100">
        <f t="shared" si="22"/>
        <v>-82</v>
      </c>
      <c r="AF151" s="100">
        <f t="shared" si="22"/>
        <v>-65</v>
      </c>
      <c r="AG151" s="101"/>
      <c r="AH151" s="101"/>
      <c r="AI151" s="101"/>
      <c r="AJ151" s="101"/>
      <c r="AK151" s="101"/>
    </row>
    <row r="152" spans="1:37" x14ac:dyDescent="0.35">
      <c r="A152" s="5">
        <v>2</v>
      </c>
      <c r="B152" s="5">
        <v>8</v>
      </c>
      <c r="C152" s="5">
        <v>0</v>
      </c>
      <c r="D152" s="5">
        <f t="shared" ref="D152:D180" si="23">$C$147-B152</f>
        <v>52</v>
      </c>
      <c r="E152" s="1">
        <v>13</v>
      </c>
      <c r="F152" s="5">
        <f t="shared" ref="F152:F180" si="24">B152</f>
        <v>8</v>
      </c>
      <c r="G152" s="96">
        <v>2</v>
      </c>
      <c r="H152" s="100">
        <f t="shared" ref="H152:AF152" si="25">$E152-H$148+$F152-($D152-H$146+$F152)*(1-H76)</f>
        <v>-39</v>
      </c>
      <c r="I152" s="100">
        <f t="shared" si="25"/>
        <v>-52</v>
      </c>
      <c r="J152" s="100">
        <f t="shared" si="25"/>
        <v>-85</v>
      </c>
      <c r="K152" s="100">
        <f t="shared" si="25"/>
        <v>-46</v>
      </c>
      <c r="L152" s="100">
        <f t="shared" si="25"/>
        <v>-44</v>
      </c>
      <c r="M152" s="100">
        <f t="shared" si="25"/>
        <v>-39</v>
      </c>
      <c r="N152" s="100">
        <f t="shared" si="25"/>
        <v>-81</v>
      </c>
      <c r="O152" s="100">
        <f t="shared" si="25"/>
        <v>-57</v>
      </c>
      <c r="P152" s="100">
        <f t="shared" si="25"/>
        <v>-39</v>
      </c>
      <c r="Q152" s="100">
        <f t="shared" si="25"/>
        <v>-65</v>
      </c>
      <c r="R152" s="100">
        <f t="shared" si="25"/>
        <v>-48</v>
      </c>
      <c r="S152" s="100">
        <f t="shared" si="25"/>
        <v>-72</v>
      </c>
      <c r="T152" s="100">
        <f t="shared" si="25"/>
        <v>-39</v>
      </c>
      <c r="U152" s="100">
        <f t="shared" si="25"/>
        <v>-47</v>
      </c>
      <c r="V152" s="100">
        <f t="shared" si="25"/>
        <v>-88</v>
      </c>
      <c r="W152" s="100">
        <f t="shared" si="25"/>
        <v>-52</v>
      </c>
      <c r="X152" s="100">
        <f t="shared" si="25"/>
        <v>-83</v>
      </c>
      <c r="Y152" s="100">
        <f t="shared" si="25"/>
        <v>-61</v>
      </c>
      <c r="Z152" s="100">
        <f t="shared" si="25"/>
        <v>-86</v>
      </c>
      <c r="AA152" s="100">
        <f t="shared" si="25"/>
        <v>-71</v>
      </c>
      <c r="AB152" s="100">
        <f t="shared" si="25"/>
        <v>-84</v>
      </c>
      <c r="AC152" s="100">
        <f t="shared" si="25"/>
        <v>-39</v>
      </c>
      <c r="AD152" s="100">
        <f t="shared" si="25"/>
        <v>-91</v>
      </c>
      <c r="AE152" s="100">
        <f t="shared" si="25"/>
        <v>-9</v>
      </c>
      <c r="AF152" s="100">
        <f t="shared" si="25"/>
        <v>-52</v>
      </c>
      <c r="AG152" s="101"/>
      <c r="AH152" s="101"/>
      <c r="AI152" s="101"/>
      <c r="AJ152" s="101"/>
      <c r="AK152" s="101"/>
    </row>
    <row r="153" spans="1:37" x14ac:dyDescent="0.35">
      <c r="A153" s="5">
        <v>3</v>
      </c>
      <c r="B153" s="5">
        <v>14</v>
      </c>
      <c r="C153" s="5">
        <v>0</v>
      </c>
      <c r="D153" s="5">
        <f t="shared" si="23"/>
        <v>46</v>
      </c>
      <c r="E153" s="1">
        <v>46</v>
      </c>
      <c r="F153" s="5">
        <f t="shared" si="24"/>
        <v>14</v>
      </c>
      <c r="G153" s="96">
        <v>3</v>
      </c>
      <c r="H153" s="100">
        <f t="shared" ref="H153:AF153" si="26">$E153-H$148+$F153-($D153-H$146+$F153)*(1-H77)</f>
        <v>0</v>
      </c>
      <c r="I153" s="100">
        <f t="shared" si="26"/>
        <v>-13</v>
      </c>
      <c r="J153" s="100">
        <f t="shared" si="26"/>
        <v>-46</v>
      </c>
      <c r="K153" s="100">
        <f t="shared" si="26"/>
        <v>-7</v>
      </c>
      <c r="L153" s="100">
        <f t="shared" si="26"/>
        <v>-5</v>
      </c>
      <c r="M153" s="100">
        <f t="shared" si="26"/>
        <v>0</v>
      </c>
      <c r="N153" s="100">
        <f t="shared" si="26"/>
        <v>-42</v>
      </c>
      <c r="O153" s="100">
        <f t="shared" si="26"/>
        <v>-18</v>
      </c>
      <c r="P153" s="100">
        <f t="shared" si="26"/>
        <v>0</v>
      </c>
      <c r="Q153" s="100">
        <f t="shared" si="26"/>
        <v>-26</v>
      </c>
      <c r="R153" s="100">
        <f t="shared" si="26"/>
        <v>-9</v>
      </c>
      <c r="S153" s="100">
        <f t="shared" si="26"/>
        <v>-33</v>
      </c>
      <c r="T153" s="100">
        <f t="shared" si="26"/>
        <v>0</v>
      </c>
      <c r="U153" s="100">
        <f t="shared" si="26"/>
        <v>-8</v>
      </c>
      <c r="V153" s="100">
        <f t="shared" si="26"/>
        <v>-49</v>
      </c>
      <c r="W153" s="100">
        <f t="shared" si="26"/>
        <v>-13</v>
      </c>
      <c r="X153" s="100">
        <f t="shared" si="26"/>
        <v>-44</v>
      </c>
      <c r="Y153" s="100">
        <f t="shared" si="26"/>
        <v>-22</v>
      </c>
      <c r="Z153" s="100">
        <f t="shared" si="26"/>
        <v>-47</v>
      </c>
      <c r="AA153" s="100">
        <f t="shared" si="26"/>
        <v>-32</v>
      </c>
      <c r="AB153" s="100">
        <f t="shared" si="26"/>
        <v>-45</v>
      </c>
      <c r="AC153" s="100">
        <f t="shared" si="26"/>
        <v>0</v>
      </c>
      <c r="AD153" s="100">
        <f t="shared" si="26"/>
        <v>-52</v>
      </c>
      <c r="AE153" s="100">
        <f t="shared" si="26"/>
        <v>-30</v>
      </c>
      <c r="AF153" s="100">
        <f t="shared" si="26"/>
        <v>-13</v>
      </c>
      <c r="AG153" s="101"/>
      <c r="AH153" s="101"/>
      <c r="AI153" s="101"/>
      <c r="AJ153" s="101"/>
      <c r="AK153" s="101"/>
    </row>
    <row r="154" spans="1:37" x14ac:dyDescent="0.35">
      <c r="A154" s="5">
        <v>4</v>
      </c>
      <c r="B154" s="5">
        <v>6</v>
      </c>
      <c r="C154" s="5">
        <v>0</v>
      </c>
      <c r="D154" s="5">
        <f t="shared" si="23"/>
        <v>54</v>
      </c>
      <c r="E154" s="1">
        <v>7</v>
      </c>
      <c r="F154" s="5">
        <f t="shared" si="24"/>
        <v>6</v>
      </c>
      <c r="G154" s="96">
        <v>4</v>
      </c>
      <c r="H154" s="100">
        <f t="shared" ref="H154:AF154" si="27">$E154-H$148+$F154-($D154-H$146+$F154)*(1-H78)</f>
        <v>-47</v>
      </c>
      <c r="I154" s="100">
        <f t="shared" si="27"/>
        <v>0</v>
      </c>
      <c r="J154" s="100">
        <f t="shared" si="27"/>
        <v>-93</v>
      </c>
      <c r="K154" s="100">
        <f t="shared" si="27"/>
        <v>-54</v>
      </c>
      <c r="L154" s="100">
        <f t="shared" si="27"/>
        <v>-52</v>
      </c>
      <c r="M154" s="100">
        <f t="shared" si="27"/>
        <v>-47</v>
      </c>
      <c r="N154" s="100">
        <f t="shared" si="27"/>
        <v>-89</v>
      </c>
      <c r="O154" s="100">
        <f t="shared" si="27"/>
        <v>-65</v>
      </c>
      <c r="P154" s="100">
        <f t="shared" si="27"/>
        <v>-47</v>
      </c>
      <c r="Q154" s="100">
        <f t="shared" si="27"/>
        <v>-73</v>
      </c>
      <c r="R154" s="100">
        <f t="shared" si="27"/>
        <v>-56</v>
      </c>
      <c r="S154" s="100">
        <f t="shared" si="27"/>
        <v>-80</v>
      </c>
      <c r="T154" s="100">
        <f t="shared" si="27"/>
        <v>-47</v>
      </c>
      <c r="U154" s="100">
        <f t="shared" si="27"/>
        <v>-55</v>
      </c>
      <c r="V154" s="100">
        <f t="shared" si="27"/>
        <v>-96</v>
      </c>
      <c r="W154" s="100">
        <f t="shared" si="27"/>
        <v>-60</v>
      </c>
      <c r="X154" s="100">
        <f t="shared" si="27"/>
        <v>-91</v>
      </c>
      <c r="Y154" s="100">
        <f t="shared" si="27"/>
        <v>-69</v>
      </c>
      <c r="Z154" s="100">
        <f t="shared" si="27"/>
        <v>-94</v>
      </c>
      <c r="AA154" s="100">
        <f t="shared" si="27"/>
        <v>-79</v>
      </c>
      <c r="AB154" s="100">
        <f t="shared" si="27"/>
        <v>-92</v>
      </c>
      <c r="AC154" s="100">
        <f t="shared" si="27"/>
        <v>-47</v>
      </c>
      <c r="AD154" s="100">
        <f t="shared" si="27"/>
        <v>-99</v>
      </c>
      <c r="AE154" s="100">
        <f t="shared" si="27"/>
        <v>-77</v>
      </c>
      <c r="AF154" s="100">
        <f t="shared" si="27"/>
        <v>-60</v>
      </c>
      <c r="AG154" s="101"/>
      <c r="AH154" s="101"/>
      <c r="AI154" s="101"/>
      <c r="AJ154" s="101"/>
      <c r="AK154" s="101"/>
    </row>
    <row r="155" spans="1:37" x14ac:dyDescent="0.35">
      <c r="A155" s="5">
        <v>5</v>
      </c>
      <c r="B155" s="5">
        <v>8</v>
      </c>
      <c r="C155" s="5">
        <v>0</v>
      </c>
      <c r="D155" s="5">
        <f t="shared" si="23"/>
        <v>52</v>
      </c>
      <c r="E155" s="1">
        <v>5</v>
      </c>
      <c r="F155" s="5">
        <f t="shared" si="24"/>
        <v>8</v>
      </c>
      <c r="G155" s="96">
        <v>5</v>
      </c>
      <c r="H155" s="100">
        <f t="shared" ref="H155:AF155" si="28">$E155-H$148+$F155-($D155-H$146+$F155)*(1-H79)</f>
        <v>-47</v>
      </c>
      <c r="I155" s="100">
        <f t="shared" si="28"/>
        <v>-60</v>
      </c>
      <c r="J155" s="100">
        <f t="shared" si="28"/>
        <v>-93</v>
      </c>
      <c r="K155" s="100">
        <f t="shared" si="28"/>
        <v>-54</v>
      </c>
      <c r="L155" s="100">
        <f t="shared" si="28"/>
        <v>-52</v>
      </c>
      <c r="M155" s="100">
        <f t="shared" si="28"/>
        <v>-47</v>
      </c>
      <c r="N155" s="100">
        <f t="shared" si="28"/>
        <v>-89</v>
      </c>
      <c r="O155" s="100">
        <f t="shared" si="28"/>
        <v>-65</v>
      </c>
      <c r="P155" s="100">
        <f t="shared" si="28"/>
        <v>-47</v>
      </c>
      <c r="Q155" s="100">
        <f t="shared" si="28"/>
        <v>-73</v>
      </c>
      <c r="R155" s="100">
        <f t="shared" si="28"/>
        <v>-56</v>
      </c>
      <c r="S155" s="100">
        <f t="shared" si="28"/>
        <v>-80</v>
      </c>
      <c r="T155" s="100">
        <f t="shared" si="28"/>
        <v>-47</v>
      </c>
      <c r="U155" s="100">
        <f t="shared" si="28"/>
        <v>-55</v>
      </c>
      <c r="V155" s="100">
        <f t="shared" si="28"/>
        <v>-96</v>
      </c>
      <c r="W155" s="100">
        <f t="shared" si="28"/>
        <v>-60</v>
      </c>
      <c r="X155" s="100">
        <f t="shared" si="28"/>
        <v>-91</v>
      </c>
      <c r="Y155" s="100">
        <f t="shared" si="28"/>
        <v>-69</v>
      </c>
      <c r="Z155" s="100">
        <f t="shared" si="28"/>
        <v>-94</v>
      </c>
      <c r="AA155" s="100">
        <f t="shared" si="28"/>
        <v>-79</v>
      </c>
      <c r="AB155" s="100">
        <f t="shared" si="28"/>
        <v>-92</v>
      </c>
      <c r="AC155" s="100">
        <f t="shared" si="28"/>
        <v>-47</v>
      </c>
      <c r="AD155" s="100">
        <f t="shared" si="28"/>
        <v>-99</v>
      </c>
      <c r="AE155" s="100">
        <f t="shared" si="28"/>
        <v>-77</v>
      </c>
      <c r="AF155" s="100">
        <f t="shared" si="28"/>
        <v>0</v>
      </c>
      <c r="AG155" s="101"/>
      <c r="AH155" s="101"/>
      <c r="AI155" s="101"/>
      <c r="AJ155" s="101"/>
      <c r="AK155" s="101"/>
    </row>
    <row r="156" spans="1:37" x14ac:dyDescent="0.35">
      <c r="A156" s="5">
        <v>6</v>
      </c>
      <c r="B156" s="5">
        <v>5</v>
      </c>
      <c r="C156" s="5">
        <v>0</v>
      </c>
      <c r="D156" s="5">
        <f t="shared" si="23"/>
        <v>55</v>
      </c>
      <c r="E156" s="1">
        <v>0</v>
      </c>
      <c r="F156" s="5">
        <f t="shared" si="24"/>
        <v>5</v>
      </c>
      <c r="G156" s="96">
        <v>6</v>
      </c>
      <c r="H156" s="100">
        <f t="shared" ref="H156:AF156" si="29">$E156-H$148+$F156-($D156-H$146+$F156)*(1-H80)</f>
        <v>-55</v>
      </c>
      <c r="I156" s="100">
        <f t="shared" si="29"/>
        <v>-68</v>
      </c>
      <c r="J156" s="100">
        <f t="shared" si="29"/>
        <v>-101</v>
      </c>
      <c r="K156" s="100">
        <f t="shared" si="29"/>
        <v>-62</v>
      </c>
      <c r="L156" s="100">
        <f t="shared" si="29"/>
        <v>0</v>
      </c>
      <c r="M156" s="100">
        <f t="shared" si="29"/>
        <v>-55</v>
      </c>
      <c r="N156" s="100">
        <f t="shared" si="29"/>
        <v>-97</v>
      </c>
      <c r="O156" s="100">
        <f t="shared" si="29"/>
        <v>-73</v>
      </c>
      <c r="P156" s="100">
        <f t="shared" si="29"/>
        <v>-55</v>
      </c>
      <c r="Q156" s="100">
        <f t="shared" si="29"/>
        <v>-81</v>
      </c>
      <c r="R156" s="100">
        <f t="shared" si="29"/>
        <v>-64</v>
      </c>
      <c r="S156" s="100">
        <f t="shared" si="29"/>
        <v>-88</v>
      </c>
      <c r="T156" s="100">
        <f t="shared" si="29"/>
        <v>-55</v>
      </c>
      <c r="U156" s="100">
        <f t="shared" si="29"/>
        <v>-63</v>
      </c>
      <c r="V156" s="100">
        <f t="shared" si="29"/>
        <v>-104</v>
      </c>
      <c r="W156" s="100">
        <f t="shared" si="29"/>
        <v>-68</v>
      </c>
      <c r="X156" s="100">
        <f t="shared" si="29"/>
        <v>-99</v>
      </c>
      <c r="Y156" s="100">
        <f t="shared" si="29"/>
        <v>-77</v>
      </c>
      <c r="Z156" s="100">
        <f t="shared" si="29"/>
        <v>-102</v>
      </c>
      <c r="AA156" s="100">
        <f t="shared" si="29"/>
        <v>-87</v>
      </c>
      <c r="AB156" s="100">
        <f t="shared" si="29"/>
        <v>-100</v>
      </c>
      <c r="AC156" s="100">
        <f t="shared" si="29"/>
        <v>-55</v>
      </c>
      <c r="AD156" s="100">
        <f t="shared" si="29"/>
        <v>-107</v>
      </c>
      <c r="AE156" s="100">
        <f t="shared" si="29"/>
        <v>-85</v>
      </c>
      <c r="AF156" s="100">
        <f t="shared" si="29"/>
        <v>-68</v>
      </c>
      <c r="AG156" s="101"/>
      <c r="AH156" s="101"/>
      <c r="AI156" s="101"/>
      <c r="AJ156" s="101"/>
      <c r="AK156" s="101"/>
    </row>
    <row r="157" spans="1:37" x14ac:dyDescent="0.35">
      <c r="A157" s="5">
        <v>7</v>
      </c>
      <c r="B157" s="5">
        <v>5</v>
      </c>
      <c r="C157" s="5">
        <v>0</v>
      </c>
      <c r="D157" s="5">
        <f t="shared" si="23"/>
        <v>55</v>
      </c>
      <c r="E157" s="1">
        <v>42</v>
      </c>
      <c r="F157" s="5">
        <f t="shared" si="24"/>
        <v>5</v>
      </c>
      <c r="G157" s="96">
        <v>7</v>
      </c>
      <c r="H157" s="100">
        <f t="shared" ref="H157:AF157" si="30">$E157-H$148+$F157-($D157-H$146+$F157)*(1-H81)</f>
        <v>-13</v>
      </c>
      <c r="I157" s="100">
        <f t="shared" si="30"/>
        <v>-26</v>
      </c>
      <c r="J157" s="100">
        <f t="shared" si="30"/>
        <v>-59</v>
      </c>
      <c r="K157" s="100">
        <f t="shared" si="30"/>
        <v>-20</v>
      </c>
      <c r="L157" s="100">
        <f t="shared" si="30"/>
        <v>-18</v>
      </c>
      <c r="M157" s="100">
        <f t="shared" si="30"/>
        <v>-13</v>
      </c>
      <c r="N157" s="100">
        <f t="shared" si="30"/>
        <v>-55</v>
      </c>
      <c r="O157" s="100">
        <f t="shared" si="30"/>
        <v>-31</v>
      </c>
      <c r="P157" s="100">
        <f t="shared" si="30"/>
        <v>-13</v>
      </c>
      <c r="Q157" s="100">
        <f t="shared" si="30"/>
        <v>-39</v>
      </c>
      <c r="R157" s="100">
        <f t="shared" si="30"/>
        <v>-22</v>
      </c>
      <c r="S157" s="100">
        <f t="shared" si="30"/>
        <v>-46</v>
      </c>
      <c r="T157" s="100">
        <f t="shared" si="30"/>
        <v>-13</v>
      </c>
      <c r="U157" s="100">
        <f t="shared" si="30"/>
        <v>-21</v>
      </c>
      <c r="V157" s="100">
        <f t="shared" si="30"/>
        <v>-62</v>
      </c>
      <c r="W157" s="100">
        <f t="shared" si="30"/>
        <v>-26</v>
      </c>
      <c r="X157" s="100">
        <f t="shared" si="30"/>
        <v>-57</v>
      </c>
      <c r="Y157" s="100">
        <f t="shared" si="30"/>
        <v>-35</v>
      </c>
      <c r="Z157" s="100">
        <f t="shared" si="30"/>
        <v>0</v>
      </c>
      <c r="AA157" s="100">
        <f t="shared" si="30"/>
        <v>-45</v>
      </c>
      <c r="AB157" s="100">
        <f t="shared" si="30"/>
        <v>-58</v>
      </c>
      <c r="AC157" s="100">
        <f t="shared" si="30"/>
        <v>-13</v>
      </c>
      <c r="AD157" s="100">
        <f t="shared" si="30"/>
        <v>-65</v>
      </c>
      <c r="AE157" s="100">
        <f t="shared" si="30"/>
        <v>-43</v>
      </c>
      <c r="AF157" s="100">
        <f t="shared" si="30"/>
        <v>-26</v>
      </c>
      <c r="AG157" s="101"/>
      <c r="AH157" s="101"/>
      <c r="AI157" s="101"/>
      <c r="AJ157" s="101"/>
      <c r="AK157" s="101"/>
    </row>
    <row r="158" spans="1:37" x14ac:dyDescent="0.35">
      <c r="A158" s="5">
        <v>8</v>
      </c>
      <c r="B158" s="5">
        <v>8</v>
      </c>
      <c r="C158" s="5">
        <v>0</v>
      </c>
      <c r="D158" s="5">
        <f t="shared" si="23"/>
        <v>52</v>
      </c>
      <c r="E158" s="1">
        <v>18</v>
      </c>
      <c r="F158" s="5">
        <f t="shared" si="24"/>
        <v>8</v>
      </c>
      <c r="G158" s="96">
        <v>8</v>
      </c>
      <c r="H158" s="100">
        <f t="shared" ref="H158:AF158" si="31">$E158-H$148+$F158-($D158-H$146+$F158)*(1-H82)</f>
        <v>-34</v>
      </c>
      <c r="I158" s="100">
        <f t="shared" si="31"/>
        <v>-47</v>
      </c>
      <c r="J158" s="100">
        <f t="shared" si="31"/>
        <v>-80</v>
      </c>
      <c r="K158" s="100">
        <f t="shared" si="31"/>
        <v>-41</v>
      </c>
      <c r="L158" s="100">
        <f t="shared" si="31"/>
        <v>-39</v>
      </c>
      <c r="M158" s="100">
        <f t="shared" si="31"/>
        <v>-34</v>
      </c>
      <c r="N158" s="100">
        <f t="shared" si="31"/>
        <v>-76</v>
      </c>
      <c r="O158" s="100">
        <f t="shared" si="31"/>
        <v>-52</v>
      </c>
      <c r="P158" s="100">
        <f t="shared" si="31"/>
        <v>-34</v>
      </c>
      <c r="Q158" s="100">
        <f t="shared" si="31"/>
        <v>0</v>
      </c>
      <c r="R158" s="100">
        <f t="shared" si="31"/>
        <v>-43</v>
      </c>
      <c r="S158" s="100">
        <f t="shared" si="31"/>
        <v>-67</v>
      </c>
      <c r="T158" s="100">
        <f t="shared" si="31"/>
        <v>-34</v>
      </c>
      <c r="U158" s="100">
        <f t="shared" si="31"/>
        <v>-42</v>
      </c>
      <c r="V158" s="100">
        <f t="shared" si="31"/>
        <v>-83</v>
      </c>
      <c r="W158" s="100">
        <f t="shared" si="31"/>
        <v>-47</v>
      </c>
      <c r="X158" s="100">
        <f t="shared" si="31"/>
        <v>-78</v>
      </c>
      <c r="Y158" s="100">
        <f t="shared" si="31"/>
        <v>-56</v>
      </c>
      <c r="Z158" s="100">
        <f t="shared" si="31"/>
        <v>-81</v>
      </c>
      <c r="AA158" s="100">
        <f t="shared" si="31"/>
        <v>-66</v>
      </c>
      <c r="AB158" s="100">
        <f t="shared" si="31"/>
        <v>-79</v>
      </c>
      <c r="AC158" s="100">
        <f t="shared" si="31"/>
        <v>-34</v>
      </c>
      <c r="AD158" s="100">
        <f t="shared" si="31"/>
        <v>-86</v>
      </c>
      <c r="AE158" s="100">
        <f t="shared" si="31"/>
        <v>-64</v>
      </c>
      <c r="AF158" s="100">
        <f t="shared" si="31"/>
        <v>-47</v>
      </c>
      <c r="AG158" s="101"/>
      <c r="AH158" s="101"/>
      <c r="AI158" s="101"/>
      <c r="AJ158" s="101"/>
      <c r="AK158" s="101"/>
    </row>
    <row r="159" spans="1:37" x14ac:dyDescent="0.35">
      <c r="A159" s="5">
        <v>9</v>
      </c>
      <c r="B159" s="5">
        <v>9</v>
      </c>
      <c r="C159" s="5">
        <v>0</v>
      </c>
      <c r="D159" s="5">
        <f t="shared" si="23"/>
        <v>51</v>
      </c>
      <c r="E159" s="1">
        <v>0</v>
      </c>
      <c r="F159" s="5">
        <f t="shared" si="24"/>
        <v>9</v>
      </c>
      <c r="G159" s="96">
        <v>9</v>
      </c>
      <c r="H159" s="100">
        <f t="shared" ref="H159:AF159" si="32">$E159-H$148+$F159-($D159-H$146+$F159)*(1-H83)</f>
        <v>-51</v>
      </c>
      <c r="I159" s="100">
        <f t="shared" si="32"/>
        <v>-64</v>
      </c>
      <c r="J159" s="100">
        <f t="shared" si="32"/>
        <v>-97</v>
      </c>
      <c r="K159" s="100">
        <f t="shared" si="32"/>
        <v>-58</v>
      </c>
      <c r="L159" s="100">
        <f t="shared" si="32"/>
        <v>-56</v>
      </c>
      <c r="M159" s="100">
        <f t="shared" si="32"/>
        <v>-51</v>
      </c>
      <c r="N159" s="100">
        <f t="shared" si="32"/>
        <v>-93</v>
      </c>
      <c r="O159" s="100">
        <f t="shared" si="32"/>
        <v>-69</v>
      </c>
      <c r="P159" s="100">
        <f t="shared" si="32"/>
        <v>-51</v>
      </c>
      <c r="Q159" s="100">
        <f t="shared" si="32"/>
        <v>-77</v>
      </c>
      <c r="R159" s="100">
        <f t="shared" si="32"/>
        <v>0</v>
      </c>
      <c r="S159" s="100">
        <f t="shared" si="32"/>
        <v>-84</v>
      </c>
      <c r="T159" s="100">
        <f t="shared" si="32"/>
        <v>-51</v>
      </c>
      <c r="U159" s="100">
        <f t="shared" si="32"/>
        <v>-59</v>
      </c>
      <c r="V159" s="100">
        <f t="shared" si="32"/>
        <v>-100</v>
      </c>
      <c r="W159" s="100">
        <f t="shared" si="32"/>
        <v>-64</v>
      </c>
      <c r="X159" s="100">
        <f t="shared" si="32"/>
        <v>-95</v>
      </c>
      <c r="Y159" s="100">
        <f t="shared" si="32"/>
        <v>-73</v>
      </c>
      <c r="Z159" s="100">
        <f t="shared" si="32"/>
        <v>-98</v>
      </c>
      <c r="AA159" s="100">
        <f t="shared" si="32"/>
        <v>-83</v>
      </c>
      <c r="AB159" s="100">
        <f t="shared" si="32"/>
        <v>-96</v>
      </c>
      <c r="AC159" s="100">
        <f t="shared" si="32"/>
        <v>-51</v>
      </c>
      <c r="AD159" s="100">
        <f t="shared" si="32"/>
        <v>-103</v>
      </c>
      <c r="AE159" s="100">
        <f t="shared" si="32"/>
        <v>-81</v>
      </c>
      <c r="AF159" s="100">
        <f t="shared" si="32"/>
        <v>-64</v>
      </c>
      <c r="AG159" s="101"/>
      <c r="AH159" s="101"/>
      <c r="AI159" s="101"/>
      <c r="AJ159" s="101"/>
      <c r="AK159" s="101"/>
    </row>
    <row r="160" spans="1:37" x14ac:dyDescent="0.35">
      <c r="A160" s="5">
        <v>10</v>
      </c>
      <c r="B160" s="5">
        <v>12</v>
      </c>
      <c r="C160" s="5">
        <v>0</v>
      </c>
      <c r="D160" s="5">
        <f t="shared" si="23"/>
        <v>48</v>
      </c>
      <c r="E160" s="1">
        <v>26</v>
      </c>
      <c r="F160" s="5">
        <f t="shared" si="24"/>
        <v>12</v>
      </c>
      <c r="G160" s="96">
        <v>10</v>
      </c>
      <c r="H160" s="100">
        <f t="shared" ref="H160:AF160" si="33">$E160-H$148+$F160-($D160-H$146+$F160)*(1-H84)</f>
        <v>-22</v>
      </c>
      <c r="I160" s="100">
        <f t="shared" si="33"/>
        <v>-35</v>
      </c>
      <c r="J160" s="100">
        <f t="shared" si="33"/>
        <v>-68</v>
      </c>
      <c r="K160" s="100">
        <f t="shared" si="33"/>
        <v>-29</v>
      </c>
      <c r="L160" s="100">
        <f t="shared" si="33"/>
        <v>-27</v>
      </c>
      <c r="M160" s="100">
        <f t="shared" si="33"/>
        <v>-22</v>
      </c>
      <c r="N160" s="100">
        <f t="shared" si="33"/>
        <v>-4</v>
      </c>
      <c r="O160" s="100">
        <f t="shared" si="33"/>
        <v>-40</v>
      </c>
      <c r="P160" s="100">
        <f t="shared" si="33"/>
        <v>-22</v>
      </c>
      <c r="Q160" s="100">
        <f t="shared" si="33"/>
        <v>-48</v>
      </c>
      <c r="R160" s="100">
        <f t="shared" si="33"/>
        <v>-31</v>
      </c>
      <c r="S160" s="100">
        <f t="shared" si="33"/>
        <v>-55</v>
      </c>
      <c r="T160" s="100">
        <f t="shared" si="33"/>
        <v>-22</v>
      </c>
      <c r="U160" s="100">
        <f t="shared" si="33"/>
        <v>-30</v>
      </c>
      <c r="V160" s="100">
        <f t="shared" si="33"/>
        <v>-71</v>
      </c>
      <c r="W160" s="100">
        <f t="shared" si="33"/>
        <v>-35</v>
      </c>
      <c r="X160" s="100">
        <f t="shared" si="33"/>
        <v>-66</v>
      </c>
      <c r="Y160" s="100">
        <f t="shared" si="33"/>
        <v>-44</v>
      </c>
      <c r="Z160" s="100">
        <f t="shared" si="33"/>
        <v>-69</v>
      </c>
      <c r="AA160" s="100">
        <f t="shared" si="33"/>
        <v>-54</v>
      </c>
      <c r="AB160" s="100">
        <f t="shared" si="33"/>
        <v>-67</v>
      </c>
      <c r="AC160" s="100">
        <f t="shared" si="33"/>
        <v>-22</v>
      </c>
      <c r="AD160" s="100">
        <f t="shared" si="33"/>
        <v>-74</v>
      </c>
      <c r="AE160" s="100">
        <f t="shared" si="33"/>
        <v>-52</v>
      </c>
      <c r="AF160" s="100">
        <f t="shared" si="33"/>
        <v>-35</v>
      </c>
      <c r="AG160" s="101"/>
      <c r="AH160" s="101"/>
      <c r="AI160" s="101"/>
      <c r="AJ160" s="101"/>
      <c r="AK160" s="101"/>
    </row>
    <row r="161" spans="1:37" x14ac:dyDescent="0.35">
      <c r="A161" s="5">
        <v>11</v>
      </c>
      <c r="B161" s="5">
        <v>9</v>
      </c>
      <c r="C161" s="5">
        <v>0</v>
      </c>
      <c r="D161" s="5">
        <f t="shared" si="23"/>
        <v>51</v>
      </c>
      <c r="E161" s="1">
        <v>9</v>
      </c>
      <c r="F161" s="5">
        <f t="shared" si="24"/>
        <v>9</v>
      </c>
      <c r="G161" s="96">
        <v>11</v>
      </c>
      <c r="H161" s="100">
        <f t="shared" ref="H161:AF161" si="34">$E161-H$148+$F161-($D161-H$146+$F161)*(1-H85)</f>
        <v>-42</v>
      </c>
      <c r="I161" s="100">
        <f t="shared" si="34"/>
        <v>-55</v>
      </c>
      <c r="J161" s="100">
        <f t="shared" si="34"/>
        <v>-88</v>
      </c>
      <c r="K161" s="100">
        <f t="shared" si="34"/>
        <v>-49</v>
      </c>
      <c r="L161" s="100">
        <f t="shared" si="34"/>
        <v>-47</v>
      </c>
      <c r="M161" s="100">
        <f t="shared" si="34"/>
        <v>-42</v>
      </c>
      <c r="N161" s="100">
        <f t="shared" si="34"/>
        <v>-84</v>
      </c>
      <c r="O161" s="100">
        <f t="shared" si="34"/>
        <v>0</v>
      </c>
      <c r="P161" s="100">
        <f t="shared" si="34"/>
        <v>-42</v>
      </c>
      <c r="Q161" s="100">
        <f t="shared" si="34"/>
        <v>-68</v>
      </c>
      <c r="R161" s="100">
        <f t="shared" si="34"/>
        <v>-51</v>
      </c>
      <c r="S161" s="100">
        <f t="shared" si="34"/>
        <v>-75</v>
      </c>
      <c r="T161" s="100">
        <f t="shared" si="34"/>
        <v>-42</v>
      </c>
      <c r="U161" s="100">
        <f t="shared" si="34"/>
        <v>-50</v>
      </c>
      <c r="V161" s="100">
        <f t="shared" si="34"/>
        <v>-91</v>
      </c>
      <c r="W161" s="100">
        <f t="shared" si="34"/>
        <v>-55</v>
      </c>
      <c r="X161" s="100">
        <f t="shared" si="34"/>
        <v>-86</v>
      </c>
      <c r="Y161" s="100">
        <f t="shared" si="34"/>
        <v>-64</v>
      </c>
      <c r="Z161" s="100">
        <f t="shared" si="34"/>
        <v>-89</v>
      </c>
      <c r="AA161" s="100">
        <f t="shared" si="34"/>
        <v>-74</v>
      </c>
      <c r="AB161" s="100">
        <f t="shared" si="34"/>
        <v>-87</v>
      </c>
      <c r="AC161" s="100">
        <f t="shared" si="34"/>
        <v>-42</v>
      </c>
      <c r="AD161" s="100">
        <f t="shared" si="34"/>
        <v>-94</v>
      </c>
      <c r="AE161" s="100">
        <f t="shared" si="34"/>
        <v>-72</v>
      </c>
      <c r="AF161" s="100">
        <f t="shared" si="34"/>
        <v>-55</v>
      </c>
      <c r="AG161" s="101"/>
      <c r="AH161" s="101"/>
      <c r="AI161" s="101"/>
      <c r="AJ161" s="101"/>
      <c r="AK161" s="101"/>
    </row>
    <row r="162" spans="1:37" x14ac:dyDescent="0.35">
      <c r="A162" s="5">
        <v>12</v>
      </c>
      <c r="B162" s="5">
        <v>14</v>
      </c>
      <c r="C162" s="5">
        <v>0</v>
      </c>
      <c r="D162" s="5">
        <f t="shared" si="23"/>
        <v>46</v>
      </c>
      <c r="E162" s="1">
        <v>33</v>
      </c>
      <c r="F162" s="5">
        <f t="shared" si="24"/>
        <v>14</v>
      </c>
      <c r="G162" s="96">
        <v>12</v>
      </c>
      <c r="H162" s="100">
        <f t="shared" ref="H162:AF162" si="35">$E162-H$148+$F162-($D162-H$146+$F162)*(1-H86)</f>
        <v>-13</v>
      </c>
      <c r="I162" s="100">
        <f t="shared" si="35"/>
        <v>-26</v>
      </c>
      <c r="J162" s="100">
        <f t="shared" si="35"/>
        <v>-59</v>
      </c>
      <c r="K162" s="100">
        <f t="shared" si="35"/>
        <v>-20</v>
      </c>
      <c r="L162" s="100">
        <f t="shared" si="35"/>
        <v>-18</v>
      </c>
      <c r="M162" s="100">
        <f t="shared" si="35"/>
        <v>-13</v>
      </c>
      <c r="N162" s="100">
        <f t="shared" si="35"/>
        <v>-55</v>
      </c>
      <c r="O162" s="100">
        <f t="shared" si="35"/>
        <v>-31</v>
      </c>
      <c r="P162" s="100">
        <f t="shared" si="35"/>
        <v>-13</v>
      </c>
      <c r="Q162" s="100">
        <f t="shared" si="35"/>
        <v>-39</v>
      </c>
      <c r="R162" s="100">
        <f t="shared" si="35"/>
        <v>-22</v>
      </c>
      <c r="S162" s="100">
        <f t="shared" si="35"/>
        <v>-46</v>
      </c>
      <c r="T162" s="100">
        <f t="shared" si="35"/>
        <v>-13</v>
      </c>
      <c r="U162" s="100">
        <f t="shared" si="35"/>
        <v>-21</v>
      </c>
      <c r="V162" s="100">
        <f t="shared" si="35"/>
        <v>-62</v>
      </c>
      <c r="W162" s="100">
        <f t="shared" si="35"/>
        <v>-26</v>
      </c>
      <c r="X162" s="100">
        <f t="shared" si="35"/>
        <v>-57</v>
      </c>
      <c r="Y162" s="100">
        <f t="shared" si="35"/>
        <v>-35</v>
      </c>
      <c r="Z162" s="100">
        <f t="shared" si="35"/>
        <v>-60</v>
      </c>
      <c r="AA162" s="100">
        <f t="shared" si="35"/>
        <v>-45</v>
      </c>
      <c r="AB162" s="100">
        <f t="shared" si="35"/>
        <v>-58</v>
      </c>
      <c r="AC162" s="100">
        <f t="shared" si="35"/>
        <v>-13</v>
      </c>
      <c r="AD162" s="100">
        <f t="shared" si="35"/>
        <v>-65</v>
      </c>
      <c r="AE162" s="100">
        <f t="shared" si="35"/>
        <v>-43</v>
      </c>
      <c r="AF162" s="100">
        <f t="shared" si="35"/>
        <v>-26</v>
      </c>
      <c r="AG162" s="101"/>
      <c r="AH162" s="101"/>
      <c r="AI162" s="101"/>
      <c r="AJ162" s="101"/>
      <c r="AK162" s="101"/>
    </row>
    <row r="163" spans="1:37" x14ac:dyDescent="0.35">
      <c r="A163" s="5">
        <v>13</v>
      </c>
      <c r="B163" s="5">
        <v>14</v>
      </c>
      <c r="C163" s="5">
        <v>0</v>
      </c>
      <c r="D163" s="5">
        <f t="shared" si="23"/>
        <v>46</v>
      </c>
      <c r="E163" s="1">
        <v>0</v>
      </c>
      <c r="F163" s="5">
        <f t="shared" si="24"/>
        <v>14</v>
      </c>
      <c r="G163" s="96">
        <v>13</v>
      </c>
      <c r="H163" s="100">
        <f t="shared" ref="H163:AF163" si="36">$E163-H$148+$F163-($D163-H$146+$F163)*(1-H87)</f>
        <v>-46</v>
      </c>
      <c r="I163" s="100">
        <f t="shared" si="36"/>
        <v>-59</v>
      </c>
      <c r="J163" s="100">
        <f t="shared" si="36"/>
        <v>-92</v>
      </c>
      <c r="K163" s="100">
        <f t="shared" si="36"/>
        <v>-53</v>
      </c>
      <c r="L163" s="100">
        <f t="shared" si="36"/>
        <v>-51</v>
      </c>
      <c r="M163" s="100">
        <f t="shared" si="36"/>
        <v>-46</v>
      </c>
      <c r="N163" s="100">
        <f t="shared" si="36"/>
        <v>-88</v>
      </c>
      <c r="O163" s="100">
        <f t="shared" si="36"/>
        <v>-64</v>
      </c>
      <c r="P163" s="100">
        <f t="shared" si="36"/>
        <v>-46</v>
      </c>
      <c r="Q163" s="100">
        <f t="shared" si="36"/>
        <v>-72</v>
      </c>
      <c r="R163" s="100">
        <f t="shared" si="36"/>
        <v>-55</v>
      </c>
      <c r="S163" s="100">
        <f t="shared" si="36"/>
        <v>-19</v>
      </c>
      <c r="T163" s="100">
        <f t="shared" si="36"/>
        <v>-46</v>
      </c>
      <c r="U163" s="100">
        <f t="shared" si="36"/>
        <v>-54</v>
      </c>
      <c r="V163" s="100">
        <f t="shared" si="36"/>
        <v>-95</v>
      </c>
      <c r="W163" s="100">
        <f t="shared" si="36"/>
        <v>-59</v>
      </c>
      <c r="X163" s="100">
        <f t="shared" si="36"/>
        <v>-90</v>
      </c>
      <c r="Y163" s="100">
        <f t="shared" si="36"/>
        <v>-68</v>
      </c>
      <c r="Z163" s="100">
        <f t="shared" si="36"/>
        <v>-93</v>
      </c>
      <c r="AA163" s="100">
        <f t="shared" si="36"/>
        <v>-78</v>
      </c>
      <c r="AB163" s="100">
        <f t="shared" si="36"/>
        <v>-91</v>
      </c>
      <c r="AC163" s="100">
        <f t="shared" si="36"/>
        <v>-46</v>
      </c>
      <c r="AD163" s="100">
        <f t="shared" si="36"/>
        <v>-98</v>
      </c>
      <c r="AE163" s="100">
        <f t="shared" si="36"/>
        <v>-76</v>
      </c>
      <c r="AF163" s="100">
        <f t="shared" si="36"/>
        <v>-59</v>
      </c>
      <c r="AG163" s="101"/>
      <c r="AH163" s="101"/>
      <c r="AI163" s="101"/>
      <c r="AJ163" s="101"/>
      <c r="AK163" s="101"/>
    </row>
    <row r="164" spans="1:37" x14ac:dyDescent="0.35">
      <c r="A164" s="5">
        <v>14</v>
      </c>
      <c r="B164" s="5">
        <v>5</v>
      </c>
      <c r="C164" s="5">
        <v>0</v>
      </c>
      <c r="D164" s="5">
        <f t="shared" si="23"/>
        <v>55</v>
      </c>
      <c r="E164" s="1">
        <v>8</v>
      </c>
      <c r="F164" s="5">
        <f t="shared" si="24"/>
        <v>5</v>
      </c>
      <c r="G164" s="96">
        <v>14</v>
      </c>
      <c r="H164" s="100">
        <f t="shared" ref="H164:AF164" si="37">$E164-H$148+$F164-($D164-H$146+$F164)*(1-H88)</f>
        <v>-47</v>
      </c>
      <c r="I164" s="100">
        <f t="shared" si="37"/>
        <v>-60</v>
      </c>
      <c r="J164" s="100">
        <f t="shared" si="37"/>
        <v>-93</v>
      </c>
      <c r="K164" s="100">
        <f t="shared" si="37"/>
        <v>-54</v>
      </c>
      <c r="L164" s="100">
        <f t="shared" si="37"/>
        <v>-52</v>
      </c>
      <c r="M164" s="100">
        <f t="shared" si="37"/>
        <v>-47</v>
      </c>
      <c r="N164" s="100">
        <f t="shared" si="37"/>
        <v>-89</v>
      </c>
      <c r="O164" s="100">
        <f t="shared" si="37"/>
        <v>-65</v>
      </c>
      <c r="P164" s="100">
        <f t="shared" si="37"/>
        <v>-47</v>
      </c>
      <c r="Q164" s="100">
        <f t="shared" si="37"/>
        <v>-73</v>
      </c>
      <c r="R164" s="100">
        <f t="shared" si="37"/>
        <v>-56</v>
      </c>
      <c r="S164" s="100">
        <f t="shared" si="37"/>
        <v>-80</v>
      </c>
      <c r="T164" s="100">
        <f t="shared" si="37"/>
        <v>-47</v>
      </c>
      <c r="U164" s="100">
        <f t="shared" si="37"/>
        <v>-55</v>
      </c>
      <c r="V164" s="100">
        <f t="shared" si="37"/>
        <v>-96</v>
      </c>
      <c r="W164" s="100">
        <f t="shared" si="37"/>
        <v>0</v>
      </c>
      <c r="X164" s="100">
        <f t="shared" si="37"/>
        <v>-91</v>
      </c>
      <c r="Y164" s="100">
        <f t="shared" si="37"/>
        <v>-69</v>
      </c>
      <c r="Z164" s="100">
        <f t="shared" si="37"/>
        <v>-94</v>
      </c>
      <c r="AA164" s="100">
        <f t="shared" si="37"/>
        <v>-79</v>
      </c>
      <c r="AB164" s="100">
        <f t="shared" si="37"/>
        <v>-92</v>
      </c>
      <c r="AC164" s="100">
        <f t="shared" si="37"/>
        <v>-47</v>
      </c>
      <c r="AD164" s="100">
        <f t="shared" si="37"/>
        <v>-99</v>
      </c>
      <c r="AE164" s="100">
        <f t="shared" si="37"/>
        <v>-77</v>
      </c>
      <c r="AF164" s="100">
        <f t="shared" si="37"/>
        <v>-60</v>
      </c>
      <c r="AG164" s="101"/>
      <c r="AH164" s="101"/>
      <c r="AI164" s="101"/>
      <c r="AJ164" s="101"/>
      <c r="AK164" s="101"/>
    </row>
    <row r="165" spans="1:37" x14ac:dyDescent="0.35">
      <c r="A165" s="5">
        <v>15</v>
      </c>
      <c r="B165" s="5">
        <v>11</v>
      </c>
      <c r="C165" s="5">
        <v>0</v>
      </c>
      <c r="D165" s="5">
        <f t="shared" si="23"/>
        <v>49</v>
      </c>
      <c r="E165" s="1">
        <v>49</v>
      </c>
      <c r="F165" s="5">
        <f t="shared" si="24"/>
        <v>11</v>
      </c>
      <c r="G165" s="96">
        <v>15</v>
      </c>
      <c r="H165" s="100">
        <f t="shared" ref="H165:AF165" si="38">$E165-H$148+$F165-($D165-H$146+$F165)*(1-H89)</f>
        <v>0</v>
      </c>
      <c r="I165" s="100">
        <f t="shared" si="38"/>
        <v>-13</v>
      </c>
      <c r="J165" s="100">
        <f t="shared" si="38"/>
        <v>-46</v>
      </c>
      <c r="K165" s="100">
        <f t="shared" si="38"/>
        <v>-7</v>
      </c>
      <c r="L165" s="100">
        <f t="shared" si="38"/>
        <v>-5</v>
      </c>
      <c r="M165" s="100">
        <f t="shared" si="38"/>
        <v>0</v>
      </c>
      <c r="N165" s="100">
        <f t="shared" si="38"/>
        <v>-42</v>
      </c>
      <c r="O165" s="100">
        <f t="shared" si="38"/>
        <v>-18</v>
      </c>
      <c r="P165" s="100">
        <f t="shared" si="38"/>
        <v>0</v>
      </c>
      <c r="Q165" s="100">
        <f t="shared" si="38"/>
        <v>-26</v>
      </c>
      <c r="R165" s="100">
        <f t="shared" si="38"/>
        <v>-9</v>
      </c>
      <c r="S165" s="100">
        <f t="shared" si="38"/>
        <v>-33</v>
      </c>
      <c r="T165" s="100">
        <f t="shared" si="38"/>
        <v>0</v>
      </c>
      <c r="U165" s="100">
        <f t="shared" si="38"/>
        <v>-8</v>
      </c>
      <c r="V165" s="100">
        <f t="shared" si="38"/>
        <v>-49</v>
      </c>
      <c r="W165" s="100">
        <f t="shared" si="38"/>
        <v>-13</v>
      </c>
      <c r="X165" s="100">
        <f t="shared" si="38"/>
        <v>-44</v>
      </c>
      <c r="Y165" s="100">
        <f t="shared" si="38"/>
        <v>-22</v>
      </c>
      <c r="Z165" s="100">
        <f t="shared" si="38"/>
        <v>-47</v>
      </c>
      <c r="AA165" s="100">
        <f t="shared" si="38"/>
        <v>-32</v>
      </c>
      <c r="AB165" s="100">
        <f t="shared" si="38"/>
        <v>-45</v>
      </c>
      <c r="AC165" s="100">
        <f t="shared" si="38"/>
        <v>0</v>
      </c>
      <c r="AD165" s="100">
        <f t="shared" si="38"/>
        <v>-52</v>
      </c>
      <c r="AE165" s="100">
        <f t="shared" si="38"/>
        <v>-30</v>
      </c>
      <c r="AF165" s="100">
        <f t="shared" si="38"/>
        <v>-13</v>
      </c>
      <c r="AG165" s="101"/>
      <c r="AH165" s="101"/>
      <c r="AI165" s="101"/>
      <c r="AJ165" s="101"/>
      <c r="AK165" s="101"/>
    </row>
    <row r="166" spans="1:37" x14ac:dyDescent="0.35">
      <c r="A166" s="5">
        <v>16</v>
      </c>
      <c r="B166" s="5">
        <v>9</v>
      </c>
      <c r="C166" s="5">
        <v>0</v>
      </c>
      <c r="D166" s="5">
        <f t="shared" si="23"/>
        <v>51</v>
      </c>
      <c r="E166" s="1">
        <v>13</v>
      </c>
      <c r="F166" s="5">
        <f t="shared" si="24"/>
        <v>9</v>
      </c>
      <c r="G166" s="96">
        <v>16</v>
      </c>
      <c r="H166" s="100">
        <f t="shared" ref="H166:AF166" si="39">$E166-H$148+$F166-($D166-H$146+$F166)*(1-H90)</f>
        <v>-38</v>
      </c>
      <c r="I166" s="100">
        <f t="shared" si="39"/>
        <v>-51</v>
      </c>
      <c r="J166" s="100">
        <f t="shared" si="39"/>
        <v>-84</v>
      </c>
      <c r="K166" s="100">
        <f t="shared" si="39"/>
        <v>-45</v>
      </c>
      <c r="L166" s="100">
        <f t="shared" si="39"/>
        <v>-43</v>
      </c>
      <c r="M166" s="100">
        <f t="shared" si="39"/>
        <v>-38</v>
      </c>
      <c r="N166" s="100">
        <f t="shared" si="39"/>
        <v>-80</v>
      </c>
      <c r="O166" s="100">
        <f t="shared" si="39"/>
        <v>-56</v>
      </c>
      <c r="P166" s="100">
        <f t="shared" si="39"/>
        <v>-38</v>
      </c>
      <c r="Q166" s="100">
        <f t="shared" si="39"/>
        <v>-64</v>
      </c>
      <c r="R166" s="100">
        <f t="shared" si="39"/>
        <v>-47</v>
      </c>
      <c r="S166" s="100">
        <f t="shared" si="39"/>
        <v>-71</v>
      </c>
      <c r="T166" s="100">
        <f t="shared" si="39"/>
        <v>-38</v>
      </c>
      <c r="U166" s="100">
        <f t="shared" si="39"/>
        <v>-46</v>
      </c>
      <c r="V166" s="100">
        <f t="shared" si="39"/>
        <v>-87</v>
      </c>
      <c r="W166" s="100">
        <f t="shared" si="39"/>
        <v>-51</v>
      </c>
      <c r="X166" s="100">
        <f t="shared" si="39"/>
        <v>-82</v>
      </c>
      <c r="Y166" s="100">
        <f t="shared" si="39"/>
        <v>0</v>
      </c>
      <c r="Z166" s="100">
        <f t="shared" si="39"/>
        <v>-85</v>
      </c>
      <c r="AA166" s="100">
        <f t="shared" si="39"/>
        <v>-70</v>
      </c>
      <c r="AB166" s="100">
        <f t="shared" si="39"/>
        <v>-83</v>
      </c>
      <c r="AC166" s="100">
        <f t="shared" si="39"/>
        <v>-38</v>
      </c>
      <c r="AD166" s="100">
        <f t="shared" si="39"/>
        <v>-90</v>
      </c>
      <c r="AE166" s="100">
        <f t="shared" si="39"/>
        <v>-68</v>
      </c>
      <c r="AF166" s="100">
        <f t="shared" si="39"/>
        <v>-51</v>
      </c>
      <c r="AG166" s="101"/>
      <c r="AH166" s="101"/>
      <c r="AI166" s="101"/>
      <c r="AJ166" s="101"/>
      <c r="AK166" s="101"/>
    </row>
    <row r="167" spans="1:37" x14ac:dyDescent="0.35">
      <c r="A167" s="5">
        <v>17</v>
      </c>
      <c r="B167" s="5">
        <v>5</v>
      </c>
      <c r="C167" s="5">
        <v>0</v>
      </c>
      <c r="D167" s="5">
        <f t="shared" si="23"/>
        <v>55</v>
      </c>
      <c r="E167" s="1">
        <v>44</v>
      </c>
      <c r="F167" s="5">
        <f t="shared" si="24"/>
        <v>5</v>
      </c>
      <c r="G167" s="96">
        <v>17</v>
      </c>
      <c r="H167" s="100">
        <f t="shared" ref="H167:AF167" si="40">$E167-H$148+$F167-($D167-H$146+$F167)*(1-H91)</f>
        <v>-11</v>
      </c>
      <c r="I167" s="100">
        <f t="shared" si="40"/>
        <v>-24</v>
      </c>
      <c r="J167" s="100">
        <f t="shared" si="40"/>
        <v>-57</v>
      </c>
      <c r="K167" s="100">
        <f t="shared" si="40"/>
        <v>-18</v>
      </c>
      <c r="L167" s="100">
        <f t="shared" si="40"/>
        <v>-16</v>
      </c>
      <c r="M167" s="100">
        <f t="shared" si="40"/>
        <v>-11</v>
      </c>
      <c r="N167" s="100">
        <f t="shared" si="40"/>
        <v>-53</v>
      </c>
      <c r="O167" s="100">
        <f t="shared" si="40"/>
        <v>-29</v>
      </c>
      <c r="P167" s="100">
        <f t="shared" si="40"/>
        <v>-11</v>
      </c>
      <c r="Q167" s="100">
        <f t="shared" si="40"/>
        <v>-37</v>
      </c>
      <c r="R167" s="100">
        <f t="shared" si="40"/>
        <v>-20</v>
      </c>
      <c r="S167" s="100">
        <f t="shared" si="40"/>
        <v>-44</v>
      </c>
      <c r="T167" s="100">
        <f t="shared" si="40"/>
        <v>-11</v>
      </c>
      <c r="U167" s="100">
        <f t="shared" si="40"/>
        <v>-19</v>
      </c>
      <c r="V167" s="100">
        <f t="shared" si="40"/>
        <v>0</v>
      </c>
      <c r="W167" s="100">
        <f t="shared" si="40"/>
        <v>-24</v>
      </c>
      <c r="X167" s="100">
        <f t="shared" si="40"/>
        <v>-55</v>
      </c>
      <c r="Y167" s="100">
        <f t="shared" si="40"/>
        <v>-33</v>
      </c>
      <c r="Z167" s="100">
        <f t="shared" si="40"/>
        <v>-58</v>
      </c>
      <c r="AA167" s="100">
        <f t="shared" si="40"/>
        <v>-43</v>
      </c>
      <c r="AB167" s="100">
        <f t="shared" si="40"/>
        <v>-56</v>
      </c>
      <c r="AC167" s="100">
        <f t="shared" si="40"/>
        <v>-11</v>
      </c>
      <c r="AD167" s="100">
        <f t="shared" si="40"/>
        <v>-63</v>
      </c>
      <c r="AE167" s="100">
        <f t="shared" si="40"/>
        <v>-41</v>
      </c>
      <c r="AF167" s="100">
        <f t="shared" si="40"/>
        <v>-24</v>
      </c>
      <c r="AG167" s="101"/>
      <c r="AH167" s="101"/>
      <c r="AI167" s="101"/>
      <c r="AJ167" s="101"/>
      <c r="AK167" s="101"/>
    </row>
    <row r="168" spans="1:37" x14ac:dyDescent="0.35">
      <c r="A168" s="5">
        <v>18</v>
      </c>
      <c r="B168" s="5">
        <v>6</v>
      </c>
      <c r="C168" s="5">
        <v>0</v>
      </c>
      <c r="D168" s="5">
        <f t="shared" si="23"/>
        <v>54</v>
      </c>
      <c r="E168" s="1">
        <v>22</v>
      </c>
      <c r="F168" s="5">
        <f t="shared" si="24"/>
        <v>6</v>
      </c>
      <c r="G168" s="96">
        <v>18</v>
      </c>
      <c r="H168" s="100">
        <f t="shared" ref="H168:AF168" si="41">$E168-H$148+$F168-($D168-H$146+$F168)*(1-H92)</f>
        <v>-32</v>
      </c>
      <c r="I168" s="100">
        <f t="shared" si="41"/>
        <v>-45</v>
      </c>
      <c r="J168" s="100">
        <f t="shared" si="41"/>
        <v>-78</v>
      </c>
      <c r="K168" s="100">
        <f t="shared" si="41"/>
        <v>-39</v>
      </c>
      <c r="L168" s="100">
        <f t="shared" si="41"/>
        <v>-37</v>
      </c>
      <c r="M168" s="100">
        <f t="shared" si="41"/>
        <v>-32</v>
      </c>
      <c r="N168" s="100">
        <f t="shared" si="41"/>
        <v>-74</v>
      </c>
      <c r="O168" s="100">
        <f t="shared" si="41"/>
        <v>-50</v>
      </c>
      <c r="P168" s="100">
        <f t="shared" si="41"/>
        <v>-32</v>
      </c>
      <c r="Q168" s="100">
        <f t="shared" si="41"/>
        <v>-58</v>
      </c>
      <c r="R168" s="100">
        <f t="shared" si="41"/>
        <v>-41</v>
      </c>
      <c r="S168" s="100">
        <f t="shared" si="41"/>
        <v>-65</v>
      </c>
      <c r="T168" s="100">
        <f t="shared" si="41"/>
        <v>-32</v>
      </c>
      <c r="U168" s="100">
        <f t="shared" si="41"/>
        <v>-40</v>
      </c>
      <c r="V168" s="100">
        <f t="shared" si="41"/>
        <v>-81</v>
      </c>
      <c r="W168" s="100">
        <f t="shared" si="41"/>
        <v>-45</v>
      </c>
      <c r="X168" s="100">
        <f t="shared" si="41"/>
        <v>-16</v>
      </c>
      <c r="Y168" s="100">
        <f t="shared" si="41"/>
        <v>-54</v>
      </c>
      <c r="Z168" s="100">
        <f t="shared" si="41"/>
        <v>-79</v>
      </c>
      <c r="AA168" s="100">
        <f t="shared" si="41"/>
        <v>-64</v>
      </c>
      <c r="AB168" s="100">
        <f t="shared" si="41"/>
        <v>-77</v>
      </c>
      <c r="AC168" s="100">
        <f t="shared" si="41"/>
        <v>-32</v>
      </c>
      <c r="AD168" s="100">
        <f t="shared" si="41"/>
        <v>-84</v>
      </c>
      <c r="AE168" s="100">
        <f t="shared" si="41"/>
        <v>-62</v>
      </c>
      <c r="AF168" s="100">
        <f t="shared" si="41"/>
        <v>-45</v>
      </c>
      <c r="AG168" s="101"/>
      <c r="AH168" s="101"/>
      <c r="AI168" s="101"/>
      <c r="AJ168" s="101"/>
      <c r="AK168" s="101"/>
    </row>
    <row r="169" spans="1:37" x14ac:dyDescent="0.35">
      <c r="A169" s="5">
        <v>19</v>
      </c>
      <c r="B169" s="5">
        <v>13</v>
      </c>
      <c r="C169" s="5">
        <v>0</v>
      </c>
      <c r="D169" s="5">
        <f t="shared" si="23"/>
        <v>47</v>
      </c>
      <c r="E169" s="1">
        <v>47</v>
      </c>
      <c r="F169" s="5">
        <f t="shared" si="24"/>
        <v>13</v>
      </c>
      <c r="G169" s="96">
        <v>19</v>
      </c>
      <c r="H169" s="100">
        <f t="shared" ref="H169:AF169" si="42">$E169-H$148+$F169-($D169-H$146+$F169)*(1-H93)</f>
        <v>0</v>
      </c>
      <c r="I169" s="100">
        <f t="shared" si="42"/>
        <v>-13</v>
      </c>
      <c r="J169" s="100">
        <f t="shared" si="42"/>
        <v>-46</v>
      </c>
      <c r="K169" s="100">
        <f t="shared" si="42"/>
        <v>-7</v>
      </c>
      <c r="L169" s="100">
        <f t="shared" si="42"/>
        <v>-5</v>
      </c>
      <c r="M169" s="100">
        <f t="shared" si="42"/>
        <v>0</v>
      </c>
      <c r="N169" s="100">
        <f t="shared" si="42"/>
        <v>-42</v>
      </c>
      <c r="O169" s="100">
        <f t="shared" si="42"/>
        <v>-18</v>
      </c>
      <c r="P169" s="100">
        <f t="shared" si="42"/>
        <v>0</v>
      </c>
      <c r="Q169" s="100">
        <f t="shared" si="42"/>
        <v>-26</v>
      </c>
      <c r="R169" s="100">
        <f t="shared" si="42"/>
        <v>-9</v>
      </c>
      <c r="S169" s="100">
        <f t="shared" si="42"/>
        <v>-33</v>
      </c>
      <c r="T169" s="100">
        <f t="shared" si="42"/>
        <v>0</v>
      </c>
      <c r="U169" s="100">
        <f t="shared" si="42"/>
        <v>-8</v>
      </c>
      <c r="V169" s="100">
        <f t="shared" si="42"/>
        <v>-49</v>
      </c>
      <c r="W169" s="100">
        <f t="shared" si="42"/>
        <v>-13</v>
      </c>
      <c r="X169" s="100">
        <f t="shared" si="42"/>
        <v>-44</v>
      </c>
      <c r="Y169" s="100">
        <f t="shared" si="42"/>
        <v>-22</v>
      </c>
      <c r="Z169" s="100">
        <f t="shared" si="42"/>
        <v>-47</v>
      </c>
      <c r="AA169" s="100">
        <f t="shared" si="42"/>
        <v>-32</v>
      </c>
      <c r="AB169" s="100">
        <f t="shared" si="42"/>
        <v>-45</v>
      </c>
      <c r="AC169" s="100">
        <f t="shared" si="42"/>
        <v>0</v>
      </c>
      <c r="AD169" s="100">
        <f t="shared" si="42"/>
        <v>-52</v>
      </c>
      <c r="AE169" s="100">
        <f t="shared" si="42"/>
        <v>-30</v>
      </c>
      <c r="AF169" s="100">
        <f t="shared" si="42"/>
        <v>-13</v>
      </c>
      <c r="AG169" s="101"/>
      <c r="AH169" s="101"/>
      <c r="AI169" s="101"/>
      <c r="AJ169" s="101"/>
      <c r="AK169" s="101"/>
    </row>
    <row r="170" spans="1:37" x14ac:dyDescent="0.35">
      <c r="A170" s="5">
        <v>20</v>
      </c>
      <c r="B170" s="5">
        <v>14</v>
      </c>
      <c r="C170" s="5">
        <v>0</v>
      </c>
      <c r="D170" s="5">
        <f t="shared" si="23"/>
        <v>46</v>
      </c>
      <c r="E170" s="1">
        <v>32</v>
      </c>
      <c r="F170" s="5">
        <f t="shared" si="24"/>
        <v>14</v>
      </c>
      <c r="G170" s="96">
        <v>20</v>
      </c>
      <c r="H170" s="100">
        <f t="shared" ref="H170:AF170" si="43">$E170-H$148+$F170-($D170-H$146+$F170)*(1-H94)</f>
        <v>-14</v>
      </c>
      <c r="I170" s="100">
        <f t="shared" si="43"/>
        <v>-27</v>
      </c>
      <c r="J170" s="100">
        <f t="shared" si="43"/>
        <v>0</v>
      </c>
      <c r="K170" s="100">
        <f t="shared" si="43"/>
        <v>-21</v>
      </c>
      <c r="L170" s="100">
        <f t="shared" si="43"/>
        <v>-19</v>
      </c>
      <c r="M170" s="100">
        <f t="shared" si="43"/>
        <v>-14</v>
      </c>
      <c r="N170" s="100">
        <f t="shared" si="43"/>
        <v>-56</v>
      </c>
      <c r="O170" s="100">
        <f t="shared" si="43"/>
        <v>-32</v>
      </c>
      <c r="P170" s="100">
        <f t="shared" si="43"/>
        <v>-14</v>
      </c>
      <c r="Q170" s="100">
        <f t="shared" si="43"/>
        <v>-40</v>
      </c>
      <c r="R170" s="100">
        <f t="shared" si="43"/>
        <v>-23</v>
      </c>
      <c r="S170" s="100">
        <f t="shared" si="43"/>
        <v>-47</v>
      </c>
      <c r="T170" s="100">
        <f t="shared" si="43"/>
        <v>-14</v>
      </c>
      <c r="U170" s="100">
        <f t="shared" si="43"/>
        <v>-22</v>
      </c>
      <c r="V170" s="100">
        <f t="shared" si="43"/>
        <v>-63</v>
      </c>
      <c r="W170" s="100">
        <f t="shared" si="43"/>
        <v>-27</v>
      </c>
      <c r="X170" s="100">
        <f t="shared" si="43"/>
        <v>-58</v>
      </c>
      <c r="Y170" s="100">
        <f t="shared" si="43"/>
        <v>-36</v>
      </c>
      <c r="Z170" s="100">
        <f t="shared" si="43"/>
        <v>-61</v>
      </c>
      <c r="AA170" s="100">
        <f t="shared" si="43"/>
        <v>-46</v>
      </c>
      <c r="AB170" s="100">
        <f t="shared" si="43"/>
        <v>-59</v>
      </c>
      <c r="AC170" s="100">
        <f t="shared" si="43"/>
        <v>-14</v>
      </c>
      <c r="AD170" s="100">
        <f t="shared" si="43"/>
        <v>-66</v>
      </c>
      <c r="AE170" s="100">
        <f t="shared" si="43"/>
        <v>-44</v>
      </c>
      <c r="AF170" s="100">
        <f t="shared" si="43"/>
        <v>-27</v>
      </c>
      <c r="AG170" s="101"/>
      <c r="AH170" s="101"/>
      <c r="AI170" s="101"/>
      <c r="AJ170" s="101"/>
      <c r="AK170" s="101"/>
    </row>
    <row r="171" spans="1:37" x14ac:dyDescent="0.35">
      <c r="A171" s="5">
        <v>21</v>
      </c>
      <c r="B171" s="5">
        <v>7</v>
      </c>
      <c r="C171" s="5">
        <v>0</v>
      </c>
      <c r="D171" s="5">
        <f t="shared" si="23"/>
        <v>53</v>
      </c>
      <c r="E171" s="1">
        <v>45</v>
      </c>
      <c r="F171" s="5">
        <f t="shared" si="24"/>
        <v>7</v>
      </c>
      <c r="G171" s="96">
        <v>21</v>
      </c>
      <c r="H171" s="100">
        <f t="shared" ref="H171:AF171" si="44">$E171-H$148+$F171-($D171-H$146+$F171)*(1-H95)</f>
        <v>-8</v>
      </c>
      <c r="I171" s="100">
        <f t="shared" si="44"/>
        <v>-21</v>
      </c>
      <c r="J171" s="100">
        <f t="shared" si="44"/>
        <v>-54</v>
      </c>
      <c r="K171" s="100">
        <f t="shared" si="44"/>
        <v>-15</v>
      </c>
      <c r="L171" s="100">
        <f t="shared" si="44"/>
        <v>-13</v>
      </c>
      <c r="M171" s="100">
        <f t="shared" si="44"/>
        <v>-8</v>
      </c>
      <c r="N171" s="100">
        <f t="shared" si="44"/>
        <v>-50</v>
      </c>
      <c r="O171" s="100">
        <f t="shared" si="44"/>
        <v>-26</v>
      </c>
      <c r="P171" s="100">
        <f t="shared" si="44"/>
        <v>-8</v>
      </c>
      <c r="Q171" s="100">
        <f t="shared" si="44"/>
        <v>-34</v>
      </c>
      <c r="R171" s="100">
        <f t="shared" si="44"/>
        <v>-17</v>
      </c>
      <c r="S171" s="100">
        <f t="shared" si="44"/>
        <v>-41</v>
      </c>
      <c r="T171" s="100">
        <f t="shared" si="44"/>
        <v>-8</v>
      </c>
      <c r="U171" s="100">
        <f t="shared" si="44"/>
        <v>-16</v>
      </c>
      <c r="V171" s="100">
        <f t="shared" si="44"/>
        <v>-57</v>
      </c>
      <c r="W171" s="100">
        <f t="shared" si="44"/>
        <v>-21</v>
      </c>
      <c r="X171" s="100">
        <f t="shared" si="44"/>
        <v>-52</v>
      </c>
      <c r="Y171" s="100">
        <f t="shared" si="44"/>
        <v>-30</v>
      </c>
      <c r="Z171" s="100">
        <f t="shared" si="44"/>
        <v>-55</v>
      </c>
      <c r="AA171" s="100">
        <f t="shared" si="44"/>
        <v>-40</v>
      </c>
      <c r="AB171" s="100">
        <f t="shared" si="44"/>
        <v>-53</v>
      </c>
      <c r="AC171" s="100">
        <f t="shared" si="44"/>
        <v>-8</v>
      </c>
      <c r="AD171" s="100">
        <f t="shared" si="44"/>
        <v>0</v>
      </c>
      <c r="AE171" s="100">
        <f t="shared" si="44"/>
        <v>-38</v>
      </c>
      <c r="AF171" s="100">
        <f t="shared" si="44"/>
        <v>-21</v>
      </c>
      <c r="AG171" s="101"/>
      <c r="AH171" s="101"/>
      <c r="AI171" s="101"/>
      <c r="AJ171" s="101"/>
      <c r="AK171" s="101"/>
    </row>
    <row r="172" spans="1:37" x14ac:dyDescent="0.35">
      <c r="A172" s="5">
        <v>22</v>
      </c>
      <c r="B172" s="5">
        <v>7</v>
      </c>
      <c r="C172" s="5">
        <v>0</v>
      </c>
      <c r="D172" s="5">
        <f t="shared" si="23"/>
        <v>53</v>
      </c>
      <c r="E172" s="1">
        <v>0</v>
      </c>
      <c r="F172" s="5">
        <f t="shared" si="24"/>
        <v>7</v>
      </c>
      <c r="G172" s="96">
        <v>22</v>
      </c>
      <c r="H172" s="100">
        <f t="shared" ref="H172:AF172" si="45">$E172-H$148+$F172-($D172-H$146+$F172)*(1-H96)</f>
        <v>-53</v>
      </c>
      <c r="I172" s="100">
        <f t="shared" si="45"/>
        <v>-66</v>
      </c>
      <c r="J172" s="100">
        <f t="shared" si="45"/>
        <v>-99</v>
      </c>
      <c r="K172" s="100">
        <f t="shared" si="45"/>
        <v>0</v>
      </c>
      <c r="L172" s="100">
        <f t="shared" si="45"/>
        <v>-58</v>
      </c>
      <c r="M172" s="100">
        <f t="shared" si="45"/>
        <v>-53</v>
      </c>
      <c r="N172" s="100">
        <f t="shared" si="45"/>
        <v>-95</v>
      </c>
      <c r="O172" s="100">
        <f t="shared" si="45"/>
        <v>-71</v>
      </c>
      <c r="P172" s="100">
        <f t="shared" si="45"/>
        <v>-53</v>
      </c>
      <c r="Q172" s="100">
        <f t="shared" si="45"/>
        <v>-79</v>
      </c>
      <c r="R172" s="100">
        <f t="shared" si="45"/>
        <v>-62</v>
      </c>
      <c r="S172" s="100">
        <f t="shared" si="45"/>
        <v>-86</v>
      </c>
      <c r="T172" s="100">
        <f t="shared" si="45"/>
        <v>-53</v>
      </c>
      <c r="U172" s="100">
        <f t="shared" si="45"/>
        <v>-61</v>
      </c>
      <c r="V172" s="100">
        <f t="shared" si="45"/>
        <v>-102</v>
      </c>
      <c r="W172" s="100">
        <f t="shared" si="45"/>
        <v>-66</v>
      </c>
      <c r="X172" s="100">
        <f t="shared" si="45"/>
        <v>-97</v>
      </c>
      <c r="Y172" s="100">
        <f t="shared" si="45"/>
        <v>-75</v>
      </c>
      <c r="Z172" s="100">
        <f t="shared" si="45"/>
        <v>-100</v>
      </c>
      <c r="AA172" s="100">
        <f t="shared" si="45"/>
        <v>-85</v>
      </c>
      <c r="AB172" s="100">
        <f t="shared" si="45"/>
        <v>-98</v>
      </c>
      <c r="AC172" s="100">
        <f t="shared" si="45"/>
        <v>-53</v>
      </c>
      <c r="AD172" s="100">
        <f t="shared" si="45"/>
        <v>-105</v>
      </c>
      <c r="AE172" s="100">
        <f t="shared" si="45"/>
        <v>-83</v>
      </c>
      <c r="AF172" s="100">
        <f t="shared" si="45"/>
        <v>-66</v>
      </c>
      <c r="AG172" s="101"/>
      <c r="AH172" s="101"/>
      <c r="AI172" s="101"/>
      <c r="AJ172" s="101"/>
      <c r="AK172" s="101"/>
    </row>
    <row r="173" spans="1:37" x14ac:dyDescent="0.35">
      <c r="A173" s="5">
        <v>23</v>
      </c>
      <c r="B173" s="5">
        <v>8</v>
      </c>
      <c r="C173" s="5">
        <v>0</v>
      </c>
      <c r="D173" s="5">
        <f t="shared" si="23"/>
        <v>52</v>
      </c>
      <c r="E173" s="1">
        <v>52</v>
      </c>
      <c r="F173" s="5">
        <f t="shared" si="24"/>
        <v>8</v>
      </c>
      <c r="G173" s="96">
        <v>23</v>
      </c>
      <c r="H173" s="100">
        <f t="shared" ref="H173:AF173" si="46">$E173-H$148+$F173-($D173-H$146+$F173)*(1-H97)</f>
        <v>0</v>
      </c>
      <c r="I173" s="100">
        <f t="shared" si="46"/>
        <v>-13</v>
      </c>
      <c r="J173" s="100">
        <f t="shared" si="46"/>
        <v>-46</v>
      </c>
      <c r="K173" s="100">
        <f t="shared" si="46"/>
        <v>-7</v>
      </c>
      <c r="L173" s="100">
        <f t="shared" si="46"/>
        <v>-5</v>
      </c>
      <c r="M173" s="100">
        <f t="shared" si="46"/>
        <v>0</v>
      </c>
      <c r="N173" s="100">
        <f t="shared" si="46"/>
        <v>-42</v>
      </c>
      <c r="O173" s="100">
        <f t="shared" si="46"/>
        <v>-18</v>
      </c>
      <c r="P173" s="100">
        <f t="shared" si="46"/>
        <v>0</v>
      </c>
      <c r="Q173" s="100">
        <f t="shared" si="46"/>
        <v>-26</v>
      </c>
      <c r="R173" s="100">
        <f t="shared" si="46"/>
        <v>-9</v>
      </c>
      <c r="S173" s="100">
        <f t="shared" si="46"/>
        <v>-33</v>
      </c>
      <c r="T173" s="100">
        <f t="shared" si="46"/>
        <v>0</v>
      </c>
      <c r="U173" s="100">
        <f t="shared" si="46"/>
        <v>-8</v>
      </c>
      <c r="V173" s="100">
        <f t="shared" si="46"/>
        <v>-49</v>
      </c>
      <c r="W173" s="100">
        <f t="shared" si="46"/>
        <v>-13</v>
      </c>
      <c r="X173" s="100">
        <f t="shared" si="46"/>
        <v>-44</v>
      </c>
      <c r="Y173" s="100">
        <f t="shared" si="46"/>
        <v>-22</v>
      </c>
      <c r="Z173" s="100">
        <f t="shared" si="46"/>
        <v>-47</v>
      </c>
      <c r="AA173" s="100">
        <f t="shared" si="46"/>
        <v>-32</v>
      </c>
      <c r="AB173" s="100">
        <f t="shared" si="46"/>
        <v>-45</v>
      </c>
      <c r="AC173" s="100">
        <f t="shared" si="46"/>
        <v>0</v>
      </c>
      <c r="AD173" s="100">
        <f t="shared" si="46"/>
        <v>-52</v>
      </c>
      <c r="AE173" s="100">
        <f t="shared" si="46"/>
        <v>-30</v>
      </c>
      <c r="AF173" s="100">
        <f t="shared" si="46"/>
        <v>-13</v>
      </c>
      <c r="AG173" s="101"/>
      <c r="AH173" s="101"/>
      <c r="AI173" s="101"/>
      <c r="AJ173" s="101"/>
      <c r="AK173" s="101"/>
    </row>
    <row r="174" spans="1:37" x14ac:dyDescent="0.35">
      <c r="A174" s="5">
        <v>24</v>
      </c>
      <c r="B174" s="5">
        <v>15</v>
      </c>
      <c r="C174" s="5">
        <v>0</v>
      </c>
      <c r="D174" s="5">
        <f t="shared" si="23"/>
        <v>45</v>
      </c>
      <c r="E174" s="1">
        <v>30</v>
      </c>
      <c r="F174" s="5">
        <f t="shared" si="24"/>
        <v>15</v>
      </c>
      <c r="G174" s="96">
        <v>24</v>
      </c>
      <c r="H174" s="100">
        <f t="shared" ref="H174:AF174" si="47">$E174-H$148+$F174-($D174-H$146+$F174)*(1-H98)</f>
        <v>-15</v>
      </c>
      <c r="I174" s="100">
        <f t="shared" si="47"/>
        <v>-28</v>
      </c>
      <c r="J174" s="100">
        <f t="shared" si="47"/>
        <v>-61</v>
      </c>
      <c r="K174" s="100">
        <f t="shared" si="47"/>
        <v>-22</v>
      </c>
      <c r="L174" s="100">
        <f t="shared" si="47"/>
        <v>-20</v>
      </c>
      <c r="M174" s="100">
        <f t="shared" si="47"/>
        <v>-15</v>
      </c>
      <c r="N174" s="100">
        <f t="shared" si="47"/>
        <v>-57</v>
      </c>
      <c r="O174" s="100">
        <f t="shared" si="47"/>
        <v>-33</v>
      </c>
      <c r="P174" s="100">
        <f t="shared" si="47"/>
        <v>-15</v>
      </c>
      <c r="Q174" s="100">
        <f t="shared" si="47"/>
        <v>-41</v>
      </c>
      <c r="R174" s="100">
        <f t="shared" si="47"/>
        <v>-24</v>
      </c>
      <c r="S174" s="100">
        <f t="shared" si="47"/>
        <v>-48</v>
      </c>
      <c r="T174" s="100">
        <f t="shared" si="47"/>
        <v>-15</v>
      </c>
      <c r="U174" s="100">
        <f t="shared" si="47"/>
        <v>-23</v>
      </c>
      <c r="V174" s="100">
        <f t="shared" si="47"/>
        <v>-64</v>
      </c>
      <c r="W174" s="100">
        <f t="shared" si="47"/>
        <v>-28</v>
      </c>
      <c r="X174" s="100">
        <f t="shared" si="47"/>
        <v>-59</v>
      </c>
      <c r="Y174" s="100">
        <f t="shared" si="47"/>
        <v>-37</v>
      </c>
      <c r="Z174" s="100">
        <f t="shared" si="47"/>
        <v>-62</v>
      </c>
      <c r="AA174" s="100">
        <f t="shared" si="47"/>
        <v>-47</v>
      </c>
      <c r="AB174" s="100">
        <f t="shared" si="47"/>
        <v>0</v>
      </c>
      <c r="AC174" s="100">
        <f t="shared" si="47"/>
        <v>-15</v>
      </c>
      <c r="AD174" s="100">
        <f t="shared" si="47"/>
        <v>-67</v>
      </c>
      <c r="AE174" s="100">
        <f t="shared" si="47"/>
        <v>-45</v>
      </c>
      <c r="AF174" s="100">
        <f t="shared" si="47"/>
        <v>-28</v>
      </c>
      <c r="AG174" s="101"/>
      <c r="AH174" s="101"/>
      <c r="AI174" s="101"/>
      <c r="AJ174" s="101"/>
      <c r="AK174" s="101"/>
    </row>
    <row r="175" spans="1:37" x14ac:dyDescent="0.35">
      <c r="A175" s="5">
        <v>25</v>
      </c>
      <c r="B175" s="5">
        <v>12</v>
      </c>
      <c r="C175" s="5">
        <v>0</v>
      </c>
      <c r="D175" s="5">
        <f t="shared" si="23"/>
        <v>48</v>
      </c>
      <c r="E175" s="1">
        <v>13</v>
      </c>
      <c r="F175" s="5">
        <f t="shared" si="24"/>
        <v>12</v>
      </c>
      <c r="G175" s="96">
        <v>25</v>
      </c>
      <c r="H175" s="100">
        <f t="shared" ref="H175:AF175" si="48">$E175-H$148+$F175-($D175-H$146+$F175)*(1-H99)</f>
        <v>-35</v>
      </c>
      <c r="I175" s="100">
        <f t="shared" si="48"/>
        <v>-48</v>
      </c>
      <c r="J175" s="100">
        <f t="shared" si="48"/>
        <v>-81</v>
      </c>
      <c r="K175" s="100">
        <f t="shared" si="48"/>
        <v>-42</v>
      </c>
      <c r="L175" s="100">
        <f t="shared" si="48"/>
        <v>-40</v>
      </c>
      <c r="M175" s="100">
        <f t="shared" si="48"/>
        <v>-35</v>
      </c>
      <c r="N175" s="100">
        <f t="shared" si="48"/>
        <v>-77</v>
      </c>
      <c r="O175" s="100">
        <f t="shared" si="48"/>
        <v>-53</v>
      </c>
      <c r="P175" s="100">
        <f t="shared" si="48"/>
        <v>-35</v>
      </c>
      <c r="Q175" s="100">
        <f t="shared" si="48"/>
        <v>-61</v>
      </c>
      <c r="R175" s="100">
        <f t="shared" si="48"/>
        <v>-44</v>
      </c>
      <c r="S175" s="100">
        <f t="shared" si="48"/>
        <v>-68</v>
      </c>
      <c r="T175" s="100">
        <f t="shared" si="48"/>
        <v>-35</v>
      </c>
      <c r="U175" s="100">
        <f t="shared" si="48"/>
        <v>-43</v>
      </c>
      <c r="V175" s="100">
        <f t="shared" si="48"/>
        <v>-84</v>
      </c>
      <c r="W175" s="100">
        <f t="shared" si="48"/>
        <v>-48</v>
      </c>
      <c r="X175" s="100">
        <f t="shared" si="48"/>
        <v>-79</v>
      </c>
      <c r="Y175" s="100">
        <f t="shared" si="48"/>
        <v>-57</v>
      </c>
      <c r="Z175" s="100">
        <f t="shared" si="48"/>
        <v>-82</v>
      </c>
      <c r="AA175" s="100">
        <f t="shared" si="48"/>
        <v>-7</v>
      </c>
      <c r="AB175" s="100">
        <f t="shared" si="48"/>
        <v>-80</v>
      </c>
      <c r="AC175" s="100">
        <f t="shared" si="48"/>
        <v>-35</v>
      </c>
      <c r="AD175" s="100">
        <f t="shared" si="48"/>
        <v>-87</v>
      </c>
      <c r="AE175" s="100">
        <f t="shared" si="48"/>
        <v>-65</v>
      </c>
      <c r="AF175" s="100">
        <f t="shared" si="48"/>
        <v>-48</v>
      </c>
      <c r="AG175" s="101"/>
      <c r="AH175" s="101"/>
      <c r="AI175" s="101"/>
      <c r="AJ175" s="101"/>
      <c r="AK175" s="101"/>
    </row>
    <row r="176" spans="1:37" x14ac:dyDescent="0.35">
      <c r="A176" s="5">
        <v>26</v>
      </c>
      <c r="B176" s="5">
        <v>60</v>
      </c>
      <c r="C176" s="5">
        <f t="shared" ref="C176:C180" si="49">C30</f>
        <v>0</v>
      </c>
      <c r="D176" s="5">
        <f t="shared" si="23"/>
        <v>0</v>
      </c>
      <c r="E176" s="1"/>
      <c r="F176" s="5">
        <f>B176</f>
        <v>60</v>
      </c>
      <c r="G176" s="97">
        <v>1</v>
      </c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2"/>
      <c r="AH176" s="102"/>
      <c r="AI176" s="102"/>
      <c r="AJ176" s="102"/>
      <c r="AK176" s="102"/>
    </row>
    <row r="177" spans="1:37" x14ac:dyDescent="0.35">
      <c r="A177" s="5">
        <v>27</v>
      </c>
      <c r="B177" s="5">
        <v>60</v>
      </c>
      <c r="C177" s="5">
        <f t="shared" si="49"/>
        <v>0</v>
      </c>
      <c r="D177" s="5">
        <f t="shared" si="23"/>
        <v>0</v>
      </c>
      <c r="E177" s="1"/>
      <c r="F177" s="5">
        <f t="shared" si="24"/>
        <v>60</v>
      </c>
      <c r="G177" s="97">
        <v>2</v>
      </c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2"/>
      <c r="AH177" s="102"/>
      <c r="AI177" s="102"/>
      <c r="AJ177" s="102"/>
      <c r="AK177" s="102"/>
    </row>
    <row r="178" spans="1:37" x14ac:dyDescent="0.35">
      <c r="A178" s="5">
        <v>28</v>
      </c>
      <c r="B178" s="5">
        <v>60</v>
      </c>
      <c r="C178" s="5">
        <f t="shared" si="49"/>
        <v>0</v>
      </c>
      <c r="D178" s="5">
        <f t="shared" si="23"/>
        <v>0</v>
      </c>
      <c r="E178" s="1"/>
      <c r="F178" s="5">
        <f t="shared" si="24"/>
        <v>60</v>
      </c>
      <c r="G178" s="97">
        <v>3</v>
      </c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2"/>
      <c r="AH178" s="102"/>
      <c r="AI178" s="102"/>
      <c r="AJ178" s="102"/>
      <c r="AK178" s="102"/>
    </row>
    <row r="179" spans="1:37" x14ac:dyDescent="0.35">
      <c r="A179" s="5">
        <v>29</v>
      </c>
      <c r="B179" s="5">
        <v>60</v>
      </c>
      <c r="C179" s="5">
        <f t="shared" si="49"/>
        <v>0</v>
      </c>
      <c r="D179" s="5">
        <f t="shared" si="23"/>
        <v>0</v>
      </c>
      <c r="E179" s="1"/>
      <c r="F179" s="5">
        <f t="shared" si="24"/>
        <v>60</v>
      </c>
      <c r="G179" s="97">
        <v>4</v>
      </c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2"/>
      <c r="AH179" s="102"/>
      <c r="AI179" s="102"/>
      <c r="AJ179" s="102"/>
      <c r="AK179" s="102"/>
    </row>
    <row r="180" spans="1:37" x14ac:dyDescent="0.35">
      <c r="A180" s="5">
        <v>30</v>
      </c>
      <c r="B180" s="5">
        <v>60</v>
      </c>
      <c r="C180" s="5">
        <f t="shared" si="49"/>
        <v>0</v>
      </c>
      <c r="D180" s="5">
        <f t="shared" si="23"/>
        <v>0</v>
      </c>
      <c r="E180" s="1"/>
      <c r="F180" s="5">
        <f t="shared" si="24"/>
        <v>60</v>
      </c>
      <c r="G180" s="97">
        <v>5</v>
      </c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2"/>
      <c r="AH180" s="102"/>
      <c r="AI180" s="102"/>
      <c r="AJ180" s="102"/>
      <c r="AK180" s="102"/>
    </row>
  </sheetData>
  <mergeCells count="33">
    <mergeCell ref="C3:E3"/>
    <mergeCell ref="AM4:AP4"/>
    <mergeCell ref="AM17:AO17"/>
    <mergeCell ref="AQ41:AQ45"/>
    <mergeCell ref="AR41:AR45"/>
    <mergeCell ref="AS41:AS45"/>
    <mergeCell ref="AT41:AT45"/>
    <mergeCell ref="AU41:AU45"/>
    <mergeCell ref="AQ46:AQ51"/>
    <mergeCell ref="AR46:AR51"/>
    <mergeCell ref="AS46:AS51"/>
    <mergeCell ref="AT46:AT51"/>
    <mergeCell ref="AU46:AU51"/>
    <mergeCell ref="AQ52:AQ53"/>
    <mergeCell ref="AR52:AR53"/>
    <mergeCell ref="AS52:AS53"/>
    <mergeCell ref="AT52:AT53"/>
    <mergeCell ref="AU52:AU53"/>
    <mergeCell ref="AQ54:AQ59"/>
    <mergeCell ref="AR54:AR59"/>
    <mergeCell ref="AS54:AS59"/>
    <mergeCell ref="AT54:AT59"/>
    <mergeCell ref="AU54:AU59"/>
    <mergeCell ref="AQ60:AQ65"/>
    <mergeCell ref="AR60:AR65"/>
    <mergeCell ref="AS60:AS65"/>
    <mergeCell ref="AT60:AT65"/>
    <mergeCell ref="AU60:AU65"/>
    <mergeCell ref="AV41:AV45"/>
    <mergeCell ref="AV46:AV51"/>
    <mergeCell ref="AV52:AV53"/>
    <mergeCell ref="AV54:AV59"/>
    <mergeCell ref="AV60:AV65"/>
  </mergeCells>
  <phoneticPr fontId="3" type="noConversion"/>
  <conditionalFormatting sqref="H3:AF3 H5:AK34">
    <cfRule type="cellIs" dxfId="7" priority="8" operator="equal">
      <formula>1</formula>
    </cfRule>
  </conditionalFormatting>
  <conditionalFormatting sqref="H5:AF29">
    <cfRule type="cellIs" dxfId="6" priority="7" operator="equal">
      <formula>0</formula>
    </cfRule>
  </conditionalFormatting>
  <conditionalFormatting sqref="H100:AK104 AG75:AK99">
    <cfRule type="cellIs" dxfId="5" priority="6" operator="equal">
      <formula>1</formula>
    </cfRule>
  </conditionalFormatting>
  <conditionalFormatting sqref="H75:AF99">
    <cfRule type="cellIs" dxfId="4" priority="5" operator="equal">
      <formula>1</formula>
    </cfRule>
  </conditionalFormatting>
  <conditionalFormatting sqref="H176:AK180 AG151:AK175">
    <cfRule type="cellIs" dxfId="3" priority="4" operator="equal">
      <formula>1</formula>
    </cfRule>
  </conditionalFormatting>
  <conditionalFormatting sqref="H151:AF175">
    <cfRule type="cellIs" dxfId="2" priority="3" operator="equal">
      <formula>1</formula>
    </cfRule>
  </conditionalFormatting>
  <conditionalFormatting sqref="H138:AK142 AG113:AK137">
    <cfRule type="cellIs" dxfId="1" priority="2" operator="equal">
      <formula>1</formula>
    </cfRule>
  </conditionalFormatting>
  <conditionalFormatting sqref="H113:AF137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B255-9306-42B7-ACE3-24CD62CE829C}">
  <dimension ref="A1:AF32"/>
  <sheetViews>
    <sheetView topLeftCell="A2" zoomScale="52" workbookViewId="0">
      <selection activeCell="Q34" sqref="Q34"/>
    </sheetView>
  </sheetViews>
  <sheetFormatPr defaultRowHeight="14.5" x14ac:dyDescent="0.35"/>
  <sheetData>
    <row r="1" spans="1:32" x14ac:dyDescent="0.35">
      <c r="A1" s="9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29">
        <v>25</v>
      </c>
      <c r="AB1" s="52">
        <v>1</v>
      </c>
      <c r="AC1" s="53">
        <v>2</v>
      </c>
      <c r="AD1" s="53">
        <v>3</v>
      </c>
      <c r="AE1" s="53">
        <v>4</v>
      </c>
      <c r="AF1" s="54">
        <v>5</v>
      </c>
    </row>
    <row r="2" spans="1:32" x14ac:dyDescent="0.35">
      <c r="A2" s="2">
        <v>0</v>
      </c>
      <c r="B2" s="3">
        <v>1</v>
      </c>
      <c r="C2" s="3">
        <v>13.6</v>
      </c>
      <c r="D2" s="3">
        <v>28.8</v>
      </c>
      <c r="E2" s="3">
        <v>36.5</v>
      </c>
      <c r="F2" s="3">
        <v>46.2</v>
      </c>
      <c r="G2" s="3">
        <v>58.7</v>
      </c>
      <c r="H2" s="3">
        <v>64.599999999999994</v>
      </c>
      <c r="I2" s="3">
        <v>70</v>
      </c>
      <c r="J2" s="3">
        <v>43.2</v>
      </c>
      <c r="K2" s="3">
        <v>40.700000000000003</v>
      </c>
      <c r="L2" s="3">
        <v>39.9</v>
      </c>
      <c r="M2" s="3">
        <v>39</v>
      </c>
      <c r="N2" s="3">
        <v>65</v>
      </c>
      <c r="O2" s="3">
        <v>66.599999999999994</v>
      </c>
      <c r="P2" s="3">
        <v>20.6</v>
      </c>
      <c r="Q2" s="3">
        <v>21</v>
      </c>
      <c r="R2" s="3">
        <v>22</v>
      </c>
      <c r="S2" s="3">
        <v>17.899999999999999</v>
      </c>
      <c r="T2" s="3">
        <v>32.700000000000003</v>
      </c>
      <c r="U2" s="3">
        <v>28.3</v>
      </c>
      <c r="V2" s="3">
        <v>46</v>
      </c>
      <c r="W2" s="3">
        <v>39.5</v>
      </c>
      <c r="X2" s="3">
        <v>47.2</v>
      </c>
      <c r="Y2" s="3">
        <v>45.7</v>
      </c>
      <c r="Z2" s="3">
        <v>47.6</v>
      </c>
      <c r="AA2" s="30">
        <v>48.4</v>
      </c>
      <c r="AB2" s="35"/>
      <c r="AC2" s="36"/>
      <c r="AD2" s="36"/>
      <c r="AE2" s="36"/>
      <c r="AF2" s="37"/>
    </row>
    <row r="3" spans="1:32" x14ac:dyDescent="0.35">
      <c r="A3" s="1">
        <v>1</v>
      </c>
      <c r="B3" s="4">
        <v>15.9</v>
      </c>
      <c r="C3" s="4">
        <v>1</v>
      </c>
      <c r="D3" s="4">
        <v>35.700000000000003</v>
      </c>
      <c r="E3" s="4">
        <v>47.4</v>
      </c>
      <c r="F3" s="4">
        <v>57</v>
      </c>
      <c r="G3" s="4">
        <v>69.599999999999994</v>
      </c>
      <c r="H3" s="4">
        <v>75.5</v>
      </c>
      <c r="I3" s="4">
        <v>76.900000000000006</v>
      </c>
      <c r="J3" s="4">
        <v>50.1</v>
      </c>
      <c r="K3" s="4">
        <v>47.6</v>
      </c>
      <c r="L3" s="4">
        <v>46.7</v>
      </c>
      <c r="M3" s="4">
        <v>45.9</v>
      </c>
      <c r="N3" s="4">
        <v>70.8</v>
      </c>
      <c r="O3" s="4">
        <v>72.400000000000006</v>
      </c>
      <c r="P3" s="4">
        <v>9.4</v>
      </c>
      <c r="Q3" s="4">
        <v>9.8000000000000007</v>
      </c>
      <c r="R3" s="4">
        <v>10.7</v>
      </c>
      <c r="S3" s="4">
        <v>5</v>
      </c>
      <c r="T3" s="4">
        <v>21.9</v>
      </c>
      <c r="U3" s="4">
        <v>39.1</v>
      </c>
      <c r="V3" s="4">
        <v>56.8</v>
      </c>
      <c r="W3" s="4">
        <v>50.3</v>
      </c>
      <c r="X3" s="4">
        <v>58</v>
      </c>
      <c r="Y3" s="4">
        <v>56.5</v>
      </c>
      <c r="Z3" s="4">
        <v>58.4</v>
      </c>
      <c r="AA3" s="31">
        <v>59.2</v>
      </c>
      <c r="AB3" s="38"/>
      <c r="AC3" s="39"/>
      <c r="AD3" s="39"/>
      <c r="AE3" s="39"/>
      <c r="AF3" s="37"/>
    </row>
    <row r="4" spans="1:32" x14ac:dyDescent="0.35">
      <c r="A4" s="1">
        <v>2</v>
      </c>
      <c r="B4" s="4">
        <v>25.6</v>
      </c>
      <c r="C4" s="4">
        <v>32</v>
      </c>
      <c r="D4" s="4">
        <v>1</v>
      </c>
      <c r="E4" s="4">
        <v>40.4</v>
      </c>
      <c r="F4" s="4">
        <v>37.700000000000003</v>
      </c>
      <c r="G4" s="4">
        <v>50.5</v>
      </c>
      <c r="H4" s="4">
        <v>56.4</v>
      </c>
      <c r="I4" s="4">
        <v>48</v>
      </c>
      <c r="J4" s="4">
        <v>18.399999999999999</v>
      </c>
      <c r="K4" s="4">
        <v>15.9</v>
      </c>
      <c r="L4" s="4">
        <v>15.4</v>
      </c>
      <c r="M4" s="4">
        <v>14.6</v>
      </c>
      <c r="N4" s="4">
        <v>84.1</v>
      </c>
      <c r="O4" s="4">
        <v>85.7</v>
      </c>
      <c r="P4" s="4">
        <v>39</v>
      </c>
      <c r="Q4" s="4">
        <v>39.4</v>
      </c>
      <c r="R4" s="4">
        <v>40.4</v>
      </c>
      <c r="S4" s="4">
        <v>36.299999999999997</v>
      </c>
      <c r="T4" s="4">
        <v>28.3</v>
      </c>
      <c r="U4" s="4">
        <v>21.1</v>
      </c>
      <c r="V4" s="4">
        <v>37.5</v>
      </c>
      <c r="W4" s="4">
        <v>38.1</v>
      </c>
      <c r="X4" s="4">
        <v>38.9</v>
      </c>
      <c r="Y4" s="4">
        <v>37.4</v>
      </c>
      <c r="Z4" s="4">
        <v>39.4</v>
      </c>
      <c r="AA4" s="31">
        <v>40.1</v>
      </c>
      <c r="AB4" s="38"/>
      <c r="AC4" s="39"/>
      <c r="AD4" s="39"/>
      <c r="AE4" s="39"/>
      <c r="AF4" s="37"/>
    </row>
    <row r="5" spans="1:32" x14ac:dyDescent="0.35">
      <c r="A5" s="1">
        <v>3</v>
      </c>
      <c r="B5" s="4">
        <v>33.5</v>
      </c>
      <c r="C5" s="4">
        <v>46.5</v>
      </c>
      <c r="D5" s="4">
        <v>38.299999999999997</v>
      </c>
      <c r="E5" s="4">
        <v>1</v>
      </c>
      <c r="F5" s="4">
        <v>13.7</v>
      </c>
      <c r="G5" s="4">
        <v>39</v>
      </c>
      <c r="H5" s="4">
        <v>44.9</v>
      </c>
      <c r="I5" s="4">
        <v>53.3</v>
      </c>
      <c r="J5" s="4">
        <v>39.200000000000003</v>
      </c>
      <c r="K5" s="4">
        <v>38.799999999999997</v>
      </c>
      <c r="L5" s="4">
        <v>38.700000000000003</v>
      </c>
      <c r="M5" s="4">
        <v>41.3</v>
      </c>
      <c r="N5" s="4">
        <v>94.3</v>
      </c>
      <c r="O5" s="4">
        <v>95.9</v>
      </c>
      <c r="P5" s="4">
        <v>53.5</v>
      </c>
      <c r="Q5" s="4">
        <v>54</v>
      </c>
      <c r="R5" s="4">
        <v>54.9</v>
      </c>
      <c r="S5" s="4">
        <v>50.8</v>
      </c>
      <c r="T5" s="4">
        <v>52.9</v>
      </c>
      <c r="U5" s="4">
        <v>9.6999999999999993</v>
      </c>
      <c r="V5" s="4">
        <v>4.5</v>
      </c>
      <c r="W5" s="4">
        <v>5.0999999999999996</v>
      </c>
      <c r="X5" s="4">
        <v>15.3</v>
      </c>
      <c r="Y5" s="4">
        <v>13.8</v>
      </c>
      <c r="Z5" s="4">
        <v>16.100000000000001</v>
      </c>
      <c r="AA5" s="31">
        <v>16.899999999999999</v>
      </c>
      <c r="AB5" s="38"/>
      <c r="AC5" s="39"/>
      <c r="AD5" s="39"/>
      <c r="AE5" s="39"/>
      <c r="AF5" s="37"/>
    </row>
    <row r="6" spans="1:32" x14ac:dyDescent="0.35">
      <c r="A6" s="1">
        <v>4</v>
      </c>
      <c r="B6" s="4">
        <v>44.1</v>
      </c>
      <c r="C6" s="4">
        <v>57.1</v>
      </c>
      <c r="D6" s="4">
        <v>34.6</v>
      </c>
      <c r="E6" s="4">
        <v>9.4</v>
      </c>
      <c r="F6" s="4">
        <v>1</v>
      </c>
      <c r="G6" s="4">
        <v>31.5</v>
      </c>
      <c r="H6" s="4">
        <v>37.4</v>
      </c>
      <c r="I6" s="4">
        <v>49.7</v>
      </c>
      <c r="J6" s="4">
        <v>35.6</v>
      </c>
      <c r="K6" s="4">
        <v>35.1</v>
      </c>
      <c r="L6" s="4">
        <v>35</v>
      </c>
      <c r="M6" s="4">
        <v>37.6</v>
      </c>
      <c r="N6" s="4">
        <v>105</v>
      </c>
      <c r="O6" s="4">
        <v>106</v>
      </c>
      <c r="P6" s="4">
        <v>64.099999999999994</v>
      </c>
      <c r="Q6" s="4">
        <v>64.5</v>
      </c>
      <c r="R6" s="4">
        <v>65.5</v>
      </c>
      <c r="S6" s="4">
        <v>61.4</v>
      </c>
      <c r="T6" s="4">
        <v>61.3</v>
      </c>
      <c r="U6" s="4">
        <v>20.5</v>
      </c>
      <c r="V6" s="4">
        <v>4.9000000000000004</v>
      </c>
      <c r="W6" s="4">
        <v>5.4</v>
      </c>
      <c r="X6" s="4">
        <v>3.3</v>
      </c>
      <c r="Y6" s="4">
        <v>4.8</v>
      </c>
      <c r="Z6" s="4">
        <v>6.4</v>
      </c>
      <c r="AA6" s="31">
        <v>7.7</v>
      </c>
      <c r="AB6" s="38"/>
      <c r="AC6" s="39"/>
      <c r="AD6" s="39"/>
      <c r="AE6" s="39"/>
      <c r="AF6" s="37"/>
    </row>
    <row r="7" spans="1:32" x14ac:dyDescent="0.35">
      <c r="A7" s="1">
        <v>5</v>
      </c>
      <c r="B7" s="4">
        <v>56.1</v>
      </c>
      <c r="C7" s="4">
        <v>69</v>
      </c>
      <c r="D7" s="4">
        <v>46.7</v>
      </c>
      <c r="E7" s="4">
        <v>38.6</v>
      </c>
      <c r="F7" s="4">
        <v>31.9</v>
      </c>
      <c r="G7" s="4">
        <v>1</v>
      </c>
      <c r="H7" s="4">
        <v>6.5</v>
      </c>
      <c r="I7" s="4">
        <v>35.6</v>
      </c>
      <c r="J7" s="4">
        <v>47.7</v>
      </c>
      <c r="K7" s="4">
        <v>47.2</v>
      </c>
      <c r="L7" s="4">
        <v>47.2</v>
      </c>
      <c r="M7" s="4">
        <v>49.8</v>
      </c>
      <c r="N7" s="4">
        <v>117</v>
      </c>
      <c r="O7" s="4">
        <v>118</v>
      </c>
      <c r="P7" s="4">
        <v>76.099999999999994</v>
      </c>
      <c r="Q7" s="4">
        <v>76.5</v>
      </c>
      <c r="R7" s="4">
        <v>77.400000000000006</v>
      </c>
      <c r="S7" s="4">
        <v>73.3</v>
      </c>
      <c r="T7" s="4">
        <v>71.5</v>
      </c>
      <c r="U7" s="4">
        <v>32.4</v>
      </c>
      <c r="V7" s="4">
        <v>35.700000000000003</v>
      </c>
      <c r="W7" s="4">
        <v>36.299999999999997</v>
      </c>
      <c r="X7" s="4">
        <v>23.7</v>
      </c>
      <c r="Y7" s="4">
        <v>22.7</v>
      </c>
      <c r="Z7" s="4">
        <v>21.3</v>
      </c>
      <c r="AA7" s="31">
        <v>19.399999999999999</v>
      </c>
      <c r="AB7" s="38"/>
      <c r="AC7" s="39"/>
      <c r="AD7" s="39"/>
      <c r="AE7" s="39"/>
      <c r="AF7" s="37"/>
    </row>
    <row r="8" spans="1:32" x14ac:dyDescent="0.35">
      <c r="A8" s="1">
        <v>6</v>
      </c>
      <c r="B8" s="4">
        <v>62.1</v>
      </c>
      <c r="C8" s="4">
        <v>75.099999999999994</v>
      </c>
      <c r="D8" s="4">
        <v>52.8</v>
      </c>
      <c r="E8" s="4">
        <v>44.7</v>
      </c>
      <c r="F8" s="4">
        <v>38</v>
      </c>
      <c r="G8" s="4">
        <v>6.6</v>
      </c>
      <c r="H8" s="4">
        <v>1</v>
      </c>
      <c r="I8" s="4">
        <v>40.799999999999997</v>
      </c>
      <c r="J8" s="4">
        <v>53.8</v>
      </c>
      <c r="K8" s="4">
        <v>53.3</v>
      </c>
      <c r="L8" s="4">
        <v>53.3</v>
      </c>
      <c r="M8" s="4">
        <v>55.9</v>
      </c>
      <c r="N8" s="4">
        <v>123</v>
      </c>
      <c r="O8" s="4">
        <v>124</v>
      </c>
      <c r="P8" s="4">
        <v>82.1</v>
      </c>
      <c r="Q8" s="4">
        <v>82.5</v>
      </c>
      <c r="R8" s="4">
        <v>83.5</v>
      </c>
      <c r="S8" s="4">
        <v>79.400000000000006</v>
      </c>
      <c r="T8" s="4">
        <v>77.599999999999994</v>
      </c>
      <c r="U8" s="4">
        <v>38.5</v>
      </c>
      <c r="V8" s="4">
        <v>41.8</v>
      </c>
      <c r="W8" s="4">
        <v>42.3</v>
      </c>
      <c r="X8" s="4">
        <v>29.7</v>
      </c>
      <c r="Y8" s="4">
        <v>28.8</v>
      </c>
      <c r="Z8" s="4">
        <v>27.4</v>
      </c>
      <c r="AA8" s="31">
        <v>25.4</v>
      </c>
      <c r="AB8" s="38"/>
      <c r="AC8" s="39"/>
      <c r="AD8" s="39"/>
      <c r="AE8" s="39"/>
      <c r="AF8" s="37"/>
    </row>
    <row r="9" spans="1:32" x14ac:dyDescent="0.35">
      <c r="A9" s="1">
        <v>7</v>
      </c>
      <c r="B9" s="4">
        <v>67.900000000000006</v>
      </c>
      <c r="C9" s="4">
        <v>74.3</v>
      </c>
      <c r="D9" s="4">
        <v>43.8</v>
      </c>
      <c r="E9" s="4">
        <v>52.8</v>
      </c>
      <c r="F9" s="4">
        <v>50</v>
      </c>
      <c r="G9" s="4">
        <v>35.5</v>
      </c>
      <c r="H9" s="4">
        <v>40.799999999999997</v>
      </c>
      <c r="I9" s="4">
        <v>1</v>
      </c>
      <c r="J9" s="4">
        <v>26.7</v>
      </c>
      <c r="K9" s="4">
        <v>30.9</v>
      </c>
      <c r="L9" s="4">
        <v>31</v>
      </c>
      <c r="M9" s="4">
        <v>31.2</v>
      </c>
      <c r="N9" s="4">
        <v>126</v>
      </c>
      <c r="O9" s="4">
        <v>128</v>
      </c>
      <c r="P9" s="4">
        <v>81.3</v>
      </c>
      <c r="Q9" s="4">
        <v>81.8</v>
      </c>
      <c r="R9" s="4">
        <v>82.7</v>
      </c>
      <c r="S9" s="4">
        <v>78.599999999999994</v>
      </c>
      <c r="T9" s="4">
        <v>46.4</v>
      </c>
      <c r="U9" s="4">
        <v>46.6</v>
      </c>
      <c r="V9" s="4">
        <v>49.9</v>
      </c>
      <c r="W9" s="4">
        <v>50.4</v>
      </c>
      <c r="X9" s="4">
        <v>51.2</v>
      </c>
      <c r="Y9" s="4">
        <v>49.7</v>
      </c>
      <c r="Z9" s="4">
        <v>51.7</v>
      </c>
      <c r="AA9" s="31">
        <v>52.5</v>
      </c>
      <c r="AB9" s="38"/>
      <c r="AC9" s="39"/>
      <c r="AD9" s="39"/>
      <c r="AE9" s="39"/>
      <c r="AF9" s="37"/>
    </row>
    <row r="10" spans="1:32" x14ac:dyDescent="0.35">
      <c r="A10" s="1">
        <v>8</v>
      </c>
      <c r="B10" s="4">
        <v>41.4</v>
      </c>
      <c r="C10" s="4">
        <v>47.8</v>
      </c>
      <c r="D10" s="4">
        <v>17.399999999999999</v>
      </c>
      <c r="E10" s="4">
        <v>37.799999999999997</v>
      </c>
      <c r="F10" s="4">
        <v>35.1</v>
      </c>
      <c r="G10" s="4">
        <v>47.9</v>
      </c>
      <c r="H10" s="4">
        <v>53.8</v>
      </c>
      <c r="I10" s="4">
        <v>26.8</v>
      </c>
      <c r="J10" s="4">
        <v>1</v>
      </c>
      <c r="K10" s="4">
        <v>4.8</v>
      </c>
      <c r="L10" s="4">
        <v>5.3</v>
      </c>
      <c r="M10" s="4">
        <v>7.4</v>
      </c>
      <c r="N10" s="4">
        <v>99.9</v>
      </c>
      <c r="O10" s="4">
        <v>102</v>
      </c>
      <c r="P10" s="4">
        <v>54.9</v>
      </c>
      <c r="Q10" s="4">
        <v>55.3</v>
      </c>
      <c r="R10" s="4">
        <v>56.2</v>
      </c>
      <c r="S10" s="4">
        <v>52.1</v>
      </c>
      <c r="T10" s="4">
        <v>28.6</v>
      </c>
      <c r="U10" s="4">
        <v>31.6</v>
      </c>
      <c r="V10" s="4">
        <v>34.9</v>
      </c>
      <c r="W10" s="4">
        <v>35.5</v>
      </c>
      <c r="X10" s="4">
        <v>36.299999999999997</v>
      </c>
      <c r="Y10" s="4">
        <v>34.799999999999997</v>
      </c>
      <c r="Z10" s="4">
        <v>36.799999999999997</v>
      </c>
      <c r="AA10" s="31">
        <v>37.5</v>
      </c>
      <c r="AB10" s="38"/>
      <c r="AC10" s="39"/>
      <c r="AD10" s="39"/>
      <c r="AE10" s="39"/>
      <c r="AF10" s="37"/>
    </row>
    <row r="11" spans="1:32" x14ac:dyDescent="0.35">
      <c r="A11" s="1">
        <v>9</v>
      </c>
      <c r="B11" s="4">
        <v>38.9</v>
      </c>
      <c r="C11" s="4">
        <v>45.3</v>
      </c>
      <c r="D11" s="4">
        <v>14.9</v>
      </c>
      <c r="E11" s="4">
        <v>38</v>
      </c>
      <c r="F11" s="4">
        <v>35.299999999999997</v>
      </c>
      <c r="G11" s="4">
        <v>48.1</v>
      </c>
      <c r="H11" s="4">
        <v>54</v>
      </c>
      <c r="I11" s="4">
        <v>30.9</v>
      </c>
      <c r="J11" s="4">
        <v>4.8</v>
      </c>
      <c r="K11" s="4">
        <v>1</v>
      </c>
      <c r="L11" s="4">
        <v>2.8</v>
      </c>
      <c r="M11" s="4">
        <v>4.9000000000000004</v>
      </c>
      <c r="N11" s="4">
        <v>97.4</v>
      </c>
      <c r="O11" s="4">
        <v>99</v>
      </c>
      <c r="P11" s="4">
        <v>52.4</v>
      </c>
      <c r="Q11" s="4">
        <v>52.8</v>
      </c>
      <c r="R11" s="4">
        <v>53.7</v>
      </c>
      <c r="S11" s="4">
        <v>49.6</v>
      </c>
      <c r="T11" s="4">
        <v>29.8</v>
      </c>
      <c r="U11" s="4">
        <v>31.8</v>
      </c>
      <c r="V11" s="4">
        <v>35.1</v>
      </c>
      <c r="W11" s="4">
        <v>35.6</v>
      </c>
      <c r="X11" s="4">
        <v>36.5</v>
      </c>
      <c r="Y11" s="4">
        <v>35</v>
      </c>
      <c r="Z11" s="4">
        <v>36.9</v>
      </c>
      <c r="AA11" s="31">
        <v>37.700000000000003</v>
      </c>
      <c r="AB11" s="38"/>
      <c r="AC11" s="39"/>
      <c r="AD11" s="39"/>
      <c r="AE11" s="39"/>
      <c r="AF11" s="37"/>
    </row>
    <row r="12" spans="1:32" x14ac:dyDescent="0.35">
      <c r="A12" s="1">
        <v>10</v>
      </c>
      <c r="B12" s="4">
        <v>38.200000000000003</v>
      </c>
      <c r="C12" s="4">
        <v>44.6</v>
      </c>
      <c r="D12" s="4">
        <v>14.1</v>
      </c>
      <c r="E12" s="4">
        <v>37.9</v>
      </c>
      <c r="F12" s="4">
        <v>35.200000000000003</v>
      </c>
      <c r="G12" s="4">
        <v>48</v>
      </c>
      <c r="H12" s="4">
        <v>53.9</v>
      </c>
      <c r="I12" s="4">
        <v>31.2</v>
      </c>
      <c r="J12" s="4">
        <v>5.3</v>
      </c>
      <c r="K12" s="4">
        <v>2.8</v>
      </c>
      <c r="L12" s="4">
        <v>1</v>
      </c>
      <c r="M12" s="4">
        <v>3.7</v>
      </c>
      <c r="N12" s="4">
        <v>96.7</v>
      </c>
      <c r="O12" s="4">
        <v>98.3</v>
      </c>
      <c r="P12" s="4">
        <v>51.6</v>
      </c>
      <c r="Q12" s="4">
        <v>52</v>
      </c>
      <c r="R12" s="4">
        <v>53</v>
      </c>
      <c r="S12" s="4">
        <v>48.9</v>
      </c>
      <c r="T12" s="4">
        <v>29.1</v>
      </c>
      <c r="U12" s="4">
        <v>33.200000000000003</v>
      </c>
      <c r="V12" s="4">
        <v>35</v>
      </c>
      <c r="W12" s="4">
        <v>35.6</v>
      </c>
      <c r="X12" s="4">
        <v>36.4</v>
      </c>
      <c r="Y12" s="4">
        <v>34.9</v>
      </c>
      <c r="Z12" s="4">
        <v>36.799999999999997</v>
      </c>
      <c r="AA12" s="31">
        <v>37.6</v>
      </c>
      <c r="AB12" s="38"/>
      <c r="AC12" s="39"/>
      <c r="AD12" s="39"/>
      <c r="AE12" s="39"/>
      <c r="AF12" s="37"/>
    </row>
    <row r="13" spans="1:32" x14ac:dyDescent="0.35">
      <c r="A13" s="1">
        <v>11</v>
      </c>
      <c r="B13" s="4">
        <v>37.4</v>
      </c>
      <c r="C13" s="4">
        <v>43.8</v>
      </c>
      <c r="D13" s="4">
        <v>13.3</v>
      </c>
      <c r="E13" s="4">
        <v>41.1</v>
      </c>
      <c r="F13" s="4">
        <v>38.299999999999997</v>
      </c>
      <c r="G13" s="4">
        <v>51.1</v>
      </c>
      <c r="H13" s="4">
        <v>57</v>
      </c>
      <c r="I13" s="4">
        <v>31.2</v>
      </c>
      <c r="J13" s="4">
        <v>7.4</v>
      </c>
      <c r="K13" s="4">
        <v>4.9000000000000004</v>
      </c>
      <c r="L13" s="4">
        <v>3.8</v>
      </c>
      <c r="M13" s="4">
        <v>1</v>
      </c>
      <c r="N13" s="4">
        <v>95.9</v>
      </c>
      <c r="O13" s="4">
        <v>97.5</v>
      </c>
      <c r="P13" s="4">
        <v>50.8</v>
      </c>
      <c r="Q13" s="4">
        <v>51.2</v>
      </c>
      <c r="R13" s="4">
        <v>52.2</v>
      </c>
      <c r="S13" s="4">
        <v>48.1</v>
      </c>
      <c r="T13" s="4">
        <v>26.1</v>
      </c>
      <c r="U13" s="4">
        <v>32.4</v>
      </c>
      <c r="V13" s="4">
        <v>38.1</v>
      </c>
      <c r="W13" s="4">
        <v>38.700000000000003</v>
      </c>
      <c r="X13" s="4">
        <v>39.5</v>
      </c>
      <c r="Y13" s="4">
        <v>38</v>
      </c>
      <c r="Z13" s="4">
        <v>40</v>
      </c>
      <c r="AA13" s="31">
        <v>40.700000000000003</v>
      </c>
      <c r="AB13" s="38"/>
      <c r="AC13" s="39"/>
      <c r="AD13" s="39"/>
      <c r="AE13" s="39"/>
      <c r="AF13" s="37"/>
    </row>
    <row r="14" spans="1:32" x14ac:dyDescent="0.35">
      <c r="A14" s="1">
        <v>12</v>
      </c>
      <c r="B14" s="4">
        <v>68.8</v>
      </c>
      <c r="C14" s="4">
        <v>72</v>
      </c>
      <c r="D14" s="4">
        <v>87.4</v>
      </c>
      <c r="E14" s="4">
        <v>95.9</v>
      </c>
      <c r="F14" s="4">
        <v>106</v>
      </c>
      <c r="G14" s="4">
        <v>118</v>
      </c>
      <c r="H14" s="4">
        <v>124</v>
      </c>
      <c r="I14" s="4">
        <v>129</v>
      </c>
      <c r="J14" s="4">
        <v>102</v>
      </c>
      <c r="K14" s="4">
        <v>99.3</v>
      </c>
      <c r="L14" s="4">
        <v>98.4</v>
      </c>
      <c r="M14" s="4">
        <v>97.6</v>
      </c>
      <c r="N14" s="4">
        <v>1</v>
      </c>
      <c r="O14" s="4">
        <v>0.8</v>
      </c>
      <c r="P14" s="4">
        <v>52.6</v>
      </c>
      <c r="Q14" s="4">
        <v>53</v>
      </c>
      <c r="R14" s="4">
        <v>52.1</v>
      </c>
      <c r="S14" s="4">
        <v>76.3</v>
      </c>
      <c r="T14" s="4">
        <v>91.3</v>
      </c>
      <c r="U14" s="4">
        <v>87.6</v>
      </c>
      <c r="V14" s="4">
        <v>105</v>
      </c>
      <c r="W14" s="4">
        <v>98.9</v>
      </c>
      <c r="X14" s="4">
        <v>106</v>
      </c>
      <c r="Y14" s="4">
        <v>105</v>
      </c>
      <c r="Z14" s="4">
        <v>107</v>
      </c>
      <c r="AA14" s="31">
        <v>108</v>
      </c>
      <c r="AB14" s="38"/>
      <c r="AC14" s="39"/>
      <c r="AD14" s="39"/>
      <c r="AE14" s="39"/>
      <c r="AF14" s="37"/>
    </row>
    <row r="15" spans="1:32" x14ac:dyDescent="0.35">
      <c r="A15" s="1">
        <v>13</v>
      </c>
      <c r="B15" s="4">
        <v>69.7</v>
      </c>
      <c r="C15" s="4">
        <v>72.8</v>
      </c>
      <c r="D15" s="4">
        <v>88.2</v>
      </c>
      <c r="E15" s="4">
        <v>96.7</v>
      </c>
      <c r="F15" s="4">
        <v>106</v>
      </c>
      <c r="G15" s="4">
        <v>119</v>
      </c>
      <c r="H15" s="4">
        <v>125</v>
      </c>
      <c r="I15" s="4">
        <v>129</v>
      </c>
      <c r="J15" s="4">
        <v>103</v>
      </c>
      <c r="K15" s="4">
        <v>100</v>
      </c>
      <c r="L15" s="4">
        <v>99.3</v>
      </c>
      <c r="M15" s="4">
        <v>98.4</v>
      </c>
      <c r="N15" s="4">
        <v>0.8</v>
      </c>
      <c r="O15" s="4">
        <v>1</v>
      </c>
      <c r="P15" s="4">
        <v>58</v>
      </c>
      <c r="Q15" s="4">
        <v>58.4</v>
      </c>
      <c r="R15" s="4">
        <v>57.5</v>
      </c>
      <c r="S15" s="4">
        <v>77.099999999999994</v>
      </c>
      <c r="T15" s="4">
        <v>92.1</v>
      </c>
      <c r="U15" s="4">
        <v>88.4</v>
      </c>
      <c r="V15" s="4">
        <v>106</v>
      </c>
      <c r="W15" s="4">
        <v>99.7</v>
      </c>
      <c r="X15" s="4">
        <v>107</v>
      </c>
      <c r="Y15" s="4">
        <v>106</v>
      </c>
      <c r="Z15" s="4">
        <v>108</v>
      </c>
      <c r="AA15" s="31">
        <v>109</v>
      </c>
      <c r="AB15" s="38"/>
      <c r="AC15" s="39"/>
      <c r="AD15" s="39"/>
      <c r="AE15" s="39"/>
      <c r="AF15" s="37"/>
    </row>
    <row r="16" spans="1:32" x14ac:dyDescent="0.35">
      <c r="A16" s="1">
        <v>14</v>
      </c>
      <c r="B16" s="4">
        <v>22.7</v>
      </c>
      <c r="C16" s="4">
        <v>10.1</v>
      </c>
      <c r="D16" s="4">
        <v>42.5</v>
      </c>
      <c r="E16" s="4">
        <v>54.2</v>
      </c>
      <c r="F16" s="4">
        <v>63.8</v>
      </c>
      <c r="G16" s="4">
        <v>76.400000000000006</v>
      </c>
      <c r="H16" s="4">
        <v>82.3</v>
      </c>
      <c r="I16" s="4">
        <v>83.7</v>
      </c>
      <c r="J16" s="4">
        <v>56.9</v>
      </c>
      <c r="K16" s="4">
        <v>54.4</v>
      </c>
      <c r="L16" s="4">
        <v>53.6</v>
      </c>
      <c r="M16" s="4">
        <v>52.8</v>
      </c>
      <c r="N16" s="4">
        <v>52.6</v>
      </c>
      <c r="O16" s="4">
        <v>58</v>
      </c>
      <c r="P16" s="4">
        <v>1</v>
      </c>
      <c r="Q16" s="4">
        <v>0.8</v>
      </c>
      <c r="R16" s="4">
        <v>5.5</v>
      </c>
      <c r="S16" s="4">
        <v>5.4</v>
      </c>
      <c r="T16" s="4">
        <v>21</v>
      </c>
      <c r="U16" s="4">
        <v>45.9</v>
      </c>
      <c r="V16" s="4">
        <v>63.7</v>
      </c>
      <c r="W16" s="4">
        <v>57.2</v>
      </c>
      <c r="X16" s="4">
        <v>64.8</v>
      </c>
      <c r="Y16" s="4">
        <v>63.3</v>
      </c>
      <c r="Z16" s="4">
        <v>65.3</v>
      </c>
      <c r="AA16" s="31">
        <v>66</v>
      </c>
      <c r="AB16" s="38"/>
      <c r="AC16" s="39"/>
      <c r="AD16" s="39"/>
      <c r="AE16" s="39"/>
      <c r="AF16" s="37"/>
    </row>
    <row r="17" spans="1:32" x14ac:dyDescent="0.35">
      <c r="A17" s="1">
        <v>15</v>
      </c>
      <c r="B17" s="4">
        <v>23.2</v>
      </c>
      <c r="C17" s="4">
        <v>10.5</v>
      </c>
      <c r="D17" s="4">
        <v>43</v>
      </c>
      <c r="E17" s="4">
        <v>54.6</v>
      </c>
      <c r="F17" s="4">
        <v>64.2</v>
      </c>
      <c r="G17" s="4">
        <v>76.8</v>
      </c>
      <c r="H17" s="4">
        <v>82.7</v>
      </c>
      <c r="I17" s="4">
        <v>84.2</v>
      </c>
      <c r="J17" s="4">
        <v>57.4</v>
      </c>
      <c r="K17" s="4">
        <v>54.9</v>
      </c>
      <c r="L17" s="4">
        <v>54</v>
      </c>
      <c r="M17" s="4">
        <v>53.2</v>
      </c>
      <c r="N17" s="4">
        <v>53</v>
      </c>
      <c r="O17" s="4">
        <v>58.4</v>
      </c>
      <c r="P17" s="4">
        <v>0.8</v>
      </c>
      <c r="Q17" s="4">
        <v>1</v>
      </c>
      <c r="R17" s="4">
        <v>5.9</v>
      </c>
      <c r="S17" s="4">
        <v>5.9</v>
      </c>
      <c r="T17" s="4">
        <v>21.5</v>
      </c>
      <c r="U17" s="4">
        <v>46.3</v>
      </c>
      <c r="V17" s="4">
        <v>64.099999999999994</v>
      </c>
      <c r="W17" s="4">
        <v>57.6</v>
      </c>
      <c r="X17" s="4">
        <v>65.2</v>
      </c>
      <c r="Y17" s="4">
        <v>63.7</v>
      </c>
      <c r="Z17" s="4">
        <v>65.7</v>
      </c>
      <c r="AA17" s="31">
        <v>66.400000000000006</v>
      </c>
      <c r="AB17" s="38"/>
      <c r="AC17" s="39"/>
      <c r="AD17" s="39"/>
      <c r="AE17" s="39"/>
      <c r="AF17" s="37"/>
    </row>
    <row r="18" spans="1:32" x14ac:dyDescent="0.35">
      <c r="A18" s="1">
        <v>16</v>
      </c>
      <c r="B18" s="4">
        <v>23.5</v>
      </c>
      <c r="C18" s="4">
        <v>10.9</v>
      </c>
      <c r="D18" s="4">
        <v>43.3</v>
      </c>
      <c r="E18" s="4">
        <v>54.9</v>
      </c>
      <c r="F18" s="4">
        <v>64.599999999999994</v>
      </c>
      <c r="G18" s="4">
        <v>77.099999999999994</v>
      </c>
      <c r="H18" s="4">
        <v>83</v>
      </c>
      <c r="I18" s="4">
        <v>84.5</v>
      </c>
      <c r="J18" s="4">
        <v>57.7</v>
      </c>
      <c r="K18" s="4">
        <v>55.2</v>
      </c>
      <c r="L18" s="4">
        <v>54.3</v>
      </c>
      <c r="M18" s="4">
        <v>53.5</v>
      </c>
      <c r="N18" s="4">
        <v>52.1</v>
      </c>
      <c r="O18" s="4">
        <v>57.5</v>
      </c>
      <c r="P18" s="4">
        <v>5.5</v>
      </c>
      <c r="Q18" s="4">
        <v>5.9</v>
      </c>
      <c r="R18" s="4">
        <v>1</v>
      </c>
      <c r="S18" s="4">
        <v>7.4</v>
      </c>
      <c r="T18" s="4">
        <v>17.8</v>
      </c>
      <c r="U18" s="4">
        <v>46.7</v>
      </c>
      <c r="V18" s="4">
        <v>64.400000000000006</v>
      </c>
      <c r="W18" s="4">
        <v>57.9</v>
      </c>
      <c r="X18" s="4">
        <v>65.599999999999994</v>
      </c>
      <c r="Y18" s="4">
        <v>64.099999999999994</v>
      </c>
      <c r="Z18" s="4">
        <v>66</v>
      </c>
      <c r="AA18" s="31">
        <v>66.8</v>
      </c>
      <c r="AB18" s="38"/>
      <c r="AC18" s="39"/>
      <c r="AD18" s="39"/>
      <c r="AE18" s="39"/>
      <c r="AF18" s="37"/>
    </row>
    <row r="19" spans="1:32" x14ac:dyDescent="0.35">
      <c r="A19" s="1">
        <v>17</v>
      </c>
      <c r="B19" s="4">
        <v>20.5</v>
      </c>
      <c r="C19" s="4">
        <v>5</v>
      </c>
      <c r="D19" s="4">
        <v>40.299999999999997</v>
      </c>
      <c r="E19" s="4">
        <v>51.9</v>
      </c>
      <c r="F19" s="4">
        <v>61.6</v>
      </c>
      <c r="G19" s="4">
        <v>74.099999999999994</v>
      </c>
      <c r="H19" s="4">
        <v>80</v>
      </c>
      <c r="I19" s="4">
        <v>81.5</v>
      </c>
      <c r="J19" s="4">
        <v>54.7</v>
      </c>
      <c r="K19" s="4">
        <v>52.2</v>
      </c>
      <c r="L19" s="4">
        <v>51.3</v>
      </c>
      <c r="M19" s="4">
        <v>33.9</v>
      </c>
      <c r="N19" s="4">
        <v>75.3</v>
      </c>
      <c r="O19" s="4">
        <v>76.900000000000006</v>
      </c>
      <c r="P19" s="4">
        <v>5</v>
      </c>
      <c r="Q19" s="4">
        <v>5.4</v>
      </c>
      <c r="R19" s="4">
        <v>7.4</v>
      </c>
      <c r="S19" s="4">
        <v>1</v>
      </c>
      <c r="T19" s="4">
        <v>16.2</v>
      </c>
      <c r="U19" s="4">
        <v>43.6</v>
      </c>
      <c r="V19" s="4">
        <v>61.4</v>
      </c>
      <c r="W19" s="4">
        <v>54.9</v>
      </c>
      <c r="X19" s="4">
        <v>62.5</v>
      </c>
      <c r="Y19" s="4">
        <v>61</v>
      </c>
      <c r="Z19" s="4">
        <v>63</v>
      </c>
      <c r="AA19" s="31">
        <v>63.7</v>
      </c>
      <c r="AB19" s="38"/>
      <c r="AC19" s="39"/>
      <c r="AD19" s="39"/>
      <c r="AE19" s="39"/>
      <c r="AF19" s="37"/>
    </row>
    <row r="20" spans="1:32" x14ac:dyDescent="0.35">
      <c r="A20" s="1">
        <v>18</v>
      </c>
      <c r="B20" s="4">
        <v>30.7</v>
      </c>
      <c r="C20" s="4">
        <v>21</v>
      </c>
      <c r="D20" s="4">
        <v>31</v>
      </c>
      <c r="E20" s="4">
        <v>53.1</v>
      </c>
      <c r="F20" s="4">
        <v>58.8</v>
      </c>
      <c r="G20" s="4">
        <v>71.3</v>
      </c>
      <c r="H20" s="4">
        <v>77.2</v>
      </c>
      <c r="I20" s="4">
        <v>46.5</v>
      </c>
      <c r="J20" s="4">
        <v>28.6</v>
      </c>
      <c r="K20" s="4">
        <v>29.7</v>
      </c>
      <c r="L20" s="4">
        <v>29.1</v>
      </c>
      <c r="M20" s="4">
        <v>26.1</v>
      </c>
      <c r="N20" s="4">
        <v>89.2</v>
      </c>
      <c r="O20" s="4">
        <v>90.9</v>
      </c>
      <c r="P20" s="4">
        <v>20.6</v>
      </c>
      <c r="Q20" s="4">
        <v>21</v>
      </c>
      <c r="R20" s="4">
        <v>18.100000000000001</v>
      </c>
      <c r="S20" s="4">
        <v>16.5</v>
      </c>
      <c r="T20" s="4">
        <v>1</v>
      </c>
      <c r="U20" s="4">
        <v>40.9</v>
      </c>
      <c r="V20" s="4">
        <v>58.6</v>
      </c>
      <c r="W20" s="4">
        <v>56.1</v>
      </c>
      <c r="X20" s="4">
        <v>59.8</v>
      </c>
      <c r="Y20" s="4">
        <v>58.3</v>
      </c>
      <c r="Z20" s="4">
        <v>60.2</v>
      </c>
      <c r="AA20" s="31">
        <v>61</v>
      </c>
      <c r="AB20" s="38"/>
      <c r="AC20" s="39"/>
      <c r="AD20" s="39"/>
      <c r="AE20" s="39"/>
      <c r="AF20" s="37"/>
    </row>
    <row r="21" spans="1:32" x14ac:dyDescent="0.35">
      <c r="A21" s="1">
        <v>19</v>
      </c>
      <c r="B21" s="4">
        <v>25.8</v>
      </c>
      <c r="C21" s="4">
        <v>38.700000000000003</v>
      </c>
      <c r="D21" s="4">
        <v>22.2</v>
      </c>
      <c r="E21" s="4">
        <v>9.8000000000000007</v>
      </c>
      <c r="F21" s="4">
        <v>19.399999999999999</v>
      </c>
      <c r="G21" s="4">
        <v>32</v>
      </c>
      <c r="H21" s="4">
        <v>37.9</v>
      </c>
      <c r="I21" s="4">
        <v>46.4</v>
      </c>
      <c r="J21" s="4">
        <v>32.299999999999997</v>
      </c>
      <c r="K21" s="4">
        <v>31.9</v>
      </c>
      <c r="L21" s="4">
        <v>31.8</v>
      </c>
      <c r="M21" s="4">
        <v>32.4</v>
      </c>
      <c r="N21" s="4">
        <v>86.5</v>
      </c>
      <c r="O21" s="4">
        <v>88.1</v>
      </c>
      <c r="P21" s="4">
        <v>45.8</v>
      </c>
      <c r="Q21" s="4">
        <v>46.2</v>
      </c>
      <c r="R21" s="4">
        <v>47.1</v>
      </c>
      <c r="S21" s="4">
        <v>43</v>
      </c>
      <c r="T21" s="4">
        <v>41.2</v>
      </c>
      <c r="U21" s="4">
        <v>1</v>
      </c>
      <c r="V21" s="4">
        <v>19.3</v>
      </c>
      <c r="W21" s="4">
        <v>19.8</v>
      </c>
      <c r="X21" s="4">
        <v>20.399999999999999</v>
      </c>
      <c r="Y21" s="4">
        <v>18.899999999999999</v>
      </c>
      <c r="Z21" s="4">
        <v>20.9</v>
      </c>
      <c r="AA21" s="31">
        <v>21.6</v>
      </c>
      <c r="AB21" s="38"/>
      <c r="AC21" s="39"/>
      <c r="AD21" s="39"/>
      <c r="AE21" s="39"/>
      <c r="AF21" s="37"/>
    </row>
    <row r="22" spans="1:32" x14ac:dyDescent="0.35">
      <c r="A22" s="1">
        <v>20</v>
      </c>
      <c r="B22" s="4">
        <v>39.9</v>
      </c>
      <c r="C22" s="4">
        <v>52.8</v>
      </c>
      <c r="D22" s="4">
        <v>34.299999999999997</v>
      </c>
      <c r="E22" s="4">
        <v>3.9</v>
      </c>
      <c r="F22" s="4">
        <v>5.0999999999999996</v>
      </c>
      <c r="G22" s="4">
        <v>35.1</v>
      </c>
      <c r="H22" s="4">
        <v>41</v>
      </c>
      <c r="I22" s="4">
        <v>49.4</v>
      </c>
      <c r="J22" s="4">
        <v>35.299999999999997</v>
      </c>
      <c r="K22" s="4">
        <v>34.799999999999997</v>
      </c>
      <c r="L22" s="4">
        <v>34.799999999999997</v>
      </c>
      <c r="M22" s="4">
        <v>37.4</v>
      </c>
      <c r="N22" s="4">
        <v>101</v>
      </c>
      <c r="O22" s="4">
        <v>102</v>
      </c>
      <c r="P22" s="4">
        <v>59.9</v>
      </c>
      <c r="Q22" s="4">
        <v>60.3</v>
      </c>
      <c r="R22" s="4">
        <v>61.2</v>
      </c>
      <c r="S22" s="4">
        <v>57.1</v>
      </c>
      <c r="T22" s="4">
        <v>59.2</v>
      </c>
      <c r="U22" s="4">
        <v>13.1</v>
      </c>
      <c r="V22" s="4">
        <v>1</v>
      </c>
      <c r="W22" s="4">
        <v>2.6</v>
      </c>
      <c r="X22" s="4">
        <v>7.2</v>
      </c>
      <c r="Y22" s="4">
        <v>9</v>
      </c>
      <c r="Z22" s="4">
        <v>11.2</v>
      </c>
      <c r="AA22" s="31">
        <v>12.1</v>
      </c>
      <c r="AB22" s="38"/>
      <c r="AC22" s="39"/>
      <c r="AD22" s="39"/>
      <c r="AE22" s="39"/>
      <c r="AF22" s="37"/>
    </row>
    <row r="23" spans="1:32" x14ac:dyDescent="0.35">
      <c r="A23" s="1">
        <v>21</v>
      </c>
      <c r="B23" s="4">
        <v>36.799999999999997</v>
      </c>
      <c r="C23" s="4">
        <v>49.8</v>
      </c>
      <c r="D23" s="4">
        <v>34.9</v>
      </c>
      <c r="E23" s="4">
        <v>5.4</v>
      </c>
      <c r="F23" s="4">
        <v>5.0999999999999996</v>
      </c>
      <c r="G23" s="4">
        <v>35.6</v>
      </c>
      <c r="H23" s="4">
        <v>41.5</v>
      </c>
      <c r="I23" s="4">
        <v>50</v>
      </c>
      <c r="J23" s="4">
        <v>35.9</v>
      </c>
      <c r="K23" s="4">
        <v>35.4</v>
      </c>
      <c r="L23" s="4">
        <v>35.299999999999997</v>
      </c>
      <c r="M23" s="4">
        <v>38</v>
      </c>
      <c r="N23" s="4">
        <v>97.6</v>
      </c>
      <c r="O23" s="4">
        <v>99.2</v>
      </c>
      <c r="P23" s="4">
        <v>56.8</v>
      </c>
      <c r="Q23" s="4">
        <v>57.2</v>
      </c>
      <c r="R23" s="4">
        <v>58.2</v>
      </c>
      <c r="S23" s="4">
        <v>54.1</v>
      </c>
      <c r="T23" s="4">
        <v>61.7</v>
      </c>
      <c r="U23" s="4">
        <v>20.9</v>
      </c>
      <c r="V23" s="4">
        <v>1.9</v>
      </c>
      <c r="W23" s="4">
        <v>1</v>
      </c>
      <c r="X23" s="4">
        <v>5.8</v>
      </c>
      <c r="Y23" s="4">
        <v>8.9</v>
      </c>
      <c r="Z23" s="4">
        <v>9.9</v>
      </c>
      <c r="AA23" s="31">
        <v>11.2</v>
      </c>
      <c r="AB23" s="38"/>
      <c r="AC23" s="39"/>
      <c r="AD23" s="39"/>
      <c r="AE23" s="39"/>
      <c r="AF23" s="37"/>
    </row>
    <row r="24" spans="1:32" x14ac:dyDescent="0.35">
      <c r="A24" s="1">
        <v>22</v>
      </c>
      <c r="B24" s="4">
        <v>45.3</v>
      </c>
      <c r="C24" s="4">
        <v>58.2</v>
      </c>
      <c r="D24" s="4">
        <v>35.700000000000003</v>
      </c>
      <c r="E24" s="4">
        <v>15.1</v>
      </c>
      <c r="F24" s="4">
        <v>2.2000000000000002</v>
      </c>
      <c r="G24" s="4">
        <v>23.4</v>
      </c>
      <c r="H24" s="4">
        <v>29.3</v>
      </c>
      <c r="I24" s="4">
        <v>50.8</v>
      </c>
      <c r="J24" s="4">
        <v>36.700000000000003</v>
      </c>
      <c r="K24" s="4">
        <v>36.200000000000003</v>
      </c>
      <c r="L24" s="4">
        <v>36.1</v>
      </c>
      <c r="M24" s="4">
        <v>38.799999999999997</v>
      </c>
      <c r="N24" s="4">
        <v>106</v>
      </c>
      <c r="O24" s="4">
        <v>108</v>
      </c>
      <c r="P24" s="4">
        <v>65.3</v>
      </c>
      <c r="Q24" s="4">
        <v>65.7</v>
      </c>
      <c r="R24" s="4">
        <v>66.599999999999994</v>
      </c>
      <c r="S24" s="4">
        <v>62.5</v>
      </c>
      <c r="T24" s="4">
        <v>62.5</v>
      </c>
      <c r="U24" s="4">
        <v>21.6</v>
      </c>
      <c r="V24" s="4">
        <v>7.3</v>
      </c>
      <c r="W24" s="4">
        <v>6.4</v>
      </c>
      <c r="X24" s="4">
        <v>1</v>
      </c>
      <c r="Y24" s="4">
        <v>3</v>
      </c>
      <c r="Z24" s="4">
        <v>3.5</v>
      </c>
      <c r="AA24" s="31">
        <v>4.8</v>
      </c>
      <c r="AB24" s="38"/>
      <c r="AC24" s="39"/>
      <c r="AD24" s="39"/>
      <c r="AE24" s="39"/>
      <c r="AF24" s="37"/>
    </row>
    <row r="25" spans="1:32" x14ac:dyDescent="0.35">
      <c r="A25" s="1">
        <v>23</v>
      </c>
      <c r="B25" s="4">
        <v>43.8</v>
      </c>
      <c r="C25" s="4">
        <v>56.7</v>
      </c>
      <c r="D25" s="4">
        <v>34.200000000000003</v>
      </c>
      <c r="E25" s="4">
        <v>13.6</v>
      </c>
      <c r="F25" s="4">
        <v>4.5</v>
      </c>
      <c r="G25" s="4">
        <v>22.4</v>
      </c>
      <c r="H25" s="4">
        <v>28.3</v>
      </c>
      <c r="I25" s="4">
        <v>49.3</v>
      </c>
      <c r="J25" s="4">
        <v>35.200000000000003</v>
      </c>
      <c r="K25" s="4">
        <v>34.700000000000003</v>
      </c>
      <c r="L25" s="4">
        <v>34.6</v>
      </c>
      <c r="M25" s="4">
        <v>37.299999999999997</v>
      </c>
      <c r="N25" s="4">
        <v>104</v>
      </c>
      <c r="O25" s="4">
        <v>106</v>
      </c>
      <c r="P25" s="4">
        <v>63.8</v>
      </c>
      <c r="Q25" s="4">
        <v>64.2</v>
      </c>
      <c r="R25" s="4">
        <v>65.099999999999994</v>
      </c>
      <c r="S25" s="4">
        <v>61</v>
      </c>
      <c r="T25" s="4">
        <v>61</v>
      </c>
      <c r="U25" s="4">
        <v>20.100000000000001</v>
      </c>
      <c r="V25" s="4">
        <v>8.8000000000000007</v>
      </c>
      <c r="W25" s="4">
        <v>9.3000000000000007</v>
      </c>
      <c r="X25" s="4">
        <v>3</v>
      </c>
      <c r="Y25" s="4">
        <v>1</v>
      </c>
      <c r="Z25" s="4">
        <v>3</v>
      </c>
      <c r="AA25" s="31">
        <v>3.9</v>
      </c>
      <c r="AB25" s="38"/>
      <c r="AC25" s="39"/>
      <c r="AD25" s="39"/>
      <c r="AE25" s="39"/>
      <c r="AF25" s="37"/>
    </row>
    <row r="26" spans="1:32" x14ac:dyDescent="0.35">
      <c r="A26" s="1">
        <v>24</v>
      </c>
      <c r="B26" s="4">
        <v>45.2</v>
      </c>
      <c r="C26" s="4">
        <v>58.2</v>
      </c>
      <c r="D26" s="4">
        <v>35.9</v>
      </c>
      <c r="E26" s="4">
        <v>15.9</v>
      </c>
      <c r="F26" s="4">
        <v>5.2</v>
      </c>
      <c r="G26" s="4">
        <v>21</v>
      </c>
      <c r="H26" s="4">
        <v>26.9</v>
      </c>
      <c r="I26" s="4">
        <v>51</v>
      </c>
      <c r="J26" s="4">
        <v>36.9</v>
      </c>
      <c r="K26" s="4">
        <v>36.4</v>
      </c>
      <c r="L26" s="4">
        <v>36.299999999999997</v>
      </c>
      <c r="M26" s="4">
        <v>38.9</v>
      </c>
      <c r="N26" s="4">
        <v>106</v>
      </c>
      <c r="O26" s="4">
        <v>108</v>
      </c>
      <c r="P26" s="4">
        <v>65.2</v>
      </c>
      <c r="Q26" s="4">
        <v>65.599999999999994</v>
      </c>
      <c r="R26" s="4">
        <v>66.599999999999994</v>
      </c>
      <c r="S26" s="4">
        <v>62.5</v>
      </c>
      <c r="T26" s="4">
        <v>60.6</v>
      </c>
      <c r="U26" s="4">
        <v>21.6</v>
      </c>
      <c r="V26" s="4">
        <v>11.6</v>
      </c>
      <c r="W26" s="4">
        <v>10.1</v>
      </c>
      <c r="X26" s="4">
        <v>3.5</v>
      </c>
      <c r="Y26" s="4">
        <v>3.1</v>
      </c>
      <c r="Z26" s="4">
        <v>1</v>
      </c>
      <c r="AA26" s="31">
        <v>2.5</v>
      </c>
      <c r="AB26" s="38"/>
      <c r="AC26" s="39"/>
      <c r="AD26" s="39"/>
      <c r="AE26" s="39"/>
      <c r="AF26" s="37"/>
    </row>
    <row r="27" spans="1:32" ht="15" thickBot="1" x14ac:dyDescent="0.4">
      <c r="A27" s="32">
        <v>25</v>
      </c>
      <c r="B27" s="33">
        <v>46</v>
      </c>
      <c r="C27" s="33">
        <v>59</v>
      </c>
      <c r="D27" s="33">
        <v>36.700000000000003</v>
      </c>
      <c r="E27" s="33">
        <v>16.7</v>
      </c>
      <c r="F27" s="33">
        <v>6.6</v>
      </c>
      <c r="G27" s="33">
        <v>19</v>
      </c>
      <c r="H27" s="33">
        <v>24.9</v>
      </c>
      <c r="I27" s="33">
        <v>51.8</v>
      </c>
      <c r="J27" s="33">
        <v>37.700000000000003</v>
      </c>
      <c r="K27" s="33">
        <v>37.200000000000003</v>
      </c>
      <c r="L27" s="33">
        <v>37.1</v>
      </c>
      <c r="M27" s="33">
        <v>39.700000000000003</v>
      </c>
      <c r="N27" s="33">
        <v>107</v>
      </c>
      <c r="O27" s="33">
        <v>108</v>
      </c>
      <c r="P27" s="33">
        <v>66</v>
      </c>
      <c r="Q27" s="33">
        <v>66.400000000000006</v>
      </c>
      <c r="R27" s="33">
        <v>67.400000000000006</v>
      </c>
      <c r="S27" s="33">
        <v>63.3</v>
      </c>
      <c r="T27" s="33">
        <v>61.5</v>
      </c>
      <c r="U27" s="33">
        <v>22.4</v>
      </c>
      <c r="V27" s="33">
        <v>11.9</v>
      </c>
      <c r="W27" s="33">
        <v>11.4</v>
      </c>
      <c r="X27" s="33">
        <v>4.8</v>
      </c>
      <c r="Y27" s="33">
        <v>3.9</v>
      </c>
      <c r="Z27" s="33">
        <v>2.5</v>
      </c>
      <c r="AA27" s="34">
        <v>1</v>
      </c>
      <c r="AB27" s="40"/>
      <c r="AC27" s="41"/>
      <c r="AD27" s="41"/>
      <c r="AE27" s="41"/>
      <c r="AF27" s="42"/>
    </row>
    <row r="28" spans="1:32" x14ac:dyDescent="0.35">
      <c r="A28" s="52">
        <v>1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57"/>
      <c r="AB28" s="60"/>
      <c r="AC28" s="45"/>
      <c r="AD28" s="45"/>
      <c r="AE28" s="45"/>
      <c r="AF28" s="46"/>
    </row>
    <row r="29" spans="1:32" x14ac:dyDescent="0.35">
      <c r="A29" s="55">
        <v>2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58"/>
      <c r="AB29" s="61"/>
      <c r="AC29" s="47"/>
      <c r="AD29" s="47"/>
      <c r="AE29" s="47"/>
      <c r="AF29" s="48"/>
    </row>
    <row r="30" spans="1:32" x14ac:dyDescent="0.35">
      <c r="A30" s="55">
        <v>3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58"/>
      <c r="AB30" s="61"/>
      <c r="AC30" s="49"/>
      <c r="AD30" s="47"/>
      <c r="AE30" s="47"/>
      <c r="AF30" s="48"/>
    </row>
    <row r="31" spans="1:32" x14ac:dyDescent="0.35">
      <c r="A31" s="55">
        <v>4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58"/>
      <c r="AB31" s="61"/>
      <c r="AC31" s="47"/>
      <c r="AD31" s="47"/>
      <c r="AE31" s="47"/>
      <c r="AF31" s="48"/>
    </row>
    <row r="32" spans="1:32" ht="15" thickBot="1" x14ac:dyDescent="0.4">
      <c r="A32" s="56">
        <v>5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59"/>
      <c r="AB32" s="62"/>
      <c r="AC32" s="50"/>
      <c r="AD32" s="50"/>
      <c r="AE32" s="50"/>
      <c r="AF32" s="51"/>
    </row>
  </sheetData>
  <conditionalFormatting sqref="B2:AE7">
    <cfRule type="cellIs" dxfId="58" priority="3" operator="equal">
      <formula>1</formula>
    </cfRule>
  </conditionalFormatting>
  <conditionalFormatting sqref="B2:AE31">
    <cfRule type="cellIs" dxfId="57" priority="1" operator="equal">
      <formula>1</formula>
    </cfRule>
    <cfRule type="cellIs" dxfId="56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6F80-3644-44B6-9775-CF54CD32BA3A}">
  <dimension ref="B1:M36"/>
  <sheetViews>
    <sheetView topLeftCell="A12" zoomScale="61" workbookViewId="0">
      <selection activeCell="M3" sqref="M3"/>
    </sheetView>
  </sheetViews>
  <sheetFormatPr defaultRowHeight="14.5" x14ac:dyDescent="0.35"/>
  <cols>
    <col min="2" max="2" width="18.453125" bestFit="1" customWidth="1"/>
    <col min="3" max="3" width="13.453125" bestFit="1" customWidth="1"/>
    <col min="5" max="5" width="16.1796875" bestFit="1" customWidth="1"/>
    <col min="6" max="6" width="18.7265625" bestFit="1" customWidth="1"/>
    <col min="7" max="7" width="7.08984375" customWidth="1"/>
    <col min="8" max="8" width="4.26953125" customWidth="1"/>
    <col min="9" max="9" width="11.6328125" bestFit="1" customWidth="1"/>
    <col min="10" max="10" width="61.90625" bestFit="1" customWidth="1"/>
    <col min="11" max="11" width="10" bestFit="1" customWidth="1"/>
    <col min="12" max="12" width="11.6328125" bestFit="1" customWidth="1"/>
    <col min="13" max="13" width="8.7265625" bestFit="1" customWidth="1"/>
    <col min="14" max="14" width="4.54296875" bestFit="1" customWidth="1"/>
    <col min="15" max="15" width="12" bestFit="1" customWidth="1"/>
    <col min="16" max="37" width="4.26953125" customWidth="1"/>
  </cols>
  <sheetData>
    <row r="1" spans="2:13" ht="15" thickBot="1" x14ac:dyDescent="0.4"/>
    <row r="2" spans="2:13" ht="15" thickBot="1" x14ac:dyDescent="0.4">
      <c r="B2" s="183" t="s">
        <v>45</v>
      </c>
      <c r="C2" s="184"/>
      <c r="D2" s="184"/>
      <c r="E2" s="185"/>
    </row>
    <row r="3" spans="2:13" x14ac:dyDescent="0.35">
      <c r="B3" s="21"/>
      <c r="C3" s="22"/>
      <c r="D3" s="22"/>
      <c r="E3" s="82" t="s">
        <v>79</v>
      </c>
      <c r="I3" s="161" t="s">
        <v>12</v>
      </c>
      <c r="J3" s="162" t="s">
        <v>13</v>
      </c>
      <c r="K3" s="162" t="s">
        <v>14</v>
      </c>
      <c r="L3" s="162" t="s">
        <v>15</v>
      </c>
      <c r="M3" s="175" t="s">
        <v>76</v>
      </c>
    </row>
    <row r="4" spans="2:13" x14ac:dyDescent="0.35">
      <c r="B4" s="24" t="s">
        <v>46</v>
      </c>
      <c r="C4" s="10">
        <v>54397</v>
      </c>
      <c r="E4" s="79">
        <f>C4</f>
        <v>54397</v>
      </c>
      <c r="I4" s="16">
        <v>1</v>
      </c>
      <c r="J4" s="6" t="s">
        <v>19</v>
      </c>
      <c r="K4" s="6">
        <v>43.732478999999998</v>
      </c>
      <c r="L4" s="6">
        <v>-79.756525999999994</v>
      </c>
      <c r="M4" s="5">
        <v>8</v>
      </c>
    </row>
    <row r="5" spans="2:13" x14ac:dyDescent="0.35">
      <c r="B5" s="24" t="s">
        <v>47</v>
      </c>
      <c r="C5">
        <v>10</v>
      </c>
      <c r="D5" t="s">
        <v>48</v>
      </c>
      <c r="E5" s="25"/>
      <c r="I5" s="17">
        <v>2</v>
      </c>
      <c r="J5" s="7" t="s">
        <v>20</v>
      </c>
      <c r="K5" s="7">
        <v>43.798329000000003</v>
      </c>
      <c r="L5" s="7">
        <v>-79.507907299999999</v>
      </c>
      <c r="M5" s="5">
        <v>8</v>
      </c>
    </row>
    <row r="6" spans="2:13" x14ac:dyDescent="0.35">
      <c r="B6" s="24" t="s">
        <v>49</v>
      </c>
      <c r="C6" s="83">
        <v>7.0000000000000007E-2</v>
      </c>
      <c r="D6" t="s">
        <v>50</v>
      </c>
      <c r="E6" s="25"/>
      <c r="I6" s="17">
        <v>3</v>
      </c>
      <c r="J6" s="7" t="s">
        <v>21</v>
      </c>
      <c r="K6" s="7">
        <v>43.665460000000003</v>
      </c>
      <c r="L6" s="7">
        <v>-79.381135999999998</v>
      </c>
      <c r="M6" s="5">
        <v>14</v>
      </c>
    </row>
    <row r="7" spans="2:13" x14ac:dyDescent="0.35">
      <c r="B7" s="24" t="s">
        <v>51</v>
      </c>
      <c r="C7" s="10">
        <v>16999</v>
      </c>
      <c r="E7" s="79">
        <f>PV(C6,C5,,C7)</f>
        <v>-8641.429616998068</v>
      </c>
      <c r="I7" s="17">
        <v>4</v>
      </c>
      <c r="J7" s="7" t="s">
        <v>22</v>
      </c>
      <c r="K7" s="7">
        <v>43.693610999999997</v>
      </c>
      <c r="L7" s="7">
        <v>-79.293735999999996</v>
      </c>
      <c r="M7" s="5">
        <v>6</v>
      </c>
    </row>
    <row r="8" spans="2:13" x14ac:dyDescent="0.35">
      <c r="B8" s="24" t="s">
        <v>52</v>
      </c>
      <c r="C8" s="10">
        <f>-PMT(C6,C5,E8)</f>
        <v>6514.5638469979867</v>
      </c>
      <c r="E8" s="79">
        <f>E4+E7</f>
        <v>45755.570383001934</v>
      </c>
      <c r="F8" s="78"/>
      <c r="I8" s="17">
        <v>5</v>
      </c>
      <c r="J8" s="7" t="s">
        <v>23</v>
      </c>
      <c r="K8" s="7">
        <v>43.824367000000002</v>
      </c>
      <c r="L8" s="7">
        <v>-79.075826000000006</v>
      </c>
      <c r="M8" s="5">
        <v>8</v>
      </c>
    </row>
    <row r="9" spans="2:13" x14ac:dyDescent="0.35">
      <c r="B9" s="24" t="s">
        <v>53</v>
      </c>
      <c r="C9">
        <f>52*6</f>
        <v>312</v>
      </c>
      <c r="E9" s="25"/>
      <c r="I9" s="17">
        <v>6</v>
      </c>
      <c r="J9" s="7" t="s">
        <v>24</v>
      </c>
      <c r="K9" s="7">
        <v>43.827964000000001</v>
      </c>
      <c r="L9" s="7">
        <v>-79.028240999999994</v>
      </c>
      <c r="M9" s="5">
        <v>5</v>
      </c>
    </row>
    <row r="10" spans="2:13" x14ac:dyDescent="0.35">
      <c r="B10" s="24" t="s">
        <v>54</v>
      </c>
      <c r="C10" s="10">
        <f>C8/C9</f>
        <v>20.880012330121751</v>
      </c>
      <c r="E10" s="25"/>
      <c r="I10" s="17">
        <v>7</v>
      </c>
      <c r="J10" s="7" t="s">
        <v>25</v>
      </c>
      <c r="K10" s="7">
        <v>44.032944000000001</v>
      </c>
      <c r="L10" s="7">
        <v>-79.265574000000001</v>
      </c>
      <c r="M10" s="5">
        <v>5</v>
      </c>
    </row>
    <row r="11" spans="2:13" x14ac:dyDescent="0.35">
      <c r="B11" s="24" t="s">
        <v>55</v>
      </c>
      <c r="C11">
        <f>21*8</f>
        <v>168</v>
      </c>
      <c r="E11" s="25"/>
      <c r="I11" s="17">
        <v>8</v>
      </c>
      <c r="J11" s="7" t="s">
        <v>26</v>
      </c>
      <c r="K11" s="7">
        <v>43.905304999999998</v>
      </c>
      <c r="L11" s="7">
        <v>-79.455819000000005</v>
      </c>
      <c r="M11" s="5">
        <v>8</v>
      </c>
    </row>
    <row r="12" spans="2:13" x14ac:dyDescent="0.35">
      <c r="B12" s="24" t="s">
        <v>56</v>
      </c>
      <c r="C12">
        <v>7.5</v>
      </c>
      <c r="E12" s="25"/>
      <c r="I12" s="17">
        <v>9</v>
      </c>
      <c r="J12" s="7" t="s">
        <v>27</v>
      </c>
      <c r="K12" s="7">
        <v>43.890334000000003</v>
      </c>
      <c r="L12" s="7">
        <v>-79.478935000000007</v>
      </c>
      <c r="M12" s="5">
        <v>9</v>
      </c>
    </row>
    <row r="13" spans="2:13" ht="15" thickBot="1" x14ac:dyDescent="0.4">
      <c r="B13" s="80" t="s">
        <v>57</v>
      </c>
      <c r="C13" s="81">
        <f>C11+C10+C12</f>
        <v>196.38001233012176</v>
      </c>
      <c r="D13" s="27"/>
      <c r="E13" s="28"/>
      <c r="I13" s="17">
        <v>10</v>
      </c>
      <c r="J13" s="7" t="s">
        <v>28</v>
      </c>
      <c r="K13" s="7">
        <v>43.884819</v>
      </c>
      <c r="L13" s="7">
        <v>-79.478956999999994</v>
      </c>
      <c r="M13" s="5">
        <v>12</v>
      </c>
    </row>
    <row r="14" spans="2:13" ht="15" thickBot="1" x14ac:dyDescent="0.4">
      <c r="I14" s="17">
        <v>11</v>
      </c>
      <c r="J14" s="7" t="s">
        <v>29</v>
      </c>
      <c r="K14" s="7">
        <v>43.886850000000003</v>
      </c>
      <c r="L14" s="7">
        <v>-79.496093000000002</v>
      </c>
      <c r="M14" s="5">
        <v>9</v>
      </c>
    </row>
    <row r="15" spans="2:13" x14ac:dyDescent="0.35">
      <c r="B15" s="186" t="s">
        <v>80</v>
      </c>
      <c r="C15" s="187"/>
      <c r="D15" s="188"/>
      <c r="I15" s="17">
        <v>12</v>
      </c>
      <c r="J15" s="7" t="s">
        <v>30</v>
      </c>
      <c r="K15" s="7">
        <v>43.539391000000002</v>
      </c>
      <c r="L15" s="7">
        <v>-80.251378000000003</v>
      </c>
      <c r="M15" s="5">
        <v>14</v>
      </c>
    </row>
    <row r="16" spans="2:13" x14ac:dyDescent="0.35">
      <c r="B16" s="84"/>
      <c r="C16" s="5"/>
      <c r="D16" s="67"/>
      <c r="I16" s="17">
        <v>13</v>
      </c>
      <c r="J16" s="7" t="s">
        <v>31</v>
      </c>
      <c r="K16" s="7">
        <v>43.544646999999998</v>
      </c>
      <c r="L16" s="7">
        <v>-80.253932000000006</v>
      </c>
      <c r="M16" s="5">
        <v>14</v>
      </c>
    </row>
    <row r="17" spans="2:13" x14ac:dyDescent="0.35">
      <c r="B17" s="85" t="s">
        <v>59</v>
      </c>
      <c r="C17" s="86">
        <f>C18/100*C19</f>
        <v>0.24150000000000002</v>
      </c>
      <c r="D17" s="87" t="s">
        <v>60</v>
      </c>
      <c r="I17" s="17">
        <v>14</v>
      </c>
      <c r="J17" s="7" t="s">
        <v>32</v>
      </c>
      <c r="K17" s="7">
        <v>43.744957999999997</v>
      </c>
      <c r="L17" s="7">
        <v>-79.835166999999998</v>
      </c>
      <c r="M17" s="5">
        <v>5</v>
      </c>
    </row>
    <row r="18" spans="2:13" x14ac:dyDescent="0.35">
      <c r="B18" s="84" t="s">
        <v>61</v>
      </c>
      <c r="C18" s="5">
        <v>13.8</v>
      </c>
      <c r="D18" s="67" t="s">
        <v>62</v>
      </c>
      <c r="I18" s="17">
        <v>15</v>
      </c>
      <c r="J18" s="7" t="s">
        <v>33</v>
      </c>
      <c r="K18" s="7">
        <v>43.748328999999998</v>
      </c>
      <c r="L18" s="7">
        <v>-79.834969999999998</v>
      </c>
      <c r="M18" s="5">
        <v>11</v>
      </c>
    </row>
    <row r="19" spans="2:13" x14ac:dyDescent="0.35">
      <c r="B19" s="84" t="s">
        <v>63</v>
      </c>
      <c r="C19" s="5">
        <v>1.75</v>
      </c>
      <c r="D19" s="67" t="s">
        <v>64</v>
      </c>
      <c r="I19" s="17">
        <v>16</v>
      </c>
      <c r="J19" s="7" t="s">
        <v>34</v>
      </c>
      <c r="K19" s="7">
        <v>43.762189999999997</v>
      </c>
      <c r="L19" s="7">
        <v>-79.831626999999997</v>
      </c>
      <c r="M19" s="5">
        <v>9</v>
      </c>
    </row>
    <row r="20" spans="2:13" x14ac:dyDescent="0.35">
      <c r="B20" s="85" t="s">
        <v>65</v>
      </c>
      <c r="C20" s="86">
        <f>C21/C22</f>
        <v>1.6944444444444446E-2</v>
      </c>
      <c r="D20" s="87" t="s">
        <v>58</v>
      </c>
      <c r="I20" s="17">
        <v>17</v>
      </c>
      <c r="J20" s="7" t="s">
        <v>35</v>
      </c>
      <c r="K20" s="7">
        <v>43.760717999999997</v>
      </c>
      <c r="L20" s="7">
        <v>-79.788261000000006</v>
      </c>
      <c r="M20" s="5">
        <v>5</v>
      </c>
    </row>
    <row r="21" spans="2:13" x14ac:dyDescent="0.35">
      <c r="B21" s="84" t="s">
        <v>66</v>
      </c>
      <c r="C21" s="5">
        <v>1220</v>
      </c>
      <c r="D21" s="67" t="s">
        <v>67</v>
      </c>
      <c r="I21" s="17">
        <v>18</v>
      </c>
      <c r="J21" s="7" t="s">
        <v>36</v>
      </c>
      <c r="K21" s="7">
        <v>43.870294000000001</v>
      </c>
      <c r="L21" s="7">
        <v>-79.721390999999997</v>
      </c>
      <c r="M21" s="5">
        <v>6</v>
      </c>
    </row>
    <row r="22" spans="2:13" x14ac:dyDescent="0.35">
      <c r="B22" s="84" t="s">
        <v>68</v>
      </c>
      <c r="C22" s="5">
        <v>72000</v>
      </c>
      <c r="D22" s="67" t="s">
        <v>69</v>
      </c>
      <c r="I22" s="17">
        <v>19</v>
      </c>
      <c r="J22" s="7" t="s">
        <v>37</v>
      </c>
      <c r="K22" s="7">
        <v>43.739907000000002</v>
      </c>
      <c r="L22" s="7">
        <v>-79.412431999999995</v>
      </c>
      <c r="M22" s="5">
        <v>13</v>
      </c>
    </row>
    <row r="23" spans="2:13" x14ac:dyDescent="0.35">
      <c r="B23" s="85" t="s">
        <v>70</v>
      </c>
      <c r="C23" s="89">
        <f>C25/C24</f>
        <v>6.1437499999999999E-2</v>
      </c>
      <c r="D23" s="87" t="s">
        <v>58</v>
      </c>
      <c r="I23" s="17">
        <v>20</v>
      </c>
      <c r="J23" s="7" t="s">
        <v>38</v>
      </c>
      <c r="K23" s="7">
        <v>43.678541000000003</v>
      </c>
      <c r="L23" s="7">
        <v>-79.343441999999996</v>
      </c>
      <c r="M23" s="5">
        <v>14</v>
      </c>
    </row>
    <row r="24" spans="2:13" x14ac:dyDescent="0.35">
      <c r="B24" s="84" t="s">
        <v>71</v>
      </c>
      <c r="C24" s="5">
        <v>16000</v>
      </c>
      <c r="D24" s="67" t="s">
        <v>69</v>
      </c>
      <c r="I24" s="17">
        <v>21</v>
      </c>
      <c r="J24" s="7" t="s">
        <v>39</v>
      </c>
      <c r="K24" s="7">
        <v>43.673323000000003</v>
      </c>
      <c r="L24" s="7">
        <v>-79.330710999999994</v>
      </c>
      <c r="M24" s="5">
        <v>7</v>
      </c>
    </row>
    <row r="25" spans="2:13" x14ac:dyDescent="0.35">
      <c r="B25" s="84" t="s">
        <v>72</v>
      </c>
      <c r="C25" s="88">
        <v>983</v>
      </c>
      <c r="D25" s="67" t="s">
        <v>73</v>
      </c>
      <c r="I25" s="17">
        <v>22</v>
      </c>
      <c r="J25" s="7" t="s">
        <v>40</v>
      </c>
      <c r="K25" s="7">
        <v>43.692996000000001</v>
      </c>
      <c r="L25" s="7">
        <v>-79.269407000000001</v>
      </c>
      <c r="M25" s="5">
        <v>7</v>
      </c>
    </row>
    <row r="26" spans="2:13" ht="15" thickBot="1" x14ac:dyDescent="0.4">
      <c r="B26" s="90" t="s">
        <v>74</v>
      </c>
      <c r="C26" s="91">
        <f>C23+C20+C17</f>
        <v>0.31988194444444445</v>
      </c>
      <c r="D26" s="92" t="s">
        <v>58</v>
      </c>
      <c r="I26" s="17">
        <v>23</v>
      </c>
      <c r="J26" s="7" t="s">
        <v>41</v>
      </c>
      <c r="K26" s="7">
        <v>43.712000000000003</v>
      </c>
      <c r="L26" s="7">
        <v>-79.275351000000001</v>
      </c>
      <c r="M26" s="5">
        <v>8</v>
      </c>
    </row>
    <row r="27" spans="2:13" x14ac:dyDescent="0.35">
      <c r="I27" s="17">
        <v>24</v>
      </c>
      <c r="J27" s="7" t="s">
        <v>42</v>
      </c>
      <c r="K27" s="7">
        <v>43.715775000000001</v>
      </c>
      <c r="L27" s="7">
        <v>-79.254255000000001</v>
      </c>
      <c r="M27" s="5">
        <v>15</v>
      </c>
    </row>
    <row r="28" spans="2:13" ht="15" thickBot="1" x14ac:dyDescent="0.4">
      <c r="I28" s="17">
        <v>25</v>
      </c>
      <c r="J28" s="7" t="s">
        <v>43</v>
      </c>
      <c r="K28" s="7">
        <v>43.720703</v>
      </c>
      <c r="L28" s="7">
        <v>-79.233638999999997</v>
      </c>
      <c r="M28" s="5">
        <v>12</v>
      </c>
    </row>
    <row r="29" spans="2:13" ht="15" thickBot="1" x14ac:dyDescent="0.4">
      <c r="B29" s="21" t="s">
        <v>81</v>
      </c>
      <c r="C29" s="23">
        <v>25</v>
      </c>
      <c r="E29" s="168" t="s">
        <v>1</v>
      </c>
      <c r="F29" s="164" t="s">
        <v>4</v>
      </c>
    </row>
    <row r="30" spans="2:13" ht="15" thickBot="1" x14ac:dyDescent="0.4">
      <c r="B30" s="24" t="s">
        <v>82</v>
      </c>
      <c r="C30" s="25">
        <v>5</v>
      </c>
      <c r="E30" s="169" t="s">
        <v>2</v>
      </c>
      <c r="F30" s="165">
        <v>54397</v>
      </c>
      <c r="I30" s="12">
        <v>1</v>
      </c>
      <c r="J30" s="13" t="s">
        <v>18</v>
      </c>
      <c r="K30" s="14">
        <v>43.659249000000003</v>
      </c>
      <c r="L30" s="171">
        <v>-79.666574999999995</v>
      </c>
      <c r="M30" s="172">
        <v>60</v>
      </c>
    </row>
    <row r="31" spans="2:13" ht="15" thickBot="1" x14ac:dyDescent="0.4">
      <c r="B31" s="24" t="s">
        <v>83</v>
      </c>
      <c r="C31" s="25">
        <f>SUM(M4:M28)</f>
        <v>232</v>
      </c>
      <c r="E31" s="169" t="s">
        <v>7</v>
      </c>
      <c r="F31" s="166" t="s">
        <v>5</v>
      </c>
      <c r="I31" s="12">
        <v>2</v>
      </c>
      <c r="J31" s="13" t="s">
        <v>18</v>
      </c>
      <c r="K31" s="14">
        <v>43.659249000000003</v>
      </c>
      <c r="L31" s="171">
        <v>-79.666574999999995</v>
      </c>
      <c r="M31" s="173">
        <v>60</v>
      </c>
    </row>
    <row r="32" spans="2:13" ht="15" thickBot="1" x14ac:dyDescent="0.4">
      <c r="B32" s="26" t="s">
        <v>84</v>
      </c>
      <c r="C32" s="28">
        <f>SUM(M30:M34)</f>
        <v>300</v>
      </c>
      <c r="E32" s="169" t="s">
        <v>8</v>
      </c>
      <c r="F32" s="166" t="s">
        <v>6</v>
      </c>
      <c r="I32" s="12">
        <v>3</v>
      </c>
      <c r="J32" s="13" t="s">
        <v>18</v>
      </c>
      <c r="K32" s="14">
        <v>43.659249000000003</v>
      </c>
      <c r="L32" s="171">
        <v>-79.666574999999995</v>
      </c>
      <c r="M32" s="173">
        <v>60</v>
      </c>
    </row>
    <row r="33" spans="2:13" ht="15" thickBot="1" x14ac:dyDescent="0.4">
      <c r="E33" s="169" t="s">
        <v>9</v>
      </c>
      <c r="F33" s="166" t="s">
        <v>10</v>
      </c>
      <c r="I33" s="12">
        <v>4</v>
      </c>
      <c r="J33" s="13" t="s">
        <v>18</v>
      </c>
      <c r="K33" s="14">
        <v>43.659249000000003</v>
      </c>
      <c r="L33" s="171">
        <v>-79.666574999999995</v>
      </c>
      <c r="M33" s="173">
        <v>60</v>
      </c>
    </row>
    <row r="34" spans="2:13" ht="15" thickBot="1" x14ac:dyDescent="0.4">
      <c r="B34" s="21" t="s">
        <v>77</v>
      </c>
      <c r="C34" s="23">
        <f>C31/M30</f>
        <v>3.8666666666666667</v>
      </c>
      <c r="E34" s="170" t="s">
        <v>11</v>
      </c>
      <c r="F34" s="167">
        <v>963</v>
      </c>
      <c r="I34" s="12">
        <v>5</v>
      </c>
      <c r="J34" s="13" t="s">
        <v>18</v>
      </c>
      <c r="K34" s="14">
        <v>43.659249000000003</v>
      </c>
      <c r="L34" s="171">
        <v>-79.666574999999995</v>
      </c>
      <c r="M34" s="174">
        <v>60</v>
      </c>
    </row>
    <row r="35" spans="2:13" x14ac:dyDescent="0.35">
      <c r="B35" s="24" t="s">
        <v>77</v>
      </c>
      <c r="C35" s="25">
        <f>CEILING(C31/M30,1)</f>
        <v>4</v>
      </c>
    </row>
    <row r="36" spans="2:13" ht="15" thickBot="1" x14ac:dyDescent="0.4">
      <c r="B36" s="26" t="s">
        <v>78</v>
      </c>
      <c r="C36" s="28">
        <v>5</v>
      </c>
    </row>
  </sheetData>
  <mergeCells count="2">
    <mergeCell ref="B2:E2"/>
    <mergeCell ref="B15:D1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20408-357C-4B32-B0A7-EDFE0485F717}">
  <dimension ref="A1:AT144"/>
  <sheetViews>
    <sheetView topLeftCell="A94" zoomScale="45" zoomScaleNormal="40" workbookViewId="0">
      <selection activeCell="B14" sqref="B14"/>
    </sheetView>
  </sheetViews>
  <sheetFormatPr defaultRowHeight="14.5" x14ac:dyDescent="0.35"/>
  <cols>
    <col min="1" max="1" width="10.54296875" bestFit="1" customWidth="1"/>
    <col min="2" max="2" width="10.54296875" customWidth="1"/>
    <col min="5" max="5" width="12.453125" bestFit="1" customWidth="1"/>
    <col min="6" max="7" width="10.08984375" bestFit="1" customWidth="1"/>
    <col min="8" max="9" width="10" customWidth="1"/>
    <col min="10" max="10" width="9.6328125" bestFit="1" customWidth="1"/>
    <col min="11" max="11" width="11.26953125" bestFit="1" customWidth="1"/>
    <col min="12" max="12" width="11.7265625" bestFit="1" customWidth="1"/>
    <col min="13" max="13" width="12.36328125" bestFit="1" customWidth="1"/>
    <col min="14" max="14" width="11.7265625" bestFit="1" customWidth="1"/>
    <col min="15" max="35" width="10" customWidth="1"/>
    <col min="37" max="37" width="19.6328125" bestFit="1" customWidth="1"/>
    <col min="38" max="38" width="14" bestFit="1" customWidth="1"/>
    <col min="39" max="39" width="9.54296875" bestFit="1" customWidth="1"/>
    <col min="40" max="40" width="13.81640625" bestFit="1" customWidth="1"/>
    <col min="43" max="44" width="10.7265625" bestFit="1" customWidth="1"/>
    <col min="45" max="45" width="12.453125" bestFit="1" customWidth="1"/>
  </cols>
  <sheetData>
    <row r="1" spans="2:46" x14ac:dyDescent="0.35">
      <c r="B1" s="99" t="s">
        <v>86</v>
      </c>
      <c r="C1" s="176">
        <f>SUMPRODUCT(F40:AI69,F75:AI104)</f>
        <v>1181.858265122831</v>
      </c>
      <c r="N1" t="s">
        <v>96</v>
      </c>
    </row>
    <row r="3" spans="2:46" ht="15" thickBot="1" x14ac:dyDescent="0.4"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</row>
    <row r="4" spans="2:46" ht="15" thickBot="1" x14ac:dyDescent="0.4">
      <c r="E4" s="9" t="s">
        <v>0</v>
      </c>
      <c r="F4" s="1">
        <v>1</v>
      </c>
      <c r="G4" s="1">
        <v>2</v>
      </c>
      <c r="H4" s="1">
        <v>3</v>
      </c>
      <c r="I4" s="1">
        <v>4</v>
      </c>
      <c r="J4" s="1">
        <v>5</v>
      </c>
      <c r="K4" s="1">
        <v>6</v>
      </c>
      <c r="L4" s="1">
        <v>7</v>
      </c>
      <c r="M4" s="1">
        <v>8</v>
      </c>
      <c r="N4" s="1">
        <v>9</v>
      </c>
      <c r="O4" s="1">
        <v>10</v>
      </c>
      <c r="P4" s="1">
        <v>11</v>
      </c>
      <c r="Q4" s="1">
        <v>12</v>
      </c>
      <c r="R4" s="1">
        <v>13</v>
      </c>
      <c r="S4" s="1">
        <v>14</v>
      </c>
      <c r="T4" s="1">
        <v>15</v>
      </c>
      <c r="U4" s="1">
        <v>16</v>
      </c>
      <c r="V4" s="1">
        <v>17</v>
      </c>
      <c r="W4" s="1">
        <v>18</v>
      </c>
      <c r="X4" s="1">
        <v>19</v>
      </c>
      <c r="Y4" s="1">
        <v>20</v>
      </c>
      <c r="Z4" s="1">
        <v>21</v>
      </c>
      <c r="AA4" s="1">
        <v>22</v>
      </c>
      <c r="AB4" s="1">
        <v>23</v>
      </c>
      <c r="AC4" s="1">
        <v>24</v>
      </c>
      <c r="AD4" s="1">
        <v>25</v>
      </c>
      <c r="AE4" s="63">
        <v>1</v>
      </c>
      <c r="AF4" s="63">
        <v>2</v>
      </c>
      <c r="AG4" s="63">
        <v>3</v>
      </c>
      <c r="AH4" s="64">
        <v>4</v>
      </c>
      <c r="AI4" s="63">
        <v>5</v>
      </c>
      <c r="AK4" s="183" t="s">
        <v>45</v>
      </c>
      <c r="AL4" s="184"/>
      <c r="AM4" s="184"/>
      <c r="AN4" s="185"/>
      <c r="AQ4" s="70" t="s">
        <v>12</v>
      </c>
      <c r="AR4" s="71" t="s">
        <v>14</v>
      </c>
      <c r="AS4" s="72" t="s">
        <v>15</v>
      </c>
      <c r="AT4" s="65" t="s">
        <v>76</v>
      </c>
    </row>
    <row r="5" spans="2:46" x14ac:dyDescent="0.35">
      <c r="E5" s="1">
        <v>1</v>
      </c>
      <c r="F5" s="4">
        <v>0</v>
      </c>
      <c r="G5" s="4">
        <v>35.700000000000003</v>
      </c>
      <c r="H5" s="4">
        <v>47.4</v>
      </c>
      <c r="I5" s="4">
        <v>57</v>
      </c>
      <c r="J5" s="4">
        <v>69.599999999999994</v>
      </c>
      <c r="K5" s="4">
        <v>75.5</v>
      </c>
      <c r="L5" s="4">
        <v>76.900000000000006</v>
      </c>
      <c r="M5" s="4">
        <v>50.1</v>
      </c>
      <c r="N5" s="4">
        <v>47.6</v>
      </c>
      <c r="O5" s="4">
        <v>46.7</v>
      </c>
      <c r="P5" s="4">
        <v>45.9</v>
      </c>
      <c r="Q5" s="4">
        <v>70.8</v>
      </c>
      <c r="R5" s="4">
        <v>72.400000000000006</v>
      </c>
      <c r="S5" s="4">
        <v>9.4</v>
      </c>
      <c r="T5" s="4">
        <v>9.8000000000000007</v>
      </c>
      <c r="U5" s="4">
        <v>10.7</v>
      </c>
      <c r="V5" s="4">
        <v>5</v>
      </c>
      <c r="W5" s="4">
        <v>21.9</v>
      </c>
      <c r="X5" s="4">
        <v>39.1</v>
      </c>
      <c r="Y5" s="4">
        <v>56.8</v>
      </c>
      <c r="Z5" s="4">
        <v>50.3</v>
      </c>
      <c r="AA5" s="4">
        <v>58</v>
      </c>
      <c r="AB5" s="4">
        <v>56.5</v>
      </c>
      <c r="AC5" s="4">
        <v>58.4</v>
      </c>
      <c r="AD5" s="4">
        <v>59.2</v>
      </c>
      <c r="AE5" s="36">
        <v>13.6</v>
      </c>
      <c r="AF5" s="36">
        <v>13.6</v>
      </c>
      <c r="AG5" s="36">
        <v>13.6</v>
      </c>
      <c r="AH5" s="36">
        <v>13.6</v>
      </c>
      <c r="AI5" s="36">
        <v>13.6</v>
      </c>
      <c r="AK5" s="21"/>
      <c r="AL5" s="22"/>
      <c r="AM5" s="22"/>
      <c r="AN5" s="82" t="s">
        <v>79</v>
      </c>
      <c r="AQ5" s="17">
        <v>1</v>
      </c>
      <c r="AR5" s="7">
        <v>43.732478999999998</v>
      </c>
      <c r="AS5" s="73">
        <v>-79.756525999999994</v>
      </c>
      <c r="AT5" s="5">
        <v>8</v>
      </c>
    </row>
    <row r="6" spans="2:46" x14ac:dyDescent="0.35">
      <c r="E6" s="1">
        <v>2</v>
      </c>
      <c r="F6" s="4">
        <v>32</v>
      </c>
      <c r="G6" s="4">
        <v>0</v>
      </c>
      <c r="H6" s="4">
        <v>40.4</v>
      </c>
      <c r="I6" s="4">
        <v>37.700000000000003</v>
      </c>
      <c r="J6" s="4">
        <v>50.5</v>
      </c>
      <c r="K6" s="4">
        <v>56.4</v>
      </c>
      <c r="L6" s="4">
        <v>48</v>
      </c>
      <c r="M6" s="4">
        <v>18.399999999999999</v>
      </c>
      <c r="N6" s="4">
        <v>15.9</v>
      </c>
      <c r="O6" s="4">
        <v>15.4</v>
      </c>
      <c r="P6" s="4">
        <v>14.6</v>
      </c>
      <c r="Q6" s="4">
        <v>84.1</v>
      </c>
      <c r="R6" s="4">
        <v>85.7</v>
      </c>
      <c r="S6" s="4">
        <v>39</v>
      </c>
      <c r="T6" s="4">
        <v>39.4</v>
      </c>
      <c r="U6" s="4">
        <v>40.4</v>
      </c>
      <c r="V6" s="4">
        <v>36.299999999999997</v>
      </c>
      <c r="W6" s="4">
        <v>28.3</v>
      </c>
      <c r="X6" s="4">
        <v>21.1</v>
      </c>
      <c r="Y6" s="4">
        <v>37.5</v>
      </c>
      <c r="Z6" s="4">
        <v>38.1</v>
      </c>
      <c r="AA6" s="4">
        <v>38.9</v>
      </c>
      <c r="AB6" s="4">
        <v>37.4</v>
      </c>
      <c r="AC6" s="4">
        <v>39.4</v>
      </c>
      <c r="AD6" s="4">
        <v>40.1</v>
      </c>
      <c r="AE6" s="36">
        <v>28.8</v>
      </c>
      <c r="AF6" s="36">
        <v>28.8</v>
      </c>
      <c r="AG6" s="36">
        <v>28.8</v>
      </c>
      <c r="AH6" s="36">
        <v>28.8</v>
      </c>
      <c r="AI6" s="36">
        <v>28.8</v>
      </c>
      <c r="AK6" s="24" t="s">
        <v>46</v>
      </c>
      <c r="AL6" s="10">
        <v>54397</v>
      </c>
      <c r="AN6" s="79">
        <f>AL6</f>
        <v>54397</v>
      </c>
      <c r="AQ6" s="17">
        <v>2</v>
      </c>
      <c r="AR6" s="7">
        <v>43.798329000000003</v>
      </c>
      <c r="AS6" s="73">
        <v>-79.507907299999999</v>
      </c>
      <c r="AT6" s="5">
        <v>8</v>
      </c>
    </row>
    <row r="7" spans="2:46" x14ac:dyDescent="0.35">
      <c r="E7" s="1">
        <v>3</v>
      </c>
      <c r="F7" s="4">
        <v>46.5</v>
      </c>
      <c r="G7" s="4">
        <v>38.299999999999997</v>
      </c>
      <c r="H7" s="4">
        <v>0</v>
      </c>
      <c r="I7" s="4">
        <v>13.7</v>
      </c>
      <c r="J7" s="4">
        <v>39</v>
      </c>
      <c r="K7" s="4">
        <v>44.9</v>
      </c>
      <c r="L7" s="4">
        <v>53.3</v>
      </c>
      <c r="M7" s="4">
        <v>39.200000000000003</v>
      </c>
      <c r="N7" s="4">
        <v>38.799999999999997</v>
      </c>
      <c r="O7" s="4">
        <v>38.700000000000003</v>
      </c>
      <c r="P7" s="4">
        <v>41.3</v>
      </c>
      <c r="Q7" s="4">
        <v>94.3</v>
      </c>
      <c r="R7" s="4">
        <v>95.9</v>
      </c>
      <c r="S7" s="4">
        <v>53.5</v>
      </c>
      <c r="T7" s="4">
        <v>54</v>
      </c>
      <c r="U7" s="4">
        <v>54.9</v>
      </c>
      <c r="V7" s="4">
        <v>50.8</v>
      </c>
      <c r="W7" s="4">
        <v>52.9</v>
      </c>
      <c r="X7" s="4">
        <v>9.6999999999999993</v>
      </c>
      <c r="Y7" s="4">
        <v>4.5</v>
      </c>
      <c r="Z7" s="4">
        <v>5.0999999999999996</v>
      </c>
      <c r="AA7" s="4">
        <v>15.3</v>
      </c>
      <c r="AB7" s="4">
        <v>13.8</v>
      </c>
      <c r="AC7" s="4">
        <v>16.100000000000001</v>
      </c>
      <c r="AD7" s="4">
        <v>16.899999999999999</v>
      </c>
      <c r="AE7" s="36">
        <v>36.5</v>
      </c>
      <c r="AF7" s="36">
        <v>36.5</v>
      </c>
      <c r="AG7" s="36">
        <v>36.5</v>
      </c>
      <c r="AH7" s="36">
        <v>36.5</v>
      </c>
      <c r="AI7" s="36">
        <v>36.5</v>
      </c>
      <c r="AK7" s="24" t="s">
        <v>47</v>
      </c>
      <c r="AL7">
        <v>10</v>
      </c>
      <c r="AM7" t="s">
        <v>48</v>
      </c>
      <c r="AN7" s="25"/>
      <c r="AQ7" s="17">
        <v>3</v>
      </c>
      <c r="AR7" s="7">
        <v>43.665460000000003</v>
      </c>
      <c r="AS7" s="73">
        <v>-79.381135999999998</v>
      </c>
      <c r="AT7" s="5">
        <v>14</v>
      </c>
    </row>
    <row r="8" spans="2:46" x14ac:dyDescent="0.35">
      <c r="E8" s="1">
        <v>4</v>
      </c>
      <c r="F8" s="4">
        <v>57.1</v>
      </c>
      <c r="G8" s="4">
        <v>34.6</v>
      </c>
      <c r="H8" s="4">
        <v>9.4</v>
      </c>
      <c r="I8" s="4">
        <v>0</v>
      </c>
      <c r="J8" s="4">
        <v>31.5</v>
      </c>
      <c r="K8" s="4">
        <v>37.4</v>
      </c>
      <c r="L8" s="4">
        <v>49.7</v>
      </c>
      <c r="M8" s="4">
        <v>35.6</v>
      </c>
      <c r="N8" s="4">
        <v>35.1</v>
      </c>
      <c r="O8" s="4">
        <v>35</v>
      </c>
      <c r="P8" s="4">
        <v>37.6</v>
      </c>
      <c r="Q8" s="4">
        <v>105</v>
      </c>
      <c r="R8" s="4">
        <v>106</v>
      </c>
      <c r="S8" s="4">
        <v>64.099999999999994</v>
      </c>
      <c r="T8" s="4">
        <v>64.5</v>
      </c>
      <c r="U8" s="4">
        <v>65.5</v>
      </c>
      <c r="V8" s="4">
        <v>61.4</v>
      </c>
      <c r="W8" s="4">
        <v>61.3</v>
      </c>
      <c r="X8" s="4">
        <v>20.5</v>
      </c>
      <c r="Y8" s="4">
        <v>4.9000000000000004</v>
      </c>
      <c r="Z8" s="4">
        <v>5.4</v>
      </c>
      <c r="AA8" s="4">
        <v>3.3</v>
      </c>
      <c r="AB8" s="4">
        <v>4.8</v>
      </c>
      <c r="AC8" s="4">
        <v>6.4</v>
      </c>
      <c r="AD8" s="4">
        <v>7.7</v>
      </c>
      <c r="AE8" s="36">
        <v>46.2</v>
      </c>
      <c r="AF8" s="36">
        <v>46.2</v>
      </c>
      <c r="AG8" s="36">
        <v>46.2</v>
      </c>
      <c r="AH8" s="36">
        <v>46.2</v>
      </c>
      <c r="AI8" s="36">
        <v>46.2</v>
      </c>
      <c r="AK8" s="24" t="s">
        <v>49</v>
      </c>
      <c r="AL8" s="83">
        <v>7.0000000000000007E-2</v>
      </c>
      <c r="AM8" t="s">
        <v>50</v>
      </c>
      <c r="AN8" s="25"/>
      <c r="AQ8" s="17">
        <v>4</v>
      </c>
      <c r="AR8" s="7">
        <v>43.693610999999997</v>
      </c>
      <c r="AS8" s="73">
        <v>-79.293735999999996</v>
      </c>
      <c r="AT8" s="5">
        <v>6</v>
      </c>
    </row>
    <row r="9" spans="2:46" x14ac:dyDescent="0.35">
      <c r="E9" s="1">
        <v>5</v>
      </c>
      <c r="F9" s="4">
        <v>69</v>
      </c>
      <c r="G9" s="4">
        <v>46.7</v>
      </c>
      <c r="H9" s="4">
        <v>38.6</v>
      </c>
      <c r="I9" s="4">
        <v>31.9</v>
      </c>
      <c r="J9" s="4">
        <v>0</v>
      </c>
      <c r="K9" s="4">
        <v>6.5</v>
      </c>
      <c r="L9" s="4">
        <v>35.6</v>
      </c>
      <c r="M9" s="4">
        <v>47.7</v>
      </c>
      <c r="N9" s="4">
        <v>47.2</v>
      </c>
      <c r="O9" s="4">
        <v>47.2</v>
      </c>
      <c r="P9" s="4">
        <v>49.8</v>
      </c>
      <c r="Q9" s="4">
        <v>117</v>
      </c>
      <c r="R9" s="4">
        <v>118</v>
      </c>
      <c r="S9" s="4">
        <v>76.099999999999994</v>
      </c>
      <c r="T9" s="4">
        <v>76.5</v>
      </c>
      <c r="U9" s="4">
        <v>77.400000000000006</v>
      </c>
      <c r="V9" s="4">
        <v>73.3</v>
      </c>
      <c r="W9" s="4">
        <v>71.5</v>
      </c>
      <c r="X9" s="4">
        <v>32.4</v>
      </c>
      <c r="Y9" s="4">
        <v>35.700000000000003</v>
      </c>
      <c r="Z9" s="4">
        <v>36.299999999999997</v>
      </c>
      <c r="AA9" s="4">
        <v>23.7</v>
      </c>
      <c r="AB9" s="4">
        <v>22.7</v>
      </c>
      <c r="AC9" s="4">
        <v>21.3</v>
      </c>
      <c r="AD9" s="4">
        <v>19.399999999999999</v>
      </c>
      <c r="AE9" s="36">
        <v>58.7</v>
      </c>
      <c r="AF9" s="36">
        <v>58.7</v>
      </c>
      <c r="AG9" s="36">
        <v>58.7</v>
      </c>
      <c r="AH9" s="36">
        <v>58.7</v>
      </c>
      <c r="AI9" s="36">
        <v>58.7</v>
      </c>
      <c r="AK9" s="24" t="s">
        <v>51</v>
      </c>
      <c r="AL9" s="10">
        <v>16999</v>
      </c>
      <c r="AN9" s="79">
        <f>PV(AL8,AL7,,AL9)</f>
        <v>-8641.429616998068</v>
      </c>
      <c r="AQ9" s="17">
        <v>5</v>
      </c>
      <c r="AR9" s="7">
        <v>43.824367000000002</v>
      </c>
      <c r="AS9" s="73">
        <v>-79.075826000000006</v>
      </c>
      <c r="AT9" s="5">
        <v>8</v>
      </c>
    </row>
    <row r="10" spans="2:46" x14ac:dyDescent="0.35">
      <c r="E10" s="1">
        <v>6</v>
      </c>
      <c r="F10" s="4">
        <v>75.099999999999994</v>
      </c>
      <c r="G10" s="4">
        <v>52.8</v>
      </c>
      <c r="H10" s="4">
        <v>44.7</v>
      </c>
      <c r="I10" s="4">
        <v>38</v>
      </c>
      <c r="J10" s="4">
        <v>6.6</v>
      </c>
      <c r="K10" s="4">
        <v>0</v>
      </c>
      <c r="L10" s="4">
        <v>40.799999999999997</v>
      </c>
      <c r="M10" s="4">
        <v>53.8</v>
      </c>
      <c r="N10" s="4">
        <v>53.3</v>
      </c>
      <c r="O10" s="4">
        <v>53.3</v>
      </c>
      <c r="P10" s="4">
        <v>55.9</v>
      </c>
      <c r="Q10" s="4">
        <v>123</v>
      </c>
      <c r="R10" s="4">
        <v>124</v>
      </c>
      <c r="S10" s="4">
        <v>82.1</v>
      </c>
      <c r="T10" s="4">
        <v>82.5</v>
      </c>
      <c r="U10" s="4">
        <v>83.5</v>
      </c>
      <c r="V10" s="4">
        <v>79.400000000000006</v>
      </c>
      <c r="W10" s="4">
        <v>77.599999999999994</v>
      </c>
      <c r="X10" s="4">
        <v>38.5</v>
      </c>
      <c r="Y10" s="4">
        <v>41.8</v>
      </c>
      <c r="Z10" s="4">
        <v>42.3</v>
      </c>
      <c r="AA10" s="4">
        <v>29.7</v>
      </c>
      <c r="AB10" s="4">
        <v>28.8</v>
      </c>
      <c r="AC10" s="4">
        <v>27.4</v>
      </c>
      <c r="AD10" s="4">
        <v>25.4</v>
      </c>
      <c r="AE10" s="36">
        <v>64.599999999999994</v>
      </c>
      <c r="AF10" s="36">
        <v>64.599999999999994</v>
      </c>
      <c r="AG10" s="36">
        <v>64.599999999999994</v>
      </c>
      <c r="AH10" s="36">
        <v>64.599999999999994</v>
      </c>
      <c r="AI10" s="36">
        <v>64.599999999999994</v>
      </c>
      <c r="AK10" s="24" t="s">
        <v>52</v>
      </c>
      <c r="AL10" s="10">
        <f>-PMT(AL8,AL7,AN10)</f>
        <v>6514.5638469979867</v>
      </c>
      <c r="AN10" s="79">
        <f>AN6+AN9</f>
        <v>45755.570383001934</v>
      </c>
      <c r="AQ10" s="17">
        <v>6</v>
      </c>
      <c r="AR10" s="7">
        <v>43.827964000000001</v>
      </c>
      <c r="AS10" s="73">
        <v>-79.028240999999994</v>
      </c>
      <c r="AT10" s="5">
        <v>5</v>
      </c>
    </row>
    <row r="11" spans="2:46" x14ac:dyDescent="0.35">
      <c r="E11" s="1">
        <v>7</v>
      </c>
      <c r="F11" s="4">
        <v>74.3</v>
      </c>
      <c r="G11" s="4">
        <v>43.8</v>
      </c>
      <c r="H11" s="4">
        <v>52.8</v>
      </c>
      <c r="I11" s="4">
        <v>50</v>
      </c>
      <c r="J11" s="4">
        <v>35.5</v>
      </c>
      <c r="K11" s="4">
        <v>40.799999999999997</v>
      </c>
      <c r="L11" s="4">
        <v>0</v>
      </c>
      <c r="M11" s="4">
        <v>26.7</v>
      </c>
      <c r="N11" s="4">
        <v>30.9</v>
      </c>
      <c r="O11" s="4">
        <v>31</v>
      </c>
      <c r="P11" s="4">
        <v>31.2</v>
      </c>
      <c r="Q11" s="4">
        <v>126</v>
      </c>
      <c r="R11" s="4">
        <v>128</v>
      </c>
      <c r="S11" s="4">
        <v>81.3</v>
      </c>
      <c r="T11" s="4">
        <v>81.8</v>
      </c>
      <c r="U11" s="4">
        <v>82.7</v>
      </c>
      <c r="V11" s="4">
        <v>78.599999999999994</v>
      </c>
      <c r="W11" s="4">
        <v>46.4</v>
      </c>
      <c r="X11" s="4">
        <v>46.6</v>
      </c>
      <c r="Y11" s="4">
        <v>49.9</v>
      </c>
      <c r="Z11" s="4">
        <v>50.4</v>
      </c>
      <c r="AA11" s="4">
        <v>51.2</v>
      </c>
      <c r="AB11" s="4">
        <v>49.7</v>
      </c>
      <c r="AC11" s="4">
        <v>51.7</v>
      </c>
      <c r="AD11" s="4">
        <v>52.5</v>
      </c>
      <c r="AE11" s="36">
        <v>70</v>
      </c>
      <c r="AF11" s="36">
        <v>70</v>
      </c>
      <c r="AG11" s="36">
        <v>70</v>
      </c>
      <c r="AH11" s="36">
        <v>70</v>
      </c>
      <c r="AI11" s="36">
        <v>70</v>
      </c>
      <c r="AK11" s="24" t="s">
        <v>53</v>
      </c>
      <c r="AL11">
        <f>52*6</f>
        <v>312</v>
      </c>
      <c r="AN11" s="25"/>
      <c r="AQ11" s="17">
        <v>7</v>
      </c>
      <c r="AR11" s="7">
        <v>44.032944000000001</v>
      </c>
      <c r="AS11" s="73">
        <v>-79.265574000000001</v>
      </c>
      <c r="AT11" s="5">
        <v>5</v>
      </c>
    </row>
    <row r="12" spans="2:46" x14ac:dyDescent="0.35">
      <c r="E12" s="1">
        <v>8</v>
      </c>
      <c r="F12" s="4">
        <v>47.8</v>
      </c>
      <c r="G12" s="4">
        <v>17.399999999999999</v>
      </c>
      <c r="H12" s="4">
        <v>37.799999999999997</v>
      </c>
      <c r="I12" s="4">
        <v>35.1</v>
      </c>
      <c r="J12" s="4">
        <v>47.9</v>
      </c>
      <c r="K12" s="4">
        <v>53.8</v>
      </c>
      <c r="L12" s="4">
        <v>26.8</v>
      </c>
      <c r="M12" s="4">
        <v>0</v>
      </c>
      <c r="N12" s="4">
        <v>4.8</v>
      </c>
      <c r="O12" s="4">
        <v>5.3</v>
      </c>
      <c r="P12" s="4">
        <v>7.4</v>
      </c>
      <c r="Q12" s="4">
        <v>99.9</v>
      </c>
      <c r="R12" s="4">
        <v>102</v>
      </c>
      <c r="S12" s="4">
        <v>54.9</v>
      </c>
      <c r="T12" s="4">
        <v>55.3</v>
      </c>
      <c r="U12" s="4">
        <v>56.2</v>
      </c>
      <c r="V12" s="4">
        <v>52.1</v>
      </c>
      <c r="W12" s="4">
        <v>28.6</v>
      </c>
      <c r="X12" s="4">
        <v>31.6</v>
      </c>
      <c r="Y12" s="4">
        <v>34.9</v>
      </c>
      <c r="Z12" s="4">
        <v>35.5</v>
      </c>
      <c r="AA12" s="4">
        <v>36.299999999999997</v>
      </c>
      <c r="AB12" s="4">
        <v>34.799999999999997</v>
      </c>
      <c r="AC12" s="4">
        <v>36.799999999999997</v>
      </c>
      <c r="AD12" s="4">
        <v>37.5</v>
      </c>
      <c r="AE12" s="36">
        <v>43.2</v>
      </c>
      <c r="AF12" s="36">
        <v>43.2</v>
      </c>
      <c r="AG12" s="36">
        <v>43.2</v>
      </c>
      <c r="AH12" s="36">
        <v>43.2</v>
      </c>
      <c r="AI12" s="36">
        <v>43.2</v>
      </c>
      <c r="AK12" s="24" t="s">
        <v>54</v>
      </c>
      <c r="AL12" s="10">
        <f>AL10/AL11</f>
        <v>20.880012330121751</v>
      </c>
      <c r="AN12" s="25"/>
      <c r="AQ12" s="17">
        <v>8</v>
      </c>
      <c r="AR12" s="7">
        <v>43.905304999999998</v>
      </c>
      <c r="AS12" s="73">
        <v>-79.455819000000005</v>
      </c>
      <c r="AT12" s="5">
        <v>8</v>
      </c>
    </row>
    <row r="13" spans="2:46" x14ac:dyDescent="0.35">
      <c r="E13" s="1">
        <v>9</v>
      </c>
      <c r="F13" s="4">
        <v>45.3</v>
      </c>
      <c r="G13" s="4">
        <v>14.9</v>
      </c>
      <c r="H13" s="4">
        <v>38</v>
      </c>
      <c r="I13" s="4">
        <v>35.299999999999997</v>
      </c>
      <c r="J13" s="4">
        <v>48.1</v>
      </c>
      <c r="K13" s="4">
        <v>54</v>
      </c>
      <c r="L13" s="4">
        <v>30.9</v>
      </c>
      <c r="M13" s="4">
        <v>4.8</v>
      </c>
      <c r="N13" s="4">
        <v>0</v>
      </c>
      <c r="O13" s="4">
        <v>2.8</v>
      </c>
      <c r="P13" s="4">
        <v>4.9000000000000004</v>
      </c>
      <c r="Q13" s="4">
        <v>97.4</v>
      </c>
      <c r="R13" s="4">
        <v>99</v>
      </c>
      <c r="S13" s="4">
        <v>52.4</v>
      </c>
      <c r="T13" s="4">
        <v>52.8</v>
      </c>
      <c r="U13" s="4">
        <v>53.7</v>
      </c>
      <c r="V13" s="4">
        <v>49.6</v>
      </c>
      <c r="W13" s="4">
        <v>29.8</v>
      </c>
      <c r="X13" s="4">
        <v>31.8</v>
      </c>
      <c r="Y13" s="4">
        <v>35.1</v>
      </c>
      <c r="Z13" s="4">
        <v>35.6</v>
      </c>
      <c r="AA13" s="4">
        <v>36.5</v>
      </c>
      <c r="AB13" s="4">
        <v>35</v>
      </c>
      <c r="AC13" s="4">
        <v>36.9</v>
      </c>
      <c r="AD13" s="4">
        <v>37.700000000000003</v>
      </c>
      <c r="AE13" s="36">
        <v>40.700000000000003</v>
      </c>
      <c r="AF13" s="36">
        <v>40.700000000000003</v>
      </c>
      <c r="AG13" s="36">
        <v>40.700000000000003</v>
      </c>
      <c r="AH13" s="36">
        <v>40.700000000000003</v>
      </c>
      <c r="AI13" s="36">
        <v>40.700000000000003</v>
      </c>
      <c r="AK13" s="24" t="s">
        <v>55</v>
      </c>
      <c r="AL13">
        <f>21*8</f>
        <v>168</v>
      </c>
      <c r="AN13" s="25"/>
      <c r="AQ13" s="17">
        <v>9</v>
      </c>
      <c r="AR13" s="7">
        <v>43.890334000000003</v>
      </c>
      <c r="AS13" s="73">
        <v>-79.478935000000007</v>
      </c>
      <c r="AT13" s="5">
        <v>9</v>
      </c>
    </row>
    <row r="14" spans="2:46" x14ac:dyDescent="0.35">
      <c r="E14" s="1">
        <v>10</v>
      </c>
      <c r="F14" s="4">
        <v>44.6</v>
      </c>
      <c r="G14" s="4">
        <v>14.1</v>
      </c>
      <c r="H14" s="4">
        <v>37.9</v>
      </c>
      <c r="I14" s="4">
        <v>35.200000000000003</v>
      </c>
      <c r="J14" s="4">
        <v>48</v>
      </c>
      <c r="K14" s="4">
        <v>53.9</v>
      </c>
      <c r="L14" s="4">
        <v>31.2</v>
      </c>
      <c r="M14" s="4">
        <v>5.3</v>
      </c>
      <c r="N14" s="4">
        <v>2.8</v>
      </c>
      <c r="O14" s="4">
        <v>0</v>
      </c>
      <c r="P14" s="4">
        <v>3.7</v>
      </c>
      <c r="Q14" s="4">
        <v>96.7</v>
      </c>
      <c r="R14" s="4">
        <v>98.3</v>
      </c>
      <c r="S14" s="4">
        <v>51.6</v>
      </c>
      <c r="T14" s="4">
        <v>52</v>
      </c>
      <c r="U14" s="4">
        <v>53</v>
      </c>
      <c r="V14" s="4">
        <v>48.9</v>
      </c>
      <c r="W14" s="4">
        <v>29.1</v>
      </c>
      <c r="X14" s="4">
        <v>33.200000000000003</v>
      </c>
      <c r="Y14" s="4">
        <v>35</v>
      </c>
      <c r="Z14" s="4">
        <v>35.6</v>
      </c>
      <c r="AA14" s="4">
        <v>36.4</v>
      </c>
      <c r="AB14" s="4">
        <v>34.9</v>
      </c>
      <c r="AC14" s="4">
        <v>36.799999999999997</v>
      </c>
      <c r="AD14" s="4">
        <v>37.6</v>
      </c>
      <c r="AE14" s="36">
        <v>39.9</v>
      </c>
      <c r="AF14" s="36">
        <v>39.9</v>
      </c>
      <c r="AG14" s="36">
        <v>39.9</v>
      </c>
      <c r="AH14" s="36">
        <v>39.9</v>
      </c>
      <c r="AI14" s="36">
        <v>39.9</v>
      </c>
      <c r="AK14" s="24" t="s">
        <v>56</v>
      </c>
      <c r="AL14">
        <v>7.5</v>
      </c>
      <c r="AN14" s="25"/>
      <c r="AQ14" s="17">
        <v>10</v>
      </c>
      <c r="AR14" s="7">
        <v>43.884819</v>
      </c>
      <c r="AS14" s="73">
        <v>-79.478956999999994</v>
      </c>
      <c r="AT14" s="5">
        <v>12</v>
      </c>
    </row>
    <row r="15" spans="2:46" ht="15" thickBot="1" x14ac:dyDescent="0.4">
      <c r="E15" s="1">
        <v>11</v>
      </c>
      <c r="F15" s="4">
        <v>43.8</v>
      </c>
      <c r="G15" s="4">
        <v>13.3</v>
      </c>
      <c r="H15" s="4">
        <v>41.1</v>
      </c>
      <c r="I15" s="4">
        <v>38.299999999999997</v>
      </c>
      <c r="J15" s="4">
        <v>51.1</v>
      </c>
      <c r="K15" s="4">
        <v>57</v>
      </c>
      <c r="L15" s="4">
        <v>31.2</v>
      </c>
      <c r="M15" s="4">
        <v>7.4</v>
      </c>
      <c r="N15" s="4">
        <v>4.9000000000000004</v>
      </c>
      <c r="O15" s="4">
        <v>3.8</v>
      </c>
      <c r="P15" s="4">
        <v>0</v>
      </c>
      <c r="Q15" s="4">
        <v>95.9</v>
      </c>
      <c r="R15" s="4">
        <v>97.5</v>
      </c>
      <c r="S15" s="4">
        <v>50.8</v>
      </c>
      <c r="T15" s="4">
        <v>51.2</v>
      </c>
      <c r="U15" s="4">
        <v>52.2</v>
      </c>
      <c r="V15" s="4">
        <v>48.1</v>
      </c>
      <c r="W15" s="4">
        <v>26.1</v>
      </c>
      <c r="X15" s="4">
        <v>32.4</v>
      </c>
      <c r="Y15" s="4">
        <v>38.1</v>
      </c>
      <c r="Z15" s="4">
        <v>38.700000000000003</v>
      </c>
      <c r="AA15" s="4">
        <v>39.5</v>
      </c>
      <c r="AB15" s="4">
        <v>38</v>
      </c>
      <c r="AC15" s="4">
        <v>40</v>
      </c>
      <c r="AD15" s="4">
        <v>40.700000000000003</v>
      </c>
      <c r="AE15" s="36">
        <v>39</v>
      </c>
      <c r="AF15" s="36">
        <v>39</v>
      </c>
      <c r="AG15" s="36">
        <v>39</v>
      </c>
      <c r="AH15" s="36">
        <v>39</v>
      </c>
      <c r="AI15" s="36">
        <v>39</v>
      </c>
      <c r="AK15" s="80" t="s">
        <v>57</v>
      </c>
      <c r="AL15" s="81">
        <f>AL13+AL12+AL14</f>
        <v>196.38001233012176</v>
      </c>
      <c r="AM15" s="27"/>
      <c r="AN15" s="28"/>
      <c r="AQ15" s="17">
        <v>11</v>
      </c>
      <c r="AR15" s="7">
        <v>43.886850000000003</v>
      </c>
      <c r="AS15" s="73">
        <v>-79.496093000000002</v>
      </c>
      <c r="AT15" s="5">
        <v>9</v>
      </c>
    </row>
    <row r="16" spans="2:46" ht="15" thickBot="1" x14ac:dyDescent="0.4">
      <c r="E16" s="1">
        <v>12</v>
      </c>
      <c r="F16" s="4">
        <v>72</v>
      </c>
      <c r="G16" s="4">
        <v>87.4</v>
      </c>
      <c r="H16" s="4">
        <v>95.9</v>
      </c>
      <c r="I16" s="4">
        <v>106</v>
      </c>
      <c r="J16" s="4">
        <v>118</v>
      </c>
      <c r="K16" s="4">
        <v>124</v>
      </c>
      <c r="L16" s="4">
        <v>129</v>
      </c>
      <c r="M16" s="4">
        <v>102</v>
      </c>
      <c r="N16" s="4">
        <v>99.3</v>
      </c>
      <c r="O16" s="4">
        <v>98.4</v>
      </c>
      <c r="P16" s="4">
        <v>97.6</v>
      </c>
      <c r="Q16" s="4">
        <v>0</v>
      </c>
      <c r="R16" s="4">
        <v>0.8</v>
      </c>
      <c r="S16" s="4">
        <v>52.6</v>
      </c>
      <c r="T16" s="4">
        <v>53</v>
      </c>
      <c r="U16" s="4">
        <v>52.1</v>
      </c>
      <c r="V16" s="4">
        <v>76.3</v>
      </c>
      <c r="W16" s="4">
        <v>91.3</v>
      </c>
      <c r="X16" s="4">
        <v>87.6</v>
      </c>
      <c r="Y16" s="4">
        <v>105</v>
      </c>
      <c r="Z16" s="4">
        <v>98.9</v>
      </c>
      <c r="AA16" s="4">
        <v>106</v>
      </c>
      <c r="AB16" s="4">
        <v>105</v>
      </c>
      <c r="AC16" s="4">
        <v>107</v>
      </c>
      <c r="AD16" s="4">
        <v>108</v>
      </c>
      <c r="AE16" s="36">
        <v>65</v>
      </c>
      <c r="AF16" s="36">
        <v>65</v>
      </c>
      <c r="AG16" s="36">
        <v>65</v>
      </c>
      <c r="AH16" s="36">
        <v>65</v>
      </c>
      <c r="AI16" s="36">
        <v>65</v>
      </c>
      <c r="AQ16" s="17">
        <v>12</v>
      </c>
      <c r="AR16" s="7">
        <v>43.539391000000002</v>
      </c>
      <c r="AS16" s="73">
        <v>-80.251378000000003</v>
      </c>
      <c r="AT16" s="5">
        <v>14</v>
      </c>
    </row>
    <row r="17" spans="5:46" x14ac:dyDescent="0.35">
      <c r="E17" s="1">
        <v>13</v>
      </c>
      <c r="F17" s="4">
        <v>72.8</v>
      </c>
      <c r="G17" s="4">
        <v>88.2</v>
      </c>
      <c r="H17" s="4">
        <v>96.7</v>
      </c>
      <c r="I17" s="4">
        <v>106</v>
      </c>
      <c r="J17" s="4">
        <v>119</v>
      </c>
      <c r="K17" s="4">
        <v>125</v>
      </c>
      <c r="L17" s="4">
        <v>129</v>
      </c>
      <c r="M17" s="4">
        <v>103</v>
      </c>
      <c r="N17" s="4">
        <v>100</v>
      </c>
      <c r="O17" s="4">
        <v>99.3</v>
      </c>
      <c r="P17" s="4">
        <v>98.4</v>
      </c>
      <c r="Q17" s="4">
        <v>0.8</v>
      </c>
      <c r="R17" s="4">
        <v>0</v>
      </c>
      <c r="S17" s="4">
        <v>58</v>
      </c>
      <c r="T17" s="4">
        <v>58.4</v>
      </c>
      <c r="U17" s="4">
        <v>57.5</v>
      </c>
      <c r="V17" s="4">
        <v>77.099999999999994</v>
      </c>
      <c r="W17" s="4">
        <v>92.1</v>
      </c>
      <c r="X17" s="4">
        <v>88.4</v>
      </c>
      <c r="Y17" s="4">
        <v>106</v>
      </c>
      <c r="Z17" s="4">
        <v>99.7</v>
      </c>
      <c r="AA17" s="4">
        <v>107</v>
      </c>
      <c r="AB17" s="4">
        <v>106</v>
      </c>
      <c r="AC17" s="4">
        <v>108</v>
      </c>
      <c r="AD17" s="4">
        <v>109</v>
      </c>
      <c r="AE17" s="36">
        <v>66.599999999999994</v>
      </c>
      <c r="AF17" s="36">
        <v>66.599999999999994</v>
      </c>
      <c r="AG17" s="36">
        <v>66.599999999999994</v>
      </c>
      <c r="AH17" s="36">
        <v>66.599999999999994</v>
      </c>
      <c r="AI17" s="36">
        <v>66.599999999999994</v>
      </c>
      <c r="AK17" s="186" t="s">
        <v>80</v>
      </c>
      <c r="AL17" s="187"/>
      <c r="AM17" s="188"/>
      <c r="AQ17" s="17">
        <v>13</v>
      </c>
      <c r="AR17" s="7">
        <v>43.544646999999998</v>
      </c>
      <c r="AS17" s="73">
        <v>-80.253932000000006</v>
      </c>
      <c r="AT17" s="5">
        <v>14</v>
      </c>
    </row>
    <row r="18" spans="5:46" x14ac:dyDescent="0.35">
      <c r="E18" s="1">
        <v>14</v>
      </c>
      <c r="F18" s="4">
        <v>10.1</v>
      </c>
      <c r="G18" s="4">
        <v>42.5</v>
      </c>
      <c r="H18" s="4">
        <v>54.2</v>
      </c>
      <c r="I18" s="4">
        <v>63.8</v>
      </c>
      <c r="J18" s="4">
        <v>76.400000000000006</v>
      </c>
      <c r="K18" s="4">
        <v>82.3</v>
      </c>
      <c r="L18" s="4">
        <v>83.7</v>
      </c>
      <c r="M18" s="4">
        <v>56.9</v>
      </c>
      <c r="N18" s="4">
        <v>54.4</v>
      </c>
      <c r="O18" s="4">
        <v>53.6</v>
      </c>
      <c r="P18" s="4">
        <v>52.8</v>
      </c>
      <c r="Q18" s="4">
        <v>52.6</v>
      </c>
      <c r="R18" s="4">
        <v>58</v>
      </c>
      <c r="S18" s="4">
        <v>0</v>
      </c>
      <c r="T18" s="4">
        <v>0.8</v>
      </c>
      <c r="U18" s="4">
        <v>5.5</v>
      </c>
      <c r="V18" s="4">
        <v>5.4</v>
      </c>
      <c r="W18" s="4">
        <v>21</v>
      </c>
      <c r="X18" s="4">
        <v>45.9</v>
      </c>
      <c r="Y18" s="4">
        <v>63.7</v>
      </c>
      <c r="Z18" s="4">
        <v>57.2</v>
      </c>
      <c r="AA18" s="4">
        <v>64.8</v>
      </c>
      <c r="AB18" s="4">
        <v>63.3</v>
      </c>
      <c r="AC18" s="4">
        <v>65.3</v>
      </c>
      <c r="AD18" s="4">
        <v>66</v>
      </c>
      <c r="AE18" s="36">
        <v>20.6</v>
      </c>
      <c r="AF18" s="36">
        <v>20.6</v>
      </c>
      <c r="AG18" s="36">
        <v>20.6</v>
      </c>
      <c r="AH18" s="36">
        <v>20.6</v>
      </c>
      <c r="AI18" s="36">
        <v>20.6</v>
      </c>
      <c r="AK18" s="84"/>
      <c r="AL18" s="5"/>
      <c r="AM18" s="67"/>
      <c r="AQ18" s="17">
        <v>14</v>
      </c>
      <c r="AR18" s="7">
        <v>43.744957999999997</v>
      </c>
      <c r="AS18" s="73">
        <v>-79.835166999999998</v>
      </c>
      <c r="AT18" s="5">
        <v>5</v>
      </c>
    </row>
    <row r="19" spans="5:46" x14ac:dyDescent="0.35">
      <c r="E19" s="1">
        <v>15</v>
      </c>
      <c r="F19" s="4">
        <v>10.5</v>
      </c>
      <c r="G19" s="4">
        <v>43</v>
      </c>
      <c r="H19" s="4">
        <v>54.6</v>
      </c>
      <c r="I19" s="4">
        <v>64.2</v>
      </c>
      <c r="J19" s="4">
        <v>76.8</v>
      </c>
      <c r="K19" s="4">
        <v>82.7</v>
      </c>
      <c r="L19" s="4">
        <v>84.2</v>
      </c>
      <c r="M19" s="4">
        <v>57.4</v>
      </c>
      <c r="N19" s="4">
        <v>54.9</v>
      </c>
      <c r="O19" s="4">
        <v>54</v>
      </c>
      <c r="P19" s="4">
        <v>53.2</v>
      </c>
      <c r="Q19" s="4">
        <v>53</v>
      </c>
      <c r="R19" s="4">
        <v>58.4</v>
      </c>
      <c r="S19" s="4">
        <v>0.8</v>
      </c>
      <c r="T19" s="4">
        <v>0</v>
      </c>
      <c r="U19" s="4">
        <v>5.9</v>
      </c>
      <c r="V19" s="4">
        <v>5.9</v>
      </c>
      <c r="W19" s="4">
        <v>21.5</v>
      </c>
      <c r="X19" s="4">
        <v>46.3</v>
      </c>
      <c r="Y19" s="4">
        <v>64.099999999999994</v>
      </c>
      <c r="Z19" s="4">
        <v>57.6</v>
      </c>
      <c r="AA19" s="4">
        <v>65.2</v>
      </c>
      <c r="AB19" s="4">
        <v>63.7</v>
      </c>
      <c r="AC19" s="4">
        <v>65.7</v>
      </c>
      <c r="AD19" s="4">
        <v>66.400000000000006</v>
      </c>
      <c r="AE19" s="36">
        <v>21</v>
      </c>
      <c r="AF19" s="36">
        <v>21</v>
      </c>
      <c r="AG19" s="36">
        <v>21</v>
      </c>
      <c r="AH19" s="36">
        <v>21</v>
      </c>
      <c r="AI19" s="36">
        <v>21</v>
      </c>
      <c r="AK19" s="85" t="s">
        <v>59</v>
      </c>
      <c r="AL19" s="86">
        <f>AL20/100*AL21</f>
        <v>0.24150000000000002</v>
      </c>
      <c r="AM19" s="87" t="s">
        <v>60</v>
      </c>
      <c r="AQ19" s="17">
        <v>15</v>
      </c>
      <c r="AR19" s="7">
        <v>43.748328999999998</v>
      </c>
      <c r="AS19" s="73">
        <v>-79.834969999999998</v>
      </c>
      <c r="AT19" s="5">
        <v>11</v>
      </c>
    </row>
    <row r="20" spans="5:46" x14ac:dyDescent="0.35">
      <c r="E20" s="1">
        <v>16</v>
      </c>
      <c r="F20" s="4">
        <v>10.9</v>
      </c>
      <c r="G20" s="4">
        <v>43.3</v>
      </c>
      <c r="H20" s="4">
        <v>54.9</v>
      </c>
      <c r="I20" s="4">
        <v>64.599999999999994</v>
      </c>
      <c r="J20" s="4">
        <v>77.099999999999994</v>
      </c>
      <c r="K20" s="4">
        <v>83</v>
      </c>
      <c r="L20" s="4">
        <v>84.5</v>
      </c>
      <c r="M20" s="4">
        <v>57.7</v>
      </c>
      <c r="N20" s="4">
        <v>55.2</v>
      </c>
      <c r="O20" s="4">
        <v>54.3</v>
      </c>
      <c r="P20" s="4">
        <v>53.5</v>
      </c>
      <c r="Q20" s="4">
        <v>52.1</v>
      </c>
      <c r="R20" s="4">
        <v>57.5</v>
      </c>
      <c r="S20" s="4">
        <v>5.5</v>
      </c>
      <c r="T20" s="4">
        <v>5.9</v>
      </c>
      <c r="U20" s="4">
        <v>0</v>
      </c>
      <c r="V20" s="4">
        <v>7.4</v>
      </c>
      <c r="W20" s="4">
        <v>17.8</v>
      </c>
      <c r="X20" s="4">
        <v>46.7</v>
      </c>
      <c r="Y20" s="4">
        <v>64.400000000000006</v>
      </c>
      <c r="Z20" s="4">
        <v>57.9</v>
      </c>
      <c r="AA20" s="4">
        <v>65.599999999999994</v>
      </c>
      <c r="AB20" s="4">
        <v>64.099999999999994</v>
      </c>
      <c r="AC20" s="4">
        <v>66</v>
      </c>
      <c r="AD20" s="4">
        <v>66.8</v>
      </c>
      <c r="AE20" s="36">
        <v>22</v>
      </c>
      <c r="AF20" s="36">
        <v>22</v>
      </c>
      <c r="AG20" s="36">
        <v>22</v>
      </c>
      <c r="AH20" s="36">
        <v>22</v>
      </c>
      <c r="AI20" s="36">
        <v>22</v>
      </c>
      <c r="AK20" s="84" t="s">
        <v>61</v>
      </c>
      <c r="AL20" s="5">
        <v>13.8</v>
      </c>
      <c r="AM20" s="67" t="s">
        <v>62</v>
      </c>
      <c r="AQ20" s="17">
        <v>16</v>
      </c>
      <c r="AR20" s="7">
        <v>43.762189999999997</v>
      </c>
      <c r="AS20" s="73">
        <v>-79.831626999999997</v>
      </c>
      <c r="AT20" s="5">
        <v>9</v>
      </c>
    </row>
    <row r="21" spans="5:46" x14ac:dyDescent="0.35">
      <c r="E21" s="1">
        <v>17</v>
      </c>
      <c r="F21" s="4">
        <v>5</v>
      </c>
      <c r="G21" s="4">
        <v>40.299999999999997</v>
      </c>
      <c r="H21" s="4">
        <v>51.9</v>
      </c>
      <c r="I21" s="4">
        <v>61.6</v>
      </c>
      <c r="J21" s="4">
        <v>74.099999999999994</v>
      </c>
      <c r="K21" s="4">
        <v>80</v>
      </c>
      <c r="L21" s="4">
        <v>81.5</v>
      </c>
      <c r="M21" s="4">
        <v>54.7</v>
      </c>
      <c r="N21" s="4">
        <v>52.2</v>
      </c>
      <c r="O21" s="4">
        <v>51.3</v>
      </c>
      <c r="P21" s="4">
        <v>33.9</v>
      </c>
      <c r="Q21" s="4">
        <v>75.3</v>
      </c>
      <c r="R21" s="4">
        <v>76.900000000000006</v>
      </c>
      <c r="S21" s="4">
        <v>5</v>
      </c>
      <c r="T21" s="4">
        <v>5.4</v>
      </c>
      <c r="U21" s="4">
        <v>7.4</v>
      </c>
      <c r="V21" s="4">
        <v>0</v>
      </c>
      <c r="W21" s="4">
        <v>16.2</v>
      </c>
      <c r="X21" s="4">
        <v>43.6</v>
      </c>
      <c r="Y21" s="4">
        <v>61.4</v>
      </c>
      <c r="Z21" s="4">
        <v>54.9</v>
      </c>
      <c r="AA21" s="4">
        <v>62.5</v>
      </c>
      <c r="AB21" s="4">
        <v>61</v>
      </c>
      <c r="AC21" s="4">
        <v>63</v>
      </c>
      <c r="AD21" s="4">
        <v>63.7</v>
      </c>
      <c r="AE21" s="36">
        <v>17.899999999999999</v>
      </c>
      <c r="AF21" s="36">
        <v>17.899999999999999</v>
      </c>
      <c r="AG21" s="36">
        <v>17.899999999999999</v>
      </c>
      <c r="AH21" s="36">
        <v>17.899999999999999</v>
      </c>
      <c r="AI21" s="36">
        <v>17.899999999999999</v>
      </c>
      <c r="AK21" s="84" t="s">
        <v>63</v>
      </c>
      <c r="AL21" s="5">
        <v>1.75</v>
      </c>
      <c r="AM21" s="67" t="s">
        <v>64</v>
      </c>
      <c r="AQ21" s="17">
        <v>17</v>
      </c>
      <c r="AR21" s="7">
        <v>43.760717999999997</v>
      </c>
      <c r="AS21" s="73">
        <v>-79.788261000000006</v>
      </c>
      <c r="AT21" s="5">
        <v>5</v>
      </c>
    </row>
    <row r="22" spans="5:46" x14ac:dyDescent="0.35">
      <c r="E22" s="1">
        <v>18</v>
      </c>
      <c r="F22" s="4">
        <v>21</v>
      </c>
      <c r="G22" s="4">
        <v>31</v>
      </c>
      <c r="H22" s="4">
        <v>53.1</v>
      </c>
      <c r="I22" s="4">
        <v>58.8</v>
      </c>
      <c r="J22" s="4">
        <v>71.3</v>
      </c>
      <c r="K22" s="4">
        <v>77.2</v>
      </c>
      <c r="L22" s="4">
        <v>46.5</v>
      </c>
      <c r="M22" s="4">
        <v>28.6</v>
      </c>
      <c r="N22" s="4">
        <v>29.7</v>
      </c>
      <c r="O22" s="4">
        <v>29.1</v>
      </c>
      <c r="P22" s="4">
        <v>26.1</v>
      </c>
      <c r="Q22" s="4">
        <v>89.2</v>
      </c>
      <c r="R22" s="4">
        <v>90.9</v>
      </c>
      <c r="S22" s="4">
        <v>20.6</v>
      </c>
      <c r="T22" s="4">
        <v>21</v>
      </c>
      <c r="U22" s="4">
        <v>18.100000000000001</v>
      </c>
      <c r="V22" s="4">
        <v>16.5</v>
      </c>
      <c r="W22" s="4">
        <v>0</v>
      </c>
      <c r="X22" s="4">
        <v>40.9</v>
      </c>
      <c r="Y22" s="4">
        <v>58.6</v>
      </c>
      <c r="Z22" s="4">
        <v>56.1</v>
      </c>
      <c r="AA22" s="4">
        <v>59.8</v>
      </c>
      <c r="AB22" s="4">
        <v>58.3</v>
      </c>
      <c r="AC22" s="4">
        <v>60.2</v>
      </c>
      <c r="AD22" s="4">
        <v>61</v>
      </c>
      <c r="AE22" s="36">
        <v>32.700000000000003</v>
      </c>
      <c r="AF22" s="36">
        <v>32.700000000000003</v>
      </c>
      <c r="AG22" s="36">
        <v>32.700000000000003</v>
      </c>
      <c r="AH22" s="36">
        <v>32.700000000000003</v>
      </c>
      <c r="AI22" s="36">
        <v>32.700000000000003</v>
      </c>
      <c r="AK22" s="85" t="s">
        <v>65</v>
      </c>
      <c r="AL22" s="86">
        <f>AL23/AL24</f>
        <v>1.6944444444444446E-2</v>
      </c>
      <c r="AM22" s="87" t="s">
        <v>58</v>
      </c>
      <c r="AQ22" s="17">
        <v>18</v>
      </c>
      <c r="AR22" s="7">
        <v>43.870294000000001</v>
      </c>
      <c r="AS22" s="73">
        <v>-79.721390999999997</v>
      </c>
      <c r="AT22" s="5">
        <v>6</v>
      </c>
    </row>
    <row r="23" spans="5:46" x14ac:dyDescent="0.35">
      <c r="E23" s="1">
        <v>19</v>
      </c>
      <c r="F23" s="4">
        <v>38.700000000000003</v>
      </c>
      <c r="G23" s="4">
        <v>22.2</v>
      </c>
      <c r="H23" s="4">
        <v>9.8000000000000007</v>
      </c>
      <c r="I23" s="4">
        <v>19.399999999999999</v>
      </c>
      <c r="J23" s="4">
        <v>32</v>
      </c>
      <c r="K23" s="4">
        <v>37.9</v>
      </c>
      <c r="L23" s="4">
        <v>46.4</v>
      </c>
      <c r="M23" s="4">
        <v>32.299999999999997</v>
      </c>
      <c r="N23" s="4">
        <v>31.9</v>
      </c>
      <c r="O23" s="4">
        <v>31.8</v>
      </c>
      <c r="P23" s="4">
        <v>32.4</v>
      </c>
      <c r="Q23" s="4">
        <v>86.5</v>
      </c>
      <c r="R23" s="4">
        <v>88.1</v>
      </c>
      <c r="S23" s="4">
        <v>45.8</v>
      </c>
      <c r="T23" s="4">
        <v>46.2</v>
      </c>
      <c r="U23" s="4">
        <v>47.1</v>
      </c>
      <c r="V23" s="4">
        <v>43</v>
      </c>
      <c r="W23" s="4">
        <v>41.2</v>
      </c>
      <c r="X23" s="4">
        <v>0</v>
      </c>
      <c r="Y23" s="4">
        <v>19.3</v>
      </c>
      <c r="Z23" s="4">
        <v>19.8</v>
      </c>
      <c r="AA23" s="4">
        <v>20.399999999999999</v>
      </c>
      <c r="AB23" s="4">
        <v>18.899999999999999</v>
      </c>
      <c r="AC23" s="4">
        <v>20.9</v>
      </c>
      <c r="AD23" s="4">
        <v>21.6</v>
      </c>
      <c r="AE23" s="36">
        <v>28.3</v>
      </c>
      <c r="AF23" s="36">
        <v>28.3</v>
      </c>
      <c r="AG23" s="36">
        <v>28.3</v>
      </c>
      <c r="AH23" s="36">
        <v>28.3</v>
      </c>
      <c r="AI23" s="36">
        <v>28.3</v>
      </c>
      <c r="AK23" s="84" t="s">
        <v>66</v>
      </c>
      <c r="AL23" s="5">
        <v>1220</v>
      </c>
      <c r="AM23" s="67" t="s">
        <v>67</v>
      </c>
      <c r="AQ23" s="17">
        <v>19</v>
      </c>
      <c r="AR23" s="7">
        <v>43.739907000000002</v>
      </c>
      <c r="AS23" s="73">
        <v>-79.412431999999995</v>
      </c>
      <c r="AT23" s="5">
        <v>13</v>
      </c>
    </row>
    <row r="24" spans="5:46" x14ac:dyDescent="0.35">
      <c r="E24" s="1">
        <v>20</v>
      </c>
      <c r="F24" s="4">
        <v>52.8</v>
      </c>
      <c r="G24" s="4">
        <v>34.299999999999997</v>
      </c>
      <c r="H24" s="4">
        <v>3.9</v>
      </c>
      <c r="I24" s="4">
        <v>5.0999999999999996</v>
      </c>
      <c r="J24" s="4">
        <v>35.1</v>
      </c>
      <c r="K24" s="4">
        <v>41</v>
      </c>
      <c r="L24" s="4">
        <v>49.4</v>
      </c>
      <c r="M24" s="4">
        <v>35.299999999999997</v>
      </c>
      <c r="N24" s="4">
        <v>34.799999999999997</v>
      </c>
      <c r="O24" s="4">
        <v>34.799999999999997</v>
      </c>
      <c r="P24" s="4">
        <v>37.4</v>
      </c>
      <c r="Q24" s="4">
        <v>101</v>
      </c>
      <c r="R24" s="4">
        <v>102</v>
      </c>
      <c r="S24" s="4">
        <v>59.9</v>
      </c>
      <c r="T24" s="4">
        <v>60.3</v>
      </c>
      <c r="U24" s="4">
        <v>61.2</v>
      </c>
      <c r="V24" s="4">
        <v>57.1</v>
      </c>
      <c r="W24" s="4">
        <v>59.2</v>
      </c>
      <c r="X24" s="4">
        <v>13.1</v>
      </c>
      <c r="Y24" s="4">
        <v>0</v>
      </c>
      <c r="Z24" s="4">
        <v>2.6</v>
      </c>
      <c r="AA24" s="4">
        <v>7.2</v>
      </c>
      <c r="AB24" s="4">
        <v>9</v>
      </c>
      <c r="AC24" s="4">
        <v>11.2</v>
      </c>
      <c r="AD24" s="4">
        <v>12.1</v>
      </c>
      <c r="AE24" s="36">
        <v>46</v>
      </c>
      <c r="AF24" s="36">
        <v>46</v>
      </c>
      <c r="AG24" s="36">
        <v>46</v>
      </c>
      <c r="AH24" s="36">
        <v>46</v>
      </c>
      <c r="AI24" s="36">
        <v>46</v>
      </c>
      <c r="AK24" s="84" t="s">
        <v>68</v>
      </c>
      <c r="AL24" s="5">
        <v>72000</v>
      </c>
      <c r="AM24" s="67" t="s">
        <v>69</v>
      </c>
      <c r="AQ24" s="17">
        <v>20</v>
      </c>
      <c r="AR24" s="7">
        <v>43.678541000000003</v>
      </c>
      <c r="AS24" s="73">
        <v>-79.343441999999996</v>
      </c>
      <c r="AT24" s="5">
        <v>14</v>
      </c>
    </row>
    <row r="25" spans="5:46" x14ac:dyDescent="0.35">
      <c r="E25" s="1">
        <v>21</v>
      </c>
      <c r="F25" s="4">
        <v>49.8</v>
      </c>
      <c r="G25" s="4">
        <v>34.9</v>
      </c>
      <c r="H25" s="4">
        <v>5.4</v>
      </c>
      <c r="I25" s="4">
        <v>5.0999999999999996</v>
      </c>
      <c r="J25" s="4">
        <v>35.6</v>
      </c>
      <c r="K25" s="4">
        <v>41.5</v>
      </c>
      <c r="L25" s="4">
        <v>50</v>
      </c>
      <c r="M25" s="4">
        <v>35.9</v>
      </c>
      <c r="N25" s="4">
        <v>35.4</v>
      </c>
      <c r="O25" s="4">
        <v>35.299999999999997</v>
      </c>
      <c r="P25" s="4">
        <v>38</v>
      </c>
      <c r="Q25" s="4">
        <v>97.6</v>
      </c>
      <c r="R25" s="4">
        <v>99.2</v>
      </c>
      <c r="S25" s="4">
        <v>56.8</v>
      </c>
      <c r="T25" s="4">
        <v>57.2</v>
      </c>
      <c r="U25" s="4">
        <v>58.2</v>
      </c>
      <c r="V25" s="4">
        <v>54.1</v>
      </c>
      <c r="W25" s="4">
        <v>61.7</v>
      </c>
      <c r="X25" s="4">
        <v>20.9</v>
      </c>
      <c r="Y25" s="4">
        <v>1.9</v>
      </c>
      <c r="Z25" s="4">
        <v>0</v>
      </c>
      <c r="AA25" s="4">
        <v>5.8</v>
      </c>
      <c r="AB25" s="4">
        <v>8.9</v>
      </c>
      <c r="AC25" s="4">
        <v>9.9</v>
      </c>
      <c r="AD25" s="4">
        <v>11.2</v>
      </c>
      <c r="AE25" s="36">
        <v>39.5</v>
      </c>
      <c r="AF25" s="36">
        <v>39.5</v>
      </c>
      <c r="AG25" s="36">
        <v>39.5</v>
      </c>
      <c r="AH25" s="36">
        <v>39.5</v>
      </c>
      <c r="AI25" s="36">
        <v>39.5</v>
      </c>
      <c r="AK25" s="85" t="s">
        <v>70</v>
      </c>
      <c r="AL25" s="89">
        <f>AL27/AL26</f>
        <v>6.1437499999999999E-2</v>
      </c>
      <c r="AM25" s="87" t="s">
        <v>58</v>
      </c>
      <c r="AQ25" s="17">
        <v>21</v>
      </c>
      <c r="AR25" s="7">
        <v>43.673323000000003</v>
      </c>
      <c r="AS25" s="73">
        <v>-79.330710999999994</v>
      </c>
      <c r="AT25" s="5">
        <v>7</v>
      </c>
    </row>
    <row r="26" spans="5:46" x14ac:dyDescent="0.35">
      <c r="E26" s="1">
        <v>22</v>
      </c>
      <c r="F26" s="4">
        <v>58.2</v>
      </c>
      <c r="G26" s="4">
        <v>35.700000000000003</v>
      </c>
      <c r="H26" s="4">
        <v>15.1</v>
      </c>
      <c r="I26" s="4">
        <v>2.2000000000000002</v>
      </c>
      <c r="J26" s="4">
        <v>23.4</v>
      </c>
      <c r="K26" s="4">
        <v>29.3</v>
      </c>
      <c r="L26" s="4">
        <v>50.8</v>
      </c>
      <c r="M26" s="4">
        <v>36.700000000000003</v>
      </c>
      <c r="N26" s="4">
        <v>36.200000000000003</v>
      </c>
      <c r="O26" s="4">
        <v>36.1</v>
      </c>
      <c r="P26" s="4">
        <v>38.799999999999997</v>
      </c>
      <c r="Q26" s="4">
        <v>106</v>
      </c>
      <c r="R26" s="4">
        <v>108</v>
      </c>
      <c r="S26" s="4">
        <v>65.3</v>
      </c>
      <c r="T26" s="4">
        <v>65.7</v>
      </c>
      <c r="U26" s="4">
        <v>66.599999999999994</v>
      </c>
      <c r="V26" s="4">
        <v>62.5</v>
      </c>
      <c r="W26" s="4">
        <v>62.5</v>
      </c>
      <c r="X26" s="4">
        <v>21.6</v>
      </c>
      <c r="Y26" s="4">
        <v>7.3</v>
      </c>
      <c r="Z26" s="4">
        <v>6.4</v>
      </c>
      <c r="AA26" s="4">
        <v>0</v>
      </c>
      <c r="AB26" s="4">
        <v>3</v>
      </c>
      <c r="AC26" s="4">
        <v>3.5</v>
      </c>
      <c r="AD26" s="4">
        <v>4.8</v>
      </c>
      <c r="AE26" s="36">
        <v>47.2</v>
      </c>
      <c r="AF26" s="36">
        <v>47.2</v>
      </c>
      <c r="AG26" s="36">
        <v>47.2</v>
      </c>
      <c r="AH26" s="36">
        <v>47.2</v>
      </c>
      <c r="AI26" s="36">
        <v>47.2</v>
      </c>
      <c r="AK26" s="84" t="s">
        <v>71</v>
      </c>
      <c r="AL26" s="5">
        <v>16000</v>
      </c>
      <c r="AM26" s="67" t="s">
        <v>69</v>
      </c>
      <c r="AQ26" s="17">
        <v>22</v>
      </c>
      <c r="AR26" s="7">
        <v>43.692996000000001</v>
      </c>
      <c r="AS26" s="73">
        <v>-79.269407000000001</v>
      </c>
      <c r="AT26" s="5">
        <v>7</v>
      </c>
    </row>
    <row r="27" spans="5:46" x14ac:dyDescent="0.35">
      <c r="E27" s="1">
        <v>23</v>
      </c>
      <c r="F27" s="4">
        <v>56.7</v>
      </c>
      <c r="G27" s="4">
        <v>34.200000000000003</v>
      </c>
      <c r="H27" s="4">
        <v>13.6</v>
      </c>
      <c r="I27" s="4">
        <v>4.5</v>
      </c>
      <c r="J27" s="4">
        <v>22.4</v>
      </c>
      <c r="K27" s="4">
        <v>28.3</v>
      </c>
      <c r="L27" s="4">
        <v>49.3</v>
      </c>
      <c r="M27" s="4">
        <v>35.200000000000003</v>
      </c>
      <c r="N27" s="4">
        <v>34.700000000000003</v>
      </c>
      <c r="O27" s="4">
        <v>34.6</v>
      </c>
      <c r="P27" s="4">
        <v>37.299999999999997</v>
      </c>
      <c r="Q27" s="4">
        <v>104</v>
      </c>
      <c r="R27" s="4">
        <v>106</v>
      </c>
      <c r="S27" s="4">
        <v>63.8</v>
      </c>
      <c r="T27" s="4">
        <v>64.2</v>
      </c>
      <c r="U27" s="4">
        <v>65.099999999999994</v>
      </c>
      <c r="V27" s="4">
        <v>61</v>
      </c>
      <c r="W27" s="4">
        <v>61</v>
      </c>
      <c r="X27" s="4">
        <v>20.100000000000001</v>
      </c>
      <c r="Y27" s="4">
        <v>8.8000000000000007</v>
      </c>
      <c r="Z27" s="4">
        <v>9.3000000000000007</v>
      </c>
      <c r="AA27" s="4">
        <v>3</v>
      </c>
      <c r="AB27" s="4">
        <v>0</v>
      </c>
      <c r="AC27" s="4">
        <v>3</v>
      </c>
      <c r="AD27" s="4">
        <v>3.9</v>
      </c>
      <c r="AE27" s="36">
        <v>45.7</v>
      </c>
      <c r="AF27" s="36">
        <v>45.7</v>
      </c>
      <c r="AG27" s="36">
        <v>45.7</v>
      </c>
      <c r="AH27" s="36">
        <v>45.7</v>
      </c>
      <c r="AI27" s="36">
        <v>45.7</v>
      </c>
      <c r="AK27" s="84" t="s">
        <v>72</v>
      </c>
      <c r="AL27" s="88">
        <v>983</v>
      </c>
      <c r="AM27" s="67" t="s">
        <v>73</v>
      </c>
      <c r="AQ27" s="17">
        <v>23</v>
      </c>
      <c r="AR27" s="7">
        <v>43.712000000000003</v>
      </c>
      <c r="AS27" s="73">
        <v>-79.275351000000001</v>
      </c>
      <c r="AT27" s="5">
        <v>8</v>
      </c>
    </row>
    <row r="28" spans="5:46" ht="15" thickBot="1" x14ac:dyDescent="0.4">
      <c r="E28" s="1">
        <v>24</v>
      </c>
      <c r="F28" s="4">
        <v>58.2</v>
      </c>
      <c r="G28" s="4">
        <v>35.9</v>
      </c>
      <c r="H28" s="4">
        <v>15.9</v>
      </c>
      <c r="I28" s="4">
        <v>5.2</v>
      </c>
      <c r="J28" s="4">
        <v>21</v>
      </c>
      <c r="K28" s="4">
        <v>26.9</v>
      </c>
      <c r="L28" s="4">
        <v>51</v>
      </c>
      <c r="M28" s="4">
        <v>36.9</v>
      </c>
      <c r="N28" s="4">
        <v>36.4</v>
      </c>
      <c r="O28" s="4">
        <v>36.299999999999997</v>
      </c>
      <c r="P28" s="4">
        <v>38.9</v>
      </c>
      <c r="Q28" s="4">
        <v>106</v>
      </c>
      <c r="R28" s="4">
        <v>108</v>
      </c>
      <c r="S28" s="4">
        <v>65.2</v>
      </c>
      <c r="T28" s="4">
        <v>65.599999999999994</v>
      </c>
      <c r="U28" s="4">
        <v>66.599999999999994</v>
      </c>
      <c r="V28" s="4">
        <v>62.5</v>
      </c>
      <c r="W28" s="4">
        <v>60.6</v>
      </c>
      <c r="X28" s="4">
        <v>21.6</v>
      </c>
      <c r="Y28" s="4">
        <v>11.6</v>
      </c>
      <c r="Z28" s="4">
        <v>10.1</v>
      </c>
      <c r="AA28" s="4">
        <v>3.5</v>
      </c>
      <c r="AB28" s="4">
        <v>3.1</v>
      </c>
      <c r="AC28" s="4">
        <v>0</v>
      </c>
      <c r="AD28" s="4">
        <v>2.5</v>
      </c>
      <c r="AE28" s="36">
        <v>47.6</v>
      </c>
      <c r="AF28" s="36">
        <v>47.6</v>
      </c>
      <c r="AG28" s="36">
        <v>47.6</v>
      </c>
      <c r="AH28" s="36">
        <v>47.6</v>
      </c>
      <c r="AI28" s="36">
        <v>47.6</v>
      </c>
      <c r="AK28" s="90" t="s">
        <v>74</v>
      </c>
      <c r="AL28" s="91">
        <f>AL25+AL22+AL19</f>
        <v>0.31988194444444445</v>
      </c>
      <c r="AM28" s="92" t="s">
        <v>58</v>
      </c>
      <c r="AQ28" s="17">
        <v>24</v>
      </c>
      <c r="AR28" s="7">
        <v>43.715775000000001</v>
      </c>
      <c r="AS28" s="73">
        <v>-79.254255000000001</v>
      </c>
      <c r="AT28" s="5">
        <v>15</v>
      </c>
    </row>
    <row r="29" spans="5:46" ht="15" thickBot="1" x14ac:dyDescent="0.4">
      <c r="E29" s="1">
        <v>25</v>
      </c>
      <c r="F29" s="4">
        <v>59</v>
      </c>
      <c r="G29" s="4">
        <v>36.700000000000003</v>
      </c>
      <c r="H29" s="4">
        <v>16.7</v>
      </c>
      <c r="I29" s="4">
        <v>6.6</v>
      </c>
      <c r="J29" s="4">
        <v>19</v>
      </c>
      <c r="K29" s="4">
        <v>24.9</v>
      </c>
      <c r="L29" s="4">
        <v>51.8</v>
      </c>
      <c r="M29" s="4">
        <v>37.700000000000003</v>
      </c>
      <c r="N29" s="4">
        <v>37.200000000000003</v>
      </c>
      <c r="O29" s="4">
        <v>37.1</v>
      </c>
      <c r="P29" s="4">
        <v>39.700000000000003</v>
      </c>
      <c r="Q29" s="4">
        <v>107</v>
      </c>
      <c r="R29" s="4">
        <v>108</v>
      </c>
      <c r="S29" s="4">
        <v>66</v>
      </c>
      <c r="T29" s="4">
        <v>66.400000000000006</v>
      </c>
      <c r="U29" s="4">
        <v>67.400000000000006</v>
      </c>
      <c r="V29" s="4">
        <v>63.3</v>
      </c>
      <c r="W29" s="4">
        <v>61.5</v>
      </c>
      <c r="X29" s="4">
        <v>22.4</v>
      </c>
      <c r="Y29" s="4">
        <v>11.9</v>
      </c>
      <c r="Z29" s="4">
        <v>11.4</v>
      </c>
      <c r="AA29" s="4">
        <v>4.8</v>
      </c>
      <c r="AB29" s="4">
        <v>3.9</v>
      </c>
      <c r="AC29" s="4">
        <v>2.5</v>
      </c>
      <c r="AD29" s="4">
        <v>0</v>
      </c>
      <c r="AE29" s="36">
        <v>48.4</v>
      </c>
      <c r="AF29" s="36">
        <v>48.4</v>
      </c>
      <c r="AG29" s="36">
        <v>48.4</v>
      </c>
      <c r="AH29" s="36">
        <v>48.4</v>
      </c>
      <c r="AI29" s="36">
        <v>48.4</v>
      </c>
      <c r="AQ29" s="19">
        <v>25</v>
      </c>
      <c r="AR29" s="8">
        <v>43.720703</v>
      </c>
      <c r="AS29" s="74">
        <v>-79.233638999999997</v>
      </c>
      <c r="AT29" s="5">
        <v>12</v>
      </c>
    </row>
    <row r="30" spans="5:46" ht="15" thickBot="1" x14ac:dyDescent="0.4">
      <c r="E30" s="63">
        <v>1</v>
      </c>
      <c r="F30" s="36">
        <v>13.6</v>
      </c>
      <c r="G30" s="36">
        <v>28.8</v>
      </c>
      <c r="H30" s="36">
        <v>36.5</v>
      </c>
      <c r="I30" s="36">
        <v>46.2</v>
      </c>
      <c r="J30" s="36">
        <v>58.7</v>
      </c>
      <c r="K30" s="36">
        <v>64.599999999999994</v>
      </c>
      <c r="L30" s="36">
        <v>70</v>
      </c>
      <c r="M30" s="36">
        <v>43.2</v>
      </c>
      <c r="N30" s="36">
        <v>40.700000000000003</v>
      </c>
      <c r="O30" s="36">
        <v>39.9</v>
      </c>
      <c r="P30" s="36">
        <v>39</v>
      </c>
      <c r="Q30" s="36">
        <v>65</v>
      </c>
      <c r="R30" s="36">
        <v>66.599999999999994</v>
      </c>
      <c r="S30" s="36">
        <v>20.6</v>
      </c>
      <c r="T30" s="36">
        <v>21</v>
      </c>
      <c r="U30" s="36">
        <v>22</v>
      </c>
      <c r="V30" s="36">
        <v>17.899999999999999</v>
      </c>
      <c r="W30" s="36">
        <v>32.700000000000003</v>
      </c>
      <c r="X30" s="36">
        <v>28.3</v>
      </c>
      <c r="Y30" s="36">
        <v>46</v>
      </c>
      <c r="Z30" s="36">
        <v>39.5</v>
      </c>
      <c r="AA30" s="36">
        <v>47.2</v>
      </c>
      <c r="AB30" s="36">
        <v>45.7</v>
      </c>
      <c r="AC30" s="36">
        <v>47.6</v>
      </c>
      <c r="AD30" s="36">
        <v>48.4</v>
      </c>
      <c r="AE30" s="63">
        <v>0</v>
      </c>
      <c r="AF30" s="63">
        <v>0</v>
      </c>
      <c r="AG30" s="63">
        <v>0</v>
      </c>
      <c r="AH30" s="63">
        <v>0</v>
      </c>
      <c r="AI30" s="63">
        <v>0</v>
      </c>
      <c r="AQ30" s="16">
        <v>1</v>
      </c>
      <c r="AR30" s="69">
        <v>43.659249000000003</v>
      </c>
      <c r="AS30" s="75">
        <v>-79.666574999999995</v>
      </c>
      <c r="AT30" s="5">
        <v>60</v>
      </c>
    </row>
    <row r="31" spans="5:46" x14ac:dyDescent="0.35">
      <c r="E31" s="63">
        <v>2</v>
      </c>
      <c r="F31" s="36">
        <v>13.6</v>
      </c>
      <c r="G31" s="36">
        <v>28.8</v>
      </c>
      <c r="H31" s="36">
        <v>36.5</v>
      </c>
      <c r="I31" s="36">
        <v>46.2</v>
      </c>
      <c r="J31" s="36">
        <v>58.7</v>
      </c>
      <c r="K31" s="36">
        <v>64.599999999999994</v>
      </c>
      <c r="L31" s="36">
        <v>70</v>
      </c>
      <c r="M31" s="36">
        <v>43.2</v>
      </c>
      <c r="N31" s="36">
        <v>40.700000000000003</v>
      </c>
      <c r="O31" s="36">
        <v>39.9</v>
      </c>
      <c r="P31" s="36">
        <v>39</v>
      </c>
      <c r="Q31" s="36">
        <v>65</v>
      </c>
      <c r="R31" s="36">
        <v>66.599999999999994</v>
      </c>
      <c r="S31" s="36">
        <v>20.6</v>
      </c>
      <c r="T31" s="36">
        <v>21</v>
      </c>
      <c r="U31" s="36">
        <v>22</v>
      </c>
      <c r="V31" s="36">
        <v>17.899999999999999</v>
      </c>
      <c r="W31" s="36">
        <v>32.700000000000003</v>
      </c>
      <c r="X31" s="36">
        <v>28.3</v>
      </c>
      <c r="Y31" s="36">
        <v>46</v>
      </c>
      <c r="Z31" s="36">
        <v>39.5</v>
      </c>
      <c r="AA31" s="36">
        <v>47.2</v>
      </c>
      <c r="AB31" s="36">
        <v>45.7</v>
      </c>
      <c r="AC31" s="36">
        <v>47.6</v>
      </c>
      <c r="AD31" s="36">
        <v>48.4</v>
      </c>
      <c r="AE31" s="63">
        <v>0</v>
      </c>
      <c r="AF31" s="63">
        <v>0</v>
      </c>
      <c r="AG31" s="63">
        <v>0</v>
      </c>
      <c r="AH31" s="63">
        <v>0</v>
      </c>
      <c r="AI31" s="63">
        <v>0</v>
      </c>
      <c r="AK31" s="21" t="s">
        <v>81</v>
      </c>
      <c r="AL31" s="23">
        <v>25</v>
      </c>
      <c r="AQ31" s="17">
        <v>2</v>
      </c>
      <c r="AR31" s="5">
        <v>43.659249000000003</v>
      </c>
      <c r="AS31" s="76">
        <v>-79.666574999999995</v>
      </c>
      <c r="AT31" s="5">
        <v>60</v>
      </c>
    </row>
    <row r="32" spans="5:46" x14ac:dyDescent="0.35">
      <c r="E32" s="63">
        <v>3</v>
      </c>
      <c r="F32" s="36">
        <v>13.6</v>
      </c>
      <c r="G32" s="36">
        <v>28.8</v>
      </c>
      <c r="H32" s="36">
        <v>36.5</v>
      </c>
      <c r="I32" s="36">
        <v>46.2</v>
      </c>
      <c r="J32" s="36">
        <v>58.7</v>
      </c>
      <c r="K32" s="36">
        <v>64.599999999999994</v>
      </c>
      <c r="L32" s="36">
        <v>70</v>
      </c>
      <c r="M32" s="36">
        <v>43.2</v>
      </c>
      <c r="N32" s="36">
        <v>40.700000000000003</v>
      </c>
      <c r="O32" s="36">
        <v>39.9</v>
      </c>
      <c r="P32" s="36">
        <v>39</v>
      </c>
      <c r="Q32" s="36">
        <v>65</v>
      </c>
      <c r="R32" s="36">
        <v>66.599999999999994</v>
      </c>
      <c r="S32" s="36">
        <v>20.6</v>
      </c>
      <c r="T32" s="36">
        <v>21</v>
      </c>
      <c r="U32" s="36">
        <v>22</v>
      </c>
      <c r="V32" s="36">
        <v>17.899999999999999</v>
      </c>
      <c r="W32" s="36">
        <v>32.700000000000003</v>
      </c>
      <c r="X32" s="36">
        <v>28.3</v>
      </c>
      <c r="Y32" s="36">
        <v>46</v>
      </c>
      <c r="Z32" s="36">
        <v>39.5</v>
      </c>
      <c r="AA32" s="36">
        <v>47.2</v>
      </c>
      <c r="AB32" s="36">
        <v>45.7</v>
      </c>
      <c r="AC32" s="36">
        <v>47.6</v>
      </c>
      <c r="AD32" s="36">
        <v>48.4</v>
      </c>
      <c r="AE32" s="63">
        <v>0</v>
      </c>
      <c r="AF32" s="63">
        <v>0</v>
      </c>
      <c r="AG32" s="63">
        <v>0</v>
      </c>
      <c r="AH32" s="63">
        <v>0</v>
      </c>
      <c r="AI32" s="63">
        <v>0</v>
      </c>
      <c r="AK32" s="24" t="s">
        <v>82</v>
      </c>
      <c r="AL32" s="25">
        <v>5</v>
      </c>
      <c r="AQ32" s="17">
        <v>3</v>
      </c>
      <c r="AR32" s="5">
        <v>43.659249000000003</v>
      </c>
      <c r="AS32" s="76">
        <v>-79.666574999999995</v>
      </c>
      <c r="AT32" s="5">
        <v>60</v>
      </c>
    </row>
    <row r="33" spans="5:46" x14ac:dyDescent="0.35">
      <c r="E33" s="63">
        <v>4</v>
      </c>
      <c r="F33" s="36">
        <v>13.6</v>
      </c>
      <c r="G33" s="36">
        <v>28.8</v>
      </c>
      <c r="H33" s="36">
        <v>36.5</v>
      </c>
      <c r="I33" s="36">
        <v>46.2</v>
      </c>
      <c r="J33" s="36">
        <v>58.7</v>
      </c>
      <c r="K33" s="36">
        <v>64.599999999999994</v>
      </c>
      <c r="L33" s="36">
        <v>70</v>
      </c>
      <c r="M33" s="36">
        <v>43.2</v>
      </c>
      <c r="N33" s="36">
        <v>40.700000000000003</v>
      </c>
      <c r="O33" s="36">
        <v>39.9</v>
      </c>
      <c r="P33" s="36">
        <v>39</v>
      </c>
      <c r="Q33" s="36">
        <v>65</v>
      </c>
      <c r="R33" s="36">
        <v>66.599999999999994</v>
      </c>
      <c r="S33" s="36">
        <v>20.6</v>
      </c>
      <c r="T33" s="36">
        <v>21</v>
      </c>
      <c r="U33" s="36">
        <v>22</v>
      </c>
      <c r="V33" s="36">
        <v>17.899999999999999</v>
      </c>
      <c r="W33" s="36">
        <v>32.700000000000003</v>
      </c>
      <c r="X33" s="36">
        <v>28.3</v>
      </c>
      <c r="Y33" s="36">
        <v>46</v>
      </c>
      <c r="Z33" s="36">
        <v>39.5</v>
      </c>
      <c r="AA33" s="36">
        <v>47.2</v>
      </c>
      <c r="AB33" s="36">
        <v>45.7</v>
      </c>
      <c r="AC33" s="36">
        <v>47.6</v>
      </c>
      <c r="AD33" s="36">
        <v>48.4</v>
      </c>
      <c r="AE33" s="63">
        <v>0</v>
      </c>
      <c r="AF33" s="63">
        <v>0</v>
      </c>
      <c r="AG33" s="63">
        <v>0</v>
      </c>
      <c r="AH33" s="63">
        <v>0</v>
      </c>
      <c r="AI33" s="63">
        <v>0</v>
      </c>
      <c r="AK33" s="24" t="s">
        <v>83</v>
      </c>
      <c r="AL33" s="25">
        <f>SUM(AT5:AT29)</f>
        <v>232</v>
      </c>
      <c r="AQ33" s="17">
        <v>4</v>
      </c>
      <c r="AR33" s="5">
        <v>43.659249000000003</v>
      </c>
      <c r="AS33" s="76">
        <v>-79.666574999999995</v>
      </c>
      <c r="AT33" s="5">
        <v>60</v>
      </c>
    </row>
    <row r="34" spans="5:46" ht="15" thickBot="1" x14ac:dyDescent="0.4">
      <c r="E34" s="63">
        <v>5</v>
      </c>
      <c r="F34" s="36">
        <v>13.6</v>
      </c>
      <c r="G34" s="36">
        <v>28.8</v>
      </c>
      <c r="H34" s="36">
        <v>36.5</v>
      </c>
      <c r="I34" s="36">
        <v>46.2</v>
      </c>
      <c r="J34" s="36">
        <v>58.7</v>
      </c>
      <c r="K34" s="36">
        <v>64.599999999999994</v>
      </c>
      <c r="L34" s="36">
        <v>70</v>
      </c>
      <c r="M34" s="36">
        <v>43.2</v>
      </c>
      <c r="N34" s="36">
        <v>40.700000000000003</v>
      </c>
      <c r="O34" s="36">
        <v>39.9</v>
      </c>
      <c r="P34" s="36">
        <v>39</v>
      </c>
      <c r="Q34" s="36">
        <v>65</v>
      </c>
      <c r="R34" s="36">
        <v>66.599999999999994</v>
      </c>
      <c r="S34" s="36">
        <v>20.6</v>
      </c>
      <c r="T34" s="36">
        <v>21</v>
      </c>
      <c r="U34" s="36">
        <v>22</v>
      </c>
      <c r="V34" s="36">
        <v>17.899999999999999</v>
      </c>
      <c r="W34" s="36">
        <v>32.700000000000003</v>
      </c>
      <c r="X34" s="36">
        <v>28.3</v>
      </c>
      <c r="Y34" s="36">
        <v>46</v>
      </c>
      <c r="Z34" s="36">
        <v>39.5</v>
      </c>
      <c r="AA34" s="36">
        <v>47.2</v>
      </c>
      <c r="AB34" s="36">
        <v>45.7</v>
      </c>
      <c r="AC34" s="36">
        <v>47.6</v>
      </c>
      <c r="AD34" s="36">
        <v>48.4</v>
      </c>
      <c r="AE34" s="63">
        <v>0</v>
      </c>
      <c r="AF34" s="63">
        <v>0</v>
      </c>
      <c r="AG34" s="63">
        <v>0</v>
      </c>
      <c r="AH34" s="63">
        <v>0</v>
      </c>
      <c r="AI34" s="63">
        <v>0</v>
      </c>
      <c r="AK34" s="26" t="s">
        <v>84</v>
      </c>
      <c r="AL34" s="28">
        <f>SUM(AT30:AT34)</f>
        <v>300</v>
      </c>
      <c r="AQ34" s="19">
        <v>5</v>
      </c>
      <c r="AR34" s="68">
        <v>43.659249000000003</v>
      </c>
      <c r="AS34" s="77">
        <v>-79.666574999999995</v>
      </c>
      <c r="AT34" s="5">
        <v>60</v>
      </c>
    </row>
    <row r="35" spans="5:46" ht="15" thickBot="1" x14ac:dyDescent="0.4"/>
    <row r="36" spans="5:46" x14ac:dyDescent="0.35">
      <c r="AK36" s="21" t="s">
        <v>77</v>
      </c>
      <c r="AL36" s="23">
        <f>AL33/AT30</f>
        <v>3.8666666666666667</v>
      </c>
    </row>
    <row r="37" spans="5:46" x14ac:dyDescent="0.35">
      <c r="AK37" s="24" t="s">
        <v>77</v>
      </c>
      <c r="AL37" s="25">
        <f>CEILING(AL33/AT30,1)</f>
        <v>4</v>
      </c>
    </row>
    <row r="38" spans="5:46" ht="15" thickBot="1" x14ac:dyDescent="0.4">
      <c r="AK38" s="26" t="s">
        <v>78</v>
      </c>
      <c r="AL38" s="28">
        <v>5</v>
      </c>
    </row>
    <row r="39" spans="5:46" x14ac:dyDescent="0.35">
      <c r="E39" s="9" t="s">
        <v>95</v>
      </c>
      <c r="F39" s="1">
        <v>1</v>
      </c>
      <c r="G39" s="1">
        <v>2</v>
      </c>
      <c r="H39" s="1">
        <v>3</v>
      </c>
      <c r="I39" s="1">
        <v>4</v>
      </c>
      <c r="J39" s="1">
        <v>5</v>
      </c>
      <c r="K39" s="1">
        <v>6</v>
      </c>
      <c r="L39" s="1">
        <v>7</v>
      </c>
      <c r="M39" s="1">
        <v>8</v>
      </c>
      <c r="N39" s="1">
        <v>9</v>
      </c>
      <c r="O39" s="1">
        <v>10</v>
      </c>
      <c r="P39" s="1">
        <v>11</v>
      </c>
      <c r="Q39" s="1">
        <v>12</v>
      </c>
      <c r="R39" s="1">
        <v>13</v>
      </c>
      <c r="S39" s="1">
        <v>14</v>
      </c>
      <c r="T39" s="1">
        <v>15</v>
      </c>
      <c r="U39" s="1">
        <v>16</v>
      </c>
      <c r="V39" s="1">
        <v>17</v>
      </c>
      <c r="W39" s="1">
        <v>18</v>
      </c>
      <c r="X39" s="1">
        <v>19</v>
      </c>
      <c r="Y39" s="1">
        <v>20</v>
      </c>
      <c r="Z39" s="1">
        <v>21</v>
      </c>
      <c r="AA39" s="1">
        <v>22</v>
      </c>
      <c r="AB39" s="1">
        <v>23</v>
      </c>
      <c r="AC39" s="1">
        <v>24</v>
      </c>
      <c r="AD39" s="1">
        <v>25</v>
      </c>
      <c r="AE39" s="63">
        <v>1</v>
      </c>
      <c r="AF39" s="63">
        <v>2</v>
      </c>
      <c r="AG39" s="63">
        <v>3</v>
      </c>
      <c r="AH39" s="64">
        <v>4</v>
      </c>
      <c r="AI39" s="63">
        <v>5</v>
      </c>
    </row>
    <row r="40" spans="5:46" x14ac:dyDescent="0.35">
      <c r="E40" s="1">
        <v>1</v>
      </c>
      <c r="F40" s="93">
        <f>F5*$AL$28</f>
        <v>0</v>
      </c>
      <c r="G40" s="93">
        <f t="shared" ref="G40:AD40" si="0">G5*$AL$28</f>
        <v>11.419785416666668</v>
      </c>
      <c r="H40" s="93">
        <f t="shared" si="0"/>
        <v>15.162404166666667</v>
      </c>
      <c r="I40" s="93">
        <f t="shared" si="0"/>
        <v>18.233270833333332</v>
      </c>
      <c r="J40" s="93">
        <f t="shared" si="0"/>
        <v>22.263783333333333</v>
      </c>
      <c r="K40" s="93">
        <f t="shared" si="0"/>
        <v>24.151086805555558</v>
      </c>
      <c r="L40" s="93">
        <f t="shared" si="0"/>
        <v>24.59892152777778</v>
      </c>
      <c r="M40" s="93">
        <f t="shared" si="0"/>
        <v>16.026085416666668</v>
      </c>
      <c r="N40" s="93">
        <f t="shared" si="0"/>
        <v>15.226380555555556</v>
      </c>
      <c r="O40" s="93">
        <f t="shared" si="0"/>
        <v>14.938486805555558</v>
      </c>
      <c r="P40" s="93">
        <f t="shared" si="0"/>
        <v>14.68258125</v>
      </c>
      <c r="Q40" s="93">
        <f t="shared" si="0"/>
        <v>22.647641666666665</v>
      </c>
      <c r="R40" s="93">
        <f t="shared" si="0"/>
        <v>23.15945277777778</v>
      </c>
      <c r="S40" s="93">
        <f t="shared" si="0"/>
        <v>3.006890277777778</v>
      </c>
      <c r="T40" s="93">
        <f t="shared" si="0"/>
        <v>3.1348430555555558</v>
      </c>
      <c r="U40" s="93">
        <f t="shared" si="0"/>
        <v>3.4227368055555556</v>
      </c>
      <c r="V40" s="93">
        <f t="shared" si="0"/>
        <v>1.5994097222222223</v>
      </c>
      <c r="W40" s="93">
        <f t="shared" si="0"/>
        <v>7.0054145833333328</v>
      </c>
      <c r="X40" s="93">
        <f t="shared" si="0"/>
        <v>12.507384027777778</v>
      </c>
      <c r="Y40" s="93">
        <f t="shared" si="0"/>
        <v>18.169294444444443</v>
      </c>
      <c r="Z40" s="93">
        <f t="shared" si="0"/>
        <v>16.090061805555557</v>
      </c>
      <c r="AA40" s="93">
        <f t="shared" si="0"/>
        <v>18.553152777777779</v>
      </c>
      <c r="AB40" s="93">
        <f t="shared" si="0"/>
        <v>18.073329861111112</v>
      </c>
      <c r="AC40" s="93">
        <f t="shared" si="0"/>
        <v>18.681105555555554</v>
      </c>
      <c r="AD40" s="93">
        <f t="shared" si="0"/>
        <v>18.937011111111111</v>
      </c>
      <c r="AE40" s="94">
        <f>AE5*$AL$28</f>
        <v>4.3503944444444445</v>
      </c>
      <c r="AF40" s="94">
        <f t="shared" ref="AF40:AI40" si="1">AF5*$AL$28</f>
        <v>4.3503944444444445</v>
      </c>
      <c r="AG40" s="94">
        <f t="shared" si="1"/>
        <v>4.3503944444444445</v>
      </c>
      <c r="AH40" s="94">
        <f t="shared" si="1"/>
        <v>4.3503944444444445</v>
      </c>
      <c r="AI40" s="94">
        <f t="shared" si="1"/>
        <v>4.3503944444444445</v>
      </c>
    </row>
    <row r="41" spans="5:46" x14ac:dyDescent="0.35">
      <c r="E41" s="1">
        <v>2</v>
      </c>
      <c r="F41" s="93">
        <f t="shared" ref="F41:AI41" si="2">F6*$AL$28</f>
        <v>10.236222222222223</v>
      </c>
      <c r="G41" s="93">
        <f t="shared" si="2"/>
        <v>0</v>
      </c>
      <c r="H41" s="93">
        <f t="shared" si="2"/>
        <v>12.923230555555556</v>
      </c>
      <c r="I41" s="93">
        <f t="shared" si="2"/>
        <v>12.059549305555556</v>
      </c>
      <c r="J41" s="93">
        <f t="shared" si="2"/>
        <v>16.154038194444446</v>
      </c>
      <c r="K41" s="93">
        <f t="shared" si="2"/>
        <v>18.041341666666668</v>
      </c>
      <c r="L41" s="93">
        <f t="shared" si="2"/>
        <v>15.354333333333333</v>
      </c>
      <c r="M41" s="93">
        <f t="shared" si="2"/>
        <v>5.8858277777777772</v>
      </c>
      <c r="N41" s="93">
        <f t="shared" si="2"/>
        <v>5.0861229166666666</v>
      </c>
      <c r="O41" s="93">
        <f t="shared" si="2"/>
        <v>4.926181944444445</v>
      </c>
      <c r="P41" s="93">
        <f t="shared" si="2"/>
        <v>4.6702763888888885</v>
      </c>
      <c r="Q41" s="93">
        <f t="shared" si="2"/>
        <v>26.902071527777778</v>
      </c>
      <c r="R41" s="93">
        <f t="shared" si="2"/>
        <v>27.413882638888889</v>
      </c>
      <c r="S41" s="93">
        <f t="shared" si="2"/>
        <v>12.475395833333334</v>
      </c>
      <c r="T41" s="93">
        <f t="shared" si="2"/>
        <v>12.603348611111111</v>
      </c>
      <c r="U41" s="93">
        <f t="shared" si="2"/>
        <v>12.923230555555556</v>
      </c>
      <c r="V41" s="93">
        <f t="shared" si="2"/>
        <v>11.611714583333333</v>
      </c>
      <c r="W41" s="93">
        <f t="shared" si="2"/>
        <v>9.0526590277777785</v>
      </c>
      <c r="X41" s="93">
        <f t="shared" si="2"/>
        <v>6.7495090277777781</v>
      </c>
      <c r="Y41" s="93">
        <f t="shared" si="2"/>
        <v>11.995572916666667</v>
      </c>
      <c r="Z41" s="93">
        <f t="shared" si="2"/>
        <v>12.187502083333333</v>
      </c>
      <c r="AA41" s="93">
        <f t="shared" si="2"/>
        <v>12.443407638888889</v>
      </c>
      <c r="AB41" s="93">
        <f t="shared" si="2"/>
        <v>11.963584722222222</v>
      </c>
      <c r="AC41" s="93">
        <f t="shared" si="2"/>
        <v>12.603348611111111</v>
      </c>
      <c r="AD41" s="93">
        <f t="shared" si="2"/>
        <v>12.827265972222223</v>
      </c>
      <c r="AE41" s="94">
        <f t="shared" si="2"/>
        <v>9.2126000000000001</v>
      </c>
      <c r="AF41" s="94">
        <f t="shared" si="2"/>
        <v>9.2126000000000001</v>
      </c>
      <c r="AG41" s="94">
        <f t="shared" si="2"/>
        <v>9.2126000000000001</v>
      </c>
      <c r="AH41" s="94">
        <f t="shared" si="2"/>
        <v>9.2126000000000001</v>
      </c>
      <c r="AI41" s="94">
        <f t="shared" si="2"/>
        <v>9.2126000000000001</v>
      </c>
    </row>
    <row r="42" spans="5:46" x14ac:dyDescent="0.35">
      <c r="E42" s="1">
        <v>3</v>
      </c>
      <c r="F42" s="93">
        <f t="shared" ref="F42:AI42" si="3">F7*$AL$28</f>
        <v>14.874510416666666</v>
      </c>
      <c r="G42" s="93">
        <f t="shared" si="3"/>
        <v>12.251478472222221</v>
      </c>
      <c r="H42" s="93">
        <f t="shared" si="3"/>
        <v>0</v>
      </c>
      <c r="I42" s="93">
        <f t="shared" si="3"/>
        <v>4.3823826388888891</v>
      </c>
      <c r="J42" s="93">
        <f t="shared" si="3"/>
        <v>12.475395833333334</v>
      </c>
      <c r="K42" s="93">
        <f t="shared" si="3"/>
        <v>14.362699305555555</v>
      </c>
      <c r="L42" s="93">
        <f t="shared" si="3"/>
        <v>17.04970763888889</v>
      </c>
      <c r="M42" s="93">
        <f t="shared" si="3"/>
        <v>12.539372222222223</v>
      </c>
      <c r="N42" s="93">
        <f t="shared" si="3"/>
        <v>12.411419444444444</v>
      </c>
      <c r="O42" s="93">
        <f t="shared" si="3"/>
        <v>12.379431250000001</v>
      </c>
      <c r="P42" s="93">
        <f t="shared" si="3"/>
        <v>13.211124305555556</v>
      </c>
      <c r="Q42" s="93">
        <f t="shared" si="3"/>
        <v>30.16486736111111</v>
      </c>
      <c r="R42" s="93">
        <f t="shared" si="3"/>
        <v>30.676678472222225</v>
      </c>
      <c r="S42" s="93">
        <f t="shared" si="3"/>
        <v>17.113684027777779</v>
      </c>
      <c r="T42" s="93">
        <f t="shared" si="3"/>
        <v>17.273624999999999</v>
      </c>
      <c r="U42" s="93">
        <f t="shared" si="3"/>
        <v>17.561518750000001</v>
      </c>
      <c r="V42" s="93">
        <f t="shared" si="3"/>
        <v>16.250002777777777</v>
      </c>
      <c r="W42" s="93">
        <f t="shared" si="3"/>
        <v>16.921754861111111</v>
      </c>
      <c r="X42" s="93">
        <f t="shared" si="3"/>
        <v>3.1028548611111111</v>
      </c>
      <c r="Y42" s="93">
        <f t="shared" si="3"/>
        <v>1.4394687500000001</v>
      </c>
      <c r="Z42" s="93">
        <f t="shared" si="3"/>
        <v>1.6313979166666666</v>
      </c>
      <c r="AA42" s="93">
        <f t="shared" si="3"/>
        <v>4.8941937500000003</v>
      </c>
      <c r="AB42" s="93">
        <f t="shared" si="3"/>
        <v>4.4143708333333338</v>
      </c>
      <c r="AC42" s="93">
        <f t="shared" si="3"/>
        <v>5.150099305555556</v>
      </c>
      <c r="AD42" s="93">
        <f t="shared" si="3"/>
        <v>5.4060048611111107</v>
      </c>
      <c r="AE42" s="94">
        <f t="shared" si="3"/>
        <v>11.675690972222222</v>
      </c>
      <c r="AF42" s="94">
        <f t="shared" si="3"/>
        <v>11.675690972222222</v>
      </c>
      <c r="AG42" s="94">
        <f t="shared" si="3"/>
        <v>11.675690972222222</v>
      </c>
      <c r="AH42" s="94">
        <f t="shared" si="3"/>
        <v>11.675690972222222</v>
      </c>
      <c r="AI42" s="94">
        <f t="shared" si="3"/>
        <v>11.675690972222222</v>
      </c>
    </row>
    <row r="43" spans="5:46" x14ac:dyDescent="0.35">
      <c r="E43" s="1">
        <v>4</v>
      </c>
      <c r="F43" s="93">
        <f t="shared" ref="F43:AI43" si="4">F8*$AL$28</f>
        <v>18.26525902777778</v>
      </c>
      <c r="G43" s="93">
        <f t="shared" si="4"/>
        <v>11.067915277777779</v>
      </c>
      <c r="H43" s="93">
        <f t="shared" si="4"/>
        <v>3.006890277777778</v>
      </c>
      <c r="I43" s="93">
        <f t="shared" si="4"/>
        <v>0</v>
      </c>
      <c r="J43" s="93">
        <f t="shared" si="4"/>
        <v>10.076281250000001</v>
      </c>
      <c r="K43" s="93">
        <f t="shared" si="4"/>
        <v>11.963584722222222</v>
      </c>
      <c r="L43" s="93">
        <f t="shared" si="4"/>
        <v>15.898132638888891</v>
      </c>
      <c r="M43" s="93">
        <f t="shared" si="4"/>
        <v>11.387797222222224</v>
      </c>
      <c r="N43" s="93">
        <f t="shared" si="4"/>
        <v>11.22785625</v>
      </c>
      <c r="O43" s="93">
        <f t="shared" si="4"/>
        <v>11.195868055555556</v>
      </c>
      <c r="P43" s="93">
        <f t="shared" si="4"/>
        <v>12.027561111111112</v>
      </c>
      <c r="Q43" s="93">
        <f t="shared" si="4"/>
        <v>33.587604166666665</v>
      </c>
      <c r="R43" s="93">
        <f t="shared" si="4"/>
        <v>33.907486111111112</v>
      </c>
      <c r="S43" s="93">
        <f t="shared" si="4"/>
        <v>20.504432638888886</v>
      </c>
      <c r="T43" s="93">
        <f t="shared" si="4"/>
        <v>20.632385416666668</v>
      </c>
      <c r="U43" s="93">
        <f t="shared" si="4"/>
        <v>20.952267361111112</v>
      </c>
      <c r="V43" s="93">
        <f t="shared" si="4"/>
        <v>19.640751388888891</v>
      </c>
      <c r="W43" s="93">
        <f t="shared" si="4"/>
        <v>19.608763194444442</v>
      </c>
      <c r="X43" s="93">
        <f t="shared" si="4"/>
        <v>6.5575798611111109</v>
      </c>
      <c r="Y43" s="93">
        <f t="shared" si="4"/>
        <v>1.5674215277777779</v>
      </c>
      <c r="Z43" s="93">
        <f t="shared" si="4"/>
        <v>1.7273625000000001</v>
      </c>
      <c r="AA43" s="93">
        <f t="shared" si="4"/>
        <v>1.0556104166666667</v>
      </c>
      <c r="AB43" s="93">
        <f t="shared" si="4"/>
        <v>1.5354333333333334</v>
      </c>
      <c r="AC43" s="93">
        <f t="shared" si="4"/>
        <v>2.0472444444444444</v>
      </c>
      <c r="AD43" s="93">
        <f t="shared" si="4"/>
        <v>2.4630909722222225</v>
      </c>
      <c r="AE43" s="94">
        <f t="shared" si="4"/>
        <v>14.778545833333334</v>
      </c>
      <c r="AF43" s="94">
        <f t="shared" si="4"/>
        <v>14.778545833333334</v>
      </c>
      <c r="AG43" s="94">
        <f t="shared" si="4"/>
        <v>14.778545833333334</v>
      </c>
      <c r="AH43" s="94">
        <f t="shared" si="4"/>
        <v>14.778545833333334</v>
      </c>
      <c r="AI43" s="94">
        <f t="shared" si="4"/>
        <v>14.778545833333334</v>
      </c>
    </row>
    <row r="44" spans="5:46" x14ac:dyDescent="0.35">
      <c r="E44" s="1">
        <v>5</v>
      </c>
      <c r="F44" s="93">
        <f t="shared" ref="F44:AI44" si="5">F9*$AL$28</f>
        <v>22.071854166666668</v>
      </c>
      <c r="G44" s="93">
        <f t="shared" si="5"/>
        <v>14.938486805555558</v>
      </c>
      <c r="H44" s="93">
        <f t="shared" si="5"/>
        <v>12.347443055555557</v>
      </c>
      <c r="I44" s="93">
        <f t="shared" si="5"/>
        <v>10.204234027777778</v>
      </c>
      <c r="J44" s="93">
        <f t="shared" si="5"/>
        <v>0</v>
      </c>
      <c r="K44" s="93">
        <f t="shared" si="5"/>
        <v>2.0792326388888891</v>
      </c>
      <c r="L44" s="93">
        <f t="shared" si="5"/>
        <v>11.387797222222224</v>
      </c>
      <c r="M44" s="93">
        <f t="shared" si="5"/>
        <v>15.258368750000001</v>
      </c>
      <c r="N44" s="93">
        <f t="shared" si="5"/>
        <v>15.098427777777779</v>
      </c>
      <c r="O44" s="93">
        <f t="shared" si="5"/>
        <v>15.098427777777779</v>
      </c>
      <c r="P44" s="93">
        <f t="shared" si="5"/>
        <v>15.930120833333334</v>
      </c>
      <c r="Q44" s="93">
        <f t="shared" si="5"/>
        <v>37.426187500000005</v>
      </c>
      <c r="R44" s="93">
        <f t="shared" si="5"/>
        <v>37.746069444444444</v>
      </c>
      <c r="S44" s="93">
        <f t="shared" si="5"/>
        <v>24.343015972222222</v>
      </c>
      <c r="T44" s="93">
        <f t="shared" si="5"/>
        <v>24.470968750000001</v>
      </c>
      <c r="U44" s="93">
        <f t="shared" si="5"/>
        <v>24.758862500000003</v>
      </c>
      <c r="V44" s="93">
        <f t="shared" si="5"/>
        <v>23.447346527777778</v>
      </c>
      <c r="W44" s="93">
        <f t="shared" si="5"/>
        <v>22.871559027777778</v>
      </c>
      <c r="X44" s="93">
        <f t="shared" si="5"/>
        <v>10.364174999999999</v>
      </c>
      <c r="Y44" s="93">
        <f t="shared" si="5"/>
        <v>11.419785416666668</v>
      </c>
      <c r="Z44" s="93">
        <f t="shared" si="5"/>
        <v>11.611714583333333</v>
      </c>
      <c r="AA44" s="93">
        <f t="shared" si="5"/>
        <v>7.5812020833333333</v>
      </c>
      <c r="AB44" s="93">
        <f t="shared" si="5"/>
        <v>7.2613201388888893</v>
      </c>
      <c r="AC44" s="93">
        <f t="shared" si="5"/>
        <v>6.8134854166666674</v>
      </c>
      <c r="AD44" s="93">
        <f t="shared" si="5"/>
        <v>6.2057097222222222</v>
      </c>
      <c r="AE44" s="94">
        <f t="shared" si="5"/>
        <v>18.777070138888892</v>
      </c>
      <c r="AF44" s="94">
        <f t="shared" si="5"/>
        <v>18.777070138888892</v>
      </c>
      <c r="AG44" s="94">
        <f t="shared" si="5"/>
        <v>18.777070138888892</v>
      </c>
      <c r="AH44" s="94">
        <f t="shared" si="5"/>
        <v>18.777070138888892</v>
      </c>
      <c r="AI44" s="94">
        <f t="shared" si="5"/>
        <v>18.777070138888892</v>
      </c>
    </row>
    <row r="45" spans="5:46" x14ac:dyDescent="0.35">
      <c r="E45" s="1">
        <v>6</v>
      </c>
      <c r="F45" s="93">
        <f t="shared" ref="F45:AI45" si="6">F10*$AL$28</f>
        <v>24.023134027777775</v>
      </c>
      <c r="G45" s="93">
        <f t="shared" si="6"/>
        <v>16.889766666666667</v>
      </c>
      <c r="H45" s="93">
        <f t="shared" si="6"/>
        <v>14.298722916666668</v>
      </c>
      <c r="I45" s="93">
        <f t="shared" si="6"/>
        <v>12.155513888888889</v>
      </c>
      <c r="J45" s="93">
        <f t="shared" si="6"/>
        <v>2.1112208333333333</v>
      </c>
      <c r="K45" s="93">
        <f t="shared" si="6"/>
        <v>0</v>
      </c>
      <c r="L45" s="93">
        <f t="shared" si="6"/>
        <v>13.051183333333332</v>
      </c>
      <c r="M45" s="93">
        <f t="shared" si="6"/>
        <v>17.20964861111111</v>
      </c>
      <c r="N45" s="93">
        <f t="shared" si="6"/>
        <v>17.04970763888889</v>
      </c>
      <c r="O45" s="93">
        <f t="shared" si="6"/>
        <v>17.04970763888889</v>
      </c>
      <c r="P45" s="93">
        <f t="shared" si="6"/>
        <v>17.881400694444444</v>
      </c>
      <c r="Q45" s="93">
        <f t="shared" si="6"/>
        <v>39.345479166666671</v>
      </c>
      <c r="R45" s="93">
        <f t="shared" si="6"/>
        <v>39.66536111111111</v>
      </c>
      <c r="S45" s="93">
        <f t="shared" si="6"/>
        <v>26.262307638888888</v>
      </c>
      <c r="T45" s="93">
        <f t="shared" si="6"/>
        <v>26.390260416666667</v>
      </c>
      <c r="U45" s="93">
        <f t="shared" si="6"/>
        <v>26.710142361111114</v>
      </c>
      <c r="V45" s="93">
        <f t="shared" si="6"/>
        <v>25.398626388888893</v>
      </c>
      <c r="W45" s="93">
        <f t="shared" si="6"/>
        <v>24.822838888888889</v>
      </c>
      <c r="X45" s="93">
        <f t="shared" si="6"/>
        <v>12.315454861111112</v>
      </c>
      <c r="Y45" s="93">
        <f t="shared" si="6"/>
        <v>13.371065277777777</v>
      </c>
      <c r="Z45" s="93">
        <f t="shared" si="6"/>
        <v>13.531006249999999</v>
      </c>
      <c r="AA45" s="93">
        <f t="shared" si="6"/>
        <v>9.5004937500000004</v>
      </c>
      <c r="AB45" s="93">
        <f t="shared" si="6"/>
        <v>9.2126000000000001</v>
      </c>
      <c r="AC45" s="93">
        <f t="shared" si="6"/>
        <v>8.7647652777777783</v>
      </c>
      <c r="AD45" s="93">
        <f t="shared" si="6"/>
        <v>8.1250013888888883</v>
      </c>
      <c r="AE45" s="94">
        <f t="shared" si="6"/>
        <v>20.66437361111111</v>
      </c>
      <c r="AF45" s="94">
        <f t="shared" si="6"/>
        <v>20.66437361111111</v>
      </c>
      <c r="AG45" s="94">
        <f t="shared" si="6"/>
        <v>20.66437361111111</v>
      </c>
      <c r="AH45" s="94">
        <f t="shared" si="6"/>
        <v>20.66437361111111</v>
      </c>
      <c r="AI45" s="94">
        <f t="shared" si="6"/>
        <v>20.66437361111111</v>
      </c>
    </row>
    <row r="46" spans="5:46" x14ac:dyDescent="0.35">
      <c r="E46" s="1">
        <v>7</v>
      </c>
      <c r="F46" s="93">
        <f t="shared" ref="F46:AI46" si="7">F11*$AL$28</f>
        <v>23.767228472222222</v>
      </c>
      <c r="G46" s="93">
        <f t="shared" si="7"/>
        <v>14.010829166666666</v>
      </c>
      <c r="H46" s="93">
        <f t="shared" si="7"/>
        <v>16.889766666666667</v>
      </c>
      <c r="I46" s="93">
        <f t="shared" si="7"/>
        <v>15.994097222222223</v>
      </c>
      <c r="J46" s="93">
        <f t="shared" si="7"/>
        <v>11.355809027777779</v>
      </c>
      <c r="K46" s="93">
        <f t="shared" si="7"/>
        <v>13.051183333333332</v>
      </c>
      <c r="L46" s="93">
        <f t="shared" si="7"/>
        <v>0</v>
      </c>
      <c r="M46" s="93">
        <f t="shared" si="7"/>
        <v>8.5408479166666673</v>
      </c>
      <c r="N46" s="93">
        <f t="shared" si="7"/>
        <v>9.8843520833333329</v>
      </c>
      <c r="O46" s="93">
        <f t="shared" si="7"/>
        <v>9.9163402777777776</v>
      </c>
      <c r="P46" s="93">
        <f t="shared" si="7"/>
        <v>9.9803166666666669</v>
      </c>
      <c r="Q46" s="93">
        <f t="shared" si="7"/>
        <v>40.305125000000004</v>
      </c>
      <c r="R46" s="93">
        <f t="shared" si="7"/>
        <v>40.94488888888889</v>
      </c>
      <c r="S46" s="93">
        <f t="shared" si="7"/>
        <v>26.006402083333334</v>
      </c>
      <c r="T46" s="93">
        <f t="shared" si="7"/>
        <v>26.166343055555554</v>
      </c>
      <c r="U46" s="93">
        <f t="shared" si="7"/>
        <v>26.454236805555556</v>
      </c>
      <c r="V46" s="93">
        <f t="shared" si="7"/>
        <v>25.142720833333332</v>
      </c>
      <c r="W46" s="93">
        <f t="shared" si="7"/>
        <v>14.842522222222222</v>
      </c>
      <c r="X46" s="93">
        <f t="shared" si="7"/>
        <v>14.906498611111113</v>
      </c>
      <c r="Y46" s="93">
        <f t="shared" si="7"/>
        <v>15.962109027777778</v>
      </c>
      <c r="Z46" s="93">
        <f t="shared" si="7"/>
        <v>16.122050000000002</v>
      </c>
      <c r="AA46" s="93">
        <f t="shared" si="7"/>
        <v>16.377955555555555</v>
      </c>
      <c r="AB46" s="93">
        <f t="shared" si="7"/>
        <v>15.898132638888891</v>
      </c>
      <c r="AC46" s="93">
        <f t="shared" si="7"/>
        <v>16.537896527777779</v>
      </c>
      <c r="AD46" s="93">
        <f t="shared" si="7"/>
        <v>16.793802083333333</v>
      </c>
      <c r="AE46" s="94">
        <f t="shared" si="7"/>
        <v>22.391736111111111</v>
      </c>
      <c r="AF46" s="94">
        <f t="shared" si="7"/>
        <v>22.391736111111111</v>
      </c>
      <c r="AG46" s="94">
        <f t="shared" si="7"/>
        <v>22.391736111111111</v>
      </c>
      <c r="AH46" s="94">
        <f t="shared" si="7"/>
        <v>22.391736111111111</v>
      </c>
      <c r="AI46" s="94">
        <f t="shared" si="7"/>
        <v>22.391736111111111</v>
      </c>
    </row>
    <row r="47" spans="5:46" x14ac:dyDescent="0.35">
      <c r="E47" s="1">
        <v>8</v>
      </c>
      <c r="F47" s="93">
        <f t="shared" ref="F47:AI47" si="8">F12*$AL$28</f>
        <v>15.290356944444444</v>
      </c>
      <c r="G47" s="93">
        <f t="shared" si="8"/>
        <v>5.5659458333333331</v>
      </c>
      <c r="H47" s="93">
        <f t="shared" si="8"/>
        <v>12.091537499999999</v>
      </c>
      <c r="I47" s="93">
        <f t="shared" si="8"/>
        <v>11.22785625</v>
      </c>
      <c r="J47" s="93">
        <f t="shared" si="8"/>
        <v>15.322345138888888</v>
      </c>
      <c r="K47" s="93">
        <f t="shared" si="8"/>
        <v>17.20964861111111</v>
      </c>
      <c r="L47" s="93">
        <f t="shared" si="8"/>
        <v>8.572836111111112</v>
      </c>
      <c r="M47" s="93">
        <f t="shared" si="8"/>
        <v>0</v>
      </c>
      <c r="N47" s="93">
        <f t="shared" si="8"/>
        <v>1.5354333333333334</v>
      </c>
      <c r="O47" s="93">
        <f t="shared" si="8"/>
        <v>1.6953743055555555</v>
      </c>
      <c r="P47" s="93">
        <f t="shared" si="8"/>
        <v>2.3671263888888889</v>
      </c>
      <c r="Q47" s="93">
        <f t="shared" si="8"/>
        <v>31.956206250000005</v>
      </c>
      <c r="R47" s="93">
        <f t="shared" si="8"/>
        <v>32.627958333333332</v>
      </c>
      <c r="S47" s="93">
        <f t="shared" si="8"/>
        <v>17.561518750000001</v>
      </c>
      <c r="T47" s="93">
        <f t="shared" si="8"/>
        <v>17.689471527777776</v>
      </c>
      <c r="U47" s="93">
        <f t="shared" si="8"/>
        <v>17.977365277777778</v>
      </c>
      <c r="V47" s="93">
        <f t="shared" si="8"/>
        <v>16.665849305555557</v>
      </c>
      <c r="W47" s="93">
        <f t="shared" si="8"/>
        <v>9.1486236111111126</v>
      </c>
      <c r="X47" s="93">
        <f t="shared" si="8"/>
        <v>10.108269444444446</v>
      </c>
      <c r="Y47" s="93">
        <f t="shared" si="8"/>
        <v>11.163879861111111</v>
      </c>
      <c r="Z47" s="93">
        <f t="shared" si="8"/>
        <v>11.355809027777779</v>
      </c>
      <c r="AA47" s="93">
        <f t="shared" si="8"/>
        <v>11.611714583333333</v>
      </c>
      <c r="AB47" s="93">
        <f t="shared" si="8"/>
        <v>11.131891666666666</v>
      </c>
      <c r="AC47" s="93">
        <f t="shared" si="8"/>
        <v>11.771655555555554</v>
      </c>
      <c r="AD47" s="93">
        <f t="shared" si="8"/>
        <v>11.995572916666667</v>
      </c>
      <c r="AE47" s="94">
        <f t="shared" si="8"/>
        <v>13.818900000000001</v>
      </c>
      <c r="AF47" s="94">
        <f t="shared" si="8"/>
        <v>13.818900000000001</v>
      </c>
      <c r="AG47" s="94">
        <f t="shared" si="8"/>
        <v>13.818900000000001</v>
      </c>
      <c r="AH47" s="94">
        <f t="shared" si="8"/>
        <v>13.818900000000001</v>
      </c>
      <c r="AI47" s="94">
        <f t="shared" si="8"/>
        <v>13.818900000000001</v>
      </c>
    </row>
    <row r="48" spans="5:46" x14ac:dyDescent="0.35">
      <c r="E48" s="1">
        <v>9</v>
      </c>
      <c r="F48" s="93">
        <f t="shared" ref="F48:AI48" si="9">F13*$AL$28</f>
        <v>14.490652083333332</v>
      </c>
      <c r="G48" s="93">
        <f t="shared" si="9"/>
        <v>4.7662409722222225</v>
      </c>
      <c r="H48" s="93">
        <f t="shared" si="9"/>
        <v>12.155513888888889</v>
      </c>
      <c r="I48" s="93">
        <f t="shared" si="9"/>
        <v>11.291832638888888</v>
      </c>
      <c r="J48" s="93">
        <f t="shared" si="9"/>
        <v>15.386321527777779</v>
      </c>
      <c r="K48" s="93">
        <f t="shared" si="9"/>
        <v>17.273624999999999</v>
      </c>
      <c r="L48" s="93">
        <f t="shared" si="9"/>
        <v>9.8843520833333329</v>
      </c>
      <c r="M48" s="93">
        <f t="shared" si="9"/>
        <v>1.5354333333333334</v>
      </c>
      <c r="N48" s="93">
        <f t="shared" si="9"/>
        <v>0</v>
      </c>
      <c r="O48" s="93">
        <f t="shared" si="9"/>
        <v>0.89566944444444441</v>
      </c>
      <c r="P48" s="93">
        <f t="shared" si="9"/>
        <v>1.5674215277777779</v>
      </c>
      <c r="Q48" s="93">
        <f t="shared" si="9"/>
        <v>31.156501388888891</v>
      </c>
      <c r="R48" s="93">
        <f t="shared" si="9"/>
        <v>31.668312500000003</v>
      </c>
      <c r="S48" s="93">
        <f t="shared" si="9"/>
        <v>16.761813888888888</v>
      </c>
      <c r="T48" s="93">
        <f t="shared" si="9"/>
        <v>16.889766666666667</v>
      </c>
      <c r="U48" s="93">
        <f t="shared" si="9"/>
        <v>17.177660416666669</v>
      </c>
      <c r="V48" s="93">
        <f t="shared" si="9"/>
        <v>15.866144444444446</v>
      </c>
      <c r="W48" s="93">
        <f t="shared" si="9"/>
        <v>9.5324819444444451</v>
      </c>
      <c r="X48" s="93">
        <f t="shared" si="9"/>
        <v>10.172245833333333</v>
      </c>
      <c r="Y48" s="93">
        <f t="shared" si="9"/>
        <v>11.22785625</v>
      </c>
      <c r="Z48" s="93">
        <f t="shared" si="9"/>
        <v>11.387797222222224</v>
      </c>
      <c r="AA48" s="93">
        <f t="shared" si="9"/>
        <v>11.675690972222222</v>
      </c>
      <c r="AB48" s="93">
        <f t="shared" si="9"/>
        <v>11.195868055555556</v>
      </c>
      <c r="AC48" s="93">
        <f t="shared" si="9"/>
        <v>11.803643749999999</v>
      </c>
      <c r="AD48" s="93">
        <f t="shared" si="9"/>
        <v>12.059549305555556</v>
      </c>
      <c r="AE48" s="94">
        <f t="shared" si="9"/>
        <v>13.01919513888889</v>
      </c>
      <c r="AF48" s="94">
        <f t="shared" si="9"/>
        <v>13.01919513888889</v>
      </c>
      <c r="AG48" s="94">
        <f t="shared" si="9"/>
        <v>13.01919513888889</v>
      </c>
      <c r="AH48" s="94">
        <f t="shared" si="9"/>
        <v>13.01919513888889</v>
      </c>
      <c r="AI48" s="94">
        <f t="shared" si="9"/>
        <v>13.01919513888889</v>
      </c>
    </row>
    <row r="49" spans="5:35" x14ac:dyDescent="0.35">
      <c r="E49" s="1">
        <v>10</v>
      </c>
      <c r="F49" s="93">
        <f t="shared" ref="F49:AI49" si="10">F14*$AL$28</f>
        <v>14.266734722222223</v>
      </c>
      <c r="G49" s="93">
        <f t="shared" si="10"/>
        <v>4.5103354166666669</v>
      </c>
      <c r="H49" s="93">
        <f t="shared" si="10"/>
        <v>12.123525694444444</v>
      </c>
      <c r="I49" s="93">
        <f t="shared" si="10"/>
        <v>11.259844444444445</v>
      </c>
      <c r="J49" s="93">
        <f t="shared" si="10"/>
        <v>15.354333333333333</v>
      </c>
      <c r="K49" s="93">
        <f t="shared" si="10"/>
        <v>17.241636805555554</v>
      </c>
      <c r="L49" s="93">
        <f t="shared" si="10"/>
        <v>9.9803166666666669</v>
      </c>
      <c r="M49" s="93">
        <f t="shared" si="10"/>
        <v>1.6953743055555555</v>
      </c>
      <c r="N49" s="93">
        <f t="shared" si="10"/>
        <v>0.89566944444444441</v>
      </c>
      <c r="O49" s="93">
        <f t="shared" si="10"/>
        <v>0</v>
      </c>
      <c r="P49" s="93">
        <f t="shared" si="10"/>
        <v>1.1835631944444445</v>
      </c>
      <c r="Q49" s="93">
        <f t="shared" si="10"/>
        <v>30.932584027777779</v>
      </c>
      <c r="R49" s="93">
        <f t="shared" si="10"/>
        <v>31.44439513888889</v>
      </c>
      <c r="S49" s="93">
        <f t="shared" si="10"/>
        <v>16.505908333333334</v>
      </c>
      <c r="T49" s="93">
        <f t="shared" si="10"/>
        <v>16.633861111111113</v>
      </c>
      <c r="U49" s="93">
        <f t="shared" si="10"/>
        <v>16.953743055555556</v>
      </c>
      <c r="V49" s="93">
        <f t="shared" si="10"/>
        <v>15.642227083333333</v>
      </c>
      <c r="W49" s="93">
        <f t="shared" si="10"/>
        <v>9.3085645833333341</v>
      </c>
      <c r="X49" s="93">
        <f t="shared" si="10"/>
        <v>10.620080555555557</v>
      </c>
      <c r="Y49" s="93">
        <f t="shared" si="10"/>
        <v>11.195868055555556</v>
      </c>
      <c r="Z49" s="93">
        <f t="shared" si="10"/>
        <v>11.387797222222224</v>
      </c>
      <c r="AA49" s="93">
        <f t="shared" si="10"/>
        <v>11.643702777777778</v>
      </c>
      <c r="AB49" s="93">
        <f t="shared" si="10"/>
        <v>11.163879861111111</v>
      </c>
      <c r="AC49" s="93">
        <f t="shared" si="10"/>
        <v>11.771655555555554</v>
      </c>
      <c r="AD49" s="93">
        <f t="shared" si="10"/>
        <v>12.027561111111112</v>
      </c>
      <c r="AE49" s="94">
        <f t="shared" si="10"/>
        <v>12.763289583333334</v>
      </c>
      <c r="AF49" s="94">
        <f t="shared" si="10"/>
        <v>12.763289583333334</v>
      </c>
      <c r="AG49" s="94">
        <f t="shared" si="10"/>
        <v>12.763289583333334</v>
      </c>
      <c r="AH49" s="94">
        <f t="shared" si="10"/>
        <v>12.763289583333334</v>
      </c>
      <c r="AI49" s="94">
        <f t="shared" si="10"/>
        <v>12.763289583333334</v>
      </c>
    </row>
    <row r="50" spans="5:35" x14ac:dyDescent="0.35">
      <c r="E50" s="1">
        <v>11</v>
      </c>
      <c r="F50" s="93">
        <f t="shared" ref="F50:AI50" si="11">F15*$AL$28</f>
        <v>14.010829166666666</v>
      </c>
      <c r="G50" s="93">
        <f t="shared" si="11"/>
        <v>4.2544298611111113</v>
      </c>
      <c r="H50" s="93">
        <f t="shared" si="11"/>
        <v>13.147147916666668</v>
      </c>
      <c r="I50" s="93">
        <f t="shared" si="11"/>
        <v>12.251478472222221</v>
      </c>
      <c r="J50" s="93">
        <f t="shared" si="11"/>
        <v>16.345967361111111</v>
      </c>
      <c r="K50" s="93">
        <f t="shared" si="11"/>
        <v>18.233270833333332</v>
      </c>
      <c r="L50" s="93">
        <f t="shared" si="11"/>
        <v>9.9803166666666669</v>
      </c>
      <c r="M50" s="93">
        <f t="shared" si="11"/>
        <v>2.3671263888888889</v>
      </c>
      <c r="N50" s="93">
        <f t="shared" si="11"/>
        <v>1.5674215277777779</v>
      </c>
      <c r="O50" s="93">
        <f t="shared" si="11"/>
        <v>1.2155513888888889</v>
      </c>
      <c r="P50" s="93">
        <f t="shared" si="11"/>
        <v>0</v>
      </c>
      <c r="Q50" s="93">
        <f t="shared" si="11"/>
        <v>30.676678472222225</v>
      </c>
      <c r="R50" s="93">
        <f t="shared" si="11"/>
        <v>31.188489583333336</v>
      </c>
      <c r="S50" s="93">
        <f t="shared" si="11"/>
        <v>16.250002777777777</v>
      </c>
      <c r="T50" s="93">
        <f t="shared" si="11"/>
        <v>16.377955555555555</v>
      </c>
      <c r="U50" s="93">
        <f t="shared" si="11"/>
        <v>16.697837500000002</v>
      </c>
      <c r="V50" s="93">
        <f t="shared" si="11"/>
        <v>15.386321527777779</v>
      </c>
      <c r="W50" s="93">
        <f t="shared" si="11"/>
        <v>8.3489187500000011</v>
      </c>
      <c r="X50" s="93">
        <f t="shared" si="11"/>
        <v>10.364174999999999</v>
      </c>
      <c r="Y50" s="93">
        <f t="shared" si="11"/>
        <v>12.187502083333333</v>
      </c>
      <c r="Z50" s="93">
        <f t="shared" si="11"/>
        <v>12.379431250000001</v>
      </c>
      <c r="AA50" s="93">
        <f t="shared" si="11"/>
        <v>12.635336805555555</v>
      </c>
      <c r="AB50" s="93">
        <f t="shared" si="11"/>
        <v>12.155513888888889</v>
      </c>
      <c r="AC50" s="93">
        <f t="shared" si="11"/>
        <v>12.795277777777779</v>
      </c>
      <c r="AD50" s="93">
        <f t="shared" si="11"/>
        <v>13.01919513888889</v>
      </c>
      <c r="AE50" s="94">
        <f t="shared" si="11"/>
        <v>12.475395833333334</v>
      </c>
      <c r="AF50" s="94">
        <f t="shared" si="11"/>
        <v>12.475395833333334</v>
      </c>
      <c r="AG50" s="94">
        <f t="shared" si="11"/>
        <v>12.475395833333334</v>
      </c>
      <c r="AH50" s="94">
        <f t="shared" si="11"/>
        <v>12.475395833333334</v>
      </c>
      <c r="AI50" s="94">
        <f t="shared" si="11"/>
        <v>12.475395833333334</v>
      </c>
    </row>
    <row r="51" spans="5:35" x14ac:dyDescent="0.35">
      <c r="E51" s="1">
        <v>12</v>
      </c>
      <c r="F51" s="93">
        <f t="shared" ref="F51:AI51" si="12">F16*$AL$28</f>
        <v>23.031500000000001</v>
      </c>
      <c r="G51" s="93">
        <f t="shared" si="12"/>
        <v>27.957681944444449</v>
      </c>
      <c r="H51" s="93">
        <f t="shared" si="12"/>
        <v>30.676678472222225</v>
      </c>
      <c r="I51" s="93">
        <f t="shared" si="12"/>
        <v>33.907486111111112</v>
      </c>
      <c r="J51" s="93">
        <f t="shared" si="12"/>
        <v>37.746069444444444</v>
      </c>
      <c r="K51" s="93">
        <f t="shared" si="12"/>
        <v>39.66536111111111</v>
      </c>
      <c r="L51" s="93">
        <f t="shared" si="12"/>
        <v>41.264770833333337</v>
      </c>
      <c r="M51" s="93">
        <f t="shared" si="12"/>
        <v>32.627958333333332</v>
      </c>
      <c r="N51" s="93">
        <f t="shared" si="12"/>
        <v>31.764277083333333</v>
      </c>
      <c r="O51" s="93">
        <f t="shared" si="12"/>
        <v>31.476383333333334</v>
      </c>
      <c r="P51" s="93">
        <f t="shared" si="12"/>
        <v>31.220477777777777</v>
      </c>
      <c r="Q51" s="93">
        <f t="shared" si="12"/>
        <v>0</v>
      </c>
      <c r="R51" s="93">
        <f t="shared" si="12"/>
        <v>0.25590555555555555</v>
      </c>
      <c r="S51" s="93">
        <f t="shared" si="12"/>
        <v>16.825790277777777</v>
      </c>
      <c r="T51" s="93">
        <f t="shared" si="12"/>
        <v>16.953743055555556</v>
      </c>
      <c r="U51" s="93">
        <f t="shared" si="12"/>
        <v>16.665849305555557</v>
      </c>
      <c r="V51" s="93">
        <f t="shared" si="12"/>
        <v>24.406992361111111</v>
      </c>
      <c r="W51" s="93">
        <f t="shared" si="12"/>
        <v>29.205221527777777</v>
      </c>
      <c r="X51" s="93">
        <f t="shared" si="12"/>
        <v>28.021658333333331</v>
      </c>
      <c r="Y51" s="93">
        <f t="shared" si="12"/>
        <v>33.587604166666665</v>
      </c>
      <c r="Z51" s="93">
        <f t="shared" si="12"/>
        <v>31.636324305555558</v>
      </c>
      <c r="AA51" s="93">
        <f t="shared" si="12"/>
        <v>33.907486111111112</v>
      </c>
      <c r="AB51" s="93">
        <f t="shared" si="12"/>
        <v>33.587604166666665</v>
      </c>
      <c r="AC51" s="93">
        <f t="shared" si="12"/>
        <v>34.227368055555559</v>
      </c>
      <c r="AD51" s="93">
        <f t="shared" si="12"/>
        <v>34.547249999999998</v>
      </c>
      <c r="AE51" s="94">
        <f t="shared" si="12"/>
        <v>20.792326388888888</v>
      </c>
      <c r="AF51" s="94">
        <f t="shared" si="12"/>
        <v>20.792326388888888</v>
      </c>
      <c r="AG51" s="94">
        <f t="shared" si="12"/>
        <v>20.792326388888888</v>
      </c>
      <c r="AH51" s="94">
        <f t="shared" si="12"/>
        <v>20.792326388888888</v>
      </c>
      <c r="AI51" s="94">
        <f t="shared" si="12"/>
        <v>20.792326388888888</v>
      </c>
    </row>
    <row r="52" spans="5:35" x14ac:dyDescent="0.35">
      <c r="E52" s="1">
        <v>13</v>
      </c>
      <c r="F52" s="93">
        <f t="shared" ref="F52:AI52" si="13">F17*$AL$28</f>
        <v>23.287405555555555</v>
      </c>
      <c r="G52" s="93">
        <f t="shared" si="13"/>
        <v>28.213587500000003</v>
      </c>
      <c r="H52" s="93">
        <f t="shared" si="13"/>
        <v>30.932584027777779</v>
      </c>
      <c r="I52" s="93">
        <f t="shared" si="13"/>
        <v>33.907486111111112</v>
      </c>
      <c r="J52" s="93">
        <f t="shared" si="13"/>
        <v>38.065951388888891</v>
      </c>
      <c r="K52" s="93">
        <f t="shared" si="13"/>
        <v>39.985243055555557</v>
      </c>
      <c r="L52" s="93">
        <f t="shared" si="13"/>
        <v>41.264770833333337</v>
      </c>
      <c r="M52" s="93">
        <f t="shared" si="13"/>
        <v>32.947840277777779</v>
      </c>
      <c r="N52" s="93">
        <f t="shared" si="13"/>
        <v>31.988194444444446</v>
      </c>
      <c r="O52" s="93">
        <f t="shared" si="13"/>
        <v>31.764277083333333</v>
      </c>
      <c r="P52" s="93">
        <f t="shared" si="13"/>
        <v>31.476383333333334</v>
      </c>
      <c r="Q52" s="93">
        <f t="shared" si="13"/>
        <v>0.25590555555555555</v>
      </c>
      <c r="R52" s="93">
        <f t="shared" si="13"/>
        <v>0</v>
      </c>
      <c r="S52" s="93">
        <f t="shared" si="13"/>
        <v>18.553152777777779</v>
      </c>
      <c r="T52" s="93">
        <f t="shared" si="13"/>
        <v>18.681105555555554</v>
      </c>
      <c r="U52" s="93">
        <f t="shared" si="13"/>
        <v>18.393211805555556</v>
      </c>
      <c r="V52" s="93">
        <f t="shared" si="13"/>
        <v>24.662897916666665</v>
      </c>
      <c r="W52" s="93">
        <f t="shared" si="13"/>
        <v>29.461127083333331</v>
      </c>
      <c r="X52" s="93">
        <f t="shared" si="13"/>
        <v>28.277563888888892</v>
      </c>
      <c r="Y52" s="93">
        <f t="shared" si="13"/>
        <v>33.907486111111112</v>
      </c>
      <c r="Z52" s="93">
        <f t="shared" si="13"/>
        <v>31.892229861111112</v>
      </c>
      <c r="AA52" s="93">
        <f t="shared" si="13"/>
        <v>34.227368055555559</v>
      </c>
      <c r="AB52" s="93">
        <f t="shared" si="13"/>
        <v>33.907486111111112</v>
      </c>
      <c r="AC52" s="93">
        <f t="shared" si="13"/>
        <v>34.547249999999998</v>
      </c>
      <c r="AD52" s="93">
        <f t="shared" si="13"/>
        <v>34.867131944444445</v>
      </c>
      <c r="AE52" s="94">
        <f t="shared" si="13"/>
        <v>21.3041375</v>
      </c>
      <c r="AF52" s="94">
        <f t="shared" si="13"/>
        <v>21.3041375</v>
      </c>
      <c r="AG52" s="94">
        <f t="shared" si="13"/>
        <v>21.3041375</v>
      </c>
      <c r="AH52" s="94">
        <f t="shared" si="13"/>
        <v>21.3041375</v>
      </c>
      <c r="AI52" s="94">
        <f t="shared" si="13"/>
        <v>21.3041375</v>
      </c>
    </row>
    <row r="53" spans="5:35" x14ac:dyDescent="0.35">
      <c r="E53" s="1">
        <v>14</v>
      </c>
      <c r="F53" s="93">
        <f t="shared" ref="F53:AI53" si="14">F18*$AL$28</f>
        <v>3.2308076388888889</v>
      </c>
      <c r="G53" s="93">
        <f t="shared" si="14"/>
        <v>13.59498263888889</v>
      </c>
      <c r="H53" s="93">
        <f t="shared" si="14"/>
        <v>17.337601388888892</v>
      </c>
      <c r="I53" s="93">
        <f t="shared" si="14"/>
        <v>20.408468055555556</v>
      </c>
      <c r="J53" s="93">
        <f t="shared" si="14"/>
        <v>24.43898055555556</v>
      </c>
      <c r="K53" s="93">
        <f t="shared" si="14"/>
        <v>26.326284027777778</v>
      </c>
      <c r="L53" s="93">
        <f t="shared" si="14"/>
        <v>26.774118750000003</v>
      </c>
      <c r="M53" s="93">
        <f t="shared" si="14"/>
        <v>18.201282638888888</v>
      </c>
      <c r="N53" s="93">
        <f t="shared" si="14"/>
        <v>17.401577777777778</v>
      </c>
      <c r="O53" s="93">
        <f t="shared" si="14"/>
        <v>17.145672222222224</v>
      </c>
      <c r="P53" s="93">
        <f t="shared" si="14"/>
        <v>16.889766666666667</v>
      </c>
      <c r="Q53" s="93">
        <f t="shared" si="14"/>
        <v>16.825790277777777</v>
      </c>
      <c r="R53" s="93">
        <f t="shared" si="14"/>
        <v>18.553152777777779</v>
      </c>
      <c r="S53" s="93">
        <f t="shared" si="14"/>
        <v>0</v>
      </c>
      <c r="T53" s="93">
        <f t="shared" si="14"/>
        <v>0.25590555555555555</v>
      </c>
      <c r="U53" s="93">
        <f t="shared" si="14"/>
        <v>1.7593506944444446</v>
      </c>
      <c r="V53" s="93">
        <f t="shared" si="14"/>
        <v>1.7273625000000001</v>
      </c>
      <c r="W53" s="93">
        <f t="shared" si="14"/>
        <v>6.7175208333333334</v>
      </c>
      <c r="X53" s="93">
        <f t="shared" si="14"/>
        <v>14.68258125</v>
      </c>
      <c r="Y53" s="93">
        <f t="shared" si="14"/>
        <v>20.376479861111111</v>
      </c>
      <c r="Z53" s="93">
        <f t="shared" si="14"/>
        <v>18.297247222222225</v>
      </c>
      <c r="AA53" s="93">
        <f t="shared" si="14"/>
        <v>20.728349999999999</v>
      </c>
      <c r="AB53" s="93">
        <f t="shared" si="14"/>
        <v>20.248527083333332</v>
      </c>
      <c r="AC53" s="93">
        <f t="shared" si="14"/>
        <v>20.888290972222222</v>
      </c>
      <c r="AD53" s="93">
        <f t="shared" si="14"/>
        <v>21.112208333333335</v>
      </c>
      <c r="AE53" s="94">
        <f t="shared" si="14"/>
        <v>6.5895680555555565</v>
      </c>
      <c r="AF53" s="94">
        <f t="shared" si="14"/>
        <v>6.5895680555555565</v>
      </c>
      <c r="AG53" s="94">
        <f t="shared" si="14"/>
        <v>6.5895680555555565</v>
      </c>
      <c r="AH53" s="94">
        <f t="shared" si="14"/>
        <v>6.5895680555555565</v>
      </c>
      <c r="AI53" s="94">
        <f t="shared" si="14"/>
        <v>6.5895680555555565</v>
      </c>
    </row>
    <row r="54" spans="5:35" x14ac:dyDescent="0.35">
      <c r="E54" s="1">
        <v>15</v>
      </c>
      <c r="F54" s="93">
        <f t="shared" ref="F54:AI54" si="15">F19*$AL$28</f>
        <v>3.3587604166666667</v>
      </c>
      <c r="G54" s="93">
        <f t="shared" si="15"/>
        <v>13.754923611111112</v>
      </c>
      <c r="H54" s="93">
        <f t="shared" si="15"/>
        <v>17.465554166666667</v>
      </c>
      <c r="I54" s="93">
        <f t="shared" si="15"/>
        <v>20.536420833333334</v>
      </c>
      <c r="J54" s="93">
        <f t="shared" si="15"/>
        <v>24.566933333333335</v>
      </c>
      <c r="K54" s="93">
        <f t="shared" si="15"/>
        <v>26.454236805555556</v>
      </c>
      <c r="L54" s="93">
        <f t="shared" si="15"/>
        <v>26.934059722222223</v>
      </c>
      <c r="M54" s="93">
        <f t="shared" si="15"/>
        <v>18.361223611111111</v>
      </c>
      <c r="N54" s="93">
        <f t="shared" si="15"/>
        <v>17.561518750000001</v>
      </c>
      <c r="O54" s="93">
        <f t="shared" si="15"/>
        <v>17.273624999999999</v>
      </c>
      <c r="P54" s="93">
        <f t="shared" si="15"/>
        <v>17.017719444444445</v>
      </c>
      <c r="Q54" s="93">
        <f t="shared" si="15"/>
        <v>16.953743055555556</v>
      </c>
      <c r="R54" s="93">
        <f t="shared" si="15"/>
        <v>18.681105555555554</v>
      </c>
      <c r="S54" s="93">
        <f t="shared" si="15"/>
        <v>0.25590555555555555</v>
      </c>
      <c r="T54" s="93">
        <f t="shared" si="15"/>
        <v>0</v>
      </c>
      <c r="U54" s="93">
        <f t="shared" si="15"/>
        <v>1.8873034722222224</v>
      </c>
      <c r="V54" s="93">
        <f t="shared" si="15"/>
        <v>1.8873034722222224</v>
      </c>
      <c r="W54" s="93">
        <f t="shared" si="15"/>
        <v>6.8774618055555559</v>
      </c>
      <c r="X54" s="93">
        <f t="shared" si="15"/>
        <v>14.810534027777777</v>
      </c>
      <c r="Y54" s="93">
        <f t="shared" si="15"/>
        <v>20.504432638888886</v>
      </c>
      <c r="Z54" s="93">
        <f t="shared" si="15"/>
        <v>18.4252</v>
      </c>
      <c r="AA54" s="93">
        <f t="shared" si="15"/>
        <v>20.856302777777778</v>
      </c>
      <c r="AB54" s="93">
        <f t="shared" si="15"/>
        <v>20.376479861111111</v>
      </c>
      <c r="AC54" s="93">
        <f t="shared" si="15"/>
        <v>21.016243750000001</v>
      </c>
      <c r="AD54" s="93">
        <f t="shared" si="15"/>
        <v>21.240161111111114</v>
      </c>
      <c r="AE54" s="94">
        <f t="shared" si="15"/>
        <v>6.7175208333333334</v>
      </c>
      <c r="AF54" s="94">
        <f t="shared" si="15"/>
        <v>6.7175208333333334</v>
      </c>
      <c r="AG54" s="94">
        <f t="shared" si="15"/>
        <v>6.7175208333333334</v>
      </c>
      <c r="AH54" s="94">
        <f t="shared" si="15"/>
        <v>6.7175208333333334</v>
      </c>
      <c r="AI54" s="94">
        <f t="shared" si="15"/>
        <v>6.7175208333333334</v>
      </c>
    </row>
    <row r="55" spans="5:35" x14ac:dyDescent="0.35">
      <c r="E55" s="1">
        <v>16</v>
      </c>
      <c r="F55" s="93">
        <f t="shared" ref="F55:AI55" si="16">F20*$AL$28</f>
        <v>3.4867131944444445</v>
      </c>
      <c r="G55" s="93">
        <f t="shared" si="16"/>
        <v>13.850888194444444</v>
      </c>
      <c r="H55" s="93">
        <f t="shared" si="16"/>
        <v>17.561518750000001</v>
      </c>
      <c r="I55" s="93">
        <f t="shared" si="16"/>
        <v>20.66437361111111</v>
      </c>
      <c r="J55" s="93">
        <f t="shared" si="16"/>
        <v>24.662897916666665</v>
      </c>
      <c r="K55" s="93">
        <f t="shared" si="16"/>
        <v>26.55020138888889</v>
      </c>
      <c r="L55" s="93">
        <f t="shared" si="16"/>
        <v>27.030024305555557</v>
      </c>
      <c r="M55" s="93">
        <f t="shared" si="16"/>
        <v>18.457188194444445</v>
      </c>
      <c r="N55" s="93">
        <f t="shared" si="16"/>
        <v>17.657483333333335</v>
      </c>
      <c r="O55" s="93">
        <f t="shared" si="16"/>
        <v>17.369589583333333</v>
      </c>
      <c r="P55" s="93">
        <f t="shared" si="16"/>
        <v>17.113684027777779</v>
      </c>
      <c r="Q55" s="93">
        <f t="shared" si="16"/>
        <v>16.665849305555557</v>
      </c>
      <c r="R55" s="93">
        <f t="shared" si="16"/>
        <v>18.393211805555556</v>
      </c>
      <c r="S55" s="93">
        <f t="shared" si="16"/>
        <v>1.7593506944444446</v>
      </c>
      <c r="T55" s="93">
        <f t="shared" si="16"/>
        <v>1.8873034722222224</v>
      </c>
      <c r="U55" s="93">
        <f t="shared" si="16"/>
        <v>0</v>
      </c>
      <c r="V55" s="93">
        <f t="shared" si="16"/>
        <v>2.3671263888888889</v>
      </c>
      <c r="W55" s="93">
        <f t="shared" si="16"/>
        <v>5.6938986111111118</v>
      </c>
      <c r="X55" s="93">
        <f t="shared" si="16"/>
        <v>14.938486805555558</v>
      </c>
      <c r="Y55" s="93">
        <f t="shared" si="16"/>
        <v>20.600397222222224</v>
      </c>
      <c r="Z55" s="93">
        <f t="shared" si="16"/>
        <v>18.521164583333334</v>
      </c>
      <c r="AA55" s="93">
        <f t="shared" si="16"/>
        <v>20.984255555555553</v>
      </c>
      <c r="AB55" s="93">
        <f t="shared" si="16"/>
        <v>20.504432638888886</v>
      </c>
      <c r="AC55" s="93">
        <f t="shared" si="16"/>
        <v>21.112208333333335</v>
      </c>
      <c r="AD55" s="93">
        <f t="shared" si="16"/>
        <v>21.368113888888889</v>
      </c>
      <c r="AE55" s="94">
        <f t="shared" si="16"/>
        <v>7.0374027777777783</v>
      </c>
      <c r="AF55" s="94">
        <f t="shared" si="16"/>
        <v>7.0374027777777783</v>
      </c>
      <c r="AG55" s="94">
        <f t="shared" si="16"/>
        <v>7.0374027777777783</v>
      </c>
      <c r="AH55" s="94">
        <f t="shared" si="16"/>
        <v>7.0374027777777783</v>
      </c>
      <c r="AI55" s="94">
        <f t="shared" si="16"/>
        <v>7.0374027777777783</v>
      </c>
    </row>
    <row r="56" spans="5:35" x14ac:dyDescent="0.35">
      <c r="E56" s="1">
        <v>17</v>
      </c>
      <c r="F56" s="93">
        <f t="shared" ref="F56:AI56" si="17">F21*$AL$28</f>
        <v>1.5994097222222223</v>
      </c>
      <c r="G56" s="93">
        <f t="shared" si="17"/>
        <v>12.891242361111111</v>
      </c>
      <c r="H56" s="93">
        <f t="shared" si="17"/>
        <v>16.601872916666668</v>
      </c>
      <c r="I56" s="93">
        <f t="shared" si="17"/>
        <v>19.70472777777778</v>
      </c>
      <c r="J56" s="93">
        <f t="shared" si="17"/>
        <v>23.703252083333332</v>
      </c>
      <c r="K56" s="93">
        <f t="shared" si="17"/>
        <v>25.590555555555557</v>
      </c>
      <c r="L56" s="93">
        <f t="shared" si="17"/>
        <v>26.070378472222224</v>
      </c>
      <c r="M56" s="93">
        <f t="shared" si="17"/>
        <v>17.497542361111112</v>
      </c>
      <c r="N56" s="93">
        <f t="shared" si="17"/>
        <v>16.697837500000002</v>
      </c>
      <c r="O56" s="93">
        <f t="shared" si="17"/>
        <v>16.40994375</v>
      </c>
      <c r="P56" s="93">
        <f t="shared" si="17"/>
        <v>10.843997916666666</v>
      </c>
      <c r="Q56" s="93">
        <f t="shared" si="17"/>
        <v>24.087110416666668</v>
      </c>
      <c r="R56" s="93">
        <f t="shared" si="17"/>
        <v>24.59892152777778</v>
      </c>
      <c r="S56" s="93">
        <f t="shared" si="17"/>
        <v>1.5994097222222223</v>
      </c>
      <c r="T56" s="93">
        <f t="shared" si="17"/>
        <v>1.7273625000000001</v>
      </c>
      <c r="U56" s="93">
        <f t="shared" si="17"/>
        <v>2.3671263888888889</v>
      </c>
      <c r="V56" s="93">
        <f t="shared" si="17"/>
        <v>0</v>
      </c>
      <c r="W56" s="93">
        <f t="shared" si="17"/>
        <v>5.1820874999999997</v>
      </c>
      <c r="X56" s="93">
        <f t="shared" si="17"/>
        <v>13.946852777777778</v>
      </c>
      <c r="Y56" s="93">
        <f t="shared" si="17"/>
        <v>19.640751388888891</v>
      </c>
      <c r="Z56" s="93">
        <f t="shared" si="17"/>
        <v>17.561518750000001</v>
      </c>
      <c r="AA56" s="93">
        <f t="shared" si="17"/>
        <v>19.992621527777779</v>
      </c>
      <c r="AB56" s="93">
        <f t="shared" si="17"/>
        <v>19.512798611111112</v>
      </c>
      <c r="AC56" s="93">
        <f t="shared" si="17"/>
        <v>20.152562500000002</v>
      </c>
      <c r="AD56" s="93">
        <f t="shared" si="17"/>
        <v>20.376479861111111</v>
      </c>
      <c r="AE56" s="94">
        <f t="shared" si="17"/>
        <v>5.7258868055555556</v>
      </c>
      <c r="AF56" s="94">
        <f t="shared" si="17"/>
        <v>5.7258868055555556</v>
      </c>
      <c r="AG56" s="94">
        <f t="shared" si="17"/>
        <v>5.7258868055555556</v>
      </c>
      <c r="AH56" s="94">
        <f t="shared" si="17"/>
        <v>5.7258868055555556</v>
      </c>
      <c r="AI56" s="94">
        <f t="shared" si="17"/>
        <v>5.7258868055555556</v>
      </c>
    </row>
    <row r="57" spans="5:35" x14ac:dyDescent="0.35">
      <c r="E57" s="1">
        <v>18</v>
      </c>
      <c r="F57" s="93">
        <f t="shared" ref="F57:AI57" si="18">F22*$AL$28</f>
        <v>6.7175208333333334</v>
      </c>
      <c r="G57" s="93">
        <f t="shared" si="18"/>
        <v>9.9163402777777776</v>
      </c>
      <c r="H57" s="93">
        <f t="shared" si="18"/>
        <v>16.985731250000001</v>
      </c>
      <c r="I57" s="93">
        <f t="shared" si="18"/>
        <v>18.809058333333333</v>
      </c>
      <c r="J57" s="93">
        <f t="shared" si="18"/>
        <v>22.807582638888888</v>
      </c>
      <c r="K57" s="93">
        <f t="shared" si="18"/>
        <v>24.694886111111114</v>
      </c>
      <c r="L57" s="93">
        <f t="shared" si="18"/>
        <v>14.874510416666666</v>
      </c>
      <c r="M57" s="93">
        <f t="shared" si="18"/>
        <v>9.1486236111111126</v>
      </c>
      <c r="N57" s="93">
        <f t="shared" si="18"/>
        <v>9.5004937500000004</v>
      </c>
      <c r="O57" s="93">
        <f t="shared" si="18"/>
        <v>9.3085645833333341</v>
      </c>
      <c r="P57" s="93">
        <f t="shared" si="18"/>
        <v>8.3489187500000011</v>
      </c>
      <c r="Q57" s="93">
        <f t="shared" si="18"/>
        <v>28.533469444444446</v>
      </c>
      <c r="R57" s="93">
        <f t="shared" si="18"/>
        <v>29.077268750000002</v>
      </c>
      <c r="S57" s="93">
        <f t="shared" si="18"/>
        <v>6.5895680555555565</v>
      </c>
      <c r="T57" s="93">
        <f t="shared" si="18"/>
        <v>6.7175208333333334</v>
      </c>
      <c r="U57" s="93">
        <f t="shared" si="18"/>
        <v>5.789863194444445</v>
      </c>
      <c r="V57" s="93">
        <f t="shared" si="18"/>
        <v>5.2780520833333338</v>
      </c>
      <c r="W57" s="93">
        <f t="shared" si="18"/>
        <v>0</v>
      </c>
      <c r="X57" s="93">
        <f t="shared" si="18"/>
        <v>13.083171527777777</v>
      </c>
      <c r="Y57" s="93">
        <f t="shared" si="18"/>
        <v>18.745081944444447</v>
      </c>
      <c r="Z57" s="93">
        <f t="shared" si="18"/>
        <v>17.945377083333334</v>
      </c>
      <c r="AA57" s="93">
        <f t="shared" si="18"/>
        <v>19.128940277777776</v>
      </c>
      <c r="AB57" s="93">
        <f t="shared" si="18"/>
        <v>18.649117361111109</v>
      </c>
      <c r="AC57" s="93">
        <f t="shared" si="18"/>
        <v>19.256893055555558</v>
      </c>
      <c r="AD57" s="93">
        <f t="shared" si="18"/>
        <v>19.512798611111112</v>
      </c>
      <c r="AE57" s="94">
        <f t="shared" si="18"/>
        <v>10.460139583333335</v>
      </c>
      <c r="AF57" s="94">
        <f t="shared" si="18"/>
        <v>10.460139583333335</v>
      </c>
      <c r="AG57" s="94">
        <f t="shared" si="18"/>
        <v>10.460139583333335</v>
      </c>
      <c r="AH57" s="94">
        <f t="shared" si="18"/>
        <v>10.460139583333335</v>
      </c>
      <c r="AI57" s="94">
        <f t="shared" si="18"/>
        <v>10.460139583333335</v>
      </c>
    </row>
    <row r="58" spans="5:35" x14ac:dyDescent="0.35">
      <c r="E58" s="1">
        <v>19</v>
      </c>
      <c r="F58" s="93">
        <f t="shared" ref="F58:AI58" si="19">F23*$AL$28</f>
        <v>12.379431250000001</v>
      </c>
      <c r="G58" s="93">
        <f t="shared" si="19"/>
        <v>7.1013791666666668</v>
      </c>
      <c r="H58" s="93">
        <f t="shared" si="19"/>
        <v>3.1348430555555558</v>
      </c>
      <c r="I58" s="93">
        <f t="shared" si="19"/>
        <v>6.2057097222222222</v>
      </c>
      <c r="J58" s="93">
        <f t="shared" si="19"/>
        <v>10.236222222222223</v>
      </c>
      <c r="K58" s="93">
        <f t="shared" si="19"/>
        <v>12.123525694444444</v>
      </c>
      <c r="L58" s="93">
        <f t="shared" si="19"/>
        <v>14.842522222222222</v>
      </c>
      <c r="M58" s="93">
        <f t="shared" si="19"/>
        <v>10.332186805555555</v>
      </c>
      <c r="N58" s="93">
        <f t="shared" si="19"/>
        <v>10.204234027777778</v>
      </c>
      <c r="O58" s="93">
        <f t="shared" si="19"/>
        <v>10.172245833333333</v>
      </c>
      <c r="P58" s="93">
        <f t="shared" si="19"/>
        <v>10.364174999999999</v>
      </c>
      <c r="Q58" s="93">
        <f t="shared" si="19"/>
        <v>27.669788194444447</v>
      </c>
      <c r="R58" s="93">
        <f t="shared" si="19"/>
        <v>28.181599305555554</v>
      </c>
      <c r="S58" s="93">
        <f t="shared" si="19"/>
        <v>14.650593055555555</v>
      </c>
      <c r="T58" s="93">
        <f t="shared" si="19"/>
        <v>14.778545833333334</v>
      </c>
      <c r="U58" s="93">
        <f t="shared" si="19"/>
        <v>15.066439583333334</v>
      </c>
      <c r="V58" s="93">
        <f t="shared" si="19"/>
        <v>13.754923611111112</v>
      </c>
      <c r="W58" s="93">
        <f t="shared" si="19"/>
        <v>13.179136111111113</v>
      </c>
      <c r="X58" s="93">
        <f t="shared" si="19"/>
        <v>0</v>
      </c>
      <c r="Y58" s="93">
        <f t="shared" si="19"/>
        <v>6.1737215277777784</v>
      </c>
      <c r="Z58" s="93">
        <f t="shared" si="19"/>
        <v>6.3336625000000009</v>
      </c>
      <c r="AA58" s="93">
        <f t="shared" si="19"/>
        <v>6.5255916666666662</v>
      </c>
      <c r="AB58" s="93">
        <f t="shared" si="19"/>
        <v>6.0457687499999997</v>
      </c>
      <c r="AC58" s="93">
        <f t="shared" si="19"/>
        <v>6.6855326388888887</v>
      </c>
      <c r="AD58" s="93">
        <f t="shared" si="19"/>
        <v>6.9094500000000005</v>
      </c>
      <c r="AE58" s="94">
        <f t="shared" si="19"/>
        <v>9.0526590277777785</v>
      </c>
      <c r="AF58" s="94">
        <f t="shared" si="19"/>
        <v>9.0526590277777785</v>
      </c>
      <c r="AG58" s="94">
        <f t="shared" si="19"/>
        <v>9.0526590277777785</v>
      </c>
      <c r="AH58" s="94">
        <f t="shared" si="19"/>
        <v>9.0526590277777785</v>
      </c>
      <c r="AI58" s="94">
        <f t="shared" si="19"/>
        <v>9.0526590277777785</v>
      </c>
    </row>
    <row r="59" spans="5:35" x14ac:dyDescent="0.35">
      <c r="E59" s="1">
        <v>20</v>
      </c>
      <c r="F59" s="93">
        <f t="shared" ref="F59:AI59" si="20">F24*$AL$28</f>
        <v>16.889766666666667</v>
      </c>
      <c r="G59" s="93">
        <f t="shared" si="20"/>
        <v>10.971950694444445</v>
      </c>
      <c r="H59" s="93">
        <f t="shared" si="20"/>
        <v>1.2475395833333334</v>
      </c>
      <c r="I59" s="93">
        <f t="shared" si="20"/>
        <v>1.6313979166666666</v>
      </c>
      <c r="J59" s="93">
        <f t="shared" si="20"/>
        <v>11.22785625</v>
      </c>
      <c r="K59" s="93">
        <f t="shared" si="20"/>
        <v>13.115159722222222</v>
      </c>
      <c r="L59" s="93">
        <f t="shared" si="20"/>
        <v>15.802168055555555</v>
      </c>
      <c r="M59" s="93">
        <f t="shared" si="20"/>
        <v>11.291832638888888</v>
      </c>
      <c r="N59" s="93">
        <f t="shared" si="20"/>
        <v>11.131891666666666</v>
      </c>
      <c r="O59" s="93">
        <f t="shared" si="20"/>
        <v>11.131891666666666</v>
      </c>
      <c r="P59" s="93">
        <f t="shared" si="20"/>
        <v>11.963584722222222</v>
      </c>
      <c r="Q59" s="93">
        <f t="shared" si="20"/>
        <v>32.308076388888892</v>
      </c>
      <c r="R59" s="93">
        <f t="shared" si="20"/>
        <v>32.627958333333332</v>
      </c>
      <c r="S59" s="93">
        <f t="shared" si="20"/>
        <v>19.160928472222221</v>
      </c>
      <c r="T59" s="93">
        <f t="shared" si="20"/>
        <v>19.288881249999999</v>
      </c>
      <c r="U59" s="93">
        <f t="shared" si="20"/>
        <v>19.576775000000001</v>
      </c>
      <c r="V59" s="93">
        <f t="shared" si="20"/>
        <v>18.26525902777778</v>
      </c>
      <c r="W59" s="93">
        <f t="shared" si="20"/>
        <v>18.937011111111111</v>
      </c>
      <c r="X59" s="93">
        <f t="shared" si="20"/>
        <v>4.190453472222222</v>
      </c>
      <c r="Y59" s="93">
        <f t="shared" si="20"/>
        <v>0</v>
      </c>
      <c r="Z59" s="93">
        <f t="shared" si="20"/>
        <v>0.83169305555555562</v>
      </c>
      <c r="AA59" s="93">
        <f t="shared" si="20"/>
        <v>2.30315</v>
      </c>
      <c r="AB59" s="93">
        <f t="shared" si="20"/>
        <v>2.8789375000000001</v>
      </c>
      <c r="AC59" s="93">
        <f t="shared" si="20"/>
        <v>3.5826777777777776</v>
      </c>
      <c r="AD59" s="93">
        <f t="shared" si="20"/>
        <v>3.8705715277777779</v>
      </c>
      <c r="AE59" s="94">
        <f t="shared" si="20"/>
        <v>14.714569444444445</v>
      </c>
      <c r="AF59" s="94">
        <f t="shared" si="20"/>
        <v>14.714569444444445</v>
      </c>
      <c r="AG59" s="94">
        <f t="shared" si="20"/>
        <v>14.714569444444445</v>
      </c>
      <c r="AH59" s="94">
        <f t="shared" si="20"/>
        <v>14.714569444444445</v>
      </c>
      <c r="AI59" s="94">
        <f t="shared" si="20"/>
        <v>14.714569444444445</v>
      </c>
    </row>
    <row r="60" spans="5:35" x14ac:dyDescent="0.35">
      <c r="E60" s="1">
        <v>21</v>
      </c>
      <c r="F60" s="93">
        <f t="shared" ref="F60:AI60" si="21">F25*$AL$28</f>
        <v>15.930120833333334</v>
      </c>
      <c r="G60" s="93">
        <f t="shared" si="21"/>
        <v>11.163879861111111</v>
      </c>
      <c r="H60" s="93">
        <f t="shared" si="21"/>
        <v>1.7273625000000001</v>
      </c>
      <c r="I60" s="93">
        <f t="shared" si="21"/>
        <v>1.6313979166666666</v>
      </c>
      <c r="J60" s="93">
        <f t="shared" si="21"/>
        <v>11.387797222222224</v>
      </c>
      <c r="K60" s="93">
        <f t="shared" si="21"/>
        <v>13.275100694444445</v>
      </c>
      <c r="L60" s="93">
        <f t="shared" si="21"/>
        <v>15.994097222222223</v>
      </c>
      <c r="M60" s="93">
        <f t="shared" si="21"/>
        <v>11.483761805555556</v>
      </c>
      <c r="N60" s="93">
        <f t="shared" si="21"/>
        <v>11.323820833333333</v>
      </c>
      <c r="O60" s="93">
        <f t="shared" si="21"/>
        <v>11.291832638888888</v>
      </c>
      <c r="P60" s="93">
        <f t="shared" si="21"/>
        <v>12.155513888888889</v>
      </c>
      <c r="Q60" s="93">
        <f t="shared" si="21"/>
        <v>31.220477777777777</v>
      </c>
      <c r="R60" s="93">
        <f t="shared" si="21"/>
        <v>31.732288888888892</v>
      </c>
      <c r="S60" s="93">
        <f t="shared" si="21"/>
        <v>18.169294444444443</v>
      </c>
      <c r="T60" s="93">
        <f t="shared" si="21"/>
        <v>18.297247222222225</v>
      </c>
      <c r="U60" s="93">
        <f t="shared" si="21"/>
        <v>18.617129166666668</v>
      </c>
      <c r="V60" s="93">
        <f t="shared" si="21"/>
        <v>17.305613194444444</v>
      </c>
      <c r="W60" s="93">
        <f t="shared" si="21"/>
        <v>19.736715972222225</v>
      </c>
      <c r="X60" s="93">
        <f t="shared" si="21"/>
        <v>6.6855326388888887</v>
      </c>
      <c r="Y60" s="93">
        <f t="shared" si="21"/>
        <v>0.60777569444444446</v>
      </c>
      <c r="Z60" s="93">
        <f t="shared" si="21"/>
        <v>0</v>
      </c>
      <c r="AA60" s="93">
        <f t="shared" si="21"/>
        <v>1.8553152777777777</v>
      </c>
      <c r="AB60" s="93">
        <f t="shared" si="21"/>
        <v>2.8469493055555559</v>
      </c>
      <c r="AC60" s="93">
        <f t="shared" si="21"/>
        <v>3.1668312500000004</v>
      </c>
      <c r="AD60" s="93">
        <f t="shared" si="21"/>
        <v>3.5826777777777776</v>
      </c>
      <c r="AE60" s="94">
        <f t="shared" si="21"/>
        <v>12.635336805555555</v>
      </c>
      <c r="AF60" s="94">
        <f t="shared" si="21"/>
        <v>12.635336805555555</v>
      </c>
      <c r="AG60" s="94">
        <f t="shared" si="21"/>
        <v>12.635336805555555</v>
      </c>
      <c r="AH60" s="94">
        <f t="shared" si="21"/>
        <v>12.635336805555555</v>
      </c>
      <c r="AI60" s="94">
        <f t="shared" si="21"/>
        <v>12.635336805555555</v>
      </c>
    </row>
    <row r="61" spans="5:35" x14ac:dyDescent="0.35">
      <c r="E61" s="1">
        <v>22</v>
      </c>
      <c r="F61" s="93">
        <f t="shared" ref="F61:AI61" si="22">F26*$AL$28</f>
        <v>18.617129166666668</v>
      </c>
      <c r="G61" s="93">
        <f t="shared" si="22"/>
        <v>11.419785416666668</v>
      </c>
      <c r="H61" s="93">
        <f t="shared" si="22"/>
        <v>4.830217361111111</v>
      </c>
      <c r="I61" s="93">
        <f t="shared" si="22"/>
        <v>0.70374027777777781</v>
      </c>
      <c r="J61" s="93">
        <f t="shared" si="22"/>
        <v>7.4852375000000002</v>
      </c>
      <c r="K61" s="93">
        <f t="shared" si="22"/>
        <v>9.3725409722222235</v>
      </c>
      <c r="L61" s="93">
        <f t="shared" si="22"/>
        <v>16.250002777777777</v>
      </c>
      <c r="M61" s="93">
        <f t="shared" si="22"/>
        <v>11.739667361111112</v>
      </c>
      <c r="N61" s="93">
        <f t="shared" si="22"/>
        <v>11.57972638888889</v>
      </c>
      <c r="O61" s="93">
        <f t="shared" si="22"/>
        <v>11.547738194444445</v>
      </c>
      <c r="P61" s="93">
        <f t="shared" si="22"/>
        <v>12.411419444444444</v>
      </c>
      <c r="Q61" s="93">
        <f t="shared" si="22"/>
        <v>33.907486111111112</v>
      </c>
      <c r="R61" s="93">
        <f t="shared" si="22"/>
        <v>34.547249999999998</v>
      </c>
      <c r="S61" s="93">
        <f t="shared" si="22"/>
        <v>20.888290972222222</v>
      </c>
      <c r="T61" s="93">
        <f t="shared" si="22"/>
        <v>21.016243750000001</v>
      </c>
      <c r="U61" s="93">
        <f t="shared" si="22"/>
        <v>21.3041375</v>
      </c>
      <c r="V61" s="93">
        <f t="shared" si="22"/>
        <v>19.992621527777779</v>
      </c>
      <c r="W61" s="93">
        <f t="shared" si="22"/>
        <v>19.992621527777779</v>
      </c>
      <c r="X61" s="93">
        <f t="shared" si="22"/>
        <v>6.9094500000000005</v>
      </c>
      <c r="Y61" s="93">
        <f t="shared" si="22"/>
        <v>2.3351381944444443</v>
      </c>
      <c r="Z61" s="93">
        <f t="shared" si="22"/>
        <v>2.0472444444444444</v>
      </c>
      <c r="AA61" s="93">
        <f t="shared" si="22"/>
        <v>0</v>
      </c>
      <c r="AB61" s="93">
        <f t="shared" si="22"/>
        <v>0.95964583333333331</v>
      </c>
      <c r="AC61" s="93">
        <f t="shared" si="22"/>
        <v>1.1195868055555556</v>
      </c>
      <c r="AD61" s="93">
        <f t="shared" si="22"/>
        <v>1.5354333333333334</v>
      </c>
      <c r="AE61" s="94">
        <f t="shared" si="22"/>
        <v>15.098427777777779</v>
      </c>
      <c r="AF61" s="94">
        <f t="shared" si="22"/>
        <v>15.098427777777779</v>
      </c>
      <c r="AG61" s="94">
        <f t="shared" si="22"/>
        <v>15.098427777777779</v>
      </c>
      <c r="AH61" s="94">
        <f t="shared" si="22"/>
        <v>15.098427777777779</v>
      </c>
      <c r="AI61" s="94">
        <f t="shared" si="22"/>
        <v>15.098427777777779</v>
      </c>
    </row>
    <row r="62" spans="5:35" x14ac:dyDescent="0.35">
      <c r="E62" s="1">
        <v>23</v>
      </c>
      <c r="F62" s="93">
        <f t="shared" ref="F62:AI62" si="23">F27*$AL$28</f>
        <v>18.137306250000002</v>
      </c>
      <c r="G62" s="93">
        <f t="shared" si="23"/>
        <v>10.939962500000002</v>
      </c>
      <c r="H62" s="93">
        <f t="shared" si="23"/>
        <v>4.3503944444444445</v>
      </c>
      <c r="I62" s="93">
        <f t="shared" si="23"/>
        <v>1.4394687500000001</v>
      </c>
      <c r="J62" s="93">
        <f t="shared" si="23"/>
        <v>7.1653555555555553</v>
      </c>
      <c r="K62" s="93">
        <f t="shared" si="23"/>
        <v>9.0526590277777785</v>
      </c>
      <c r="L62" s="93">
        <f t="shared" si="23"/>
        <v>15.77017986111111</v>
      </c>
      <c r="M62" s="93">
        <f t="shared" si="23"/>
        <v>11.259844444444445</v>
      </c>
      <c r="N62" s="93">
        <f t="shared" si="23"/>
        <v>11.099903472222223</v>
      </c>
      <c r="O62" s="93">
        <f t="shared" si="23"/>
        <v>11.067915277777779</v>
      </c>
      <c r="P62" s="93">
        <f t="shared" si="23"/>
        <v>11.931596527777778</v>
      </c>
      <c r="Q62" s="93">
        <f t="shared" si="23"/>
        <v>33.267722222222226</v>
      </c>
      <c r="R62" s="93">
        <f t="shared" si="23"/>
        <v>33.907486111111112</v>
      </c>
      <c r="S62" s="93">
        <f t="shared" si="23"/>
        <v>20.408468055555556</v>
      </c>
      <c r="T62" s="93">
        <f t="shared" si="23"/>
        <v>20.536420833333334</v>
      </c>
      <c r="U62" s="93">
        <f t="shared" si="23"/>
        <v>20.824314583333333</v>
      </c>
      <c r="V62" s="93">
        <f t="shared" si="23"/>
        <v>19.512798611111112</v>
      </c>
      <c r="W62" s="93">
        <f t="shared" si="23"/>
        <v>19.512798611111112</v>
      </c>
      <c r="X62" s="93">
        <f t="shared" si="23"/>
        <v>6.429627083333334</v>
      </c>
      <c r="Y62" s="93">
        <f t="shared" si="23"/>
        <v>2.8149611111111112</v>
      </c>
      <c r="Z62" s="93">
        <f t="shared" si="23"/>
        <v>2.9749020833333337</v>
      </c>
      <c r="AA62" s="93">
        <f t="shared" si="23"/>
        <v>0.95964583333333331</v>
      </c>
      <c r="AB62" s="93">
        <f t="shared" si="23"/>
        <v>0</v>
      </c>
      <c r="AC62" s="93">
        <f t="shared" si="23"/>
        <v>0.95964583333333331</v>
      </c>
      <c r="AD62" s="93">
        <f t="shared" si="23"/>
        <v>1.2475395833333334</v>
      </c>
      <c r="AE62" s="94">
        <f t="shared" si="23"/>
        <v>14.618604861111113</v>
      </c>
      <c r="AF62" s="94">
        <f t="shared" si="23"/>
        <v>14.618604861111113</v>
      </c>
      <c r="AG62" s="94">
        <f t="shared" si="23"/>
        <v>14.618604861111113</v>
      </c>
      <c r="AH62" s="94">
        <f t="shared" si="23"/>
        <v>14.618604861111113</v>
      </c>
      <c r="AI62" s="94">
        <f t="shared" si="23"/>
        <v>14.618604861111113</v>
      </c>
    </row>
    <row r="63" spans="5:35" x14ac:dyDescent="0.35">
      <c r="E63" s="1">
        <v>24</v>
      </c>
      <c r="F63" s="93">
        <f t="shared" ref="F63:AI63" si="24">F28*$AL$28</f>
        <v>18.617129166666668</v>
      </c>
      <c r="G63" s="93">
        <f t="shared" si="24"/>
        <v>11.483761805555556</v>
      </c>
      <c r="H63" s="93">
        <f t="shared" si="24"/>
        <v>5.0861229166666666</v>
      </c>
      <c r="I63" s="93">
        <f t="shared" si="24"/>
        <v>1.6633861111111112</v>
      </c>
      <c r="J63" s="93">
        <f t="shared" si="24"/>
        <v>6.7175208333333334</v>
      </c>
      <c r="K63" s="93">
        <f t="shared" si="24"/>
        <v>8.6048243055555549</v>
      </c>
      <c r="L63" s="93">
        <f t="shared" si="24"/>
        <v>16.313979166666666</v>
      </c>
      <c r="M63" s="93">
        <f t="shared" si="24"/>
        <v>11.803643749999999</v>
      </c>
      <c r="N63" s="93">
        <f t="shared" si="24"/>
        <v>11.643702777777778</v>
      </c>
      <c r="O63" s="93">
        <f t="shared" si="24"/>
        <v>11.611714583333333</v>
      </c>
      <c r="P63" s="93">
        <f t="shared" si="24"/>
        <v>12.443407638888889</v>
      </c>
      <c r="Q63" s="93">
        <f t="shared" si="24"/>
        <v>33.907486111111112</v>
      </c>
      <c r="R63" s="93">
        <f t="shared" si="24"/>
        <v>34.547249999999998</v>
      </c>
      <c r="S63" s="93">
        <f t="shared" si="24"/>
        <v>20.856302777777778</v>
      </c>
      <c r="T63" s="93">
        <f t="shared" si="24"/>
        <v>20.984255555555553</v>
      </c>
      <c r="U63" s="93">
        <f t="shared" si="24"/>
        <v>21.3041375</v>
      </c>
      <c r="V63" s="93">
        <f t="shared" si="24"/>
        <v>19.992621527777779</v>
      </c>
      <c r="W63" s="93">
        <f t="shared" si="24"/>
        <v>19.384845833333333</v>
      </c>
      <c r="X63" s="93">
        <f t="shared" si="24"/>
        <v>6.9094500000000005</v>
      </c>
      <c r="Y63" s="93">
        <f t="shared" si="24"/>
        <v>3.7106305555555554</v>
      </c>
      <c r="Z63" s="93">
        <f t="shared" si="24"/>
        <v>3.2308076388888889</v>
      </c>
      <c r="AA63" s="93">
        <f t="shared" si="24"/>
        <v>1.1195868055555556</v>
      </c>
      <c r="AB63" s="93">
        <f t="shared" si="24"/>
        <v>0.99163402777777787</v>
      </c>
      <c r="AC63" s="93">
        <f t="shared" si="24"/>
        <v>0</v>
      </c>
      <c r="AD63" s="93">
        <f t="shared" si="24"/>
        <v>0.79970486111111116</v>
      </c>
      <c r="AE63" s="94">
        <f t="shared" si="24"/>
        <v>15.226380555555556</v>
      </c>
      <c r="AF63" s="94">
        <f t="shared" si="24"/>
        <v>15.226380555555556</v>
      </c>
      <c r="AG63" s="94">
        <f t="shared" si="24"/>
        <v>15.226380555555556</v>
      </c>
      <c r="AH63" s="94">
        <f t="shared" si="24"/>
        <v>15.226380555555556</v>
      </c>
      <c r="AI63" s="94">
        <f t="shared" si="24"/>
        <v>15.226380555555556</v>
      </c>
    </row>
    <row r="64" spans="5:35" x14ac:dyDescent="0.35">
      <c r="E64" s="1">
        <v>25</v>
      </c>
      <c r="F64" s="93">
        <f t="shared" ref="F64:AI64" si="25">F29*$AL$28</f>
        <v>18.873034722222222</v>
      </c>
      <c r="G64" s="93">
        <f t="shared" si="25"/>
        <v>11.739667361111112</v>
      </c>
      <c r="H64" s="93">
        <f t="shared" si="25"/>
        <v>5.3420284722222222</v>
      </c>
      <c r="I64" s="93">
        <f t="shared" si="25"/>
        <v>2.1112208333333333</v>
      </c>
      <c r="J64" s="93">
        <f t="shared" si="25"/>
        <v>6.0777569444444444</v>
      </c>
      <c r="K64" s="93">
        <f t="shared" si="25"/>
        <v>7.9650604166666668</v>
      </c>
      <c r="L64" s="93">
        <f t="shared" si="25"/>
        <v>16.569884722222223</v>
      </c>
      <c r="M64" s="93">
        <f t="shared" si="25"/>
        <v>12.059549305555556</v>
      </c>
      <c r="N64" s="93">
        <f t="shared" si="25"/>
        <v>11.899608333333335</v>
      </c>
      <c r="O64" s="93">
        <f t="shared" si="25"/>
        <v>11.86762013888889</v>
      </c>
      <c r="P64" s="93">
        <f t="shared" si="25"/>
        <v>12.699313194444446</v>
      </c>
      <c r="Q64" s="93">
        <f t="shared" si="25"/>
        <v>34.227368055555559</v>
      </c>
      <c r="R64" s="93">
        <f t="shared" si="25"/>
        <v>34.547249999999998</v>
      </c>
      <c r="S64" s="93">
        <f t="shared" si="25"/>
        <v>21.112208333333335</v>
      </c>
      <c r="T64" s="93">
        <f t="shared" si="25"/>
        <v>21.240161111111114</v>
      </c>
      <c r="U64" s="93">
        <f t="shared" si="25"/>
        <v>21.560043055555557</v>
      </c>
      <c r="V64" s="93">
        <f t="shared" si="25"/>
        <v>20.248527083333332</v>
      </c>
      <c r="W64" s="93">
        <f t="shared" si="25"/>
        <v>19.672739583333335</v>
      </c>
      <c r="X64" s="93">
        <f t="shared" si="25"/>
        <v>7.1653555555555553</v>
      </c>
      <c r="Y64" s="93">
        <f t="shared" si="25"/>
        <v>3.806595138888889</v>
      </c>
      <c r="Z64" s="93">
        <f t="shared" si="25"/>
        <v>3.646654166666667</v>
      </c>
      <c r="AA64" s="93">
        <f t="shared" si="25"/>
        <v>1.5354333333333334</v>
      </c>
      <c r="AB64" s="93">
        <f t="shared" si="25"/>
        <v>1.2475395833333334</v>
      </c>
      <c r="AC64" s="93">
        <f t="shared" si="25"/>
        <v>0.79970486111111116</v>
      </c>
      <c r="AD64" s="93">
        <f t="shared" si="25"/>
        <v>0</v>
      </c>
      <c r="AE64" s="94">
        <f t="shared" si="25"/>
        <v>15.482286111111112</v>
      </c>
      <c r="AF64" s="94">
        <f t="shared" si="25"/>
        <v>15.482286111111112</v>
      </c>
      <c r="AG64" s="94">
        <f t="shared" si="25"/>
        <v>15.482286111111112</v>
      </c>
      <c r="AH64" s="94">
        <f t="shared" si="25"/>
        <v>15.482286111111112</v>
      </c>
      <c r="AI64" s="94">
        <f t="shared" si="25"/>
        <v>15.482286111111112</v>
      </c>
    </row>
    <row r="65" spans="5:40" x14ac:dyDescent="0.35">
      <c r="E65" s="63">
        <v>1</v>
      </c>
      <c r="F65" s="94">
        <f>$AL$15+F30*$AL$28</f>
        <v>200.73040677456621</v>
      </c>
      <c r="G65" s="94">
        <f t="shared" ref="G65:AD65" si="26">$AL$15+G30*$AL$28</f>
        <v>205.59261233012177</v>
      </c>
      <c r="H65" s="94">
        <f t="shared" si="26"/>
        <v>208.05570330234397</v>
      </c>
      <c r="I65" s="94">
        <f t="shared" si="26"/>
        <v>211.1585581634551</v>
      </c>
      <c r="J65" s="94">
        <f t="shared" si="26"/>
        <v>215.15708246901065</v>
      </c>
      <c r="K65" s="94">
        <f t="shared" si="26"/>
        <v>217.04438594123286</v>
      </c>
      <c r="L65" s="94">
        <f t="shared" si="26"/>
        <v>218.77174844123286</v>
      </c>
      <c r="M65" s="94">
        <f t="shared" si="26"/>
        <v>210.19891233012177</v>
      </c>
      <c r="N65" s="94">
        <f t="shared" si="26"/>
        <v>209.39920746901066</v>
      </c>
      <c r="O65" s="94">
        <f t="shared" si="26"/>
        <v>209.1433019134551</v>
      </c>
      <c r="P65" s="94">
        <f t="shared" si="26"/>
        <v>208.85540816345508</v>
      </c>
      <c r="Q65" s="94">
        <f t="shared" si="26"/>
        <v>217.17233871901064</v>
      </c>
      <c r="R65" s="94">
        <f t="shared" si="26"/>
        <v>217.68414983012175</v>
      </c>
      <c r="S65" s="94">
        <f t="shared" si="26"/>
        <v>202.96958038567732</v>
      </c>
      <c r="T65" s="94">
        <f t="shared" si="26"/>
        <v>203.0975331634551</v>
      </c>
      <c r="U65" s="94">
        <f t="shared" si="26"/>
        <v>203.41741510789953</v>
      </c>
      <c r="V65" s="94">
        <f t="shared" si="26"/>
        <v>202.1058991356773</v>
      </c>
      <c r="W65" s="94">
        <f t="shared" si="26"/>
        <v>206.84015191345509</v>
      </c>
      <c r="X65" s="94">
        <f t="shared" si="26"/>
        <v>205.43267135789955</v>
      </c>
      <c r="Y65" s="94">
        <f t="shared" si="26"/>
        <v>211.09458177456619</v>
      </c>
      <c r="Z65" s="94">
        <f t="shared" si="26"/>
        <v>209.01534913567733</v>
      </c>
      <c r="AA65" s="94">
        <f t="shared" si="26"/>
        <v>211.47844010789953</v>
      </c>
      <c r="AB65" s="94">
        <f t="shared" si="26"/>
        <v>210.99861719123288</v>
      </c>
      <c r="AC65" s="94">
        <f t="shared" si="26"/>
        <v>211.60639288567731</v>
      </c>
      <c r="AD65" s="94">
        <f t="shared" si="26"/>
        <v>211.86229844123287</v>
      </c>
      <c r="AE65" s="63">
        <v>0</v>
      </c>
      <c r="AF65" s="63">
        <v>0</v>
      </c>
      <c r="AG65" s="63">
        <v>0</v>
      </c>
      <c r="AH65" s="63">
        <v>0</v>
      </c>
      <c r="AI65" s="63">
        <v>0</v>
      </c>
    </row>
    <row r="66" spans="5:40" x14ac:dyDescent="0.35">
      <c r="E66" s="63">
        <v>2</v>
      </c>
      <c r="F66" s="94">
        <f t="shared" ref="F66:AD66" si="27">$AL$15+F31*$AL$28</f>
        <v>200.73040677456621</v>
      </c>
      <c r="G66" s="94">
        <f t="shared" si="27"/>
        <v>205.59261233012177</v>
      </c>
      <c r="H66" s="94">
        <f t="shared" si="27"/>
        <v>208.05570330234397</v>
      </c>
      <c r="I66" s="94">
        <f t="shared" si="27"/>
        <v>211.1585581634551</v>
      </c>
      <c r="J66" s="94">
        <f t="shared" si="27"/>
        <v>215.15708246901065</v>
      </c>
      <c r="K66" s="94">
        <f t="shared" si="27"/>
        <v>217.04438594123286</v>
      </c>
      <c r="L66" s="94">
        <f t="shared" si="27"/>
        <v>218.77174844123286</v>
      </c>
      <c r="M66" s="94">
        <f t="shared" si="27"/>
        <v>210.19891233012177</v>
      </c>
      <c r="N66" s="94">
        <f t="shared" si="27"/>
        <v>209.39920746901066</v>
      </c>
      <c r="O66" s="94">
        <f t="shared" si="27"/>
        <v>209.1433019134551</v>
      </c>
      <c r="P66" s="94">
        <f t="shared" si="27"/>
        <v>208.85540816345508</v>
      </c>
      <c r="Q66" s="94">
        <f t="shared" si="27"/>
        <v>217.17233871901064</v>
      </c>
      <c r="R66" s="94">
        <f t="shared" si="27"/>
        <v>217.68414983012175</v>
      </c>
      <c r="S66" s="94">
        <f t="shared" si="27"/>
        <v>202.96958038567732</v>
      </c>
      <c r="T66" s="94">
        <f t="shared" si="27"/>
        <v>203.0975331634551</v>
      </c>
      <c r="U66" s="94">
        <f t="shared" si="27"/>
        <v>203.41741510789953</v>
      </c>
      <c r="V66" s="94">
        <f t="shared" si="27"/>
        <v>202.1058991356773</v>
      </c>
      <c r="W66" s="94">
        <f t="shared" si="27"/>
        <v>206.84015191345509</v>
      </c>
      <c r="X66" s="94">
        <f t="shared" si="27"/>
        <v>205.43267135789955</v>
      </c>
      <c r="Y66" s="94">
        <f t="shared" si="27"/>
        <v>211.09458177456619</v>
      </c>
      <c r="Z66" s="94">
        <f t="shared" si="27"/>
        <v>209.01534913567733</v>
      </c>
      <c r="AA66" s="94">
        <f t="shared" si="27"/>
        <v>211.47844010789953</v>
      </c>
      <c r="AB66" s="94">
        <f t="shared" si="27"/>
        <v>210.99861719123288</v>
      </c>
      <c r="AC66" s="94">
        <f t="shared" si="27"/>
        <v>211.60639288567731</v>
      </c>
      <c r="AD66" s="94">
        <f t="shared" si="27"/>
        <v>211.86229844123287</v>
      </c>
      <c r="AE66" s="63">
        <v>0</v>
      </c>
      <c r="AF66" s="63">
        <v>0</v>
      </c>
      <c r="AG66" s="63">
        <v>0</v>
      </c>
      <c r="AH66" s="63">
        <v>0</v>
      </c>
      <c r="AI66" s="63">
        <v>0</v>
      </c>
    </row>
    <row r="67" spans="5:40" x14ac:dyDescent="0.35">
      <c r="E67" s="63">
        <v>3</v>
      </c>
      <c r="F67" s="94">
        <f t="shared" ref="F67:AD67" si="28">$AL$15+F32*$AL$28</f>
        <v>200.73040677456621</v>
      </c>
      <c r="G67" s="94">
        <f t="shared" si="28"/>
        <v>205.59261233012177</v>
      </c>
      <c r="H67" s="94">
        <f t="shared" si="28"/>
        <v>208.05570330234397</v>
      </c>
      <c r="I67" s="94">
        <f t="shared" si="28"/>
        <v>211.1585581634551</v>
      </c>
      <c r="J67" s="94">
        <f t="shared" si="28"/>
        <v>215.15708246901065</v>
      </c>
      <c r="K67" s="94">
        <f t="shared" si="28"/>
        <v>217.04438594123286</v>
      </c>
      <c r="L67" s="94">
        <f t="shared" si="28"/>
        <v>218.77174844123286</v>
      </c>
      <c r="M67" s="94">
        <f t="shared" si="28"/>
        <v>210.19891233012177</v>
      </c>
      <c r="N67" s="94">
        <f t="shared" si="28"/>
        <v>209.39920746901066</v>
      </c>
      <c r="O67" s="94">
        <f t="shared" si="28"/>
        <v>209.1433019134551</v>
      </c>
      <c r="P67" s="94">
        <f t="shared" si="28"/>
        <v>208.85540816345508</v>
      </c>
      <c r="Q67" s="94">
        <f t="shared" si="28"/>
        <v>217.17233871901064</v>
      </c>
      <c r="R67" s="94">
        <f t="shared" si="28"/>
        <v>217.68414983012175</v>
      </c>
      <c r="S67" s="94">
        <f t="shared" si="28"/>
        <v>202.96958038567732</v>
      </c>
      <c r="T67" s="94">
        <f t="shared" si="28"/>
        <v>203.0975331634551</v>
      </c>
      <c r="U67" s="94">
        <f t="shared" si="28"/>
        <v>203.41741510789953</v>
      </c>
      <c r="V67" s="94">
        <f t="shared" si="28"/>
        <v>202.1058991356773</v>
      </c>
      <c r="W67" s="94">
        <f t="shared" si="28"/>
        <v>206.84015191345509</v>
      </c>
      <c r="X67" s="94">
        <f t="shared" si="28"/>
        <v>205.43267135789955</v>
      </c>
      <c r="Y67" s="94">
        <f t="shared" si="28"/>
        <v>211.09458177456619</v>
      </c>
      <c r="Z67" s="94">
        <f t="shared" si="28"/>
        <v>209.01534913567733</v>
      </c>
      <c r="AA67" s="94">
        <f t="shared" si="28"/>
        <v>211.47844010789953</v>
      </c>
      <c r="AB67" s="94">
        <f t="shared" si="28"/>
        <v>210.99861719123288</v>
      </c>
      <c r="AC67" s="94">
        <f t="shared" si="28"/>
        <v>211.60639288567731</v>
      </c>
      <c r="AD67" s="94">
        <f t="shared" si="28"/>
        <v>211.86229844123287</v>
      </c>
      <c r="AE67" s="63">
        <v>0</v>
      </c>
      <c r="AF67" s="63">
        <v>0</v>
      </c>
      <c r="AG67" s="63">
        <v>0</v>
      </c>
      <c r="AH67" s="63">
        <v>0</v>
      </c>
      <c r="AI67" s="63">
        <v>0</v>
      </c>
    </row>
    <row r="68" spans="5:40" x14ac:dyDescent="0.35">
      <c r="E68" s="63">
        <v>4</v>
      </c>
      <c r="F68" s="94">
        <f t="shared" ref="F68:AD68" si="29">$AL$15+F33*$AL$28</f>
        <v>200.73040677456621</v>
      </c>
      <c r="G68" s="94">
        <f t="shared" si="29"/>
        <v>205.59261233012177</v>
      </c>
      <c r="H68" s="94">
        <f t="shared" si="29"/>
        <v>208.05570330234397</v>
      </c>
      <c r="I68" s="94">
        <f t="shared" si="29"/>
        <v>211.1585581634551</v>
      </c>
      <c r="J68" s="94">
        <f t="shared" si="29"/>
        <v>215.15708246901065</v>
      </c>
      <c r="K68" s="94">
        <f t="shared" si="29"/>
        <v>217.04438594123286</v>
      </c>
      <c r="L68" s="94">
        <f t="shared" si="29"/>
        <v>218.77174844123286</v>
      </c>
      <c r="M68" s="94">
        <f t="shared" si="29"/>
        <v>210.19891233012177</v>
      </c>
      <c r="N68" s="94">
        <f t="shared" si="29"/>
        <v>209.39920746901066</v>
      </c>
      <c r="O68" s="94">
        <f t="shared" si="29"/>
        <v>209.1433019134551</v>
      </c>
      <c r="P68" s="94">
        <f t="shared" si="29"/>
        <v>208.85540816345508</v>
      </c>
      <c r="Q68" s="94">
        <f t="shared" si="29"/>
        <v>217.17233871901064</v>
      </c>
      <c r="R68" s="94">
        <f t="shared" si="29"/>
        <v>217.68414983012175</v>
      </c>
      <c r="S68" s="94">
        <f t="shared" si="29"/>
        <v>202.96958038567732</v>
      </c>
      <c r="T68" s="94">
        <f t="shared" si="29"/>
        <v>203.0975331634551</v>
      </c>
      <c r="U68" s="94">
        <f t="shared" si="29"/>
        <v>203.41741510789953</v>
      </c>
      <c r="V68" s="94">
        <f t="shared" si="29"/>
        <v>202.1058991356773</v>
      </c>
      <c r="W68" s="94">
        <f t="shared" si="29"/>
        <v>206.84015191345509</v>
      </c>
      <c r="X68" s="94">
        <f t="shared" si="29"/>
        <v>205.43267135789955</v>
      </c>
      <c r="Y68" s="94">
        <f t="shared" si="29"/>
        <v>211.09458177456619</v>
      </c>
      <c r="Z68" s="94">
        <f t="shared" si="29"/>
        <v>209.01534913567733</v>
      </c>
      <c r="AA68" s="94">
        <f t="shared" si="29"/>
        <v>211.47844010789953</v>
      </c>
      <c r="AB68" s="94">
        <f t="shared" si="29"/>
        <v>210.99861719123288</v>
      </c>
      <c r="AC68" s="94">
        <f t="shared" si="29"/>
        <v>211.60639288567731</v>
      </c>
      <c r="AD68" s="94">
        <f t="shared" si="29"/>
        <v>211.86229844123287</v>
      </c>
      <c r="AE68" s="63">
        <v>0</v>
      </c>
      <c r="AF68" s="63">
        <v>0</v>
      </c>
      <c r="AG68" s="63">
        <v>0</v>
      </c>
      <c r="AH68" s="63">
        <v>0</v>
      </c>
      <c r="AI68" s="63">
        <v>0</v>
      </c>
    </row>
    <row r="69" spans="5:40" x14ac:dyDescent="0.35">
      <c r="E69" s="63">
        <v>5</v>
      </c>
      <c r="F69" s="94">
        <f t="shared" ref="F69:AD69" si="30">$AL$15+F34*$AL$28</f>
        <v>200.73040677456621</v>
      </c>
      <c r="G69" s="94">
        <f t="shared" si="30"/>
        <v>205.59261233012177</v>
      </c>
      <c r="H69" s="94">
        <f t="shared" si="30"/>
        <v>208.05570330234397</v>
      </c>
      <c r="I69" s="94">
        <f t="shared" si="30"/>
        <v>211.1585581634551</v>
      </c>
      <c r="J69" s="94">
        <f t="shared" si="30"/>
        <v>215.15708246901065</v>
      </c>
      <c r="K69" s="94">
        <f t="shared" si="30"/>
        <v>217.04438594123286</v>
      </c>
      <c r="L69" s="94">
        <f t="shared" si="30"/>
        <v>218.77174844123286</v>
      </c>
      <c r="M69" s="94">
        <f t="shared" si="30"/>
        <v>210.19891233012177</v>
      </c>
      <c r="N69" s="94">
        <f t="shared" si="30"/>
        <v>209.39920746901066</v>
      </c>
      <c r="O69" s="94">
        <f t="shared" si="30"/>
        <v>209.1433019134551</v>
      </c>
      <c r="P69" s="94">
        <f t="shared" si="30"/>
        <v>208.85540816345508</v>
      </c>
      <c r="Q69" s="94">
        <f t="shared" si="30"/>
        <v>217.17233871901064</v>
      </c>
      <c r="R69" s="94">
        <f t="shared" si="30"/>
        <v>217.68414983012175</v>
      </c>
      <c r="S69" s="94">
        <f t="shared" si="30"/>
        <v>202.96958038567732</v>
      </c>
      <c r="T69" s="94">
        <f t="shared" si="30"/>
        <v>203.0975331634551</v>
      </c>
      <c r="U69" s="94">
        <f t="shared" si="30"/>
        <v>203.41741510789953</v>
      </c>
      <c r="V69" s="94">
        <f t="shared" si="30"/>
        <v>202.1058991356773</v>
      </c>
      <c r="W69" s="94">
        <f t="shared" si="30"/>
        <v>206.84015191345509</v>
      </c>
      <c r="X69" s="94">
        <f t="shared" si="30"/>
        <v>205.43267135789955</v>
      </c>
      <c r="Y69" s="94">
        <f t="shared" si="30"/>
        <v>211.09458177456619</v>
      </c>
      <c r="Z69" s="94">
        <f t="shared" si="30"/>
        <v>209.01534913567733</v>
      </c>
      <c r="AA69" s="94">
        <f t="shared" si="30"/>
        <v>211.47844010789953</v>
      </c>
      <c r="AB69" s="94">
        <f t="shared" si="30"/>
        <v>210.99861719123288</v>
      </c>
      <c r="AC69" s="94">
        <f t="shared" si="30"/>
        <v>211.60639288567731</v>
      </c>
      <c r="AD69" s="94">
        <f t="shared" si="30"/>
        <v>211.86229844123287</v>
      </c>
      <c r="AE69" s="63">
        <v>0</v>
      </c>
      <c r="AF69" s="63">
        <v>0</v>
      </c>
      <c r="AG69" s="63">
        <v>0</v>
      </c>
      <c r="AH69" s="63">
        <v>0</v>
      </c>
      <c r="AI69" s="63">
        <v>0</v>
      </c>
    </row>
    <row r="74" spans="5:40" x14ac:dyDescent="0.35">
      <c r="E74" s="95" t="s">
        <v>85</v>
      </c>
      <c r="F74" s="96">
        <v>1</v>
      </c>
      <c r="G74" s="96">
        <v>2</v>
      </c>
      <c r="H74" s="96">
        <v>3</v>
      </c>
      <c r="I74" s="96">
        <v>4</v>
      </c>
      <c r="J74" s="96">
        <v>5</v>
      </c>
      <c r="K74" s="96">
        <v>6</v>
      </c>
      <c r="L74" s="96">
        <v>7</v>
      </c>
      <c r="M74" s="96">
        <v>8</v>
      </c>
      <c r="N74" s="96">
        <v>9</v>
      </c>
      <c r="O74" s="96">
        <v>10</v>
      </c>
      <c r="P74" s="96">
        <v>11</v>
      </c>
      <c r="Q74" s="96">
        <v>12</v>
      </c>
      <c r="R74" s="96">
        <v>13</v>
      </c>
      <c r="S74" s="96">
        <v>14</v>
      </c>
      <c r="T74" s="96">
        <v>15</v>
      </c>
      <c r="U74" s="96">
        <v>16</v>
      </c>
      <c r="V74" s="96">
        <v>17</v>
      </c>
      <c r="W74" s="96">
        <v>18</v>
      </c>
      <c r="X74" s="96">
        <v>19</v>
      </c>
      <c r="Y74" s="96">
        <v>20</v>
      </c>
      <c r="Z74" s="96">
        <v>21</v>
      </c>
      <c r="AA74" s="96">
        <v>22</v>
      </c>
      <c r="AB74" s="96">
        <v>23</v>
      </c>
      <c r="AC74" s="96">
        <v>24</v>
      </c>
      <c r="AD74" s="96">
        <v>25</v>
      </c>
      <c r="AE74" s="97">
        <v>1</v>
      </c>
      <c r="AF74" s="97">
        <v>2</v>
      </c>
      <c r="AG74" s="97">
        <v>3</v>
      </c>
      <c r="AH74" s="98">
        <v>4</v>
      </c>
      <c r="AI74" s="97">
        <v>5</v>
      </c>
      <c r="AK74" t="s">
        <v>88</v>
      </c>
    </row>
    <row r="75" spans="5:40" x14ac:dyDescent="0.35">
      <c r="E75" s="96">
        <v>1</v>
      </c>
      <c r="F75" s="100"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100">
        <v>0</v>
      </c>
      <c r="T75" s="100">
        <v>0</v>
      </c>
      <c r="U75" s="100">
        <v>0</v>
      </c>
      <c r="V75" s="100">
        <v>1</v>
      </c>
      <c r="W75" s="100">
        <v>0</v>
      </c>
      <c r="X75" s="100">
        <v>0</v>
      </c>
      <c r="Y75" s="100">
        <v>0</v>
      </c>
      <c r="Z75" s="100">
        <v>0</v>
      </c>
      <c r="AA75" s="100">
        <v>0</v>
      </c>
      <c r="AB75" s="100">
        <v>0</v>
      </c>
      <c r="AC75" s="100">
        <v>0</v>
      </c>
      <c r="AD75" s="100">
        <v>0</v>
      </c>
      <c r="AE75" s="101">
        <v>0</v>
      </c>
      <c r="AF75" s="101">
        <v>0</v>
      </c>
      <c r="AG75" s="101">
        <v>0</v>
      </c>
      <c r="AH75" s="101">
        <v>0</v>
      </c>
      <c r="AI75" s="101">
        <v>0</v>
      </c>
      <c r="AK75" s="104">
        <f>SUM(F75:AI75)</f>
        <v>1</v>
      </c>
    </row>
    <row r="76" spans="5:40" x14ac:dyDescent="0.35">
      <c r="E76" s="96">
        <v>2</v>
      </c>
      <c r="F76" s="100">
        <v>0</v>
      </c>
      <c r="G76" s="100">
        <v>0</v>
      </c>
      <c r="H76" s="100">
        <v>0</v>
      </c>
      <c r="I76" s="100">
        <v>0</v>
      </c>
      <c r="J76" s="100">
        <v>0</v>
      </c>
      <c r="K76" s="100">
        <v>0</v>
      </c>
      <c r="L76" s="100">
        <v>0</v>
      </c>
      <c r="M76" s="100">
        <v>0</v>
      </c>
      <c r="N76" s="100">
        <v>0</v>
      </c>
      <c r="O76" s="100">
        <v>0</v>
      </c>
      <c r="P76" s="100">
        <v>0</v>
      </c>
      <c r="Q76" s="100">
        <v>0</v>
      </c>
      <c r="R76" s="100">
        <v>0</v>
      </c>
      <c r="S76" s="100">
        <v>0</v>
      </c>
      <c r="T76" s="100">
        <v>0</v>
      </c>
      <c r="U76" s="100">
        <v>0</v>
      </c>
      <c r="V76" s="100">
        <v>0</v>
      </c>
      <c r="W76" s="100">
        <v>0</v>
      </c>
      <c r="X76" s="100">
        <v>0</v>
      </c>
      <c r="Y76" s="100">
        <v>0</v>
      </c>
      <c r="Z76" s="100">
        <v>0</v>
      </c>
      <c r="AA76" s="100">
        <v>0</v>
      </c>
      <c r="AB76" s="100">
        <v>0</v>
      </c>
      <c r="AC76" s="100">
        <v>0</v>
      </c>
      <c r="AD76" s="100">
        <v>0</v>
      </c>
      <c r="AE76" s="101">
        <v>0</v>
      </c>
      <c r="AF76" s="101">
        <v>0</v>
      </c>
      <c r="AG76" s="101">
        <v>0</v>
      </c>
      <c r="AH76" s="101">
        <v>1</v>
      </c>
      <c r="AI76" s="101">
        <v>0</v>
      </c>
      <c r="AK76" s="104">
        <f t="shared" ref="AK76:AK104" si="31">SUM(F76:AI76)</f>
        <v>1</v>
      </c>
      <c r="AM76" t="s">
        <v>93</v>
      </c>
      <c r="AN76" s="103">
        <f>SUM(F100:AD104)</f>
        <v>5</v>
      </c>
    </row>
    <row r="77" spans="5:40" x14ac:dyDescent="0.35">
      <c r="E77" s="96">
        <v>3</v>
      </c>
      <c r="F77" s="100">
        <v>0</v>
      </c>
      <c r="G77" s="100">
        <v>0</v>
      </c>
      <c r="H77" s="100">
        <v>0</v>
      </c>
      <c r="I77" s="100">
        <v>0</v>
      </c>
      <c r="J77" s="100">
        <v>0</v>
      </c>
      <c r="K77" s="100">
        <v>0</v>
      </c>
      <c r="L77" s="100">
        <v>0</v>
      </c>
      <c r="M77" s="100">
        <v>0</v>
      </c>
      <c r="N77" s="100">
        <v>0</v>
      </c>
      <c r="O77" s="100">
        <v>0</v>
      </c>
      <c r="P77" s="100">
        <v>0</v>
      </c>
      <c r="Q77" s="100">
        <v>0</v>
      </c>
      <c r="R77" s="100">
        <v>0</v>
      </c>
      <c r="S77" s="100">
        <v>0</v>
      </c>
      <c r="T77" s="100">
        <v>0</v>
      </c>
      <c r="U77" s="100">
        <v>0</v>
      </c>
      <c r="V77" s="100">
        <v>0</v>
      </c>
      <c r="W77" s="100">
        <v>0</v>
      </c>
      <c r="X77" s="100">
        <v>0</v>
      </c>
      <c r="Y77" s="100">
        <v>1</v>
      </c>
      <c r="Z77" s="100">
        <v>0</v>
      </c>
      <c r="AA77" s="100">
        <v>0</v>
      </c>
      <c r="AB77" s="100">
        <v>0</v>
      </c>
      <c r="AC77" s="100">
        <v>0</v>
      </c>
      <c r="AD77" s="100">
        <v>0</v>
      </c>
      <c r="AE77" s="101">
        <v>0</v>
      </c>
      <c r="AF77" s="101">
        <v>0</v>
      </c>
      <c r="AG77" s="101">
        <v>0</v>
      </c>
      <c r="AH77" s="101">
        <v>0</v>
      </c>
      <c r="AI77" s="101">
        <v>0</v>
      </c>
      <c r="AK77" s="104">
        <f t="shared" si="31"/>
        <v>1</v>
      </c>
      <c r="AM77" t="s">
        <v>94</v>
      </c>
      <c r="AN77" s="103">
        <f>SUM(AE75:AI99)</f>
        <v>5</v>
      </c>
    </row>
    <row r="78" spans="5:40" x14ac:dyDescent="0.35">
      <c r="E78" s="96">
        <v>4</v>
      </c>
      <c r="F78" s="100">
        <v>0</v>
      </c>
      <c r="G78" s="100">
        <v>0</v>
      </c>
      <c r="H78" s="100">
        <v>0</v>
      </c>
      <c r="I78" s="100">
        <v>0</v>
      </c>
      <c r="J78" s="100">
        <v>0</v>
      </c>
      <c r="K78" s="100">
        <v>0</v>
      </c>
      <c r="L78" s="100">
        <v>0</v>
      </c>
      <c r="M78" s="100">
        <v>0</v>
      </c>
      <c r="N78" s="100">
        <v>0</v>
      </c>
      <c r="O78" s="100">
        <v>0</v>
      </c>
      <c r="P78" s="100">
        <v>0</v>
      </c>
      <c r="Q78" s="100">
        <v>0</v>
      </c>
      <c r="R78" s="100">
        <v>0</v>
      </c>
      <c r="S78" s="100">
        <v>0</v>
      </c>
      <c r="T78" s="100">
        <v>0</v>
      </c>
      <c r="U78" s="100">
        <v>0</v>
      </c>
      <c r="V78" s="100">
        <v>0</v>
      </c>
      <c r="W78" s="100">
        <v>0</v>
      </c>
      <c r="X78" s="100">
        <v>0</v>
      </c>
      <c r="Y78" s="100">
        <v>0</v>
      </c>
      <c r="Z78" s="100">
        <v>0</v>
      </c>
      <c r="AA78" s="100">
        <v>1</v>
      </c>
      <c r="AB78" s="100">
        <v>0</v>
      </c>
      <c r="AC78" s="100">
        <v>0</v>
      </c>
      <c r="AD78" s="100">
        <v>0</v>
      </c>
      <c r="AE78" s="101">
        <v>0</v>
      </c>
      <c r="AF78" s="101">
        <v>0</v>
      </c>
      <c r="AG78" s="101">
        <v>0</v>
      </c>
      <c r="AH78" s="101">
        <v>0</v>
      </c>
      <c r="AI78" s="101">
        <v>0</v>
      </c>
      <c r="AK78" s="104">
        <f t="shared" si="31"/>
        <v>1</v>
      </c>
    </row>
    <row r="79" spans="5:40" x14ac:dyDescent="0.35">
      <c r="E79" s="96">
        <v>5</v>
      </c>
      <c r="F79" s="100">
        <v>0</v>
      </c>
      <c r="G79" s="100">
        <v>0</v>
      </c>
      <c r="H79" s="100">
        <v>0</v>
      </c>
      <c r="I79" s="100">
        <v>0</v>
      </c>
      <c r="J79" s="100">
        <v>0</v>
      </c>
      <c r="K79" s="100">
        <v>1</v>
      </c>
      <c r="L79" s="100">
        <v>0</v>
      </c>
      <c r="M79" s="100">
        <v>0</v>
      </c>
      <c r="N79" s="100">
        <v>0</v>
      </c>
      <c r="O79" s="100">
        <v>0</v>
      </c>
      <c r="P79" s="100">
        <v>0</v>
      </c>
      <c r="Q79" s="100">
        <v>0</v>
      </c>
      <c r="R79" s="100">
        <v>0</v>
      </c>
      <c r="S79" s="100">
        <v>0</v>
      </c>
      <c r="T79" s="100">
        <v>0</v>
      </c>
      <c r="U79" s="100">
        <v>0</v>
      </c>
      <c r="V79" s="100">
        <v>0</v>
      </c>
      <c r="W79" s="100">
        <v>0</v>
      </c>
      <c r="X79" s="100">
        <v>0</v>
      </c>
      <c r="Y79" s="100">
        <v>0</v>
      </c>
      <c r="Z79" s="100">
        <v>0</v>
      </c>
      <c r="AA79" s="100">
        <v>0</v>
      </c>
      <c r="AB79" s="100">
        <v>0</v>
      </c>
      <c r="AC79" s="100">
        <v>0</v>
      </c>
      <c r="AD79" s="100">
        <v>0</v>
      </c>
      <c r="AE79" s="101">
        <v>0</v>
      </c>
      <c r="AF79" s="101">
        <v>0</v>
      </c>
      <c r="AG79" s="101">
        <v>0</v>
      </c>
      <c r="AH79" s="101">
        <v>0</v>
      </c>
      <c r="AI79" s="101">
        <v>0</v>
      </c>
      <c r="AK79" s="104">
        <f t="shared" si="31"/>
        <v>1</v>
      </c>
    </row>
    <row r="80" spans="5:40" x14ac:dyDescent="0.35">
      <c r="E80" s="96">
        <v>6</v>
      </c>
      <c r="F80" s="100">
        <v>0</v>
      </c>
      <c r="G80" s="100">
        <v>0</v>
      </c>
      <c r="H80" s="100">
        <v>0</v>
      </c>
      <c r="I80" s="100">
        <v>0</v>
      </c>
      <c r="J80" s="100">
        <v>0</v>
      </c>
      <c r="K80" s="100">
        <v>0</v>
      </c>
      <c r="L80" s="100">
        <v>1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0">
        <v>0</v>
      </c>
      <c r="S80" s="100">
        <v>0</v>
      </c>
      <c r="T80" s="100">
        <v>0</v>
      </c>
      <c r="U80" s="100">
        <v>0</v>
      </c>
      <c r="V80" s="100">
        <v>0</v>
      </c>
      <c r="W80" s="100">
        <v>0</v>
      </c>
      <c r="X80" s="100">
        <v>0</v>
      </c>
      <c r="Y80" s="100">
        <v>0</v>
      </c>
      <c r="Z80" s="100">
        <v>0</v>
      </c>
      <c r="AA80" s="100">
        <v>0</v>
      </c>
      <c r="AB80" s="100">
        <v>0</v>
      </c>
      <c r="AC80" s="100">
        <v>0</v>
      </c>
      <c r="AD80" s="100">
        <v>0</v>
      </c>
      <c r="AE80" s="101">
        <v>0</v>
      </c>
      <c r="AF80" s="101">
        <v>0</v>
      </c>
      <c r="AG80" s="101">
        <v>0</v>
      </c>
      <c r="AH80" s="101">
        <v>0</v>
      </c>
      <c r="AI80" s="101">
        <v>0</v>
      </c>
      <c r="AK80" s="104">
        <f t="shared" si="31"/>
        <v>1</v>
      </c>
    </row>
    <row r="81" spans="5:37" x14ac:dyDescent="0.35">
      <c r="E81" s="96">
        <v>7</v>
      </c>
      <c r="F81" s="100">
        <v>0</v>
      </c>
      <c r="G81" s="100">
        <v>0</v>
      </c>
      <c r="H81" s="100">
        <v>0</v>
      </c>
      <c r="I81" s="100">
        <v>0</v>
      </c>
      <c r="J81" s="100">
        <v>0</v>
      </c>
      <c r="K81" s="100">
        <v>0</v>
      </c>
      <c r="L81" s="100">
        <v>0</v>
      </c>
      <c r="M81" s="100">
        <v>1</v>
      </c>
      <c r="N81" s="100">
        <v>0</v>
      </c>
      <c r="O81" s="100">
        <v>0</v>
      </c>
      <c r="P81" s="100">
        <v>0</v>
      </c>
      <c r="Q81" s="100">
        <v>0</v>
      </c>
      <c r="R81" s="100">
        <v>0</v>
      </c>
      <c r="S81" s="100">
        <v>0</v>
      </c>
      <c r="T81" s="100">
        <v>0</v>
      </c>
      <c r="U81" s="100">
        <v>0</v>
      </c>
      <c r="V81" s="100">
        <v>0</v>
      </c>
      <c r="W81" s="100">
        <v>0</v>
      </c>
      <c r="X81" s="100">
        <v>0</v>
      </c>
      <c r="Y81" s="100">
        <v>0</v>
      </c>
      <c r="Z81" s="100">
        <v>0</v>
      </c>
      <c r="AA81" s="100">
        <v>0</v>
      </c>
      <c r="AB81" s="100">
        <v>0</v>
      </c>
      <c r="AC81" s="100">
        <v>0</v>
      </c>
      <c r="AD81" s="100">
        <v>0</v>
      </c>
      <c r="AE81" s="101">
        <v>0</v>
      </c>
      <c r="AF81" s="101">
        <v>0</v>
      </c>
      <c r="AG81" s="101">
        <v>0</v>
      </c>
      <c r="AH81" s="101">
        <v>0</v>
      </c>
      <c r="AI81" s="101">
        <v>0</v>
      </c>
      <c r="AK81" s="104">
        <f t="shared" si="31"/>
        <v>1</v>
      </c>
    </row>
    <row r="82" spans="5:37" x14ac:dyDescent="0.35">
      <c r="E82" s="96">
        <v>8</v>
      </c>
      <c r="F82" s="100">
        <v>0</v>
      </c>
      <c r="G82" s="100">
        <v>0</v>
      </c>
      <c r="H82" s="100">
        <v>0</v>
      </c>
      <c r="I82" s="100">
        <v>0</v>
      </c>
      <c r="J82" s="100">
        <v>0</v>
      </c>
      <c r="K82" s="100">
        <v>0</v>
      </c>
      <c r="L82" s="100">
        <v>0</v>
      </c>
      <c r="M82" s="100">
        <v>0</v>
      </c>
      <c r="N82" s="100">
        <v>1</v>
      </c>
      <c r="O82" s="100">
        <v>0</v>
      </c>
      <c r="P82" s="100">
        <v>0</v>
      </c>
      <c r="Q82" s="100">
        <v>0</v>
      </c>
      <c r="R82" s="100">
        <v>0</v>
      </c>
      <c r="S82" s="100">
        <v>0</v>
      </c>
      <c r="T82" s="100">
        <v>0</v>
      </c>
      <c r="U82" s="100">
        <v>0</v>
      </c>
      <c r="V82" s="100">
        <v>0</v>
      </c>
      <c r="W82" s="100">
        <v>0</v>
      </c>
      <c r="X82" s="100">
        <v>0</v>
      </c>
      <c r="Y82" s="100">
        <v>0</v>
      </c>
      <c r="Z82" s="100">
        <v>0</v>
      </c>
      <c r="AA82" s="100">
        <v>0</v>
      </c>
      <c r="AB82" s="100">
        <v>0</v>
      </c>
      <c r="AC82" s="100">
        <v>0</v>
      </c>
      <c r="AD82" s="100">
        <v>0</v>
      </c>
      <c r="AE82" s="101">
        <v>0</v>
      </c>
      <c r="AF82" s="101">
        <v>0</v>
      </c>
      <c r="AG82" s="101">
        <v>0</v>
      </c>
      <c r="AH82" s="101">
        <v>0</v>
      </c>
      <c r="AI82" s="101">
        <v>0</v>
      </c>
      <c r="AK82" s="104">
        <f t="shared" si="31"/>
        <v>1</v>
      </c>
    </row>
    <row r="83" spans="5:37" x14ac:dyDescent="0.35">
      <c r="E83" s="96">
        <v>9</v>
      </c>
      <c r="F83" s="100">
        <v>0</v>
      </c>
      <c r="G83" s="100">
        <v>0</v>
      </c>
      <c r="H83" s="100">
        <v>0</v>
      </c>
      <c r="I83" s="100">
        <v>0</v>
      </c>
      <c r="J83" s="100">
        <v>0</v>
      </c>
      <c r="K83" s="100">
        <v>0</v>
      </c>
      <c r="L83" s="100">
        <v>0</v>
      </c>
      <c r="M83" s="100">
        <v>0</v>
      </c>
      <c r="N83" s="100">
        <v>0</v>
      </c>
      <c r="O83" s="100">
        <v>1</v>
      </c>
      <c r="P83" s="100">
        <v>0</v>
      </c>
      <c r="Q83" s="100">
        <v>0</v>
      </c>
      <c r="R83" s="100">
        <v>0</v>
      </c>
      <c r="S83" s="100">
        <v>0</v>
      </c>
      <c r="T83" s="100">
        <v>0</v>
      </c>
      <c r="U83" s="100">
        <v>0</v>
      </c>
      <c r="V83" s="100">
        <v>0</v>
      </c>
      <c r="W83" s="100">
        <v>0</v>
      </c>
      <c r="X83" s="100">
        <v>0</v>
      </c>
      <c r="Y83" s="100">
        <v>0</v>
      </c>
      <c r="Z83" s="100">
        <v>0</v>
      </c>
      <c r="AA83" s="100">
        <v>0</v>
      </c>
      <c r="AB83" s="100">
        <v>0</v>
      </c>
      <c r="AC83" s="100">
        <v>0</v>
      </c>
      <c r="AD83" s="100">
        <v>0</v>
      </c>
      <c r="AE83" s="101">
        <v>0</v>
      </c>
      <c r="AF83" s="101">
        <v>0</v>
      </c>
      <c r="AG83" s="101">
        <v>0</v>
      </c>
      <c r="AH83" s="101">
        <v>0</v>
      </c>
      <c r="AI83" s="101">
        <v>0</v>
      </c>
      <c r="AK83" s="104">
        <f t="shared" si="31"/>
        <v>1</v>
      </c>
    </row>
    <row r="84" spans="5:37" x14ac:dyDescent="0.35">
      <c r="E84" s="96">
        <v>10</v>
      </c>
      <c r="F84" s="100">
        <v>0</v>
      </c>
      <c r="G84" s="100">
        <v>0</v>
      </c>
      <c r="H84" s="100">
        <v>0</v>
      </c>
      <c r="I84" s="100">
        <v>0</v>
      </c>
      <c r="J84" s="100">
        <v>0</v>
      </c>
      <c r="K84" s="100">
        <v>0</v>
      </c>
      <c r="L84" s="100">
        <v>0</v>
      </c>
      <c r="M84" s="100">
        <v>0</v>
      </c>
      <c r="N84" s="100">
        <v>0</v>
      </c>
      <c r="O84" s="100">
        <v>0</v>
      </c>
      <c r="P84" s="100">
        <v>0</v>
      </c>
      <c r="Q84" s="100">
        <v>0</v>
      </c>
      <c r="R84" s="100">
        <v>0</v>
      </c>
      <c r="S84" s="100">
        <v>0</v>
      </c>
      <c r="T84" s="100">
        <v>0</v>
      </c>
      <c r="U84" s="100">
        <v>0</v>
      </c>
      <c r="V84" s="100">
        <v>0</v>
      </c>
      <c r="W84" s="100">
        <v>0</v>
      </c>
      <c r="X84" s="100">
        <v>0</v>
      </c>
      <c r="Y84" s="100">
        <v>0</v>
      </c>
      <c r="Z84" s="100">
        <v>0</v>
      </c>
      <c r="AA84" s="100">
        <v>0</v>
      </c>
      <c r="AB84" s="100">
        <v>0</v>
      </c>
      <c r="AC84" s="100">
        <v>0</v>
      </c>
      <c r="AD84" s="100">
        <v>0</v>
      </c>
      <c r="AE84" s="101">
        <v>0</v>
      </c>
      <c r="AF84" s="101">
        <v>1</v>
      </c>
      <c r="AG84" s="101">
        <v>0</v>
      </c>
      <c r="AH84" s="101">
        <v>0</v>
      </c>
      <c r="AI84" s="101">
        <v>0</v>
      </c>
      <c r="AK84" s="104">
        <f t="shared" si="31"/>
        <v>1</v>
      </c>
    </row>
    <row r="85" spans="5:37" x14ac:dyDescent="0.35">
      <c r="E85" s="96">
        <v>11</v>
      </c>
      <c r="F85" s="100">
        <v>0</v>
      </c>
      <c r="G85" s="100">
        <v>1</v>
      </c>
      <c r="H85" s="100">
        <v>0</v>
      </c>
      <c r="I85" s="100">
        <v>0</v>
      </c>
      <c r="J85" s="100">
        <v>0</v>
      </c>
      <c r="K85" s="100">
        <v>0</v>
      </c>
      <c r="L85" s="100">
        <v>0</v>
      </c>
      <c r="M85" s="100">
        <v>0</v>
      </c>
      <c r="N85" s="100">
        <v>0</v>
      </c>
      <c r="O85" s="100">
        <v>0</v>
      </c>
      <c r="P85" s="100">
        <v>0</v>
      </c>
      <c r="Q85" s="100">
        <v>0</v>
      </c>
      <c r="R85" s="100">
        <v>0</v>
      </c>
      <c r="S85" s="100">
        <v>0</v>
      </c>
      <c r="T85" s="100">
        <v>0</v>
      </c>
      <c r="U85" s="100">
        <v>0</v>
      </c>
      <c r="V85" s="100">
        <v>0</v>
      </c>
      <c r="W85" s="100">
        <v>0</v>
      </c>
      <c r="X85" s="100">
        <v>0</v>
      </c>
      <c r="Y85" s="100">
        <v>0</v>
      </c>
      <c r="Z85" s="100">
        <v>0</v>
      </c>
      <c r="AA85" s="100">
        <v>0</v>
      </c>
      <c r="AB85" s="100">
        <v>0</v>
      </c>
      <c r="AC85" s="100">
        <v>0</v>
      </c>
      <c r="AD85" s="100">
        <v>0</v>
      </c>
      <c r="AE85" s="101">
        <v>0</v>
      </c>
      <c r="AF85" s="101">
        <v>0</v>
      </c>
      <c r="AG85" s="101">
        <v>0</v>
      </c>
      <c r="AH85" s="101">
        <v>0</v>
      </c>
      <c r="AI85" s="101">
        <v>0</v>
      </c>
      <c r="AK85" s="104">
        <f t="shared" si="31"/>
        <v>1</v>
      </c>
    </row>
    <row r="86" spans="5:37" x14ac:dyDescent="0.35">
      <c r="E86" s="96">
        <v>12</v>
      </c>
      <c r="F86" s="100">
        <v>0</v>
      </c>
      <c r="G86" s="100">
        <v>0</v>
      </c>
      <c r="H86" s="100">
        <v>0</v>
      </c>
      <c r="I86" s="100">
        <v>0</v>
      </c>
      <c r="J86" s="100">
        <v>0</v>
      </c>
      <c r="K86" s="100">
        <v>0</v>
      </c>
      <c r="L86" s="100">
        <v>0</v>
      </c>
      <c r="M86" s="100">
        <v>0</v>
      </c>
      <c r="N86" s="100">
        <v>0</v>
      </c>
      <c r="O86" s="100">
        <v>0</v>
      </c>
      <c r="P86" s="100">
        <v>0</v>
      </c>
      <c r="Q86" s="100">
        <v>0</v>
      </c>
      <c r="R86" s="100">
        <v>1</v>
      </c>
      <c r="S86" s="100">
        <v>0</v>
      </c>
      <c r="T86" s="100">
        <v>0</v>
      </c>
      <c r="U86" s="100">
        <v>0</v>
      </c>
      <c r="V86" s="100">
        <v>0</v>
      </c>
      <c r="W86" s="100">
        <v>0</v>
      </c>
      <c r="X86" s="100">
        <v>0</v>
      </c>
      <c r="Y86" s="100">
        <v>0</v>
      </c>
      <c r="Z86" s="100">
        <v>0</v>
      </c>
      <c r="AA86" s="100">
        <v>0</v>
      </c>
      <c r="AB86" s="100">
        <v>0</v>
      </c>
      <c r="AC86" s="100">
        <v>0</v>
      </c>
      <c r="AD86" s="100">
        <v>0</v>
      </c>
      <c r="AE86" s="101">
        <v>0</v>
      </c>
      <c r="AF86" s="101">
        <v>0</v>
      </c>
      <c r="AG86" s="101">
        <v>0</v>
      </c>
      <c r="AH86" s="101">
        <v>0</v>
      </c>
      <c r="AI86" s="101">
        <v>0</v>
      </c>
      <c r="AK86" s="104">
        <f t="shared" si="31"/>
        <v>1</v>
      </c>
    </row>
    <row r="87" spans="5:37" x14ac:dyDescent="0.35">
      <c r="E87" s="96">
        <v>13</v>
      </c>
      <c r="F87" s="100">
        <v>0</v>
      </c>
      <c r="G87" s="100">
        <v>0</v>
      </c>
      <c r="H87" s="100">
        <v>0</v>
      </c>
      <c r="I87" s="100">
        <v>0</v>
      </c>
      <c r="J87" s="100">
        <v>0</v>
      </c>
      <c r="K87" s="100">
        <v>0</v>
      </c>
      <c r="L87" s="100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0">
        <v>0</v>
      </c>
      <c r="S87" s="100">
        <v>0</v>
      </c>
      <c r="T87" s="100">
        <v>0</v>
      </c>
      <c r="U87" s="100">
        <v>0</v>
      </c>
      <c r="V87" s="100">
        <v>0</v>
      </c>
      <c r="W87" s="100">
        <v>0</v>
      </c>
      <c r="X87" s="100">
        <v>0</v>
      </c>
      <c r="Y87" s="100">
        <v>0</v>
      </c>
      <c r="Z87" s="100">
        <v>0</v>
      </c>
      <c r="AA87" s="100">
        <v>0</v>
      </c>
      <c r="AB87" s="100">
        <v>0</v>
      </c>
      <c r="AC87" s="100">
        <v>0</v>
      </c>
      <c r="AD87" s="100">
        <v>0</v>
      </c>
      <c r="AE87" s="101">
        <v>0</v>
      </c>
      <c r="AF87" s="101">
        <v>0</v>
      </c>
      <c r="AG87" s="101">
        <v>0</v>
      </c>
      <c r="AH87" s="101">
        <v>0</v>
      </c>
      <c r="AI87" s="101">
        <v>1</v>
      </c>
      <c r="AK87" s="104">
        <f t="shared" si="31"/>
        <v>1</v>
      </c>
    </row>
    <row r="88" spans="5:37" x14ac:dyDescent="0.35">
      <c r="E88" s="96">
        <v>14</v>
      </c>
      <c r="F88" s="100">
        <v>0</v>
      </c>
      <c r="G88" s="100">
        <v>0</v>
      </c>
      <c r="H88" s="100">
        <v>0</v>
      </c>
      <c r="I88" s="100">
        <v>0</v>
      </c>
      <c r="J88" s="100">
        <v>0</v>
      </c>
      <c r="K88" s="100">
        <v>0</v>
      </c>
      <c r="L88" s="100">
        <v>0</v>
      </c>
      <c r="M88" s="100">
        <v>0</v>
      </c>
      <c r="N88" s="100">
        <v>0</v>
      </c>
      <c r="O88" s="100">
        <v>0</v>
      </c>
      <c r="P88" s="100">
        <v>0</v>
      </c>
      <c r="Q88" s="100">
        <v>0</v>
      </c>
      <c r="R88" s="100">
        <v>0</v>
      </c>
      <c r="S88" s="100">
        <v>0</v>
      </c>
      <c r="T88" s="100">
        <v>1</v>
      </c>
      <c r="U88" s="100">
        <v>0</v>
      </c>
      <c r="V88" s="100">
        <v>0</v>
      </c>
      <c r="W88" s="100">
        <v>0</v>
      </c>
      <c r="X88" s="100">
        <v>0</v>
      </c>
      <c r="Y88" s="100">
        <v>0</v>
      </c>
      <c r="Z88" s="100">
        <v>0</v>
      </c>
      <c r="AA88" s="100">
        <v>0</v>
      </c>
      <c r="AB88" s="100">
        <v>0</v>
      </c>
      <c r="AC88" s="100">
        <v>0</v>
      </c>
      <c r="AD88" s="100">
        <v>0</v>
      </c>
      <c r="AE88" s="101">
        <v>0</v>
      </c>
      <c r="AF88" s="101">
        <v>0</v>
      </c>
      <c r="AG88" s="101">
        <v>0</v>
      </c>
      <c r="AH88" s="101">
        <v>0</v>
      </c>
      <c r="AI88" s="101">
        <v>0</v>
      </c>
      <c r="AK88" s="104">
        <f t="shared" si="31"/>
        <v>1</v>
      </c>
    </row>
    <row r="89" spans="5:37" x14ac:dyDescent="0.35">
      <c r="E89" s="96">
        <v>15</v>
      </c>
      <c r="F89" s="100">
        <v>0</v>
      </c>
      <c r="G89" s="100">
        <v>0</v>
      </c>
      <c r="H89" s="100">
        <v>0</v>
      </c>
      <c r="I89" s="100">
        <v>0</v>
      </c>
      <c r="J89" s="100">
        <v>0</v>
      </c>
      <c r="K89" s="100">
        <v>0</v>
      </c>
      <c r="L89" s="100">
        <v>0</v>
      </c>
      <c r="M89" s="100">
        <v>0</v>
      </c>
      <c r="N89" s="100">
        <v>0</v>
      </c>
      <c r="O89" s="100">
        <v>0</v>
      </c>
      <c r="P89" s="100">
        <v>0</v>
      </c>
      <c r="Q89" s="100">
        <v>1</v>
      </c>
      <c r="R89" s="100">
        <v>0</v>
      </c>
      <c r="S89" s="100">
        <v>0</v>
      </c>
      <c r="T89" s="100">
        <v>0</v>
      </c>
      <c r="U89" s="100">
        <v>0</v>
      </c>
      <c r="V89" s="100">
        <v>0</v>
      </c>
      <c r="W89" s="100">
        <v>0</v>
      </c>
      <c r="X89" s="100">
        <v>0</v>
      </c>
      <c r="Y89" s="100">
        <v>0</v>
      </c>
      <c r="Z89" s="100">
        <v>0</v>
      </c>
      <c r="AA89" s="100">
        <v>0</v>
      </c>
      <c r="AB89" s="100">
        <v>0</v>
      </c>
      <c r="AC89" s="100">
        <v>0</v>
      </c>
      <c r="AD89" s="100">
        <v>0</v>
      </c>
      <c r="AE89" s="101">
        <v>0</v>
      </c>
      <c r="AF89" s="101">
        <v>0</v>
      </c>
      <c r="AG89" s="101">
        <v>0</v>
      </c>
      <c r="AH89" s="101">
        <v>0</v>
      </c>
      <c r="AI89" s="101">
        <v>0</v>
      </c>
      <c r="AK89" s="104">
        <f t="shared" si="31"/>
        <v>1</v>
      </c>
    </row>
    <row r="90" spans="5:37" x14ac:dyDescent="0.35">
      <c r="E90" s="96">
        <v>16</v>
      </c>
      <c r="F90" s="100">
        <v>0</v>
      </c>
      <c r="G90" s="100">
        <v>0</v>
      </c>
      <c r="H90" s="100">
        <v>0</v>
      </c>
      <c r="I90" s="100">
        <v>0</v>
      </c>
      <c r="J90" s="100">
        <v>0</v>
      </c>
      <c r="K90" s="100">
        <v>0</v>
      </c>
      <c r="L90" s="100">
        <v>0</v>
      </c>
      <c r="M90" s="100">
        <v>0</v>
      </c>
      <c r="N90" s="100">
        <v>0</v>
      </c>
      <c r="O90" s="100">
        <v>0</v>
      </c>
      <c r="P90" s="100">
        <v>0</v>
      </c>
      <c r="Q90" s="100">
        <v>0</v>
      </c>
      <c r="R90" s="100">
        <v>0</v>
      </c>
      <c r="S90" s="100">
        <v>0</v>
      </c>
      <c r="T90" s="100">
        <v>0</v>
      </c>
      <c r="U90" s="100">
        <v>0</v>
      </c>
      <c r="V90" s="100">
        <v>0</v>
      </c>
      <c r="W90" s="100">
        <v>1</v>
      </c>
      <c r="X90" s="100">
        <v>0</v>
      </c>
      <c r="Y90" s="100">
        <v>0</v>
      </c>
      <c r="Z90" s="100">
        <v>0</v>
      </c>
      <c r="AA90" s="100">
        <v>0</v>
      </c>
      <c r="AB90" s="100">
        <v>0</v>
      </c>
      <c r="AC90" s="100">
        <v>0</v>
      </c>
      <c r="AD90" s="100">
        <v>0</v>
      </c>
      <c r="AE90" s="101">
        <v>0</v>
      </c>
      <c r="AF90" s="101">
        <v>0</v>
      </c>
      <c r="AG90" s="101">
        <v>0</v>
      </c>
      <c r="AH90" s="101">
        <v>0</v>
      </c>
      <c r="AI90" s="101">
        <v>0</v>
      </c>
      <c r="AK90" s="104">
        <f t="shared" si="31"/>
        <v>1</v>
      </c>
    </row>
    <row r="91" spans="5:37" x14ac:dyDescent="0.35">
      <c r="E91" s="96">
        <v>17</v>
      </c>
      <c r="F91" s="100">
        <v>0</v>
      </c>
      <c r="G91" s="100">
        <v>0</v>
      </c>
      <c r="H91" s="100">
        <v>0</v>
      </c>
      <c r="I91" s="100">
        <v>0</v>
      </c>
      <c r="J91" s="100">
        <v>0</v>
      </c>
      <c r="K91" s="100">
        <v>0</v>
      </c>
      <c r="L91" s="100">
        <v>0</v>
      </c>
      <c r="M91" s="100">
        <v>0</v>
      </c>
      <c r="N91" s="100">
        <v>0</v>
      </c>
      <c r="O91" s="100">
        <v>0</v>
      </c>
      <c r="P91" s="100">
        <v>0</v>
      </c>
      <c r="Q91" s="100">
        <v>0</v>
      </c>
      <c r="R91" s="100">
        <v>0</v>
      </c>
      <c r="S91" s="100">
        <v>0</v>
      </c>
      <c r="T91" s="100">
        <v>0</v>
      </c>
      <c r="U91" s="100">
        <v>1</v>
      </c>
      <c r="V91" s="100">
        <v>0</v>
      </c>
      <c r="W91" s="100">
        <v>0</v>
      </c>
      <c r="X91" s="100">
        <v>0</v>
      </c>
      <c r="Y91" s="100">
        <v>0</v>
      </c>
      <c r="Z91" s="100">
        <v>0</v>
      </c>
      <c r="AA91" s="100">
        <v>0</v>
      </c>
      <c r="AB91" s="100">
        <v>0</v>
      </c>
      <c r="AC91" s="100">
        <v>0</v>
      </c>
      <c r="AD91" s="100">
        <v>0</v>
      </c>
      <c r="AE91" s="101">
        <v>0</v>
      </c>
      <c r="AF91" s="101">
        <v>0</v>
      </c>
      <c r="AG91" s="101">
        <v>0</v>
      </c>
      <c r="AH91" s="101">
        <v>0</v>
      </c>
      <c r="AI91" s="101">
        <v>0</v>
      </c>
      <c r="AK91" s="104">
        <f t="shared" si="31"/>
        <v>1</v>
      </c>
    </row>
    <row r="92" spans="5:37" x14ac:dyDescent="0.35">
      <c r="E92" s="96">
        <v>18</v>
      </c>
      <c r="F92" s="100">
        <v>0</v>
      </c>
      <c r="G92" s="100">
        <v>0</v>
      </c>
      <c r="H92" s="100">
        <v>0</v>
      </c>
      <c r="I92" s="100">
        <v>0</v>
      </c>
      <c r="J92" s="100">
        <v>0</v>
      </c>
      <c r="K92" s="100">
        <v>0</v>
      </c>
      <c r="L92" s="100">
        <v>0</v>
      </c>
      <c r="M92" s="100">
        <v>0</v>
      </c>
      <c r="N92" s="100">
        <v>0</v>
      </c>
      <c r="O92" s="100">
        <v>0</v>
      </c>
      <c r="P92" s="100">
        <v>1</v>
      </c>
      <c r="Q92" s="100">
        <v>0</v>
      </c>
      <c r="R92" s="100">
        <v>0</v>
      </c>
      <c r="S92" s="100">
        <v>0</v>
      </c>
      <c r="T92" s="100">
        <v>0</v>
      </c>
      <c r="U92" s="100">
        <v>0</v>
      </c>
      <c r="V92" s="100">
        <v>0</v>
      </c>
      <c r="W92" s="100">
        <v>0</v>
      </c>
      <c r="X92" s="100">
        <v>0</v>
      </c>
      <c r="Y92" s="100">
        <v>0</v>
      </c>
      <c r="Z92" s="100">
        <v>0</v>
      </c>
      <c r="AA92" s="100">
        <v>0</v>
      </c>
      <c r="AB92" s="100">
        <v>0</v>
      </c>
      <c r="AC92" s="100">
        <v>0</v>
      </c>
      <c r="AD92" s="100">
        <v>0</v>
      </c>
      <c r="AE92" s="101">
        <v>0</v>
      </c>
      <c r="AF92" s="101">
        <v>0</v>
      </c>
      <c r="AG92" s="101">
        <v>0</v>
      </c>
      <c r="AH92" s="101">
        <v>0</v>
      </c>
      <c r="AI92" s="101">
        <v>0</v>
      </c>
      <c r="AK92" s="104">
        <f t="shared" si="31"/>
        <v>1</v>
      </c>
    </row>
    <row r="93" spans="5:37" x14ac:dyDescent="0.35">
      <c r="E93" s="96">
        <v>19</v>
      </c>
      <c r="F93" s="100">
        <v>0</v>
      </c>
      <c r="G93" s="100">
        <v>0</v>
      </c>
      <c r="H93" s="100">
        <v>1</v>
      </c>
      <c r="I93" s="100">
        <v>0</v>
      </c>
      <c r="J93" s="100">
        <v>0</v>
      </c>
      <c r="K93" s="100">
        <v>0</v>
      </c>
      <c r="L93" s="100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0">
        <v>0</v>
      </c>
      <c r="S93" s="100">
        <v>0</v>
      </c>
      <c r="T93" s="100">
        <v>0</v>
      </c>
      <c r="U93" s="100">
        <v>0</v>
      </c>
      <c r="V93" s="100">
        <v>0</v>
      </c>
      <c r="W93" s="100">
        <v>0</v>
      </c>
      <c r="X93" s="100">
        <v>0</v>
      </c>
      <c r="Y93" s="100">
        <v>0</v>
      </c>
      <c r="Z93" s="100">
        <v>0</v>
      </c>
      <c r="AA93" s="100">
        <v>0</v>
      </c>
      <c r="AB93" s="100">
        <v>0</v>
      </c>
      <c r="AC93" s="100">
        <v>0</v>
      </c>
      <c r="AD93" s="100">
        <v>0</v>
      </c>
      <c r="AE93" s="101">
        <v>0</v>
      </c>
      <c r="AF93" s="101">
        <v>0</v>
      </c>
      <c r="AG93" s="101">
        <v>0</v>
      </c>
      <c r="AH93" s="101">
        <v>0</v>
      </c>
      <c r="AI93" s="101">
        <v>0</v>
      </c>
      <c r="AK93" s="104">
        <f t="shared" si="31"/>
        <v>1</v>
      </c>
    </row>
    <row r="94" spans="5:37" x14ac:dyDescent="0.35">
      <c r="E94" s="96">
        <v>20</v>
      </c>
      <c r="F94" s="100">
        <v>0</v>
      </c>
      <c r="G94" s="100">
        <v>0</v>
      </c>
      <c r="H94" s="100">
        <v>0</v>
      </c>
      <c r="I94" s="100">
        <v>0</v>
      </c>
      <c r="J94" s="100">
        <v>0</v>
      </c>
      <c r="K94" s="100">
        <v>0</v>
      </c>
      <c r="L94" s="100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0">
        <v>0</v>
      </c>
      <c r="S94" s="100">
        <v>0</v>
      </c>
      <c r="T94" s="100">
        <v>0</v>
      </c>
      <c r="U94" s="100">
        <v>0</v>
      </c>
      <c r="V94" s="100">
        <v>0</v>
      </c>
      <c r="W94" s="100">
        <v>0</v>
      </c>
      <c r="X94" s="100">
        <v>0</v>
      </c>
      <c r="Y94" s="100">
        <v>0</v>
      </c>
      <c r="Z94" s="100">
        <v>1</v>
      </c>
      <c r="AA94" s="100">
        <v>0</v>
      </c>
      <c r="AB94" s="100">
        <v>0</v>
      </c>
      <c r="AC94" s="100">
        <v>0</v>
      </c>
      <c r="AD94" s="100">
        <v>0</v>
      </c>
      <c r="AE94" s="101">
        <v>0</v>
      </c>
      <c r="AF94" s="101">
        <v>0</v>
      </c>
      <c r="AG94" s="101">
        <v>0</v>
      </c>
      <c r="AH94" s="101">
        <v>0</v>
      </c>
      <c r="AI94" s="101">
        <v>0</v>
      </c>
      <c r="AK94" s="104">
        <f t="shared" si="31"/>
        <v>1</v>
      </c>
    </row>
    <row r="95" spans="5:37" x14ac:dyDescent="0.35">
      <c r="E95" s="96">
        <v>21</v>
      </c>
      <c r="F95" s="100">
        <v>0</v>
      </c>
      <c r="G95" s="100">
        <v>0</v>
      </c>
      <c r="H95" s="100">
        <v>0</v>
      </c>
      <c r="I95" s="100">
        <v>0</v>
      </c>
      <c r="J95" s="100">
        <v>0</v>
      </c>
      <c r="K95" s="100">
        <v>0</v>
      </c>
      <c r="L95" s="100">
        <v>0</v>
      </c>
      <c r="M95" s="100">
        <v>0</v>
      </c>
      <c r="N95" s="100">
        <v>0</v>
      </c>
      <c r="O95" s="100">
        <v>0</v>
      </c>
      <c r="P95" s="100">
        <v>0</v>
      </c>
      <c r="Q95" s="100">
        <v>0</v>
      </c>
      <c r="R95" s="100">
        <v>0</v>
      </c>
      <c r="S95" s="100">
        <v>0</v>
      </c>
      <c r="T95" s="100">
        <v>0</v>
      </c>
      <c r="U95" s="100">
        <v>0</v>
      </c>
      <c r="V95" s="100">
        <v>0</v>
      </c>
      <c r="W95" s="100">
        <v>0</v>
      </c>
      <c r="X95" s="100">
        <v>0</v>
      </c>
      <c r="Y95" s="100">
        <v>0</v>
      </c>
      <c r="Z95" s="100">
        <v>0</v>
      </c>
      <c r="AA95" s="100">
        <v>0</v>
      </c>
      <c r="AB95" s="100">
        <v>0</v>
      </c>
      <c r="AC95" s="100">
        <v>0</v>
      </c>
      <c r="AD95" s="100">
        <v>0</v>
      </c>
      <c r="AE95" s="101">
        <v>1</v>
      </c>
      <c r="AF95" s="101">
        <v>0</v>
      </c>
      <c r="AG95" s="101">
        <v>0</v>
      </c>
      <c r="AH95" s="101">
        <v>0</v>
      </c>
      <c r="AI95" s="101">
        <v>0</v>
      </c>
      <c r="AK95" s="104">
        <f t="shared" si="31"/>
        <v>1</v>
      </c>
    </row>
    <row r="96" spans="5:37" x14ac:dyDescent="0.35">
      <c r="E96" s="96">
        <v>22</v>
      </c>
      <c r="F96" s="100">
        <v>0</v>
      </c>
      <c r="G96" s="100">
        <v>0</v>
      </c>
      <c r="H96" s="100">
        <v>0</v>
      </c>
      <c r="I96" s="100">
        <v>0</v>
      </c>
      <c r="J96" s="100">
        <v>0</v>
      </c>
      <c r="K96" s="100">
        <v>0</v>
      </c>
      <c r="L96" s="100">
        <v>0</v>
      </c>
      <c r="M96" s="100">
        <v>0</v>
      </c>
      <c r="N96" s="100">
        <v>0</v>
      </c>
      <c r="O96" s="100">
        <v>0</v>
      </c>
      <c r="P96" s="100">
        <v>0</v>
      </c>
      <c r="Q96" s="100">
        <v>0</v>
      </c>
      <c r="R96" s="100">
        <v>0</v>
      </c>
      <c r="S96" s="100">
        <v>0</v>
      </c>
      <c r="T96" s="100">
        <v>0</v>
      </c>
      <c r="U96" s="100">
        <v>0</v>
      </c>
      <c r="V96" s="100">
        <v>0</v>
      </c>
      <c r="W96" s="100">
        <v>0</v>
      </c>
      <c r="X96" s="100">
        <v>0</v>
      </c>
      <c r="Y96" s="100">
        <v>0</v>
      </c>
      <c r="Z96" s="100">
        <v>0</v>
      </c>
      <c r="AA96" s="100">
        <v>0</v>
      </c>
      <c r="AB96" s="100">
        <v>1</v>
      </c>
      <c r="AC96" s="100">
        <v>0</v>
      </c>
      <c r="AD96" s="100">
        <v>0</v>
      </c>
      <c r="AE96" s="101">
        <v>0</v>
      </c>
      <c r="AF96" s="101">
        <v>0</v>
      </c>
      <c r="AG96" s="101">
        <v>0</v>
      </c>
      <c r="AH96" s="101">
        <v>0</v>
      </c>
      <c r="AI96" s="101">
        <v>0</v>
      </c>
      <c r="AK96" s="104">
        <f t="shared" si="31"/>
        <v>1</v>
      </c>
    </row>
    <row r="97" spans="3:37" x14ac:dyDescent="0.35">
      <c r="E97" s="96">
        <v>23</v>
      </c>
      <c r="F97" s="100">
        <v>0</v>
      </c>
      <c r="G97" s="100">
        <v>0</v>
      </c>
      <c r="H97" s="100">
        <v>0</v>
      </c>
      <c r="I97" s="100">
        <v>0</v>
      </c>
      <c r="J97" s="100">
        <v>0</v>
      </c>
      <c r="K97" s="100">
        <v>0</v>
      </c>
      <c r="L97" s="100">
        <v>0</v>
      </c>
      <c r="M97" s="100">
        <v>0</v>
      </c>
      <c r="N97" s="100">
        <v>0</v>
      </c>
      <c r="O97" s="100">
        <v>0</v>
      </c>
      <c r="P97" s="100">
        <v>0</v>
      </c>
      <c r="Q97" s="100">
        <v>0</v>
      </c>
      <c r="R97" s="100">
        <v>0</v>
      </c>
      <c r="S97" s="100">
        <v>0</v>
      </c>
      <c r="T97" s="100">
        <v>0</v>
      </c>
      <c r="U97" s="100">
        <v>0</v>
      </c>
      <c r="V97" s="100">
        <v>0</v>
      </c>
      <c r="W97" s="100">
        <v>0</v>
      </c>
      <c r="X97" s="100">
        <v>0</v>
      </c>
      <c r="Y97" s="100">
        <v>0</v>
      </c>
      <c r="Z97" s="100">
        <v>0</v>
      </c>
      <c r="AA97" s="100">
        <v>0</v>
      </c>
      <c r="AB97" s="100">
        <v>0</v>
      </c>
      <c r="AC97" s="100">
        <v>1</v>
      </c>
      <c r="AD97" s="100">
        <v>0</v>
      </c>
      <c r="AE97" s="101">
        <v>0</v>
      </c>
      <c r="AF97" s="101">
        <v>0</v>
      </c>
      <c r="AG97" s="101">
        <v>0</v>
      </c>
      <c r="AH97" s="101">
        <v>0</v>
      </c>
      <c r="AI97" s="101">
        <v>0</v>
      </c>
      <c r="AK97" s="104">
        <f t="shared" si="31"/>
        <v>1</v>
      </c>
    </row>
    <row r="98" spans="3:37" x14ac:dyDescent="0.35">
      <c r="E98" s="96">
        <v>24</v>
      </c>
      <c r="F98" s="100">
        <v>0</v>
      </c>
      <c r="G98" s="100">
        <v>0</v>
      </c>
      <c r="H98" s="100">
        <v>0</v>
      </c>
      <c r="I98" s="100">
        <v>0</v>
      </c>
      <c r="J98" s="100">
        <v>0</v>
      </c>
      <c r="K98" s="100">
        <v>0</v>
      </c>
      <c r="L98" s="100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0">
        <v>0</v>
      </c>
      <c r="S98" s="100">
        <v>0</v>
      </c>
      <c r="T98" s="100">
        <v>0</v>
      </c>
      <c r="U98" s="100">
        <v>0</v>
      </c>
      <c r="V98" s="100">
        <v>0</v>
      </c>
      <c r="W98" s="100">
        <v>0</v>
      </c>
      <c r="X98" s="100">
        <v>0</v>
      </c>
      <c r="Y98" s="100">
        <v>0</v>
      </c>
      <c r="Z98" s="100">
        <v>0</v>
      </c>
      <c r="AA98" s="100">
        <v>0</v>
      </c>
      <c r="AB98" s="100">
        <v>0</v>
      </c>
      <c r="AC98" s="100">
        <v>0</v>
      </c>
      <c r="AD98" s="100">
        <v>1</v>
      </c>
      <c r="AE98" s="101">
        <v>0</v>
      </c>
      <c r="AF98" s="101">
        <v>0</v>
      </c>
      <c r="AG98" s="101">
        <v>0</v>
      </c>
      <c r="AH98" s="101">
        <v>0</v>
      </c>
      <c r="AI98" s="101">
        <v>0</v>
      </c>
      <c r="AK98" s="104">
        <f t="shared" si="31"/>
        <v>1</v>
      </c>
    </row>
    <row r="99" spans="3:37" x14ac:dyDescent="0.35">
      <c r="E99" s="96">
        <v>25</v>
      </c>
      <c r="F99" s="100">
        <v>0</v>
      </c>
      <c r="G99" s="100">
        <v>0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0</v>
      </c>
      <c r="AB99" s="100">
        <v>0</v>
      </c>
      <c r="AC99" s="100">
        <v>0</v>
      </c>
      <c r="AD99" s="100">
        <v>0</v>
      </c>
      <c r="AE99" s="101">
        <v>0</v>
      </c>
      <c r="AF99" s="101">
        <v>0</v>
      </c>
      <c r="AG99" s="101">
        <v>1</v>
      </c>
      <c r="AH99" s="101">
        <v>0</v>
      </c>
      <c r="AI99" s="101">
        <v>0</v>
      </c>
      <c r="AK99" s="104">
        <f t="shared" si="31"/>
        <v>1</v>
      </c>
    </row>
    <row r="100" spans="3:37" x14ac:dyDescent="0.35">
      <c r="E100" s="97">
        <v>1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1</v>
      </c>
      <c r="T100" s="101">
        <v>0</v>
      </c>
      <c r="U100" s="101">
        <v>0</v>
      </c>
      <c r="V100" s="101">
        <v>0</v>
      </c>
      <c r="W100" s="101">
        <v>0</v>
      </c>
      <c r="X100" s="101">
        <v>0</v>
      </c>
      <c r="Y100" s="101">
        <v>0</v>
      </c>
      <c r="Z100" s="101">
        <v>0</v>
      </c>
      <c r="AA100" s="101">
        <v>0</v>
      </c>
      <c r="AB100" s="101">
        <v>0</v>
      </c>
      <c r="AC100" s="101">
        <v>0</v>
      </c>
      <c r="AD100" s="101">
        <v>0</v>
      </c>
      <c r="AE100" s="102">
        <v>0</v>
      </c>
      <c r="AF100" s="102">
        <v>0</v>
      </c>
      <c r="AG100" s="102">
        <v>0</v>
      </c>
      <c r="AH100" s="102">
        <v>0</v>
      </c>
      <c r="AI100" s="102">
        <v>0</v>
      </c>
      <c r="AK100" s="104">
        <f t="shared" si="31"/>
        <v>1</v>
      </c>
    </row>
    <row r="101" spans="3:37" x14ac:dyDescent="0.35">
      <c r="E101" s="97">
        <v>2</v>
      </c>
      <c r="F101" s="101">
        <v>0</v>
      </c>
      <c r="G101" s="101">
        <v>0</v>
      </c>
      <c r="H101" s="101">
        <v>0</v>
      </c>
      <c r="I101" s="101">
        <v>1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0</v>
      </c>
      <c r="R101" s="101">
        <v>0</v>
      </c>
      <c r="S101" s="101">
        <v>0</v>
      </c>
      <c r="T101" s="101">
        <v>0</v>
      </c>
      <c r="U101" s="101">
        <v>0</v>
      </c>
      <c r="V101" s="101">
        <v>0</v>
      </c>
      <c r="W101" s="101">
        <v>0</v>
      </c>
      <c r="X101" s="101">
        <v>0</v>
      </c>
      <c r="Y101" s="101">
        <v>0</v>
      </c>
      <c r="Z101" s="101">
        <v>0</v>
      </c>
      <c r="AA101" s="101">
        <v>0</v>
      </c>
      <c r="AB101" s="101">
        <v>0</v>
      </c>
      <c r="AC101" s="101">
        <v>0</v>
      </c>
      <c r="AD101" s="101">
        <v>0</v>
      </c>
      <c r="AE101" s="102">
        <v>0</v>
      </c>
      <c r="AF101" s="102">
        <v>0</v>
      </c>
      <c r="AG101" s="102">
        <v>0</v>
      </c>
      <c r="AH101" s="102">
        <v>0</v>
      </c>
      <c r="AI101" s="102">
        <v>0</v>
      </c>
      <c r="AK101" s="104">
        <f t="shared" si="31"/>
        <v>1</v>
      </c>
    </row>
    <row r="102" spans="3:37" x14ac:dyDescent="0.35">
      <c r="E102" s="97">
        <v>3</v>
      </c>
      <c r="F102" s="101">
        <v>1</v>
      </c>
      <c r="G102" s="101">
        <v>0</v>
      </c>
      <c r="H102" s="101">
        <v>0</v>
      </c>
      <c r="I102" s="101">
        <v>0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0</v>
      </c>
      <c r="R102" s="101">
        <v>0</v>
      </c>
      <c r="S102" s="101">
        <v>0</v>
      </c>
      <c r="T102" s="101">
        <v>0</v>
      </c>
      <c r="U102" s="101">
        <v>0</v>
      </c>
      <c r="V102" s="101">
        <v>0</v>
      </c>
      <c r="W102" s="101">
        <v>0</v>
      </c>
      <c r="X102" s="101">
        <v>0</v>
      </c>
      <c r="Y102" s="101">
        <v>0</v>
      </c>
      <c r="Z102" s="101">
        <v>0</v>
      </c>
      <c r="AA102" s="101">
        <v>0</v>
      </c>
      <c r="AB102" s="101">
        <v>0</v>
      </c>
      <c r="AC102" s="101">
        <v>0</v>
      </c>
      <c r="AD102" s="101">
        <v>0</v>
      </c>
      <c r="AE102" s="102">
        <v>0</v>
      </c>
      <c r="AF102" s="102">
        <v>0</v>
      </c>
      <c r="AG102" s="102">
        <v>0</v>
      </c>
      <c r="AH102" s="102">
        <v>0</v>
      </c>
      <c r="AI102" s="102">
        <v>0</v>
      </c>
      <c r="AK102" s="104">
        <f t="shared" si="31"/>
        <v>1</v>
      </c>
    </row>
    <row r="103" spans="3:37" x14ac:dyDescent="0.35">
      <c r="E103" s="97">
        <v>4</v>
      </c>
      <c r="F103" s="101">
        <v>0</v>
      </c>
      <c r="G103" s="101">
        <v>0</v>
      </c>
      <c r="H103" s="101">
        <v>0</v>
      </c>
      <c r="I103" s="101">
        <v>0</v>
      </c>
      <c r="J103" s="101">
        <v>1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0</v>
      </c>
      <c r="R103" s="101">
        <v>0</v>
      </c>
      <c r="S103" s="101">
        <v>0</v>
      </c>
      <c r="T103" s="101">
        <v>0</v>
      </c>
      <c r="U103" s="101">
        <v>0</v>
      </c>
      <c r="V103" s="101">
        <v>0</v>
      </c>
      <c r="W103" s="101">
        <v>0</v>
      </c>
      <c r="X103" s="101">
        <v>0</v>
      </c>
      <c r="Y103" s="101">
        <v>0</v>
      </c>
      <c r="Z103" s="101">
        <v>0</v>
      </c>
      <c r="AA103" s="101">
        <v>0</v>
      </c>
      <c r="AB103" s="101">
        <v>0</v>
      </c>
      <c r="AC103" s="101">
        <v>0</v>
      </c>
      <c r="AD103" s="101">
        <v>0</v>
      </c>
      <c r="AE103" s="102">
        <v>0</v>
      </c>
      <c r="AF103" s="102">
        <v>0</v>
      </c>
      <c r="AG103" s="102">
        <v>0</v>
      </c>
      <c r="AH103" s="102">
        <v>0</v>
      </c>
      <c r="AI103" s="102">
        <v>0</v>
      </c>
      <c r="AK103" s="104">
        <f t="shared" si="31"/>
        <v>1</v>
      </c>
    </row>
    <row r="104" spans="3:37" x14ac:dyDescent="0.35">
      <c r="E104" s="97">
        <v>5</v>
      </c>
      <c r="F104" s="101">
        <v>0</v>
      </c>
      <c r="G104" s="101">
        <v>0</v>
      </c>
      <c r="H104" s="101">
        <v>0</v>
      </c>
      <c r="I104" s="101">
        <v>0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0</v>
      </c>
      <c r="R104" s="101">
        <v>0</v>
      </c>
      <c r="S104" s="101">
        <v>0</v>
      </c>
      <c r="T104" s="101">
        <v>0</v>
      </c>
      <c r="U104" s="101">
        <v>0</v>
      </c>
      <c r="V104" s="101">
        <v>0</v>
      </c>
      <c r="W104" s="101">
        <v>0</v>
      </c>
      <c r="X104" s="101">
        <v>1</v>
      </c>
      <c r="Y104" s="101">
        <v>0</v>
      </c>
      <c r="Z104" s="101">
        <v>0</v>
      </c>
      <c r="AA104" s="101">
        <v>0</v>
      </c>
      <c r="AB104" s="101">
        <v>0</v>
      </c>
      <c r="AC104" s="101">
        <v>0</v>
      </c>
      <c r="AD104" s="101">
        <v>0</v>
      </c>
      <c r="AE104" s="102">
        <v>0</v>
      </c>
      <c r="AF104" s="102">
        <v>0</v>
      </c>
      <c r="AG104" s="102">
        <v>0</v>
      </c>
      <c r="AH104" s="102">
        <v>0</v>
      </c>
      <c r="AI104" s="102">
        <v>0</v>
      </c>
      <c r="AK104" s="104">
        <f t="shared" si="31"/>
        <v>1</v>
      </c>
    </row>
    <row r="107" spans="3:37" x14ac:dyDescent="0.35">
      <c r="E107" t="s">
        <v>87</v>
      </c>
      <c r="F107" s="104">
        <f>SUM(F75:F104)</f>
        <v>1</v>
      </c>
      <c r="G107" s="104">
        <f t="shared" ref="G107:AI107" si="32">SUM(G75:G104)</f>
        <v>1</v>
      </c>
      <c r="H107" s="104">
        <f t="shared" si="32"/>
        <v>1</v>
      </c>
      <c r="I107" s="104">
        <f t="shared" si="32"/>
        <v>1</v>
      </c>
      <c r="J107" s="104">
        <f t="shared" si="32"/>
        <v>1</v>
      </c>
      <c r="K107" s="104">
        <f t="shared" si="32"/>
        <v>1</v>
      </c>
      <c r="L107" s="104">
        <f t="shared" si="32"/>
        <v>1</v>
      </c>
      <c r="M107" s="104">
        <f t="shared" si="32"/>
        <v>1</v>
      </c>
      <c r="N107" s="104">
        <f t="shared" si="32"/>
        <v>1</v>
      </c>
      <c r="O107" s="104">
        <f t="shared" si="32"/>
        <v>1</v>
      </c>
      <c r="P107" s="104">
        <f t="shared" si="32"/>
        <v>1</v>
      </c>
      <c r="Q107" s="104">
        <f t="shared" si="32"/>
        <v>1</v>
      </c>
      <c r="R107" s="104">
        <f t="shared" si="32"/>
        <v>1</v>
      </c>
      <c r="S107" s="104">
        <f t="shared" si="32"/>
        <v>1</v>
      </c>
      <c r="T107" s="104">
        <f t="shared" si="32"/>
        <v>1</v>
      </c>
      <c r="U107" s="104">
        <f t="shared" si="32"/>
        <v>1</v>
      </c>
      <c r="V107" s="104">
        <f t="shared" si="32"/>
        <v>1</v>
      </c>
      <c r="W107" s="104">
        <f t="shared" si="32"/>
        <v>1</v>
      </c>
      <c r="X107" s="104">
        <f t="shared" si="32"/>
        <v>1</v>
      </c>
      <c r="Y107" s="104">
        <f t="shared" si="32"/>
        <v>1</v>
      </c>
      <c r="Z107" s="104">
        <f t="shared" si="32"/>
        <v>1</v>
      </c>
      <c r="AA107" s="104">
        <f t="shared" si="32"/>
        <v>1</v>
      </c>
      <c r="AB107" s="104">
        <f t="shared" si="32"/>
        <v>1</v>
      </c>
      <c r="AC107" s="104">
        <f t="shared" si="32"/>
        <v>1</v>
      </c>
      <c r="AD107" s="104">
        <f t="shared" si="32"/>
        <v>1</v>
      </c>
      <c r="AE107" s="104">
        <f t="shared" si="32"/>
        <v>1</v>
      </c>
      <c r="AF107" s="104">
        <f t="shared" si="32"/>
        <v>1</v>
      </c>
      <c r="AG107" s="104">
        <f t="shared" si="32"/>
        <v>1</v>
      </c>
      <c r="AH107" s="104">
        <f t="shared" si="32"/>
        <v>1</v>
      </c>
      <c r="AI107" s="104">
        <f t="shared" si="32"/>
        <v>1</v>
      </c>
    </row>
    <row r="112" spans="3:37" x14ac:dyDescent="0.35">
      <c r="C112" t="s">
        <v>75</v>
      </c>
      <c r="E112" s="97" t="s">
        <v>90</v>
      </c>
      <c r="F112" s="4">
        <f>C115</f>
        <v>0</v>
      </c>
      <c r="G112" s="4">
        <f>C116</f>
        <v>36.999999999999901</v>
      </c>
      <c r="H112" s="4">
        <f>C117</f>
        <v>17.999999999999702</v>
      </c>
      <c r="I112" s="4">
        <f>C118</f>
        <v>0</v>
      </c>
      <c r="J112" s="4">
        <f>C119</f>
        <v>0</v>
      </c>
      <c r="K112" s="4">
        <f>C120</f>
        <v>8</v>
      </c>
      <c r="L112" s="4">
        <f>C121</f>
        <v>12.999999999999901</v>
      </c>
      <c r="M112" s="4">
        <f>C122</f>
        <v>17.999999999999801</v>
      </c>
      <c r="N112" s="4">
        <f>C123</f>
        <v>25.999999999999702</v>
      </c>
      <c r="O112" s="4">
        <f>C124</f>
        <v>34.999999999999602</v>
      </c>
      <c r="P112" s="4">
        <f>C125</f>
        <v>27.999999999999901</v>
      </c>
      <c r="Q112" s="4">
        <f>C126</f>
        <v>15.999999999999901</v>
      </c>
      <c r="R112" s="4">
        <f>C127</f>
        <v>29.999999999999901</v>
      </c>
      <c r="S112" s="4">
        <f>C128</f>
        <v>0</v>
      </c>
      <c r="T112" s="4">
        <f>C129</f>
        <v>5</v>
      </c>
      <c r="U112" s="4">
        <f>C130</f>
        <v>12.999999999999901</v>
      </c>
      <c r="V112" s="4">
        <f>C131</f>
        <v>8</v>
      </c>
      <c r="W112" s="4">
        <f>C132</f>
        <v>21.999999999999901</v>
      </c>
      <c r="X112" s="4">
        <f>C133</f>
        <v>4.99999999999969</v>
      </c>
      <c r="Y112" s="4">
        <f>C134</f>
        <v>31.999999999999702</v>
      </c>
      <c r="Z112" s="4">
        <f>C135</f>
        <v>45.999999999999702</v>
      </c>
      <c r="AA112" s="4">
        <f>C136</f>
        <v>6</v>
      </c>
      <c r="AB112" s="4">
        <f>C137</f>
        <v>12.999999999999901</v>
      </c>
      <c r="AC112" s="4">
        <f>C138</f>
        <v>20.999999999999801</v>
      </c>
      <c r="AD112" s="4">
        <f>C139</f>
        <v>35.999999999999702</v>
      </c>
      <c r="AE112" s="4">
        <f>C140</f>
        <v>0</v>
      </c>
      <c r="AF112" s="4">
        <f>C141</f>
        <v>0</v>
      </c>
      <c r="AG112" s="4">
        <f>C142</f>
        <v>0</v>
      </c>
      <c r="AH112" s="4">
        <f>C143</f>
        <v>0</v>
      </c>
      <c r="AI112" s="4">
        <f>C144</f>
        <v>0</v>
      </c>
    </row>
    <row r="114" spans="1:35" x14ac:dyDescent="0.35">
      <c r="A114" s="97" t="s">
        <v>91</v>
      </c>
      <c r="B114" s="105" t="s">
        <v>76</v>
      </c>
      <c r="C114" s="97" t="s">
        <v>89</v>
      </c>
      <c r="D114" s="97" t="s">
        <v>92</v>
      </c>
      <c r="E114" s="95" t="s">
        <v>85</v>
      </c>
      <c r="F114" s="96">
        <v>1</v>
      </c>
      <c r="G114" s="96">
        <v>2</v>
      </c>
      <c r="H114" s="96">
        <v>3</v>
      </c>
      <c r="I114" s="96">
        <v>4</v>
      </c>
      <c r="J114" s="96">
        <v>5</v>
      </c>
      <c r="K114" s="96">
        <v>6</v>
      </c>
      <c r="L114" s="96">
        <v>7</v>
      </c>
      <c r="M114" s="96">
        <v>8</v>
      </c>
      <c r="N114" s="96">
        <v>9</v>
      </c>
      <c r="O114" s="96">
        <v>10</v>
      </c>
      <c r="P114" s="96">
        <v>11</v>
      </c>
      <c r="Q114" s="96">
        <v>12</v>
      </c>
      <c r="R114" s="96">
        <v>13</v>
      </c>
      <c r="S114" s="96">
        <v>14</v>
      </c>
      <c r="T114" s="96">
        <v>15</v>
      </c>
      <c r="U114" s="96">
        <v>16</v>
      </c>
      <c r="V114" s="96">
        <v>17</v>
      </c>
      <c r="W114" s="96">
        <v>18</v>
      </c>
      <c r="X114" s="96">
        <v>19</v>
      </c>
      <c r="Y114" s="96">
        <v>20</v>
      </c>
      <c r="Z114" s="96">
        <v>21</v>
      </c>
      <c r="AA114" s="96">
        <v>22</v>
      </c>
      <c r="AB114" s="96">
        <v>23</v>
      </c>
      <c r="AC114" s="96">
        <v>24</v>
      </c>
      <c r="AD114" s="96">
        <v>25</v>
      </c>
      <c r="AE114" s="97">
        <v>1</v>
      </c>
      <c r="AF114" s="97">
        <v>2</v>
      </c>
      <c r="AG114" s="97">
        <v>3</v>
      </c>
      <c r="AH114" s="98">
        <v>4</v>
      </c>
      <c r="AI114" s="97">
        <v>5</v>
      </c>
    </row>
    <row r="115" spans="1:35" x14ac:dyDescent="0.35">
      <c r="A115" s="5">
        <v>1</v>
      </c>
      <c r="B115" s="5">
        <v>8</v>
      </c>
      <c r="C115" s="1">
        <v>0</v>
      </c>
      <c r="D115" s="5">
        <f t="shared" ref="D115:D138" si="33">$B$140-B115</f>
        <v>52</v>
      </c>
      <c r="E115" s="96">
        <v>1</v>
      </c>
      <c r="F115" s="100">
        <f>$C115+$B115-F$112-($B$140-$B115)*(1-F75)</f>
        <v>-44</v>
      </c>
      <c r="G115" s="100">
        <f t="shared" ref="G115:AD115" si="34">$C115+$B115-G$112-($B$140-$B115)*(1-G75)</f>
        <v>-80.999999999999901</v>
      </c>
      <c r="H115" s="100">
        <f t="shared" si="34"/>
        <v>-61.999999999999702</v>
      </c>
      <c r="I115" s="100">
        <f t="shared" si="34"/>
        <v>-44</v>
      </c>
      <c r="J115" s="100">
        <f t="shared" si="34"/>
        <v>-44</v>
      </c>
      <c r="K115" s="100">
        <f t="shared" si="34"/>
        <v>-52</v>
      </c>
      <c r="L115" s="100">
        <f t="shared" si="34"/>
        <v>-56.999999999999901</v>
      </c>
      <c r="M115" s="100">
        <f t="shared" si="34"/>
        <v>-61.999999999999801</v>
      </c>
      <c r="N115" s="100">
        <f t="shared" si="34"/>
        <v>-69.999999999999702</v>
      </c>
      <c r="O115" s="100">
        <f t="shared" si="34"/>
        <v>-78.999999999999602</v>
      </c>
      <c r="P115" s="100">
        <f t="shared" si="34"/>
        <v>-71.999999999999901</v>
      </c>
      <c r="Q115" s="100">
        <f t="shared" si="34"/>
        <v>-59.999999999999901</v>
      </c>
      <c r="R115" s="100">
        <f t="shared" si="34"/>
        <v>-73.999999999999901</v>
      </c>
      <c r="S115" s="100">
        <f t="shared" si="34"/>
        <v>-44</v>
      </c>
      <c r="T115" s="100">
        <f t="shared" si="34"/>
        <v>-49</v>
      </c>
      <c r="U115" s="100">
        <f t="shared" si="34"/>
        <v>-56.999999999999901</v>
      </c>
      <c r="V115" s="100">
        <f t="shared" si="34"/>
        <v>0</v>
      </c>
      <c r="W115" s="100">
        <f t="shared" si="34"/>
        <v>-65.999999999999901</v>
      </c>
      <c r="X115" s="100">
        <f t="shared" si="34"/>
        <v>-48.999999999999687</v>
      </c>
      <c r="Y115" s="100">
        <f t="shared" si="34"/>
        <v>-75.999999999999702</v>
      </c>
      <c r="Z115" s="100">
        <f t="shared" si="34"/>
        <v>-89.999999999999702</v>
      </c>
      <c r="AA115" s="100">
        <f t="shared" si="34"/>
        <v>-50</v>
      </c>
      <c r="AB115" s="100">
        <f t="shared" si="34"/>
        <v>-56.999999999999901</v>
      </c>
      <c r="AC115" s="100">
        <f t="shared" si="34"/>
        <v>-64.999999999999801</v>
      </c>
      <c r="AD115" s="100">
        <f t="shared" si="34"/>
        <v>-79.999999999999702</v>
      </c>
      <c r="AE115" s="101"/>
      <c r="AF115" s="101"/>
      <c r="AG115" s="101"/>
      <c r="AH115" s="101"/>
      <c r="AI115" s="101"/>
    </row>
    <row r="116" spans="1:35" x14ac:dyDescent="0.35">
      <c r="A116" s="5">
        <v>2</v>
      </c>
      <c r="B116" s="5">
        <v>8</v>
      </c>
      <c r="C116" s="1">
        <v>36.999999999999901</v>
      </c>
      <c r="D116" s="5">
        <f t="shared" si="33"/>
        <v>52</v>
      </c>
      <c r="E116" s="96">
        <v>2</v>
      </c>
      <c r="F116" s="100">
        <f t="shared" ref="F116:AD116" si="35">$C116+$B116-F$112-($B$140-$B116)*(1-F76)</f>
        <v>-7.0000000000000995</v>
      </c>
      <c r="G116" s="100">
        <f t="shared" si="35"/>
        <v>-44</v>
      </c>
      <c r="H116" s="100">
        <f t="shared" si="35"/>
        <v>-24.999999999999801</v>
      </c>
      <c r="I116" s="100">
        <f t="shared" si="35"/>
        <v>-7.0000000000000995</v>
      </c>
      <c r="J116" s="100">
        <f t="shared" si="35"/>
        <v>-7.0000000000000995</v>
      </c>
      <c r="K116" s="100">
        <f t="shared" si="35"/>
        <v>-15.000000000000099</v>
      </c>
      <c r="L116" s="100">
        <f t="shared" si="35"/>
        <v>-20</v>
      </c>
      <c r="M116" s="100">
        <f t="shared" si="35"/>
        <v>-24.999999999999901</v>
      </c>
      <c r="N116" s="100">
        <f t="shared" si="35"/>
        <v>-32.999999999999801</v>
      </c>
      <c r="O116" s="100">
        <f t="shared" si="35"/>
        <v>-41.999999999999702</v>
      </c>
      <c r="P116" s="100">
        <f t="shared" si="35"/>
        <v>-35</v>
      </c>
      <c r="Q116" s="100">
        <f t="shared" si="35"/>
        <v>-23</v>
      </c>
      <c r="R116" s="100">
        <f t="shared" si="35"/>
        <v>-37</v>
      </c>
      <c r="S116" s="100">
        <f t="shared" si="35"/>
        <v>-7.0000000000000995</v>
      </c>
      <c r="T116" s="100">
        <f t="shared" si="35"/>
        <v>-12.000000000000099</v>
      </c>
      <c r="U116" s="100">
        <f t="shared" si="35"/>
        <v>-20</v>
      </c>
      <c r="V116" s="100">
        <f t="shared" si="35"/>
        <v>-15.000000000000099</v>
      </c>
      <c r="W116" s="100">
        <f t="shared" si="35"/>
        <v>-29</v>
      </c>
      <c r="X116" s="100">
        <f t="shared" si="35"/>
        <v>-11.999999999999787</v>
      </c>
      <c r="Y116" s="100">
        <f t="shared" si="35"/>
        <v>-38.999999999999801</v>
      </c>
      <c r="Z116" s="100">
        <f t="shared" si="35"/>
        <v>-52.999999999999801</v>
      </c>
      <c r="AA116" s="100">
        <f t="shared" si="35"/>
        <v>-13.000000000000099</v>
      </c>
      <c r="AB116" s="100">
        <f t="shared" si="35"/>
        <v>-20</v>
      </c>
      <c r="AC116" s="100">
        <f t="shared" si="35"/>
        <v>-27.999999999999901</v>
      </c>
      <c r="AD116" s="100">
        <f t="shared" si="35"/>
        <v>-42.999999999999801</v>
      </c>
      <c r="AE116" s="101"/>
      <c r="AF116" s="101"/>
      <c r="AG116" s="101"/>
      <c r="AH116" s="101"/>
      <c r="AI116" s="101"/>
    </row>
    <row r="117" spans="1:35" x14ac:dyDescent="0.35">
      <c r="A117" s="5">
        <v>3</v>
      </c>
      <c r="B117" s="5">
        <v>14</v>
      </c>
      <c r="C117" s="1">
        <v>17.999999999999702</v>
      </c>
      <c r="D117" s="5">
        <f t="shared" si="33"/>
        <v>46</v>
      </c>
      <c r="E117" s="96">
        <v>3</v>
      </c>
      <c r="F117" s="100">
        <f t="shared" ref="F117:AD117" si="36">$C117+$B117-F$112-($B$140-$B117)*(1-F77)</f>
        <v>-14.000000000000298</v>
      </c>
      <c r="G117" s="100">
        <f t="shared" si="36"/>
        <v>-51.000000000000199</v>
      </c>
      <c r="H117" s="100">
        <f t="shared" si="36"/>
        <v>-32</v>
      </c>
      <c r="I117" s="100">
        <f t="shared" si="36"/>
        <v>-14.000000000000298</v>
      </c>
      <c r="J117" s="100">
        <f t="shared" si="36"/>
        <v>-14.000000000000298</v>
      </c>
      <c r="K117" s="100">
        <f t="shared" si="36"/>
        <v>-22.000000000000298</v>
      </c>
      <c r="L117" s="100">
        <f t="shared" si="36"/>
        <v>-27.000000000000199</v>
      </c>
      <c r="M117" s="100">
        <f t="shared" si="36"/>
        <v>-32.000000000000099</v>
      </c>
      <c r="N117" s="100">
        <f t="shared" si="36"/>
        <v>-40</v>
      </c>
      <c r="O117" s="100">
        <f t="shared" si="36"/>
        <v>-48.999999999999901</v>
      </c>
      <c r="P117" s="100">
        <f t="shared" si="36"/>
        <v>-42.000000000000199</v>
      </c>
      <c r="Q117" s="100">
        <f t="shared" si="36"/>
        <v>-30.000000000000199</v>
      </c>
      <c r="R117" s="100">
        <f t="shared" si="36"/>
        <v>-44.000000000000199</v>
      </c>
      <c r="S117" s="100">
        <f t="shared" si="36"/>
        <v>-14.000000000000298</v>
      </c>
      <c r="T117" s="100">
        <f t="shared" si="36"/>
        <v>-19.000000000000298</v>
      </c>
      <c r="U117" s="100">
        <f t="shared" si="36"/>
        <v>-27.000000000000199</v>
      </c>
      <c r="V117" s="100">
        <f t="shared" si="36"/>
        <v>-22.000000000000298</v>
      </c>
      <c r="W117" s="100">
        <f t="shared" si="36"/>
        <v>-36.000000000000199</v>
      </c>
      <c r="X117" s="100">
        <f t="shared" si="36"/>
        <v>-18.999999999999989</v>
      </c>
      <c r="Y117" s="100">
        <f t="shared" si="36"/>
        <v>0</v>
      </c>
      <c r="Z117" s="100">
        <f t="shared" si="36"/>
        <v>-60</v>
      </c>
      <c r="AA117" s="100">
        <f t="shared" si="36"/>
        <v>-20.000000000000298</v>
      </c>
      <c r="AB117" s="100">
        <f t="shared" si="36"/>
        <v>-27.000000000000199</v>
      </c>
      <c r="AC117" s="100">
        <f t="shared" si="36"/>
        <v>-35.000000000000099</v>
      </c>
      <c r="AD117" s="100">
        <f t="shared" si="36"/>
        <v>-50</v>
      </c>
      <c r="AE117" s="101"/>
      <c r="AF117" s="101"/>
      <c r="AG117" s="101"/>
      <c r="AH117" s="101"/>
      <c r="AI117" s="101"/>
    </row>
    <row r="118" spans="1:35" x14ac:dyDescent="0.35">
      <c r="A118" s="5">
        <v>4</v>
      </c>
      <c r="B118" s="5">
        <v>6</v>
      </c>
      <c r="C118" s="1">
        <v>0</v>
      </c>
      <c r="D118" s="5">
        <f t="shared" si="33"/>
        <v>54</v>
      </c>
      <c r="E118" s="96">
        <v>4</v>
      </c>
      <c r="F118" s="100">
        <f t="shared" ref="F118:AD118" si="37">$C118+$B118-F$112-($B$140-$B118)*(1-F78)</f>
        <v>-48</v>
      </c>
      <c r="G118" s="100">
        <f t="shared" si="37"/>
        <v>-84.999999999999901</v>
      </c>
      <c r="H118" s="100">
        <f t="shared" si="37"/>
        <v>-65.999999999999702</v>
      </c>
      <c r="I118" s="100">
        <f t="shared" si="37"/>
        <v>-48</v>
      </c>
      <c r="J118" s="100">
        <f t="shared" si="37"/>
        <v>-48</v>
      </c>
      <c r="K118" s="100">
        <f t="shared" si="37"/>
        <v>-56</v>
      </c>
      <c r="L118" s="100">
        <f t="shared" si="37"/>
        <v>-60.999999999999901</v>
      </c>
      <c r="M118" s="100">
        <f t="shared" si="37"/>
        <v>-65.999999999999801</v>
      </c>
      <c r="N118" s="100">
        <f t="shared" si="37"/>
        <v>-73.999999999999702</v>
      </c>
      <c r="O118" s="100">
        <f t="shared" si="37"/>
        <v>-82.999999999999602</v>
      </c>
      <c r="P118" s="100">
        <f t="shared" si="37"/>
        <v>-75.999999999999901</v>
      </c>
      <c r="Q118" s="100">
        <f t="shared" si="37"/>
        <v>-63.999999999999901</v>
      </c>
      <c r="R118" s="100">
        <f t="shared" si="37"/>
        <v>-77.999999999999901</v>
      </c>
      <c r="S118" s="100">
        <f t="shared" si="37"/>
        <v>-48</v>
      </c>
      <c r="T118" s="100">
        <f t="shared" si="37"/>
        <v>-53</v>
      </c>
      <c r="U118" s="100">
        <f t="shared" si="37"/>
        <v>-60.999999999999901</v>
      </c>
      <c r="V118" s="100">
        <f t="shared" si="37"/>
        <v>-56</v>
      </c>
      <c r="W118" s="100">
        <f t="shared" si="37"/>
        <v>-69.999999999999901</v>
      </c>
      <c r="X118" s="100">
        <f t="shared" si="37"/>
        <v>-52.999999999999687</v>
      </c>
      <c r="Y118" s="100">
        <f t="shared" si="37"/>
        <v>-79.999999999999702</v>
      </c>
      <c r="Z118" s="100">
        <f t="shared" si="37"/>
        <v>-93.999999999999702</v>
      </c>
      <c r="AA118" s="100">
        <f t="shared" si="37"/>
        <v>0</v>
      </c>
      <c r="AB118" s="100">
        <f t="shared" si="37"/>
        <v>-60.999999999999901</v>
      </c>
      <c r="AC118" s="100">
        <f t="shared" si="37"/>
        <v>-68.999999999999801</v>
      </c>
      <c r="AD118" s="100">
        <f t="shared" si="37"/>
        <v>-83.999999999999702</v>
      </c>
      <c r="AE118" s="101"/>
      <c r="AF118" s="101"/>
      <c r="AG118" s="101"/>
      <c r="AH118" s="101"/>
      <c r="AI118" s="101"/>
    </row>
    <row r="119" spans="1:35" x14ac:dyDescent="0.35">
      <c r="A119" s="5">
        <v>5</v>
      </c>
      <c r="B119" s="5">
        <v>8</v>
      </c>
      <c r="C119" s="1">
        <v>0</v>
      </c>
      <c r="D119" s="5">
        <f t="shared" si="33"/>
        <v>52</v>
      </c>
      <c r="E119" s="96">
        <v>5</v>
      </c>
      <c r="F119" s="100">
        <f t="shared" ref="F119:AD119" si="38">$C119+$B119-F$112-($B$140-$B119)*(1-F79)</f>
        <v>-44</v>
      </c>
      <c r="G119" s="100">
        <f t="shared" si="38"/>
        <v>-80.999999999999901</v>
      </c>
      <c r="H119" s="100">
        <f t="shared" si="38"/>
        <v>-61.999999999999702</v>
      </c>
      <c r="I119" s="100">
        <f t="shared" si="38"/>
        <v>-44</v>
      </c>
      <c r="J119" s="100">
        <f t="shared" si="38"/>
        <v>-44</v>
      </c>
      <c r="K119" s="100">
        <f t="shared" si="38"/>
        <v>0</v>
      </c>
      <c r="L119" s="100">
        <f t="shared" si="38"/>
        <v>-56.999999999999901</v>
      </c>
      <c r="M119" s="100">
        <f t="shared" si="38"/>
        <v>-61.999999999999801</v>
      </c>
      <c r="N119" s="100">
        <f t="shared" si="38"/>
        <v>-69.999999999999702</v>
      </c>
      <c r="O119" s="100">
        <f t="shared" si="38"/>
        <v>-78.999999999999602</v>
      </c>
      <c r="P119" s="100">
        <f t="shared" si="38"/>
        <v>-71.999999999999901</v>
      </c>
      <c r="Q119" s="100">
        <f t="shared" si="38"/>
        <v>-59.999999999999901</v>
      </c>
      <c r="R119" s="100">
        <f t="shared" si="38"/>
        <v>-73.999999999999901</v>
      </c>
      <c r="S119" s="100">
        <f t="shared" si="38"/>
        <v>-44</v>
      </c>
      <c r="T119" s="100">
        <f t="shared" si="38"/>
        <v>-49</v>
      </c>
      <c r="U119" s="100">
        <f t="shared" si="38"/>
        <v>-56.999999999999901</v>
      </c>
      <c r="V119" s="100">
        <f t="shared" si="38"/>
        <v>-52</v>
      </c>
      <c r="W119" s="100">
        <f t="shared" si="38"/>
        <v>-65.999999999999901</v>
      </c>
      <c r="X119" s="100">
        <f t="shared" si="38"/>
        <v>-48.999999999999687</v>
      </c>
      <c r="Y119" s="100">
        <f t="shared" si="38"/>
        <v>-75.999999999999702</v>
      </c>
      <c r="Z119" s="100">
        <f t="shared" si="38"/>
        <v>-89.999999999999702</v>
      </c>
      <c r="AA119" s="100">
        <f t="shared" si="38"/>
        <v>-50</v>
      </c>
      <c r="AB119" s="100">
        <f t="shared" si="38"/>
        <v>-56.999999999999901</v>
      </c>
      <c r="AC119" s="100">
        <f t="shared" si="38"/>
        <v>-64.999999999999801</v>
      </c>
      <c r="AD119" s="100">
        <f t="shared" si="38"/>
        <v>-79.999999999999702</v>
      </c>
      <c r="AE119" s="101"/>
      <c r="AF119" s="101"/>
      <c r="AG119" s="101"/>
      <c r="AH119" s="101"/>
      <c r="AI119" s="101"/>
    </row>
    <row r="120" spans="1:35" x14ac:dyDescent="0.35">
      <c r="A120" s="5">
        <v>6</v>
      </c>
      <c r="B120" s="5">
        <v>5</v>
      </c>
      <c r="C120" s="1">
        <v>8</v>
      </c>
      <c r="D120" s="5">
        <f t="shared" si="33"/>
        <v>55</v>
      </c>
      <c r="E120" s="96">
        <v>6</v>
      </c>
      <c r="F120" s="100">
        <f t="shared" ref="F120:AD120" si="39">$C120+$B120-F$112-($B$140-$B120)*(1-F80)</f>
        <v>-42</v>
      </c>
      <c r="G120" s="100">
        <f t="shared" si="39"/>
        <v>-78.999999999999901</v>
      </c>
      <c r="H120" s="100">
        <f t="shared" si="39"/>
        <v>-59.999999999999702</v>
      </c>
      <c r="I120" s="100">
        <f t="shared" si="39"/>
        <v>-42</v>
      </c>
      <c r="J120" s="100">
        <f t="shared" si="39"/>
        <v>-42</v>
      </c>
      <c r="K120" s="100">
        <f t="shared" si="39"/>
        <v>-50</v>
      </c>
      <c r="L120" s="100">
        <f t="shared" si="39"/>
        <v>9.9475983006414026E-14</v>
      </c>
      <c r="M120" s="100">
        <f t="shared" si="39"/>
        <v>-59.999999999999801</v>
      </c>
      <c r="N120" s="100">
        <f t="shared" si="39"/>
        <v>-67.999999999999702</v>
      </c>
      <c r="O120" s="100">
        <f t="shared" si="39"/>
        <v>-76.999999999999602</v>
      </c>
      <c r="P120" s="100">
        <f t="shared" si="39"/>
        <v>-69.999999999999901</v>
      </c>
      <c r="Q120" s="100">
        <f t="shared" si="39"/>
        <v>-57.999999999999901</v>
      </c>
      <c r="R120" s="100">
        <f t="shared" si="39"/>
        <v>-71.999999999999901</v>
      </c>
      <c r="S120" s="100">
        <f t="shared" si="39"/>
        <v>-42</v>
      </c>
      <c r="T120" s="100">
        <f t="shared" si="39"/>
        <v>-47</v>
      </c>
      <c r="U120" s="100">
        <f t="shared" si="39"/>
        <v>-54.999999999999901</v>
      </c>
      <c r="V120" s="100">
        <f t="shared" si="39"/>
        <v>-50</v>
      </c>
      <c r="W120" s="100">
        <f t="shared" si="39"/>
        <v>-63.999999999999901</v>
      </c>
      <c r="X120" s="100">
        <f t="shared" si="39"/>
        <v>-46.999999999999687</v>
      </c>
      <c r="Y120" s="100">
        <f t="shared" si="39"/>
        <v>-73.999999999999702</v>
      </c>
      <c r="Z120" s="100">
        <f t="shared" si="39"/>
        <v>-87.999999999999702</v>
      </c>
      <c r="AA120" s="100">
        <f t="shared" si="39"/>
        <v>-48</v>
      </c>
      <c r="AB120" s="100">
        <f t="shared" si="39"/>
        <v>-54.999999999999901</v>
      </c>
      <c r="AC120" s="100">
        <f t="shared" si="39"/>
        <v>-62.999999999999801</v>
      </c>
      <c r="AD120" s="100">
        <f t="shared" si="39"/>
        <v>-77.999999999999702</v>
      </c>
      <c r="AE120" s="101"/>
      <c r="AF120" s="101"/>
      <c r="AG120" s="101"/>
      <c r="AH120" s="101"/>
      <c r="AI120" s="101"/>
    </row>
    <row r="121" spans="1:35" x14ac:dyDescent="0.35">
      <c r="A121" s="5">
        <v>7</v>
      </c>
      <c r="B121" s="5">
        <v>5</v>
      </c>
      <c r="C121" s="1">
        <v>12.999999999999901</v>
      </c>
      <c r="D121" s="5">
        <f t="shared" si="33"/>
        <v>55</v>
      </c>
      <c r="E121" s="96">
        <v>7</v>
      </c>
      <c r="F121" s="100">
        <f t="shared" ref="F121:AD121" si="40">$C121+$B121-F$112-($B$140-$B121)*(1-F81)</f>
        <v>-37.000000000000099</v>
      </c>
      <c r="G121" s="100">
        <f t="shared" si="40"/>
        <v>-74</v>
      </c>
      <c r="H121" s="100">
        <f t="shared" si="40"/>
        <v>-54.999999999999801</v>
      </c>
      <c r="I121" s="100">
        <f t="shared" si="40"/>
        <v>-37.000000000000099</v>
      </c>
      <c r="J121" s="100">
        <f t="shared" si="40"/>
        <v>-37.000000000000099</v>
      </c>
      <c r="K121" s="100">
        <f t="shared" si="40"/>
        <v>-45.000000000000099</v>
      </c>
      <c r="L121" s="100">
        <f t="shared" si="40"/>
        <v>-50</v>
      </c>
      <c r="M121" s="100">
        <f t="shared" si="40"/>
        <v>9.9475983006414026E-14</v>
      </c>
      <c r="N121" s="100">
        <f t="shared" si="40"/>
        <v>-62.999999999999801</v>
      </c>
      <c r="O121" s="100">
        <f t="shared" si="40"/>
        <v>-71.999999999999702</v>
      </c>
      <c r="P121" s="100">
        <f t="shared" si="40"/>
        <v>-65</v>
      </c>
      <c r="Q121" s="100">
        <f t="shared" si="40"/>
        <v>-53</v>
      </c>
      <c r="R121" s="100">
        <f t="shared" si="40"/>
        <v>-67</v>
      </c>
      <c r="S121" s="100">
        <f t="shared" si="40"/>
        <v>-37.000000000000099</v>
      </c>
      <c r="T121" s="100">
        <f t="shared" si="40"/>
        <v>-42.000000000000099</v>
      </c>
      <c r="U121" s="100">
        <f t="shared" si="40"/>
        <v>-50</v>
      </c>
      <c r="V121" s="100">
        <f t="shared" si="40"/>
        <v>-45.000000000000099</v>
      </c>
      <c r="W121" s="100">
        <f t="shared" si="40"/>
        <v>-59</v>
      </c>
      <c r="X121" s="100">
        <f t="shared" si="40"/>
        <v>-41.999999999999787</v>
      </c>
      <c r="Y121" s="100">
        <f t="shared" si="40"/>
        <v>-68.999999999999801</v>
      </c>
      <c r="Z121" s="100">
        <f t="shared" si="40"/>
        <v>-82.999999999999801</v>
      </c>
      <c r="AA121" s="100">
        <f t="shared" si="40"/>
        <v>-43.000000000000099</v>
      </c>
      <c r="AB121" s="100">
        <f t="shared" si="40"/>
        <v>-50</v>
      </c>
      <c r="AC121" s="100">
        <f t="shared" si="40"/>
        <v>-57.999999999999901</v>
      </c>
      <c r="AD121" s="100">
        <f t="shared" si="40"/>
        <v>-72.999999999999801</v>
      </c>
      <c r="AE121" s="101"/>
      <c r="AF121" s="101"/>
      <c r="AG121" s="101"/>
      <c r="AH121" s="101"/>
      <c r="AI121" s="101"/>
    </row>
    <row r="122" spans="1:35" x14ac:dyDescent="0.35">
      <c r="A122" s="5">
        <v>8</v>
      </c>
      <c r="B122" s="5">
        <v>8</v>
      </c>
      <c r="C122" s="1">
        <v>17.999999999999801</v>
      </c>
      <c r="D122" s="5">
        <f t="shared" si="33"/>
        <v>52</v>
      </c>
      <c r="E122" s="96">
        <v>8</v>
      </c>
      <c r="F122" s="100">
        <f t="shared" ref="F122:AD122" si="41">$C122+$B122-F$112-($B$140-$B122)*(1-F82)</f>
        <v>-26.000000000000199</v>
      </c>
      <c r="G122" s="100">
        <f t="shared" si="41"/>
        <v>-63.000000000000099</v>
      </c>
      <c r="H122" s="100">
        <f t="shared" si="41"/>
        <v>-43.999999999999901</v>
      </c>
      <c r="I122" s="100">
        <f t="shared" si="41"/>
        <v>-26.000000000000199</v>
      </c>
      <c r="J122" s="100">
        <f t="shared" si="41"/>
        <v>-26.000000000000199</v>
      </c>
      <c r="K122" s="100">
        <f t="shared" si="41"/>
        <v>-34.000000000000199</v>
      </c>
      <c r="L122" s="100">
        <f t="shared" si="41"/>
        <v>-39.000000000000099</v>
      </c>
      <c r="M122" s="100">
        <f t="shared" si="41"/>
        <v>-44</v>
      </c>
      <c r="N122" s="100">
        <f t="shared" si="41"/>
        <v>9.9475983006414026E-14</v>
      </c>
      <c r="O122" s="100">
        <f t="shared" si="41"/>
        <v>-60.999999999999801</v>
      </c>
      <c r="P122" s="100">
        <f t="shared" si="41"/>
        <v>-54.000000000000099</v>
      </c>
      <c r="Q122" s="100">
        <f t="shared" si="41"/>
        <v>-42.000000000000099</v>
      </c>
      <c r="R122" s="100">
        <f t="shared" si="41"/>
        <v>-56.000000000000099</v>
      </c>
      <c r="S122" s="100">
        <f t="shared" si="41"/>
        <v>-26.000000000000199</v>
      </c>
      <c r="T122" s="100">
        <f t="shared" si="41"/>
        <v>-31.000000000000199</v>
      </c>
      <c r="U122" s="100">
        <f t="shared" si="41"/>
        <v>-39.000000000000099</v>
      </c>
      <c r="V122" s="100">
        <f t="shared" si="41"/>
        <v>-34.000000000000199</v>
      </c>
      <c r="W122" s="100">
        <f t="shared" si="41"/>
        <v>-48.000000000000099</v>
      </c>
      <c r="X122" s="100">
        <f t="shared" si="41"/>
        <v>-30.99999999999989</v>
      </c>
      <c r="Y122" s="100">
        <f t="shared" si="41"/>
        <v>-57.999999999999901</v>
      </c>
      <c r="Z122" s="100">
        <f t="shared" si="41"/>
        <v>-71.999999999999901</v>
      </c>
      <c r="AA122" s="100">
        <f t="shared" si="41"/>
        <v>-32.000000000000199</v>
      </c>
      <c r="AB122" s="100">
        <f t="shared" si="41"/>
        <v>-39.000000000000099</v>
      </c>
      <c r="AC122" s="100">
        <f t="shared" si="41"/>
        <v>-47</v>
      </c>
      <c r="AD122" s="100">
        <f t="shared" si="41"/>
        <v>-61.999999999999901</v>
      </c>
      <c r="AE122" s="101"/>
      <c r="AF122" s="101"/>
      <c r="AG122" s="101"/>
      <c r="AH122" s="101"/>
      <c r="AI122" s="101"/>
    </row>
    <row r="123" spans="1:35" x14ac:dyDescent="0.35">
      <c r="A123" s="5">
        <v>9</v>
      </c>
      <c r="B123" s="5">
        <v>9</v>
      </c>
      <c r="C123" s="1">
        <v>25.999999999999702</v>
      </c>
      <c r="D123" s="5">
        <f t="shared" si="33"/>
        <v>51</v>
      </c>
      <c r="E123" s="96">
        <v>9</v>
      </c>
      <c r="F123" s="100">
        <f t="shared" ref="F123:AD123" si="42">$C123+$B123-F$112-($B$140-$B123)*(1-F83)</f>
        <v>-16.000000000000298</v>
      </c>
      <c r="G123" s="100">
        <f t="shared" si="42"/>
        <v>-53.000000000000199</v>
      </c>
      <c r="H123" s="100">
        <f t="shared" si="42"/>
        <v>-34</v>
      </c>
      <c r="I123" s="100">
        <f t="shared" si="42"/>
        <v>-16.000000000000298</v>
      </c>
      <c r="J123" s="100">
        <f t="shared" si="42"/>
        <v>-16.000000000000298</v>
      </c>
      <c r="K123" s="100">
        <f t="shared" si="42"/>
        <v>-24.000000000000298</v>
      </c>
      <c r="L123" s="100">
        <f t="shared" si="42"/>
        <v>-29.000000000000199</v>
      </c>
      <c r="M123" s="100">
        <f t="shared" si="42"/>
        <v>-34.000000000000099</v>
      </c>
      <c r="N123" s="100">
        <f t="shared" si="42"/>
        <v>-42</v>
      </c>
      <c r="O123" s="100">
        <f t="shared" si="42"/>
        <v>9.9475983006414026E-14</v>
      </c>
      <c r="P123" s="100">
        <f t="shared" si="42"/>
        <v>-44.000000000000199</v>
      </c>
      <c r="Q123" s="100">
        <f t="shared" si="42"/>
        <v>-32.000000000000199</v>
      </c>
      <c r="R123" s="100">
        <f t="shared" si="42"/>
        <v>-46.000000000000199</v>
      </c>
      <c r="S123" s="100">
        <f t="shared" si="42"/>
        <v>-16.000000000000298</v>
      </c>
      <c r="T123" s="100">
        <f t="shared" si="42"/>
        <v>-21.000000000000298</v>
      </c>
      <c r="U123" s="100">
        <f t="shared" si="42"/>
        <v>-29.000000000000199</v>
      </c>
      <c r="V123" s="100">
        <f t="shared" si="42"/>
        <v>-24.000000000000298</v>
      </c>
      <c r="W123" s="100">
        <f t="shared" si="42"/>
        <v>-38.000000000000199</v>
      </c>
      <c r="X123" s="100">
        <f t="shared" si="42"/>
        <v>-20.999999999999989</v>
      </c>
      <c r="Y123" s="100">
        <f t="shared" si="42"/>
        <v>-48</v>
      </c>
      <c r="Z123" s="100">
        <f t="shared" si="42"/>
        <v>-62</v>
      </c>
      <c r="AA123" s="100">
        <f t="shared" si="42"/>
        <v>-22.000000000000298</v>
      </c>
      <c r="AB123" s="100">
        <f t="shared" si="42"/>
        <v>-29.000000000000199</v>
      </c>
      <c r="AC123" s="100">
        <f t="shared" si="42"/>
        <v>-37.000000000000099</v>
      </c>
      <c r="AD123" s="100">
        <f t="shared" si="42"/>
        <v>-52</v>
      </c>
      <c r="AE123" s="101"/>
      <c r="AF123" s="101"/>
      <c r="AG123" s="101"/>
      <c r="AH123" s="101"/>
      <c r="AI123" s="101"/>
    </row>
    <row r="124" spans="1:35" x14ac:dyDescent="0.35">
      <c r="A124" s="5">
        <v>10</v>
      </c>
      <c r="B124" s="5">
        <v>12</v>
      </c>
      <c r="C124" s="1">
        <v>34.999999999999602</v>
      </c>
      <c r="D124" s="5">
        <f t="shared" si="33"/>
        <v>48</v>
      </c>
      <c r="E124" s="96">
        <v>10</v>
      </c>
      <c r="F124" s="100">
        <f t="shared" ref="F124:AD124" si="43">$C124+$B124-F$112-($B$140-$B124)*(1-F84)</f>
        <v>-1.0000000000003979</v>
      </c>
      <c r="G124" s="100">
        <f t="shared" si="43"/>
        <v>-38.000000000000298</v>
      </c>
      <c r="H124" s="100">
        <f t="shared" si="43"/>
        <v>-19.000000000000099</v>
      </c>
      <c r="I124" s="100">
        <f t="shared" si="43"/>
        <v>-1.0000000000003979</v>
      </c>
      <c r="J124" s="100">
        <f t="shared" si="43"/>
        <v>-1.0000000000003979</v>
      </c>
      <c r="K124" s="100">
        <f t="shared" si="43"/>
        <v>-9.0000000000003979</v>
      </c>
      <c r="L124" s="100">
        <f t="shared" si="43"/>
        <v>-14.000000000000298</v>
      </c>
      <c r="M124" s="100">
        <f t="shared" si="43"/>
        <v>-19.000000000000199</v>
      </c>
      <c r="N124" s="100">
        <f t="shared" si="43"/>
        <v>-27.000000000000099</v>
      </c>
      <c r="O124" s="100">
        <f t="shared" si="43"/>
        <v>-36</v>
      </c>
      <c r="P124" s="100">
        <f t="shared" si="43"/>
        <v>-29.000000000000298</v>
      </c>
      <c r="Q124" s="100">
        <f t="shared" si="43"/>
        <v>-17.000000000000298</v>
      </c>
      <c r="R124" s="100">
        <f t="shared" si="43"/>
        <v>-31.000000000000298</v>
      </c>
      <c r="S124" s="100">
        <f t="shared" si="43"/>
        <v>-1.0000000000003979</v>
      </c>
      <c r="T124" s="100">
        <f t="shared" si="43"/>
        <v>-6.0000000000003979</v>
      </c>
      <c r="U124" s="100">
        <f t="shared" si="43"/>
        <v>-14.000000000000298</v>
      </c>
      <c r="V124" s="100">
        <f t="shared" si="43"/>
        <v>-9.0000000000003979</v>
      </c>
      <c r="W124" s="100">
        <f t="shared" si="43"/>
        <v>-23.000000000000298</v>
      </c>
      <c r="X124" s="100">
        <f t="shared" si="43"/>
        <v>-6.0000000000000853</v>
      </c>
      <c r="Y124" s="100">
        <f t="shared" si="43"/>
        <v>-33.000000000000099</v>
      </c>
      <c r="Z124" s="100">
        <f t="shared" si="43"/>
        <v>-47.000000000000099</v>
      </c>
      <c r="AA124" s="100">
        <f t="shared" si="43"/>
        <v>-7.0000000000003979</v>
      </c>
      <c r="AB124" s="100">
        <f t="shared" si="43"/>
        <v>-14.000000000000298</v>
      </c>
      <c r="AC124" s="100">
        <f t="shared" si="43"/>
        <v>-22.000000000000199</v>
      </c>
      <c r="AD124" s="100">
        <f t="shared" si="43"/>
        <v>-37.000000000000099</v>
      </c>
      <c r="AE124" s="101"/>
      <c r="AF124" s="101"/>
      <c r="AG124" s="101"/>
      <c r="AH124" s="101"/>
      <c r="AI124" s="101"/>
    </row>
    <row r="125" spans="1:35" x14ac:dyDescent="0.35">
      <c r="A125" s="5">
        <v>11</v>
      </c>
      <c r="B125" s="5">
        <v>9</v>
      </c>
      <c r="C125" s="1">
        <v>27.999999999999901</v>
      </c>
      <c r="D125" s="5">
        <f t="shared" si="33"/>
        <v>51</v>
      </c>
      <c r="E125" s="96">
        <v>11</v>
      </c>
      <c r="F125" s="100">
        <f t="shared" ref="F125:AD125" si="44">$C125+$B125-F$112-($B$140-$B125)*(1-F85)</f>
        <v>-14.000000000000099</v>
      </c>
      <c r="G125" s="100">
        <f t="shared" si="44"/>
        <v>0</v>
      </c>
      <c r="H125" s="100">
        <f t="shared" si="44"/>
        <v>-31.999999999999801</v>
      </c>
      <c r="I125" s="100">
        <f t="shared" si="44"/>
        <v>-14.000000000000099</v>
      </c>
      <c r="J125" s="100">
        <f t="shared" si="44"/>
        <v>-14.000000000000099</v>
      </c>
      <c r="K125" s="100">
        <f t="shared" si="44"/>
        <v>-22.000000000000099</v>
      </c>
      <c r="L125" s="100">
        <f t="shared" si="44"/>
        <v>-27</v>
      </c>
      <c r="M125" s="100">
        <f t="shared" si="44"/>
        <v>-31.999999999999901</v>
      </c>
      <c r="N125" s="100">
        <f t="shared" si="44"/>
        <v>-39.999999999999801</v>
      </c>
      <c r="O125" s="100">
        <f t="shared" si="44"/>
        <v>-48.999999999999702</v>
      </c>
      <c r="P125" s="100">
        <f t="shared" si="44"/>
        <v>-42</v>
      </c>
      <c r="Q125" s="100">
        <f t="shared" si="44"/>
        <v>-30</v>
      </c>
      <c r="R125" s="100">
        <f t="shared" si="44"/>
        <v>-44</v>
      </c>
      <c r="S125" s="100">
        <f t="shared" si="44"/>
        <v>-14.000000000000099</v>
      </c>
      <c r="T125" s="100">
        <f t="shared" si="44"/>
        <v>-19.000000000000099</v>
      </c>
      <c r="U125" s="100">
        <f t="shared" si="44"/>
        <v>-27</v>
      </c>
      <c r="V125" s="100">
        <f t="shared" si="44"/>
        <v>-22.000000000000099</v>
      </c>
      <c r="W125" s="100">
        <f t="shared" si="44"/>
        <v>-36</v>
      </c>
      <c r="X125" s="100">
        <f t="shared" si="44"/>
        <v>-18.999999999999787</v>
      </c>
      <c r="Y125" s="100">
        <f t="shared" si="44"/>
        <v>-45.999999999999801</v>
      </c>
      <c r="Z125" s="100">
        <f t="shared" si="44"/>
        <v>-59.999999999999801</v>
      </c>
      <c r="AA125" s="100">
        <f t="shared" si="44"/>
        <v>-20.000000000000099</v>
      </c>
      <c r="AB125" s="100">
        <f t="shared" si="44"/>
        <v>-27</v>
      </c>
      <c r="AC125" s="100">
        <f t="shared" si="44"/>
        <v>-34.999999999999901</v>
      </c>
      <c r="AD125" s="100">
        <f t="shared" si="44"/>
        <v>-49.999999999999801</v>
      </c>
      <c r="AE125" s="101"/>
      <c r="AF125" s="101"/>
      <c r="AG125" s="101"/>
      <c r="AH125" s="101"/>
      <c r="AI125" s="101"/>
    </row>
    <row r="126" spans="1:35" x14ac:dyDescent="0.35">
      <c r="A126" s="5">
        <v>12</v>
      </c>
      <c r="B126" s="5">
        <v>14</v>
      </c>
      <c r="C126" s="1">
        <v>15.999999999999901</v>
      </c>
      <c r="D126" s="5">
        <f t="shared" si="33"/>
        <v>46</v>
      </c>
      <c r="E126" s="96">
        <v>12</v>
      </c>
      <c r="F126" s="100">
        <f t="shared" ref="F126:AD126" si="45">$C126+$B126-F$112-($B$140-$B126)*(1-F86)</f>
        <v>-16.000000000000099</v>
      </c>
      <c r="G126" s="100">
        <f t="shared" si="45"/>
        <v>-53</v>
      </c>
      <c r="H126" s="100">
        <f t="shared" si="45"/>
        <v>-33.999999999999801</v>
      </c>
      <c r="I126" s="100">
        <f t="shared" si="45"/>
        <v>-16.000000000000099</v>
      </c>
      <c r="J126" s="100">
        <f t="shared" si="45"/>
        <v>-16.000000000000099</v>
      </c>
      <c r="K126" s="100">
        <f t="shared" si="45"/>
        <v>-24.000000000000099</v>
      </c>
      <c r="L126" s="100">
        <f t="shared" si="45"/>
        <v>-29</v>
      </c>
      <c r="M126" s="100">
        <f t="shared" si="45"/>
        <v>-33.999999999999901</v>
      </c>
      <c r="N126" s="100">
        <f t="shared" si="45"/>
        <v>-41.999999999999801</v>
      </c>
      <c r="O126" s="100">
        <f t="shared" si="45"/>
        <v>-50.999999999999702</v>
      </c>
      <c r="P126" s="100">
        <f t="shared" si="45"/>
        <v>-44</v>
      </c>
      <c r="Q126" s="100">
        <f t="shared" si="45"/>
        <v>-32</v>
      </c>
      <c r="R126" s="100">
        <f t="shared" si="45"/>
        <v>0</v>
      </c>
      <c r="S126" s="100">
        <f t="shared" si="45"/>
        <v>-16.000000000000099</v>
      </c>
      <c r="T126" s="100">
        <f t="shared" si="45"/>
        <v>-21.000000000000099</v>
      </c>
      <c r="U126" s="100">
        <f t="shared" si="45"/>
        <v>-29</v>
      </c>
      <c r="V126" s="100">
        <f t="shared" si="45"/>
        <v>-24.000000000000099</v>
      </c>
      <c r="W126" s="100">
        <f t="shared" si="45"/>
        <v>-38</v>
      </c>
      <c r="X126" s="100">
        <f t="shared" si="45"/>
        <v>-20.99999999999979</v>
      </c>
      <c r="Y126" s="100">
        <f t="shared" si="45"/>
        <v>-47.999999999999801</v>
      </c>
      <c r="Z126" s="100">
        <f t="shared" si="45"/>
        <v>-61.999999999999801</v>
      </c>
      <c r="AA126" s="100">
        <f t="shared" si="45"/>
        <v>-22.000000000000099</v>
      </c>
      <c r="AB126" s="100">
        <f t="shared" si="45"/>
        <v>-29</v>
      </c>
      <c r="AC126" s="100">
        <f t="shared" si="45"/>
        <v>-36.999999999999901</v>
      </c>
      <c r="AD126" s="100">
        <f t="shared" si="45"/>
        <v>-51.999999999999801</v>
      </c>
      <c r="AE126" s="101"/>
      <c r="AF126" s="101"/>
      <c r="AG126" s="101"/>
      <c r="AH126" s="101"/>
      <c r="AI126" s="101"/>
    </row>
    <row r="127" spans="1:35" x14ac:dyDescent="0.35">
      <c r="A127" s="5">
        <v>13</v>
      </c>
      <c r="B127" s="5">
        <v>14</v>
      </c>
      <c r="C127" s="1">
        <v>29.999999999999901</v>
      </c>
      <c r="D127" s="5">
        <f t="shared" si="33"/>
        <v>46</v>
      </c>
      <c r="E127" s="96">
        <v>13</v>
      </c>
      <c r="F127" s="100">
        <f t="shared" ref="F127:AD127" si="46">$C127+$B127-F$112-($B$140-$B127)*(1-F87)</f>
        <v>-2.0000000000000995</v>
      </c>
      <c r="G127" s="100">
        <f t="shared" si="46"/>
        <v>-39</v>
      </c>
      <c r="H127" s="100">
        <f t="shared" si="46"/>
        <v>-19.999999999999801</v>
      </c>
      <c r="I127" s="100">
        <f t="shared" si="46"/>
        <v>-2.0000000000000995</v>
      </c>
      <c r="J127" s="100">
        <f t="shared" si="46"/>
        <v>-2.0000000000000995</v>
      </c>
      <c r="K127" s="100">
        <f t="shared" si="46"/>
        <v>-10.000000000000099</v>
      </c>
      <c r="L127" s="100">
        <f t="shared" si="46"/>
        <v>-15</v>
      </c>
      <c r="M127" s="100">
        <f t="shared" si="46"/>
        <v>-19.999999999999901</v>
      </c>
      <c r="N127" s="100">
        <f t="shared" si="46"/>
        <v>-27.999999999999801</v>
      </c>
      <c r="O127" s="100">
        <f t="shared" si="46"/>
        <v>-36.999999999999702</v>
      </c>
      <c r="P127" s="100">
        <f t="shared" si="46"/>
        <v>-30</v>
      </c>
      <c r="Q127" s="100">
        <f t="shared" si="46"/>
        <v>-18</v>
      </c>
      <c r="R127" s="100">
        <f t="shared" si="46"/>
        <v>-32</v>
      </c>
      <c r="S127" s="100">
        <f t="shared" si="46"/>
        <v>-2.0000000000000995</v>
      </c>
      <c r="T127" s="100">
        <f t="shared" si="46"/>
        <v>-7.0000000000000995</v>
      </c>
      <c r="U127" s="100">
        <f t="shared" si="46"/>
        <v>-15</v>
      </c>
      <c r="V127" s="100">
        <f t="shared" si="46"/>
        <v>-10.000000000000099</v>
      </c>
      <c r="W127" s="100">
        <f t="shared" si="46"/>
        <v>-24</v>
      </c>
      <c r="X127" s="100">
        <f t="shared" si="46"/>
        <v>-6.9999999999997868</v>
      </c>
      <c r="Y127" s="100">
        <f t="shared" si="46"/>
        <v>-33.999999999999801</v>
      </c>
      <c r="Z127" s="100">
        <f t="shared" si="46"/>
        <v>-47.999999999999801</v>
      </c>
      <c r="AA127" s="100">
        <f t="shared" si="46"/>
        <v>-8.0000000000000995</v>
      </c>
      <c r="AB127" s="100">
        <f t="shared" si="46"/>
        <v>-15</v>
      </c>
      <c r="AC127" s="100">
        <f t="shared" si="46"/>
        <v>-22.999999999999901</v>
      </c>
      <c r="AD127" s="100">
        <f t="shared" si="46"/>
        <v>-37.999999999999801</v>
      </c>
      <c r="AE127" s="101"/>
      <c r="AF127" s="101"/>
      <c r="AG127" s="101"/>
      <c r="AH127" s="101"/>
      <c r="AI127" s="101"/>
    </row>
    <row r="128" spans="1:35" x14ac:dyDescent="0.35">
      <c r="A128" s="5">
        <v>14</v>
      </c>
      <c r="B128" s="5">
        <v>5</v>
      </c>
      <c r="C128" s="1">
        <v>0</v>
      </c>
      <c r="D128" s="5">
        <f t="shared" si="33"/>
        <v>55</v>
      </c>
      <c r="E128" s="96">
        <v>14</v>
      </c>
      <c r="F128" s="100">
        <f t="shared" ref="F128:AD128" si="47">$C128+$B128-F$112-($B$140-$B128)*(1-F88)</f>
        <v>-50</v>
      </c>
      <c r="G128" s="100">
        <f t="shared" si="47"/>
        <v>-86.999999999999901</v>
      </c>
      <c r="H128" s="100">
        <f t="shared" si="47"/>
        <v>-67.999999999999702</v>
      </c>
      <c r="I128" s="100">
        <f t="shared" si="47"/>
        <v>-50</v>
      </c>
      <c r="J128" s="100">
        <f t="shared" si="47"/>
        <v>-50</v>
      </c>
      <c r="K128" s="100">
        <f t="shared" si="47"/>
        <v>-58</v>
      </c>
      <c r="L128" s="100">
        <f t="shared" si="47"/>
        <v>-62.999999999999901</v>
      </c>
      <c r="M128" s="100">
        <f t="shared" si="47"/>
        <v>-67.999999999999801</v>
      </c>
      <c r="N128" s="100">
        <f t="shared" si="47"/>
        <v>-75.999999999999702</v>
      </c>
      <c r="O128" s="100">
        <f t="shared" si="47"/>
        <v>-84.999999999999602</v>
      </c>
      <c r="P128" s="100">
        <f t="shared" si="47"/>
        <v>-77.999999999999901</v>
      </c>
      <c r="Q128" s="100">
        <f t="shared" si="47"/>
        <v>-65.999999999999901</v>
      </c>
      <c r="R128" s="100">
        <f t="shared" si="47"/>
        <v>-79.999999999999901</v>
      </c>
      <c r="S128" s="100">
        <f t="shared" si="47"/>
        <v>-50</v>
      </c>
      <c r="T128" s="100">
        <f t="shared" si="47"/>
        <v>0</v>
      </c>
      <c r="U128" s="100">
        <f t="shared" si="47"/>
        <v>-62.999999999999901</v>
      </c>
      <c r="V128" s="100">
        <f t="shared" si="47"/>
        <v>-58</v>
      </c>
      <c r="W128" s="100">
        <f t="shared" si="47"/>
        <v>-71.999999999999901</v>
      </c>
      <c r="X128" s="100">
        <f t="shared" si="47"/>
        <v>-54.999999999999687</v>
      </c>
      <c r="Y128" s="100">
        <f t="shared" si="47"/>
        <v>-81.999999999999702</v>
      </c>
      <c r="Z128" s="100">
        <f t="shared" si="47"/>
        <v>-95.999999999999702</v>
      </c>
      <c r="AA128" s="100">
        <f t="shared" si="47"/>
        <v>-56</v>
      </c>
      <c r="AB128" s="100">
        <f t="shared" si="47"/>
        <v>-62.999999999999901</v>
      </c>
      <c r="AC128" s="100">
        <f t="shared" si="47"/>
        <v>-70.999999999999801</v>
      </c>
      <c r="AD128" s="100">
        <f t="shared" si="47"/>
        <v>-85.999999999999702</v>
      </c>
      <c r="AE128" s="101"/>
      <c r="AF128" s="101"/>
      <c r="AG128" s="101"/>
      <c r="AH128" s="101"/>
      <c r="AI128" s="101"/>
    </row>
    <row r="129" spans="1:35" x14ac:dyDescent="0.35">
      <c r="A129" s="5">
        <v>15</v>
      </c>
      <c r="B129" s="5">
        <v>11</v>
      </c>
      <c r="C129" s="1">
        <v>5</v>
      </c>
      <c r="D129" s="5">
        <f t="shared" si="33"/>
        <v>49</v>
      </c>
      <c r="E129" s="96">
        <v>15</v>
      </c>
      <c r="F129" s="100">
        <f t="shared" ref="F129:AD129" si="48">$C129+$B129-F$112-($B$140-$B129)*(1-F89)</f>
        <v>-33</v>
      </c>
      <c r="G129" s="100">
        <f t="shared" si="48"/>
        <v>-69.999999999999901</v>
      </c>
      <c r="H129" s="100">
        <f t="shared" si="48"/>
        <v>-50.999999999999702</v>
      </c>
      <c r="I129" s="100">
        <f t="shared" si="48"/>
        <v>-33</v>
      </c>
      <c r="J129" s="100">
        <f t="shared" si="48"/>
        <v>-33</v>
      </c>
      <c r="K129" s="100">
        <f t="shared" si="48"/>
        <v>-41</v>
      </c>
      <c r="L129" s="100">
        <f t="shared" si="48"/>
        <v>-45.999999999999901</v>
      </c>
      <c r="M129" s="100">
        <f t="shared" si="48"/>
        <v>-50.999999999999801</v>
      </c>
      <c r="N129" s="100">
        <f t="shared" si="48"/>
        <v>-58.999999999999702</v>
      </c>
      <c r="O129" s="100">
        <f t="shared" si="48"/>
        <v>-67.999999999999602</v>
      </c>
      <c r="P129" s="100">
        <f t="shared" si="48"/>
        <v>-60.999999999999901</v>
      </c>
      <c r="Q129" s="100">
        <f t="shared" si="48"/>
        <v>9.9475983006414026E-14</v>
      </c>
      <c r="R129" s="100">
        <f t="shared" si="48"/>
        <v>-62.999999999999901</v>
      </c>
      <c r="S129" s="100">
        <f t="shared" si="48"/>
        <v>-33</v>
      </c>
      <c r="T129" s="100">
        <f t="shared" si="48"/>
        <v>-38</v>
      </c>
      <c r="U129" s="100">
        <f t="shared" si="48"/>
        <v>-45.999999999999901</v>
      </c>
      <c r="V129" s="100">
        <f t="shared" si="48"/>
        <v>-41</v>
      </c>
      <c r="W129" s="100">
        <f t="shared" si="48"/>
        <v>-54.999999999999901</v>
      </c>
      <c r="X129" s="100">
        <f t="shared" si="48"/>
        <v>-37.999999999999687</v>
      </c>
      <c r="Y129" s="100">
        <f t="shared" si="48"/>
        <v>-64.999999999999702</v>
      </c>
      <c r="Z129" s="100">
        <f t="shared" si="48"/>
        <v>-78.999999999999702</v>
      </c>
      <c r="AA129" s="100">
        <f t="shared" si="48"/>
        <v>-39</v>
      </c>
      <c r="AB129" s="100">
        <f t="shared" si="48"/>
        <v>-45.999999999999901</v>
      </c>
      <c r="AC129" s="100">
        <f t="shared" si="48"/>
        <v>-53.999999999999801</v>
      </c>
      <c r="AD129" s="100">
        <f t="shared" si="48"/>
        <v>-68.999999999999702</v>
      </c>
      <c r="AE129" s="101"/>
      <c r="AF129" s="101"/>
      <c r="AG129" s="101"/>
      <c r="AH129" s="101"/>
      <c r="AI129" s="101"/>
    </row>
    <row r="130" spans="1:35" x14ac:dyDescent="0.35">
      <c r="A130" s="5">
        <v>16</v>
      </c>
      <c r="B130" s="5">
        <v>9</v>
      </c>
      <c r="C130" s="1">
        <v>12.999999999999901</v>
      </c>
      <c r="D130" s="5">
        <f t="shared" si="33"/>
        <v>51</v>
      </c>
      <c r="E130" s="96">
        <v>16</v>
      </c>
      <c r="F130" s="100">
        <f t="shared" ref="F130:AD130" si="49">$C130+$B130-F$112-($B$140-$B130)*(1-F90)</f>
        <v>-29.000000000000099</v>
      </c>
      <c r="G130" s="100">
        <f t="shared" si="49"/>
        <v>-66</v>
      </c>
      <c r="H130" s="100">
        <f t="shared" si="49"/>
        <v>-46.999999999999801</v>
      </c>
      <c r="I130" s="100">
        <f t="shared" si="49"/>
        <v>-29.000000000000099</v>
      </c>
      <c r="J130" s="100">
        <f t="shared" si="49"/>
        <v>-29.000000000000099</v>
      </c>
      <c r="K130" s="100">
        <f t="shared" si="49"/>
        <v>-37.000000000000099</v>
      </c>
      <c r="L130" s="100">
        <f t="shared" si="49"/>
        <v>-42</v>
      </c>
      <c r="M130" s="100">
        <f t="shared" si="49"/>
        <v>-46.999999999999901</v>
      </c>
      <c r="N130" s="100">
        <f t="shared" si="49"/>
        <v>-54.999999999999801</v>
      </c>
      <c r="O130" s="100">
        <f t="shared" si="49"/>
        <v>-63.999999999999702</v>
      </c>
      <c r="P130" s="100">
        <f t="shared" si="49"/>
        <v>-57</v>
      </c>
      <c r="Q130" s="100">
        <f t="shared" si="49"/>
        <v>-45</v>
      </c>
      <c r="R130" s="100">
        <f t="shared" si="49"/>
        <v>-59</v>
      </c>
      <c r="S130" s="100">
        <f t="shared" si="49"/>
        <v>-29.000000000000099</v>
      </c>
      <c r="T130" s="100">
        <f t="shared" si="49"/>
        <v>-34.000000000000099</v>
      </c>
      <c r="U130" s="100">
        <f t="shared" si="49"/>
        <v>-42</v>
      </c>
      <c r="V130" s="100">
        <f t="shared" si="49"/>
        <v>-37.000000000000099</v>
      </c>
      <c r="W130" s="100">
        <f t="shared" si="49"/>
        <v>0</v>
      </c>
      <c r="X130" s="100">
        <f t="shared" si="49"/>
        <v>-33.999999999999787</v>
      </c>
      <c r="Y130" s="100">
        <f t="shared" si="49"/>
        <v>-60.999999999999801</v>
      </c>
      <c r="Z130" s="100">
        <f t="shared" si="49"/>
        <v>-74.999999999999801</v>
      </c>
      <c r="AA130" s="100">
        <f t="shared" si="49"/>
        <v>-35.000000000000099</v>
      </c>
      <c r="AB130" s="100">
        <f t="shared" si="49"/>
        <v>-42</v>
      </c>
      <c r="AC130" s="100">
        <f t="shared" si="49"/>
        <v>-49.999999999999901</v>
      </c>
      <c r="AD130" s="100">
        <f t="shared" si="49"/>
        <v>-64.999999999999801</v>
      </c>
      <c r="AE130" s="101"/>
      <c r="AF130" s="101"/>
      <c r="AG130" s="101"/>
      <c r="AH130" s="101"/>
      <c r="AI130" s="101"/>
    </row>
    <row r="131" spans="1:35" x14ac:dyDescent="0.35">
      <c r="A131" s="5">
        <v>17</v>
      </c>
      <c r="B131" s="5">
        <v>5</v>
      </c>
      <c r="C131" s="1">
        <v>8</v>
      </c>
      <c r="D131" s="5">
        <f t="shared" si="33"/>
        <v>55</v>
      </c>
      <c r="E131" s="96">
        <v>17</v>
      </c>
      <c r="F131" s="100">
        <f t="shared" ref="F131:AD131" si="50">$C131+$B131-F$112-($B$140-$B131)*(1-F91)</f>
        <v>-42</v>
      </c>
      <c r="G131" s="100">
        <f t="shared" si="50"/>
        <v>-78.999999999999901</v>
      </c>
      <c r="H131" s="100">
        <f t="shared" si="50"/>
        <v>-59.999999999999702</v>
      </c>
      <c r="I131" s="100">
        <f t="shared" si="50"/>
        <v>-42</v>
      </c>
      <c r="J131" s="100">
        <f t="shared" si="50"/>
        <v>-42</v>
      </c>
      <c r="K131" s="100">
        <f t="shared" si="50"/>
        <v>-50</v>
      </c>
      <c r="L131" s="100">
        <f t="shared" si="50"/>
        <v>-54.999999999999901</v>
      </c>
      <c r="M131" s="100">
        <f t="shared" si="50"/>
        <v>-59.999999999999801</v>
      </c>
      <c r="N131" s="100">
        <f t="shared" si="50"/>
        <v>-67.999999999999702</v>
      </c>
      <c r="O131" s="100">
        <f t="shared" si="50"/>
        <v>-76.999999999999602</v>
      </c>
      <c r="P131" s="100">
        <f t="shared" si="50"/>
        <v>-69.999999999999901</v>
      </c>
      <c r="Q131" s="100">
        <f t="shared" si="50"/>
        <v>-57.999999999999901</v>
      </c>
      <c r="R131" s="100">
        <f t="shared" si="50"/>
        <v>-71.999999999999901</v>
      </c>
      <c r="S131" s="100">
        <f t="shared" si="50"/>
        <v>-42</v>
      </c>
      <c r="T131" s="100">
        <f t="shared" si="50"/>
        <v>-47</v>
      </c>
      <c r="U131" s="100">
        <f t="shared" si="50"/>
        <v>9.9475983006414026E-14</v>
      </c>
      <c r="V131" s="100">
        <f t="shared" si="50"/>
        <v>-50</v>
      </c>
      <c r="W131" s="100">
        <f t="shared" si="50"/>
        <v>-63.999999999999901</v>
      </c>
      <c r="X131" s="100">
        <f t="shared" si="50"/>
        <v>-46.999999999999687</v>
      </c>
      <c r="Y131" s="100">
        <f t="shared" si="50"/>
        <v>-73.999999999999702</v>
      </c>
      <c r="Z131" s="100">
        <f t="shared" si="50"/>
        <v>-87.999999999999702</v>
      </c>
      <c r="AA131" s="100">
        <f t="shared" si="50"/>
        <v>-48</v>
      </c>
      <c r="AB131" s="100">
        <f t="shared" si="50"/>
        <v>-54.999999999999901</v>
      </c>
      <c r="AC131" s="100">
        <f t="shared" si="50"/>
        <v>-62.999999999999801</v>
      </c>
      <c r="AD131" s="100">
        <f t="shared" si="50"/>
        <v>-77.999999999999702</v>
      </c>
      <c r="AE131" s="101"/>
      <c r="AF131" s="101"/>
      <c r="AG131" s="101"/>
      <c r="AH131" s="101"/>
      <c r="AI131" s="101"/>
    </row>
    <row r="132" spans="1:35" x14ac:dyDescent="0.35">
      <c r="A132" s="5">
        <v>18</v>
      </c>
      <c r="B132" s="5">
        <v>6</v>
      </c>
      <c r="C132" s="1">
        <v>21.999999999999901</v>
      </c>
      <c r="D132" s="5">
        <f t="shared" si="33"/>
        <v>54</v>
      </c>
      <c r="E132" s="96">
        <v>18</v>
      </c>
      <c r="F132" s="100">
        <f t="shared" ref="F132:AD132" si="51">$C132+$B132-F$112-($B$140-$B132)*(1-F92)</f>
        <v>-26.000000000000099</v>
      </c>
      <c r="G132" s="100">
        <f t="shared" si="51"/>
        <v>-63</v>
      </c>
      <c r="H132" s="100">
        <f t="shared" si="51"/>
        <v>-43.999999999999801</v>
      </c>
      <c r="I132" s="100">
        <f t="shared" si="51"/>
        <v>-26.000000000000099</v>
      </c>
      <c r="J132" s="100">
        <f t="shared" si="51"/>
        <v>-26.000000000000099</v>
      </c>
      <c r="K132" s="100">
        <f t="shared" si="51"/>
        <v>-34.000000000000099</v>
      </c>
      <c r="L132" s="100">
        <f t="shared" si="51"/>
        <v>-39</v>
      </c>
      <c r="M132" s="100">
        <f t="shared" si="51"/>
        <v>-43.999999999999901</v>
      </c>
      <c r="N132" s="100">
        <f t="shared" si="51"/>
        <v>-51.999999999999801</v>
      </c>
      <c r="O132" s="100">
        <f t="shared" si="51"/>
        <v>-60.999999999999702</v>
      </c>
      <c r="P132" s="100">
        <f t="shared" si="51"/>
        <v>0</v>
      </c>
      <c r="Q132" s="100">
        <f t="shared" si="51"/>
        <v>-42</v>
      </c>
      <c r="R132" s="100">
        <f t="shared" si="51"/>
        <v>-56</v>
      </c>
      <c r="S132" s="100">
        <f t="shared" si="51"/>
        <v>-26.000000000000099</v>
      </c>
      <c r="T132" s="100">
        <f t="shared" si="51"/>
        <v>-31.000000000000099</v>
      </c>
      <c r="U132" s="100">
        <f t="shared" si="51"/>
        <v>-39</v>
      </c>
      <c r="V132" s="100">
        <f t="shared" si="51"/>
        <v>-34.000000000000099</v>
      </c>
      <c r="W132" s="100">
        <f t="shared" si="51"/>
        <v>-48</v>
      </c>
      <c r="X132" s="100">
        <f t="shared" si="51"/>
        <v>-30.99999999999979</v>
      </c>
      <c r="Y132" s="100">
        <f t="shared" si="51"/>
        <v>-57.999999999999801</v>
      </c>
      <c r="Z132" s="100">
        <f t="shared" si="51"/>
        <v>-71.999999999999801</v>
      </c>
      <c r="AA132" s="100">
        <f t="shared" si="51"/>
        <v>-32.000000000000099</v>
      </c>
      <c r="AB132" s="100">
        <f t="shared" si="51"/>
        <v>-39</v>
      </c>
      <c r="AC132" s="100">
        <f t="shared" si="51"/>
        <v>-46.999999999999901</v>
      </c>
      <c r="AD132" s="100">
        <f t="shared" si="51"/>
        <v>-61.999999999999801</v>
      </c>
      <c r="AE132" s="101"/>
      <c r="AF132" s="101"/>
      <c r="AG132" s="101"/>
      <c r="AH132" s="101"/>
      <c r="AI132" s="101"/>
    </row>
    <row r="133" spans="1:35" x14ac:dyDescent="0.35">
      <c r="A133" s="5">
        <v>19</v>
      </c>
      <c r="B133" s="5">
        <v>13</v>
      </c>
      <c r="C133" s="1">
        <v>4.99999999999969</v>
      </c>
      <c r="D133" s="5">
        <f t="shared" si="33"/>
        <v>47</v>
      </c>
      <c r="E133" s="96">
        <v>19</v>
      </c>
      <c r="F133" s="100">
        <f t="shared" ref="F133:AD133" si="52">$C133+$B133-F$112-($B$140-$B133)*(1-F93)</f>
        <v>-29.000000000000309</v>
      </c>
      <c r="G133" s="100">
        <f t="shared" si="52"/>
        <v>-66.000000000000213</v>
      </c>
      <c r="H133" s="100">
        <f t="shared" si="52"/>
        <v>-1.0658141036401503E-14</v>
      </c>
      <c r="I133" s="100">
        <f t="shared" si="52"/>
        <v>-29.000000000000309</v>
      </c>
      <c r="J133" s="100">
        <f t="shared" si="52"/>
        <v>-29.000000000000309</v>
      </c>
      <c r="K133" s="100">
        <f t="shared" si="52"/>
        <v>-37.000000000000313</v>
      </c>
      <c r="L133" s="100">
        <f t="shared" si="52"/>
        <v>-42.000000000000213</v>
      </c>
      <c r="M133" s="100">
        <f t="shared" si="52"/>
        <v>-47.000000000000114</v>
      </c>
      <c r="N133" s="100">
        <f t="shared" si="52"/>
        <v>-55.000000000000014</v>
      </c>
      <c r="O133" s="100">
        <f t="shared" si="52"/>
        <v>-63.999999999999915</v>
      </c>
      <c r="P133" s="100">
        <f t="shared" si="52"/>
        <v>-57.000000000000213</v>
      </c>
      <c r="Q133" s="100">
        <f t="shared" si="52"/>
        <v>-45.000000000000213</v>
      </c>
      <c r="R133" s="100">
        <f t="shared" si="52"/>
        <v>-59.000000000000213</v>
      </c>
      <c r="S133" s="100">
        <f t="shared" si="52"/>
        <v>-29.000000000000309</v>
      </c>
      <c r="T133" s="100">
        <f t="shared" si="52"/>
        <v>-34.000000000000313</v>
      </c>
      <c r="U133" s="100">
        <f t="shared" si="52"/>
        <v>-42.000000000000213</v>
      </c>
      <c r="V133" s="100">
        <f t="shared" si="52"/>
        <v>-37.000000000000313</v>
      </c>
      <c r="W133" s="100">
        <f t="shared" si="52"/>
        <v>-51.000000000000213</v>
      </c>
      <c r="X133" s="100">
        <f t="shared" si="52"/>
        <v>-34</v>
      </c>
      <c r="Y133" s="100">
        <f t="shared" si="52"/>
        <v>-61.000000000000014</v>
      </c>
      <c r="Z133" s="100">
        <f t="shared" si="52"/>
        <v>-75.000000000000014</v>
      </c>
      <c r="AA133" s="100">
        <f t="shared" si="52"/>
        <v>-35.000000000000313</v>
      </c>
      <c r="AB133" s="100">
        <f t="shared" si="52"/>
        <v>-42.000000000000213</v>
      </c>
      <c r="AC133" s="100">
        <f t="shared" si="52"/>
        <v>-50.000000000000114</v>
      </c>
      <c r="AD133" s="100">
        <f t="shared" si="52"/>
        <v>-65.000000000000014</v>
      </c>
      <c r="AE133" s="101"/>
      <c r="AF133" s="101"/>
      <c r="AG133" s="101"/>
      <c r="AH133" s="101"/>
      <c r="AI133" s="101"/>
    </row>
    <row r="134" spans="1:35" x14ac:dyDescent="0.35">
      <c r="A134" s="5">
        <v>20</v>
      </c>
      <c r="B134" s="5">
        <v>14</v>
      </c>
      <c r="C134" s="1">
        <v>31.999999999999702</v>
      </c>
      <c r="D134" s="5">
        <f t="shared" si="33"/>
        <v>46</v>
      </c>
      <c r="E134" s="96">
        <v>20</v>
      </c>
      <c r="F134" s="100">
        <f t="shared" ref="F134:AD134" si="53">$C134+$B134-F$112-($B$140-$B134)*(1-F94)</f>
        <v>-2.9842794901924208E-13</v>
      </c>
      <c r="G134" s="100">
        <f t="shared" si="53"/>
        <v>-37.000000000000199</v>
      </c>
      <c r="H134" s="100">
        <f t="shared" si="53"/>
        <v>-18</v>
      </c>
      <c r="I134" s="100">
        <f t="shared" si="53"/>
        <v>-2.9842794901924208E-13</v>
      </c>
      <c r="J134" s="100">
        <f t="shared" si="53"/>
        <v>-2.9842794901924208E-13</v>
      </c>
      <c r="K134" s="100">
        <f t="shared" si="53"/>
        <v>-8.0000000000002984</v>
      </c>
      <c r="L134" s="100">
        <f t="shared" si="53"/>
        <v>-13.000000000000199</v>
      </c>
      <c r="M134" s="100">
        <f t="shared" si="53"/>
        <v>-18.000000000000099</v>
      </c>
      <c r="N134" s="100">
        <f t="shared" si="53"/>
        <v>-26</v>
      </c>
      <c r="O134" s="100">
        <f t="shared" si="53"/>
        <v>-34.999999999999901</v>
      </c>
      <c r="P134" s="100">
        <f t="shared" si="53"/>
        <v>-28.000000000000199</v>
      </c>
      <c r="Q134" s="100">
        <f t="shared" si="53"/>
        <v>-16.000000000000199</v>
      </c>
      <c r="R134" s="100">
        <f t="shared" si="53"/>
        <v>-30.000000000000199</v>
      </c>
      <c r="S134" s="100">
        <f t="shared" si="53"/>
        <v>-2.9842794901924208E-13</v>
      </c>
      <c r="T134" s="100">
        <f t="shared" si="53"/>
        <v>-5.0000000000002984</v>
      </c>
      <c r="U134" s="100">
        <f t="shared" si="53"/>
        <v>-13.000000000000199</v>
      </c>
      <c r="V134" s="100">
        <f t="shared" si="53"/>
        <v>-8.0000000000002984</v>
      </c>
      <c r="W134" s="100">
        <f t="shared" si="53"/>
        <v>-22.000000000000199</v>
      </c>
      <c r="X134" s="100">
        <f t="shared" si="53"/>
        <v>-4.9999999999999858</v>
      </c>
      <c r="Y134" s="100">
        <f t="shared" si="53"/>
        <v>-32</v>
      </c>
      <c r="Z134" s="100">
        <f t="shared" si="53"/>
        <v>0</v>
      </c>
      <c r="AA134" s="100">
        <f t="shared" si="53"/>
        <v>-6.0000000000002984</v>
      </c>
      <c r="AB134" s="100">
        <f t="shared" si="53"/>
        <v>-13.000000000000199</v>
      </c>
      <c r="AC134" s="100">
        <f t="shared" si="53"/>
        <v>-21.000000000000099</v>
      </c>
      <c r="AD134" s="100">
        <f t="shared" si="53"/>
        <v>-36</v>
      </c>
      <c r="AE134" s="101"/>
      <c r="AF134" s="101"/>
      <c r="AG134" s="101"/>
      <c r="AH134" s="101"/>
      <c r="AI134" s="101"/>
    </row>
    <row r="135" spans="1:35" x14ac:dyDescent="0.35">
      <c r="A135" s="5">
        <v>21</v>
      </c>
      <c r="B135" s="5">
        <v>7</v>
      </c>
      <c r="C135" s="1">
        <v>45.999999999999702</v>
      </c>
      <c r="D135" s="5">
        <f t="shared" si="33"/>
        <v>53</v>
      </c>
      <c r="E135" s="96">
        <v>21</v>
      </c>
      <c r="F135" s="100">
        <f t="shared" ref="F135:AD135" si="54">$C135+$B135-F$112-($B$140-$B135)*(1-F95)</f>
        <v>-2.9842794901924208E-13</v>
      </c>
      <c r="G135" s="100">
        <f t="shared" si="54"/>
        <v>-37.000000000000199</v>
      </c>
      <c r="H135" s="100">
        <f t="shared" si="54"/>
        <v>-18</v>
      </c>
      <c r="I135" s="100">
        <f t="shared" si="54"/>
        <v>-2.9842794901924208E-13</v>
      </c>
      <c r="J135" s="100">
        <f t="shared" si="54"/>
        <v>-2.9842794901924208E-13</v>
      </c>
      <c r="K135" s="100">
        <f t="shared" si="54"/>
        <v>-8.0000000000002984</v>
      </c>
      <c r="L135" s="100">
        <f t="shared" si="54"/>
        <v>-13.000000000000199</v>
      </c>
      <c r="M135" s="100">
        <f t="shared" si="54"/>
        <v>-18.000000000000099</v>
      </c>
      <c r="N135" s="100">
        <f t="shared" si="54"/>
        <v>-26</v>
      </c>
      <c r="O135" s="100">
        <f t="shared" si="54"/>
        <v>-34.999999999999901</v>
      </c>
      <c r="P135" s="100">
        <f t="shared" si="54"/>
        <v>-28.000000000000199</v>
      </c>
      <c r="Q135" s="100">
        <f t="shared" si="54"/>
        <v>-16.000000000000199</v>
      </c>
      <c r="R135" s="100">
        <f t="shared" si="54"/>
        <v>-30.000000000000199</v>
      </c>
      <c r="S135" s="100">
        <f t="shared" si="54"/>
        <v>-2.9842794901924208E-13</v>
      </c>
      <c r="T135" s="100">
        <f t="shared" si="54"/>
        <v>-5.0000000000002984</v>
      </c>
      <c r="U135" s="100">
        <f t="shared" si="54"/>
        <v>-13.000000000000199</v>
      </c>
      <c r="V135" s="100">
        <f t="shared" si="54"/>
        <v>-8.0000000000002984</v>
      </c>
      <c r="W135" s="100">
        <f t="shared" si="54"/>
        <v>-22.000000000000199</v>
      </c>
      <c r="X135" s="100">
        <f t="shared" si="54"/>
        <v>-4.9999999999999858</v>
      </c>
      <c r="Y135" s="100">
        <f t="shared" si="54"/>
        <v>-32</v>
      </c>
      <c r="Z135" s="100">
        <f t="shared" si="54"/>
        <v>-46</v>
      </c>
      <c r="AA135" s="100">
        <f t="shared" si="54"/>
        <v>-6.0000000000002984</v>
      </c>
      <c r="AB135" s="100">
        <f t="shared" si="54"/>
        <v>-13.000000000000199</v>
      </c>
      <c r="AC135" s="100">
        <f t="shared" si="54"/>
        <v>-21.000000000000099</v>
      </c>
      <c r="AD135" s="100">
        <f t="shared" si="54"/>
        <v>-36</v>
      </c>
      <c r="AE135" s="101"/>
      <c r="AF135" s="101"/>
      <c r="AG135" s="101"/>
      <c r="AH135" s="101"/>
      <c r="AI135" s="101"/>
    </row>
    <row r="136" spans="1:35" x14ac:dyDescent="0.35">
      <c r="A136" s="5">
        <v>22</v>
      </c>
      <c r="B136" s="5">
        <v>7</v>
      </c>
      <c r="C136" s="1">
        <v>6</v>
      </c>
      <c r="D136" s="5">
        <f t="shared" si="33"/>
        <v>53</v>
      </c>
      <c r="E136" s="96">
        <v>22</v>
      </c>
      <c r="F136" s="100">
        <f t="shared" ref="F136:AD136" si="55">$C136+$B136-F$112-($B$140-$B136)*(1-F96)</f>
        <v>-40</v>
      </c>
      <c r="G136" s="100">
        <f t="shared" si="55"/>
        <v>-76.999999999999901</v>
      </c>
      <c r="H136" s="100">
        <f t="shared" si="55"/>
        <v>-57.999999999999702</v>
      </c>
      <c r="I136" s="100">
        <f t="shared" si="55"/>
        <v>-40</v>
      </c>
      <c r="J136" s="100">
        <f t="shared" si="55"/>
        <v>-40</v>
      </c>
      <c r="K136" s="100">
        <f t="shared" si="55"/>
        <v>-48</v>
      </c>
      <c r="L136" s="100">
        <f t="shared" si="55"/>
        <v>-52.999999999999901</v>
      </c>
      <c r="M136" s="100">
        <f t="shared" si="55"/>
        <v>-57.999999999999801</v>
      </c>
      <c r="N136" s="100">
        <f t="shared" si="55"/>
        <v>-65.999999999999702</v>
      </c>
      <c r="O136" s="100">
        <f t="shared" si="55"/>
        <v>-74.999999999999602</v>
      </c>
      <c r="P136" s="100">
        <f t="shared" si="55"/>
        <v>-67.999999999999901</v>
      </c>
      <c r="Q136" s="100">
        <f t="shared" si="55"/>
        <v>-55.999999999999901</v>
      </c>
      <c r="R136" s="100">
        <f t="shared" si="55"/>
        <v>-69.999999999999901</v>
      </c>
      <c r="S136" s="100">
        <f t="shared" si="55"/>
        <v>-40</v>
      </c>
      <c r="T136" s="100">
        <f t="shared" si="55"/>
        <v>-45</v>
      </c>
      <c r="U136" s="100">
        <f t="shared" si="55"/>
        <v>-52.999999999999901</v>
      </c>
      <c r="V136" s="100">
        <f t="shared" si="55"/>
        <v>-48</v>
      </c>
      <c r="W136" s="100">
        <f t="shared" si="55"/>
        <v>-61.999999999999901</v>
      </c>
      <c r="X136" s="100">
        <f t="shared" si="55"/>
        <v>-44.999999999999687</v>
      </c>
      <c r="Y136" s="100">
        <f t="shared" si="55"/>
        <v>-71.999999999999702</v>
      </c>
      <c r="Z136" s="100">
        <f t="shared" si="55"/>
        <v>-85.999999999999702</v>
      </c>
      <c r="AA136" s="100">
        <f t="shared" si="55"/>
        <v>-46</v>
      </c>
      <c r="AB136" s="100">
        <f t="shared" si="55"/>
        <v>9.9475983006414026E-14</v>
      </c>
      <c r="AC136" s="100">
        <f t="shared" si="55"/>
        <v>-60.999999999999801</v>
      </c>
      <c r="AD136" s="100">
        <f t="shared" si="55"/>
        <v>-75.999999999999702</v>
      </c>
      <c r="AE136" s="101"/>
      <c r="AF136" s="101"/>
      <c r="AG136" s="101"/>
      <c r="AH136" s="101"/>
      <c r="AI136" s="101"/>
    </row>
    <row r="137" spans="1:35" x14ac:dyDescent="0.35">
      <c r="A137" s="5">
        <v>23</v>
      </c>
      <c r="B137" s="5">
        <v>8</v>
      </c>
      <c r="C137" s="1">
        <v>12.999999999999901</v>
      </c>
      <c r="D137" s="5">
        <f t="shared" si="33"/>
        <v>52</v>
      </c>
      <c r="E137" s="96">
        <v>23</v>
      </c>
      <c r="F137" s="100">
        <f t="shared" ref="F137:AD137" si="56">$C137+$B137-F$112-($B$140-$B137)*(1-F97)</f>
        <v>-31.000000000000099</v>
      </c>
      <c r="G137" s="100">
        <f t="shared" si="56"/>
        <v>-68</v>
      </c>
      <c r="H137" s="100">
        <f t="shared" si="56"/>
        <v>-48.999999999999801</v>
      </c>
      <c r="I137" s="100">
        <f t="shared" si="56"/>
        <v>-31.000000000000099</v>
      </c>
      <c r="J137" s="100">
        <f t="shared" si="56"/>
        <v>-31.000000000000099</v>
      </c>
      <c r="K137" s="100">
        <f t="shared" si="56"/>
        <v>-39.000000000000099</v>
      </c>
      <c r="L137" s="100">
        <f t="shared" si="56"/>
        <v>-44</v>
      </c>
      <c r="M137" s="100">
        <f t="shared" si="56"/>
        <v>-48.999999999999901</v>
      </c>
      <c r="N137" s="100">
        <f t="shared" si="56"/>
        <v>-56.999999999999801</v>
      </c>
      <c r="O137" s="100">
        <f t="shared" si="56"/>
        <v>-65.999999999999702</v>
      </c>
      <c r="P137" s="100">
        <f t="shared" si="56"/>
        <v>-59</v>
      </c>
      <c r="Q137" s="100">
        <f t="shared" si="56"/>
        <v>-47</v>
      </c>
      <c r="R137" s="100">
        <f t="shared" si="56"/>
        <v>-61</v>
      </c>
      <c r="S137" s="100">
        <f t="shared" si="56"/>
        <v>-31.000000000000099</v>
      </c>
      <c r="T137" s="100">
        <f t="shared" si="56"/>
        <v>-36.000000000000099</v>
      </c>
      <c r="U137" s="100">
        <f t="shared" si="56"/>
        <v>-44</v>
      </c>
      <c r="V137" s="100">
        <f t="shared" si="56"/>
        <v>-39.000000000000099</v>
      </c>
      <c r="W137" s="100">
        <f t="shared" si="56"/>
        <v>-53</v>
      </c>
      <c r="X137" s="100">
        <f t="shared" si="56"/>
        <v>-35.999999999999787</v>
      </c>
      <c r="Y137" s="100">
        <f t="shared" si="56"/>
        <v>-62.999999999999801</v>
      </c>
      <c r="Z137" s="100">
        <f t="shared" si="56"/>
        <v>-76.999999999999801</v>
      </c>
      <c r="AA137" s="100">
        <f t="shared" si="56"/>
        <v>-37.000000000000099</v>
      </c>
      <c r="AB137" s="100">
        <f t="shared" si="56"/>
        <v>-44</v>
      </c>
      <c r="AC137" s="100">
        <f t="shared" si="56"/>
        <v>9.9475983006414026E-14</v>
      </c>
      <c r="AD137" s="100">
        <f t="shared" si="56"/>
        <v>-66.999999999999801</v>
      </c>
      <c r="AE137" s="101"/>
      <c r="AF137" s="101"/>
      <c r="AG137" s="101"/>
      <c r="AH137" s="101"/>
      <c r="AI137" s="101"/>
    </row>
    <row r="138" spans="1:35" x14ac:dyDescent="0.35">
      <c r="A138" s="5">
        <v>24</v>
      </c>
      <c r="B138" s="5">
        <v>15</v>
      </c>
      <c r="C138" s="1">
        <v>20.999999999999801</v>
      </c>
      <c r="D138" s="5">
        <f t="shared" si="33"/>
        <v>45</v>
      </c>
      <c r="E138" s="96">
        <v>24</v>
      </c>
      <c r="F138" s="100">
        <f t="shared" ref="F138:AD138" si="57">$C138+$B138-F$112-($B$140-$B138)*(1-F98)</f>
        <v>-9.000000000000199</v>
      </c>
      <c r="G138" s="100">
        <f t="shared" si="57"/>
        <v>-46.000000000000099</v>
      </c>
      <c r="H138" s="100">
        <f t="shared" si="57"/>
        <v>-26.999999999999901</v>
      </c>
      <c r="I138" s="100">
        <f t="shared" si="57"/>
        <v>-9.000000000000199</v>
      </c>
      <c r="J138" s="100">
        <f t="shared" si="57"/>
        <v>-9.000000000000199</v>
      </c>
      <c r="K138" s="100">
        <f t="shared" si="57"/>
        <v>-17.000000000000199</v>
      </c>
      <c r="L138" s="100">
        <f t="shared" si="57"/>
        <v>-22.000000000000099</v>
      </c>
      <c r="M138" s="100">
        <f t="shared" si="57"/>
        <v>-27</v>
      </c>
      <c r="N138" s="100">
        <f t="shared" si="57"/>
        <v>-34.999999999999901</v>
      </c>
      <c r="O138" s="100">
        <f t="shared" si="57"/>
        <v>-43.999999999999801</v>
      </c>
      <c r="P138" s="100">
        <f t="shared" si="57"/>
        <v>-37.000000000000099</v>
      </c>
      <c r="Q138" s="100">
        <f t="shared" si="57"/>
        <v>-25.000000000000099</v>
      </c>
      <c r="R138" s="100">
        <f t="shared" si="57"/>
        <v>-39.000000000000099</v>
      </c>
      <c r="S138" s="100">
        <f t="shared" si="57"/>
        <v>-9.000000000000199</v>
      </c>
      <c r="T138" s="100">
        <f t="shared" si="57"/>
        <v>-14.000000000000199</v>
      </c>
      <c r="U138" s="100">
        <f t="shared" si="57"/>
        <v>-22.000000000000099</v>
      </c>
      <c r="V138" s="100">
        <f t="shared" si="57"/>
        <v>-17.000000000000199</v>
      </c>
      <c r="W138" s="100">
        <f t="shared" si="57"/>
        <v>-31.000000000000099</v>
      </c>
      <c r="X138" s="100">
        <f t="shared" si="57"/>
        <v>-13.99999999999989</v>
      </c>
      <c r="Y138" s="100">
        <f t="shared" si="57"/>
        <v>-40.999999999999901</v>
      </c>
      <c r="Z138" s="100">
        <f t="shared" si="57"/>
        <v>-54.999999999999901</v>
      </c>
      <c r="AA138" s="100">
        <f t="shared" si="57"/>
        <v>-15.000000000000199</v>
      </c>
      <c r="AB138" s="100">
        <f t="shared" si="57"/>
        <v>-22.000000000000099</v>
      </c>
      <c r="AC138" s="100">
        <f t="shared" si="57"/>
        <v>-30</v>
      </c>
      <c r="AD138" s="100">
        <f t="shared" si="57"/>
        <v>9.9475983006414026E-14</v>
      </c>
      <c r="AE138" s="101"/>
      <c r="AF138" s="101"/>
      <c r="AG138" s="101"/>
      <c r="AH138" s="101"/>
      <c r="AI138" s="101"/>
    </row>
    <row r="139" spans="1:35" x14ac:dyDescent="0.35">
      <c r="A139" s="5">
        <v>25</v>
      </c>
      <c r="B139" s="5">
        <v>12</v>
      </c>
      <c r="C139" s="1">
        <v>35.999999999999702</v>
      </c>
      <c r="D139" s="5">
        <f>$B$140-B139</f>
        <v>48</v>
      </c>
      <c r="E139" s="96">
        <v>25</v>
      </c>
      <c r="F139" s="100">
        <f t="shared" ref="F139:AD139" si="58">$C139+$B139-F$112-($B$140-$B139)*(1-F99)</f>
        <v>-2.9842794901924208E-13</v>
      </c>
      <c r="G139" s="100">
        <f t="shared" si="58"/>
        <v>-37.000000000000199</v>
      </c>
      <c r="H139" s="100">
        <f t="shared" si="58"/>
        <v>-18</v>
      </c>
      <c r="I139" s="100">
        <f t="shared" si="58"/>
        <v>-2.9842794901924208E-13</v>
      </c>
      <c r="J139" s="100">
        <f t="shared" si="58"/>
        <v>-2.9842794901924208E-13</v>
      </c>
      <c r="K139" s="100">
        <f t="shared" si="58"/>
        <v>-8.0000000000002984</v>
      </c>
      <c r="L139" s="100">
        <f t="shared" si="58"/>
        <v>-13.000000000000199</v>
      </c>
      <c r="M139" s="100">
        <f t="shared" si="58"/>
        <v>-18.000000000000099</v>
      </c>
      <c r="N139" s="100">
        <f t="shared" si="58"/>
        <v>-26</v>
      </c>
      <c r="O139" s="100">
        <f t="shared" si="58"/>
        <v>-34.999999999999901</v>
      </c>
      <c r="P139" s="100">
        <f t="shared" si="58"/>
        <v>-28.000000000000199</v>
      </c>
      <c r="Q139" s="100">
        <f t="shared" si="58"/>
        <v>-16.000000000000199</v>
      </c>
      <c r="R139" s="100">
        <f t="shared" si="58"/>
        <v>-30.000000000000199</v>
      </c>
      <c r="S139" s="100">
        <f t="shared" si="58"/>
        <v>-2.9842794901924208E-13</v>
      </c>
      <c r="T139" s="100">
        <f t="shared" si="58"/>
        <v>-5.0000000000002984</v>
      </c>
      <c r="U139" s="100">
        <f t="shared" si="58"/>
        <v>-13.000000000000199</v>
      </c>
      <c r="V139" s="100">
        <f t="shared" si="58"/>
        <v>-8.0000000000002984</v>
      </c>
      <c r="W139" s="100">
        <f t="shared" si="58"/>
        <v>-22.000000000000199</v>
      </c>
      <c r="X139" s="100">
        <f t="shared" si="58"/>
        <v>-4.9999999999999858</v>
      </c>
      <c r="Y139" s="100">
        <f t="shared" si="58"/>
        <v>-32</v>
      </c>
      <c r="Z139" s="100">
        <f t="shared" si="58"/>
        <v>-46</v>
      </c>
      <c r="AA139" s="100">
        <f t="shared" si="58"/>
        <v>-6.0000000000002984</v>
      </c>
      <c r="AB139" s="100">
        <f t="shared" si="58"/>
        <v>-13.000000000000199</v>
      </c>
      <c r="AC139" s="100">
        <f t="shared" si="58"/>
        <v>-21.000000000000099</v>
      </c>
      <c r="AD139" s="100">
        <f t="shared" si="58"/>
        <v>-36</v>
      </c>
      <c r="AE139" s="101"/>
      <c r="AF139" s="101"/>
      <c r="AG139" s="101"/>
      <c r="AH139" s="101"/>
      <c r="AI139" s="101"/>
    </row>
    <row r="140" spans="1:35" x14ac:dyDescent="0.35">
      <c r="A140" s="5">
        <v>26</v>
      </c>
      <c r="B140" s="5">
        <v>60</v>
      </c>
      <c r="C140" s="1">
        <v>0</v>
      </c>
      <c r="D140" s="5">
        <v>60</v>
      </c>
      <c r="E140" s="97">
        <v>1</v>
      </c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2"/>
      <c r="AF140" s="102"/>
      <c r="AG140" s="102"/>
      <c r="AH140" s="102"/>
      <c r="AI140" s="102"/>
    </row>
    <row r="141" spans="1:35" x14ac:dyDescent="0.35">
      <c r="A141" s="5">
        <v>27</v>
      </c>
      <c r="B141" s="5">
        <v>60</v>
      </c>
      <c r="C141" s="1">
        <v>0</v>
      </c>
      <c r="D141" s="5">
        <v>60</v>
      </c>
      <c r="E141" s="97">
        <v>2</v>
      </c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2"/>
      <c r="AF141" s="102"/>
      <c r="AG141" s="102"/>
      <c r="AH141" s="102"/>
      <c r="AI141" s="102"/>
    </row>
    <row r="142" spans="1:35" x14ac:dyDescent="0.35">
      <c r="A142" s="5">
        <v>28</v>
      </c>
      <c r="B142" s="5">
        <v>60</v>
      </c>
      <c r="C142" s="1">
        <v>0</v>
      </c>
      <c r="D142" s="5">
        <v>60</v>
      </c>
      <c r="E142" s="97">
        <v>3</v>
      </c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2"/>
      <c r="AF142" s="102"/>
      <c r="AG142" s="102"/>
      <c r="AH142" s="102"/>
      <c r="AI142" s="102"/>
    </row>
    <row r="143" spans="1:35" x14ac:dyDescent="0.35">
      <c r="A143" s="5">
        <v>29</v>
      </c>
      <c r="B143" s="5">
        <v>60</v>
      </c>
      <c r="C143" s="1">
        <v>0</v>
      </c>
      <c r="D143" s="5">
        <v>60</v>
      </c>
      <c r="E143" s="97">
        <v>4</v>
      </c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2"/>
      <c r="AF143" s="102"/>
      <c r="AG143" s="102"/>
      <c r="AH143" s="102"/>
      <c r="AI143" s="102"/>
    </row>
    <row r="144" spans="1:35" x14ac:dyDescent="0.35">
      <c r="A144" s="5">
        <v>30</v>
      </c>
      <c r="B144" s="5">
        <v>60</v>
      </c>
      <c r="C144" s="1">
        <v>0</v>
      </c>
      <c r="D144" s="5">
        <v>60</v>
      </c>
      <c r="E144" s="97">
        <v>5</v>
      </c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2"/>
      <c r="AF144" s="102"/>
      <c r="AG144" s="102"/>
      <c r="AH144" s="102"/>
      <c r="AI144" s="102"/>
    </row>
  </sheetData>
  <mergeCells count="2">
    <mergeCell ref="AK4:AN4"/>
    <mergeCell ref="AK17:AM17"/>
  </mergeCells>
  <conditionalFormatting sqref="F3:AD3 F5:AI34">
    <cfRule type="cellIs" dxfId="55" priority="13" operator="equal">
      <formula>1</formula>
    </cfRule>
  </conditionalFormatting>
  <conditionalFormatting sqref="F5:AD29">
    <cfRule type="cellIs" dxfId="54" priority="9" operator="equal">
      <formula>0</formula>
    </cfRule>
  </conditionalFormatting>
  <conditionalFormatting sqref="F40:AI69">
    <cfRule type="cellIs" dxfId="53" priority="8" operator="equal">
      <formula>1</formula>
    </cfRule>
  </conditionalFormatting>
  <conditionalFormatting sqref="F40:AD64">
    <cfRule type="cellIs" dxfId="52" priority="7" operator="equal">
      <formula>0</formula>
    </cfRule>
  </conditionalFormatting>
  <conditionalFormatting sqref="F100:AI104 AE75:AI99">
    <cfRule type="cellIs" dxfId="51" priority="6" operator="equal">
      <formula>1</formula>
    </cfRule>
  </conditionalFormatting>
  <conditionalFormatting sqref="F75:AD99">
    <cfRule type="cellIs" dxfId="50" priority="3" operator="equal">
      <formula>1</formula>
    </cfRule>
  </conditionalFormatting>
  <conditionalFormatting sqref="F140:AI144 AE115:AI139">
    <cfRule type="cellIs" dxfId="49" priority="2" operator="equal">
      <formula>1</formula>
    </cfRule>
  </conditionalFormatting>
  <conditionalFormatting sqref="F115:AD139">
    <cfRule type="cellIs" dxfId="48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2701-A682-4912-9AC7-CE19D36658D3}">
  <dimension ref="A1:AV178"/>
  <sheetViews>
    <sheetView topLeftCell="J87" zoomScale="63" zoomScaleNormal="40" workbookViewId="0">
      <selection activeCell="C1" sqref="C1"/>
    </sheetView>
  </sheetViews>
  <sheetFormatPr defaultRowHeight="14.5" x14ac:dyDescent="0.35"/>
  <cols>
    <col min="1" max="1" width="10.54296875" bestFit="1" customWidth="1"/>
    <col min="2" max="2" width="10.54296875" customWidth="1"/>
    <col min="7" max="7" width="13.1796875" bestFit="1" customWidth="1"/>
    <col min="8" max="8" width="10.7265625" bestFit="1" customWidth="1"/>
    <col min="9" max="10" width="10.6328125" bestFit="1" customWidth="1"/>
    <col min="11" max="11" width="10" customWidth="1"/>
    <col min="12" max="12" width="9.6328125" bestFit="1" customWidth="1"/>
    <col min="13" max="13" width="11.26953125" bestFit="1" customWidth="1"/>
    <col min="14" max="14" width="11.7265625" bestFit="1" customWidth="1"/>
    <col min="15" max="15" width="12.36328125" bestFit="1" customWidth="1"/>
    <col min="16" max="16" width="11.7265625" bestFit="1" customWidth="1"/>
    <col min="17" max="17" width="10" customWidth="1"/>
    <col min="18" max="18" width="10.6328125" bestFit="1" customWidth="1"/>
    <col min="19" max="37" width="10" customWidth="1"/>
    <col min="39" max="39" width="19.6328125" bestFit="1" customWidth="1"/>
    <col min="40" max="40" width="14" bestFit="1" customWidth="1"/>
    <col min="41" max="41" width="9.54296875" bestFit="1" customWidth="1"/>
    <col min="42" max="42" width="13.81640625" bestFit="1" customWidth="1"/>
    <col min="45" max="46" width="10.7265625" bestFit="1" customWidth="1"/>
    <col min="47" max="47" width="12.453125" bestFit="1" customWidth="1"/>
  </cols>
  <sheetData>
    <row r="1" spans="1:48" x14ac:dyDescent="0.35">
      <c r="B1" s="99" t="s">
        <v>86</v>
      </c>
      <c r="C1" s="182">
        <f>SUMPRODUCT(H40:AK69,H75:AK104)</f>
        <v>713.6</v>
      </c>
      <c r="E1" t="s">
        <v>97</v>
      </c>
    </row>
    <row r="3" spans="1:48" ht="15" thickBot="1" x14ac:dyDescent="0.4">
      <c r="C3" s="189" t="s">
        <v>103</v>
      </c>
      <c r="D3" s="189"/>
      <c r="E3" s="189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</row>
    <row r="4" spans="1:48" ht="15" thickBot="1" x14ac:dyDescent="0.4">
      <c r="A4" s="107" t="s">
        <v>99</v>
      </c>
      <c r="B4" s="107" t="s">
        <v>100</v>
      </c>
      <c r="C4" s="107" t="s">
        <v>101</v>
      </c>
      <c r="D4" s="107" t="s">
        <v>102</v>
      </c>
      <c r="E4" s="107" t="s">
        <v>8</v>
      </c>
      <c r="G4" s="9" t="s">
        <v>98</v>
      </c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1">
        <v>20</v>
      </c>
      <c r="AB4" s="1">
        <v>21</v>
      </c>
      <c r="AC4" s="1">
        <v>22</v>
      </c>
      <c r="AD4" s="1">
        <v>23</v>
      </c>
      <c r="AE4" s="1">
        <v>24</v>
      </c>
      <c r="AF4" s="1">
        <v>25</v>
      </c>
      <c r="AG4" s="63">
        <v>1</v>
      </c>
      <c r="AH4" s="63">
        <v>2</v>
      </c>
      <c r="AI4" s="63">
        <v>3</v>
      </c>
      <c r="AJ4" s="64">
        <v>4</v>
      </c>
      <c r="AK4" s="63">
        <v>5</v>
      </c>
      <c r="AM4" s="183" t="s">
        <v>45</v>
      </c>
      <c r="AN4" s="184"/>
      <c r="AO4" s="184"/>
      <c r="AP4" s="185"/>
      <c r="AS4" s="70" t="s">
        <v>12</v>
      </c>
      <c r="AT4" s="71" t="s">
        <v>14</v>
      </c>
      <c r="AU4" s="72" t="s">
        <v>15</v>
      </c>
      <c r="AV4" s="177" t="s">
        <v>76</v>
      </c>
    </row>
    <row r="5" spans="1:48" x14ac:dyDescent="0.35">
      <c r="A5" s="106">
        <v>1</v>
      </c>
      <c r="B5" s="5">
        <v>8</v>
      </c>
      <c r="C5" s="5">
        <v>511</v>
      </c>
      <c r="D5" s="5">
        <f>C5+E5</f>
        <v>526</v>
      </c>
      <c r="E5" s="5">
        <v>15</v>
      </c>
      <c r="G5" s="1">
        <v>1</v>
      </c>
      <c r="H5" s="4">
        <v>0</v>
      </c>
      <c r="I5" s="4">
        <v>35.700000000000003</v>
      </c>
      <c r="J5" s="4">
        <v>47.4</v>
      </c>
      <c r="K5" s="4">
        <v>57</v>
      </c>
      <c r="L5" s="4">
        <v>69.599999999999994</v>
      </c>
      <c r="M5" s="4">
        <v>75.5</v>
      </c>
      <c r="N5" s="4">
        <v>76.900000000000006</v>
      </c>
      <c r="O5" s="4">
        <v>50.1</v>
      </c>
      <c r="P5" s="4">
        <v>47.6</v>
      </c>
      <c r="Q5" s="4">
        <v>46.7</v>
      </c>
      <c r="R5" s="4">
        <v>45.9</v>
      </c>
      <c r="S5" s="4">
        <v>70.8</v>
      </c>
      <c r="T5" s="4">
        <v>72.400000000000006</v>
      </c>
      <c r="U5" s="4">
        <v>9.4</v>
      </c>
      <c r="V5" s="4">
        <v>9.8000000000000007</v>
      </c>
      <c r="W5" s="4">
        <v>10.7</v>
      </c>
      <c r="X5" s="4">
        <v>5</v>
      </c>
      <c r="Y5" s="4">
        <v>21.9</v>
      </c>
      <c r="Z5" s="4">
        <v>39.1</v>
      </c>
      <c r="AA5" s="4">
        <v>56.8</v>
      </c>
      <c r="AB5" s="4">
        <v>50.3</v>
      </c>
      <c r="AC5" s="4">
        <v>58</v>
      </c>
      <c r="AD5" s="4">
        <v>56.5</v>
      </c>
      <c r="AE5" s="4">
        <v>58.4</v>
      </c>
      <c r="AF5" s="4">
        <v>59.2</v>
      </c>
      <c r="AG5" s="36">
        <v>13.6</v>
      </c>
      <c r="AH5" s="36">
        <v>13.6</v>
      </c>
      <c r="AI5" s="36">
        <v>13.6</v>
      </c>
      <c r="AJ5" s="36">
        <v>13.6</v>
      </c>
      <c r="AK5" s="36">
        <v>13.6</v>
      </c>
      <c r="AM5" s="21"/>
      <c r="AN5" s="22"/>
      <c r="AO5" s="22"/>
      <c r="AP5" s="82" t="s">
        <v>79</v>
      </c>
      <c r="AS5" s="17">
        <v>1</v>
      </c>
      <c r="AT5" s="7">
        <v>43.732478999999998</v>
      </c>
      <c r="AU5" s="73">
        <v>-79.756525999999994</v>
      </c>
      <c r="AV5" s="178">
        <v>8</v>
      </c>
    </row>
    <row r="6" spans="1:48" x14ac:dyDescent="0.35">
      <c r="A6" s="1">
        <v>2</v>
      </c>
      <c r="B6" s="5">
        <v>10</v>
      </c>
      <c r="C6" s="5">
        <v>718</v>
      </c>
      <c r="D6" s="5">
        <f t="shared" ref="D6:D29" si="0">C6+E6</f>
        <v>728</v>
      </c>
      <c r="E6" s="5">
        <v>10</v>
      </c>
      <c r="G6" s="1">
        <v>2</v>
      </c>
      <c r="H6" s="4">
        <v>32</v>
      </c>
      <c r="I6" s="4">
        <v>0</v>
      </c>
      <c r="J6" s="4">
        <v>40.4</v>
      </c>
      <c r="K6" s="4">
        <v>37.700000000000003</v>
      </c>
      <c r="L6" s="4">
        <v>50.5</v>
      </c>
      <c r="M6" s="4">
        <v>56.4</v>
      </c>
      <c r="N6" s="4">
        <v>48</v>
      </c>
      <c r="O6" s="4">
        <v>18.399999999999999</v>
      </c>
      <c r="P6" s="4">
        <v>15.9</v>
      </c>
      <c r="Q6" s="4">
        <v>15.4</v>
      </c>
      <c r="R6" s="4">
        <v>14.6</v>
      </c>
      <c r="S6" s="4">
        <v>84.1</v>
      </c>
      <c r="T6" s="4">
        <v>85.7</v>
      </c>
      <c r="U6" s="4">
        <v>39</v>
      </c>
      <c r="V6" s="4">
        <v>39.4</v>
      </c>
      <c r="W6" s="4">
        <v>40.4</v>
      </c>
      <c r="X6" s="4">
        <v>36.299999999999997</v>
      </c>
      <c r="Y6" s="4">
        <v>28.3</v>
      </c>
      <c r="Z6" s="4">
        <v>21.1</v>
      </c>
      <c r="AA6" s="4">
        <v>37.5</v>
      </c>
      <c r="AB6" s="4">
        <v>38.1</v>
      </c>
      <c r="AC6" s="4">
        <v>38.9</v>
      </c>
      <c r="AD6" s="4">
        <v>37.4</v>
      </c>
      <c r="AE6" s="4">
        <v>39.4</v>
      </c>
      <c r="AF6" s="4">
        <v>40.1</v>
      </c>
      <c r="AG6" s="36">
        <v>28.8</v>
      </c>
      <c r="AH6" s="36">
        <v>28.8</v>
      </c>
      <c r="AI6" s="36">
        <v>28.8</v>
      </c>
      <c r="AJ6" s="36">
        <v>28.8</v>
      </c>
      <c r="AK6" s="36">
        <v>28.8</v>
      </c>
      <c r="AM6" s="24" t="s">
        <v>46</v>
      </c>
      <c r="AN6" s="10">
        <v>54397</v>
      </c>
      <c r="AP6" s="79">
        <f>AN6</f>
        <v>54397</v>
      </c>
      <c r="AS6" s="17">
        <v>2</v>
      </c>
      <c r="AT6" s="7">
        <v>43.798329000000003</v>
      </c>
      <c r="AU6" s="73">
        <v>-79.507907299999999</v>
      </c>
      <c r="AV6" s="178">
        <v>8</v>
      </c>
    </row>
    <row r="7" spans="1:48" x14ac:dyDescent="0.35">
      <c r="A7" s="1">
        <v>3</v>
      </c>
      <c r="B7" s="5">
        <v>9</v>
      </c>
      <c r="C7" s="5">
        <v>842</v>
      </c>
      <c r="D7" s="5">
        <f t="shared" si="0"/>
        <v>854</v>
      </c>
      <c r="E7" s="5">
        <v>12</v>
      </c>
      <c r="G7" s="1">
        <v>3</v>
      </c>
      <c r="H7" s="4">
        <v>46.5</v>
      </c>
      <c r="I7" s="4">
        <v>38.299999999999997</v>
      </c>
      <c r="J7" s="4">
        <v>0</v>
      </c>
      <c r="K7" s="4">
        <v>13.7</v>
      </c>
      <c r="L7" s="4">
        <v>39</v>
      </c>
      <c r="M7" s="4">
        <v>44.9</v>
      </c>
      <c r="N7" s="4">
        <v>53.3</v>
      </c>
      <c r="O7" s="4">
        <v>39.200000000000003</v>
      </c>
      <c r="P7" s="4">
        <v>38.799999999999997</v>
      </c>
      <c r="Q7" s="4">
        <v>38.700000000000003</v>
      </c>
      <c r="R7" s="4">
        <v>41.3</v>
      </c>
      <c r="S7" s="4">
        <v>94.3</v>
      </c>
      <c r="T7" s="4">
        <v>95.9</v>
      </c>
      <c r="U7" s="4">
        <v>53.5</v>
      </c>
      <c r="V7" s="4">
        <v>54</v>
      </c>
      <c r="W7" s="4">
        <v>54.9</v>
      </c>
      <c r="X7" s="4">
        <v>50.8</v>
      </c>
      <c r="Y7" s="4">
        <v>52.9</v>
      </c>
      <c r="Z7" s="4">
        <v>9.6999999999999993</v>
      </c>
      <c r="AA7" s="4">
        <v>4.5</v>
      </c>
      <c r="AB7" s="4">
        <v>5.0999999999999996</v>
      </c>
      <c r="AC7" s="4">
        <v>15.3</v>
      </c>
      <c r="AD7" s="4">
        <v>13.8</v>
      </c>
      <c r="AE7" s="4">
        <v>16.100000000000001</v>
      </c>
      <c r="AF7" s="4">
        <v>16.899999999999999</v>
      </c>
      <c r="AG7" s="36">
        <v>36.5</v>
      </c>
      <c r="AH7" s="36">
        <v>36.5</v>
      </c>
      <c r="AI7" s="36">
        <v>36.5</v>
      </c>
      <c r="AJ7" s="36">
        <v>36.5</v>
      </c>
      <c r="AK7" s="36">
        <v>36.5</v>
      </c>
      <c r="AM7" s="24" t="s">
        <v>47</v>
      </c>
      <c r="AN7">
        <v>10</v>
      </c>
      <c r="AO7" t="s">
        <v>48</v>
      </c>
      <c r="AP7" s="25"/>
      <c r="AS7" s="17">
        <v>3</v>
      </c>
      <c r="AT7" s="7">
        <v>43.665460000000003</v>
      </c>
      <c r="AU7" s="73">
        <v>-79.381135999999998</v>
      </c>
      <c r="AV7" s="178">
        <v>14</v>
      </c>
    </row>
    <row r="8" spans="1:48" x14ac:dyDescent="0.35">
      <c r="A8" s="1">
        <v>4</v>
      </c>
      <c r="B8" s="5">
        <v>10</v>
      </c>
      <c r="C8" s="5">
        <v>616</v>
      </c>
      <c r="D8" s="5">
        <f t="shared" si="0"/>
        <v>624</v>
      </c>
      <c r="E8" s="5">
        <v>8</v>
      </c>
      <c r="G8" s="1">
        <v>4</v>
      </c>
      <c r="H8" s="4">
        <v>57.1</v>
      </c>
      <c r="I8" s="4">
        <v>34.6</v>
      </c>
      <c r="J8" s="4">
        <v>9.4</v>
      </c>
      <c r="K8" s="4">
        <v>0</v>
      </c>
      <c r="L8" s="4">
        <v>31.5</v>
      </c>
      <c r="M8" s="4">
        <v>37.4</v>
      </c>
      <c r="N8" s="4">
        <v>49.7</v>
      </c>
      <c r="O8" s="4">
        <v>35.6</v>
      </c>
      <c r="P8" s="4">
        <v>35.1</v>
      </c>
      <c r="Q8" s="4">
        <v>35</v>
      </c>
      <c r="R8" s="4">
        <v>37.6</v>
      </c>
      <c r="S8" s="4">
        <v>105</v>
      </c>
      <c r="T8" s="4">
        <v>106</v>
      </c>
      <c r="U8" s="4">
        <v>64.099999999999994</v>
      </c>
      <c r="V8" s="4">
        <v>64.5</v>
      </c>
      <c r="W8" s="4">
        <v>65.5</v>
      </c>
      <c r="X8" s="4">
        <v>61.4</v>
      </c>
      <c r="Y8" s="4">
        <v>61.3</v>
      </c>
      <c r="Z8" s="4">
        <v>20.5</v>
      </c>
      <c r="AA8" s="4">
        <v>4.9000000000000004</v>
      </c>
      <c r="AB8" s="4">
        <v>5.4</v>
      </c>
      <c r="AC8" s="4">
        <v>3.3</v>
      </c>
      <c r="AD8" s="4">
        <v>4.8</v>
      </c>
      <c r="AE8" s="4">
        <v>6.4</v>
      </c>
      <c r="AF8" s="4">
        <v>7.7</v>
      </c>
      <c r="AG8" s="36">
        <v>46.2</v>
      </c>
      <c r="AH8" s="36">
        <v>46.2</v>
      </c>
      <c r="AI8" s="36">
        <v>46.2</v>
      </c>
      <c r="AJ8" s="36">
        <v>46.2</v>
      </c>
      <c r="AK8" s="36">
        <v>46.2</v>
      </c>
      <c r="AM8" s="24" t="s">
        <v>49</v>
      </c>
      <c r="AN8" s="83">
        <v>7.0000000000000007E-2</v>
      </c>
      <c r="AO8" t="s">
        <v>50</v>
      </c>
      <c r="AP8" s="25"/>
      <c r="AS8" s="17">
        <v>4</v>
      </c>
      <c r="AT8" s="7">
        <v>43.693610999999997</v>
      </c>
      <c r="AU8" s="73">
        <v>-79.293735999999996</v>
      </c>
      <c r="AV8" s="178">
        <v>6</v>
      </c>
    </row>
    <row r="9" spans="1:48" x14ac:dyDescent="0.35">
      <c r="A9" s="1">
        <v>5</v>
      </c>
      <c r="B9" s="5">
        <v>7</v>
      </c>
      <c r="C9" s="5">
        <v>583</v>
      </c>
      <c r="D9" s="5">
        <f t="shared" si="0"/>
        <v>592</v>
      </c>
      <c r="E9" s="5">
        <v>9</v>
      </c>
      <c r="G9" s="1">
        <v>5</v>
      </c>
      <c r="H9" s="4">
        <v>69</v>
      </c>
      <c r="I9" s="4">
        <v>46.7</v>
      </c>
      <c r="J9" s="4">
        <v>38.6</v>
      </c>
      <c r="K9" s="4">
        <v>31.9</v>
      </c>
      <c r="L9" s="4">
        <v>0</v>
      </c>
      <c r="M9" s="4">
        <v>6.5</v>
      </c>
      <c r="N9" s="4">
        <v>35.6</v>
      </c>
      <c r="O9" s="4">
        <v>47.7</v>
      </c>
      <c r="P9" s="4">
        <v>47.2</v>
      </c>
      <c r="Q9" s="4">
        <v>47.2</v>
      </c>
      <c r="R9" s="4">
        <v>49.8</v>
      </c>
      <c r="S9" s="4">
        <v>117</v>
      </c>
      <c r="T9" s="4">
        <v>118</v>
      </c>
      <c r="U9" s="4">
        <v>76.099999999999994</v>
      </c>
      <c r="V9" s="4">
        <v>76.5</v>
      </c>
      <c r="W9" s="4">
        <v>77.400000000000006</v>
      </c>
      <c r="X9" s="4">
        <v>73.3</v>
      </c>
      <c r="Y9" s="4">
        <v>71.5</v>
      </c>
      <c r="Z9" s="4">
        <v>32.4</v>
      </c>
      <c r="AA9" s="4">
        <v>35.700000000000003</v>
      </c>
      <c r="AB9" s="4">
        <v>36.299999999999997</v>
      </c>
      <c r="AC9" s="4">
        <v>23.7</v>
      </c>
      <c r="AD9" s="4">
        <v>22.7</v>
      </c>
      <c r="AE9" s="4">
        <v>21.3</v>
      </c>
      <c r="AF9" s="4">
        <v>19.399999999999999</v>
      </c>
      <c r="AG9" s="36">
        <v>58.7</v>
      </c>
      <c r="AH9" s="36">
        <v>58.7</v>
      </c>
      <c r="AI9" s="36">
        <v>58.7</v>
      </c>
      <c r="AJ9" s="36">
        <v>58.7</v>
      </c>
      <c r="AK9" s="36">
        <v>58.7</v>
      </c>
      <c r="AM9" s="24" t="s">
        <v>51</v>
      </c>
      <c r="AN9" s="10">
        <v>16999</v>
      </c>
      <c r="AP9" s="79">
        <f>PV(AN8,AN7,,AN9)</f>
        <v>-8641.429616998068</v>
      </c>
      <c r="AS9" s="17">
        <v>5</v>
      </c>
      <c r="AT9" s="7">
        <v>43.824367000000002</v>
      </c>
      <c r="AU9" s="73">
        <v>-79.075826000000006</v>
      </c>
      <c r="AV9" s="178">
        <v>8</v>
      </c>
    </row>
    <row r="10" spans="1:48" x14ac:dyDescent="0.35">
      <c r="A10" s="1">
        <v>6</v>
      </c>
      <c r="B10" s="5">
        <v>12</v>
      </c>
      <c r="C10" s="5">
        <v>569</v>
      </c>
      <c r="D10" s="5">
        <f t="shared" si="0"/>
        <v>579</v>
      </c>
      <c r="E10" s="5">
        <v>10</v>
      </c>
      <c r="G10" s="1">
        <v>6</v>
      </c>
      <c r="H10" s="4">
        <v>75.099999999999994</v>
      </c>
      <c r="I10" s="4">
        <v>52.8</v>
      </c>
      <c r="J10" s="4">
        <v>44.7</v>
      </c>
      <c r="K10" s="4">
        <v>38</v>
      </c>
      <c r="L10" s="4">
        <v>6.6</v>
      </c>
      <c r="M10" s="4">
        <v>0</v>
      </c>
      <c r="N10" s="4">
        <v>40.799999999999997</v>
      </c>
      <c r="O10" s="4">
        <v>53.8</v>
      </c>
      <c r="P10" s="4">
        <v>53.3</v>
      </c>
      <c r="Q10" s="4">
        <v>53.3</v>
      </c>
      <c r="R10" s="4">
        <v>55.9</v>
      </c>
      <c r="S10" s="4">
        <v>123</v>
      </c>
      <c r="T10" s="4">
        <v>124</v>
      </c>
      <c r="U10" s="4">
        <v>82.1</v>
      </c>
      <c r="V10" s="4">
        <v>82.5</v>
      </c>
      <c r="W10" s="4">
        <v>83.5</v>
      </c>
      <c r="X10" s="4">
        <v>79.400000000000006</v>
      </c>
      <c r="Y10" s="4">
        <v>77.599999999999994</v>
      </c>
      <c r="Z10" s="4">
        <v>38.5</v>
      </c>
      <c r="AA10" s="4">
        <v>41.8</v>
      </c>
      <c r="AB10" s="4">
        <v>42.3</v>
      </c>
      <c r="AC10" s="4">
        <v>29.7</v>
      </c>
      <c r="AD10" s="4">
        <v>28.8</v>
      </c>
      <c r="AE10" s="4">
        <v>27.4</v>
      </c>
      <c r="AF10" s="4">
        <v>25.4</v>
      </c>
      <c r="AG10" s="36">
        <v>64.599999999999994</v>
      </c>
      <c r="AH10" s="36">
        <v>64.599999999999994</v>
      </c>
      <c r="AI10" s="36">
        <v>64.599999999999994</v>
      </c>
      <c r="AJ10" s="36">
        <v>64.599999999999994</v>
      </c>
      <c r="AK10" s="36">
        <v>64.599999999999994</v>
      </c>
      <c r="AM10" s="24" t="s">
        <v>52</v>
      </c>
      <c r="AN10" s="10">
        <f>-PMT(AN8,AN7,AP10)</f>
        <v>6514.5638469979867</v>
      </c>
      <c r="AP10" s="79">
        <f>AP6+AP9</f>
        <v>45755.570383001934</v>
      </c>
      <c r="AS10" s="17">
        <v>6</v>
      </c>
      <c r="AT10" s="7">
        <v>43.827964000000001</v>
      </c>
      <c r="AU10" s="73">
        <v>-79.028240999999994</v>
      </c>
      <c r="AV10" s="178">
        <v>5</v>
      </c>
    </row>
    <row r="11" spans="1:48" x14ac:dyDescent="0.35">
      <c r="A11" s="1">
        <v>7</v>
      </c>
      <c r="B11" s="5">
        <v>10</v>
      </c>
      <c r="C11" s="5">
        <v>822</v>
      </c>
      <c r="D11" s="5">
        <f t="shared" si="0"/>
        <v>829</v>
      </c>
      <c r="E11" s="5">
        <v>7</v>
      </c>
      <c r="G11" s="1">
        <v>7</v>
      </c>
      <c r="H11" s="4">
        <v>74.3</v>
      </c>
      <c r="I11" s="4">
        <v>43.8</v>
      </c>
      <c r="J11" s="4">
        <v>52.8</v>
      </c>
      <c r="K11" s="4">
        <v>50</v>
      </c>
      <c r="L11" s="4">
        <v>35.5</v>
      </c>
      <c r="M11" s="4">
        <v>40.799999999999997</v>
      </c>
      <c r="N11" s="4">
        <v>0</v>
      </c>
      <c r="O11" s="4">
        <v>26.7</v>
      </c>
      <c r="P11" s="4">
        <v>30.9</v>
      </c>
      <c r="Q11" s="4">
        <v>31</v>
      </c>
      <c r="R11" s="4">
        <v>31.2</v>
      </c>
      <c r="S11" s="4">
        <v>126</v>
      </c>
      <c r="T11" s="4">
        <v>128</v>
      </c>
      <c r="U11" s="4">
        <v>81.3</v>
      </c>
      <c r="V11" s="4">
        <v>81.8</v>
      </c>
      <c r="W11" s="4">
        <v>82.7</v>
      </c>
      <c r="X11" s="4">
        <v>78.599999999999994</v>
      </c>
      <c r="Y11" s="4">
        <v>46.4</v>
      </c>
      <c r="Z11" s="4">
        <v>46.6</v>
      </c>
      <c r="AA11" s="4">
        <v>49.9</v>
      </c>
      <c r="AB11" s="4">
        <v>50.4</v>
      </c>
      <c r="AC11" s="4">
        <v>51.2</v>
      </c>
      <c r="AD11" s="4">
        <v>49.7</v>
      </c>
      <c r="AE11" s="4">
        <v>51.7</v>
      </c>
      <c r="AF11" s="4">
        <v>52.5</v>
      </c>
      <c r="AG11" s="36">
        <v>70</v>
      </c>
      <c r="AH11" s="36">
        <v>70</v>
      </c>
      <c r="AI11" s="36">
        <v>70</v>
      </c>
      <c r="AJ11" s="36">
        <v>70</v>
      </c>
      <c r="AK11" s="36">
        <v>70</v>
      </c>
      <c r="AM11" s="24" t="s">
        <v>53</v>
      </c>
      <c r="AN11">
        <f>52*6</f>
        <v>312</v>
      </c>
      <c r="AP11" s="25"/>
      <c r="AS11" s="17">
        <v>7</v>
      </c>
      <c r="AT11" s="7">
        <v>44.032944000000001</v>
      </c>
      <c r="AU11" s="73">
        <v>-79.265574000000001</v>
      </c>
      <c r="AV11" s="178">
        <v>5</v>
      </c>
    </row>
    <row r="12" spans="1:48" x14ac:dyDescent="0.35">
      <c r="A12" s="1">
        <v>8</v>
      </c>
      <c r="B12" s="5">
        <v>7</v>
      </c>
      <c r="C12" s="5">
        <v>617</v>
      </c>
      <c r="D12" s="5">
        <f t="shared" si="0"/>
        <v>629</v>
      </c>
      <c r="E12" s="5">
        <v>12</v>
      </c>
      <c r="G12" s="1">
        <v>8</v>
      </c>
      <c r="H12" s="4">
        <v>47.8</v>
      </c>
      <c r="I12" s="4">
        <v>17.399999999999999</v>
      </c>
      <c r="J12" s="4">
        <v>37.799999999999997</v>
      </c>
      <c r="K12" s="4">
        <v>35.1</v>
      </c>
      <c r="L12" s="4">
        <v>47.9</v>
      </c>
      <c r="M12" s="4">
        <v>53.8</v>
      </c>
      <c r="N12" s="4">
        <v>26.8</v>
      </c>
      <c r="O12" s="4">
        <v>0</v>
      </c>
      <c r="P12" s="4">
        <v>4.8</v>
      </c>
      <c r="Q12" s="4">
        <v>5.3</v>
      </c>
      <c r="R12" s="4">
        <v>7.4</v>
      </c>
      <c r="S12" s="4">
        <v>99.9</v>
      </c>
      <c r="T12" s="4">
        <v>102</v>
      </c>
      <c r="U12" s="4">
        <v>54.9</v>
      </c>
      <c r="V12" s="4">
        <v>55.3</v>
      </c>
      <c r="W12" s="4">
        <v>56.2</v>
      </c>
      <c r="X12" s="4">
        <v>52.1</v>
      </c>
      <c r="Y12" s="4">
        <v>28.6</v>
      </c>
      <c r="Z12" s="4">
        <v>31.6</v>
      </c>
      <c r="AA12" s="4">
        <v>34.9</v>
      </c>
      <c r="AB12" s="4">
        <v>35.5</v>
      </c>
      <c r="AC12" s="4">
        <v>36.299999999999997</v>
      </c>
      <c r="AD12" s="4">
        <v>34.799999999999997</v>
      </c>
      <c r="AE12" s="4">
        <v>36.799999999999997</v>
      </c>
      <c r="AF12" s="4">
        <v>37.5</v>
      </c>
      <c r="AG12" s="36">
        <v>43.2</v>
      </c>
      <c r="AH12" s="36">
        <v>43.2</v>
      </c>
      <c r="AI12" s="36">
        <v>43.2</v>
      </c>
      <c r="AJ12" s="36">
        <v>43.2</v>
      </c>
      <c r="AK12" s="36">
        <v>43.2</v>
      </c>
      <c r="AM12" s="24" t="s">
        <v>54</v>
      </c>
      <c r="AN12" s="10">
        <f>AN10/AN11</f>
        <v>20.880012330121751</v>
      </c>
      <c r="AP12" s="25"/>
      <c r="AS12" s="17">
        <v>8</v>
      </c>
      <c r="AT12" s="7">
        <v>43.905304999999998</v>
      </c>
      <c r="AU12" s="73">
        <v>-79.455819000000005</v>
      </c>
      <c r="AV12" s="178">
        <v>8</v>
      </c>
    </row>
    <row r="13" spans="1:48" x14ac:dyDescent="0.35">
      <c r="A13" s="1">
        <v>9</v>
      </c>
      <c r="B13" s="5">
        <v>6</v>
      </c>
      <c r="C13" s="5">
        <v>504</v>
      </c>
      <c r="D13" s="5">
        <f t="shared" si="0"/>
        <v>515</v>
      </c>
      <c r="E13" s="5">
        <v>11</v>
      </c>
      <c r="G13" s="1">
        <v>9</v>
      </c>
      <c r="H13" s="4">
        <v>45.3</v>
      </c>
      <c r="I13" s="4">
        <v>14.9</v>
      </c>
      <c r="J13" s="4">
        <v>38</v>
      </c>
      <c r="K13" s="4">
        <v>35.299999999999997</v>
      </c>
      <c r="L13" s="4">
        <v>48.1</v>
      </c>
      <c r="M13" s="4">
        <v>54</v>
      </c>
      <c r="N13" s="4">
        <v>30.9</v>
      </c>
      <c r="O13" s="4">
        <v>4.8</v>
      </c>
      <c r="P13" s="4">
        <v>0</v>
      </c>
      <c r="Q13" s="4">
        <v>2.8</v>
      </c>
      <c r="R13" s="4">
        <v>4.9000000000000004</v>
      </c>
      <c r="S13" s="4">
        <v>97.4</v>
      </c>
      <c r="T13" s="4">
        <v>99</v>
      </c>
      <c r="U13" s="4">
        <v>52.4</v>
      </c>
      <c r="V13" s="4">
        <v>52.8</v>
      </c>
      <c r="W13" s="4">
        <v>53.7</v>
      </c>
      <c r="X13" s="4">
        <v>49.6</v>
      </c>
      <c r="Y13" s="4">
        <v>29.8</v>
      </c>
      <c r="Z13" s="4">
        <v>31.8</v>
      </c>
      <c r="AA13" s="4">
        <v>35.1</v>
      </c>
      <c r="AB13" s="4">
        <v>35.6</v>
      </c>
      <c r="AC13" s="4">
        <v>36.5</v>
      </c>
      <c r="AD13" s="4">
        <v>35</v>
      </c>
      <c r="AE13" s="4">
        <v>36.9</v>
      </c>
      <c r="AF13" s="4">
        <v>37.700000000000003</v>
      </c>
      <c r="AG13" s="36">
        <v>40.700000000000003</v>
      </c>
      <c r="AH13" s="36">
        <v>40.700000000000003</v>
      </c>
      <c r="AI13" s="36">
        <v>40.700000000000003</v>
      </c>
      <c r="AJ13" s="36">
        <v>40.700000000000003</v>
      </c>
      <c r="AK13" s="36">
        <v>40.700000000000003</v>
      </c>
      <c r="AM13" s="24" t="s">
        <v>55</v>
      </c>
      <c r="AN13">
        <f>21*8</f>
        <v>168</v>
      </c>
      <c r="AP13" s="25"/>
      <c r="AS13" s="17">
        <v>9</v>
      </c>
      <c r="AT13" s="7">
        <v>43.890334000000003</v>
      </c>
      <c r="AU13" s="73">
        <v>-79.478935000000007</v>
      </c>
      <c r="AV13" s="178">
        <v>9</v>
      </c>
    </row>
    <row r="14" spans="1:48" x14ac:dyDescent="0.35">
      <c r="A14" s="1">
        <v>10</v>
      </c>
      <c r="B14" s="5">
        <v>13</v>
      </c>
      <c r="C14" s="5">
        <v>727</v>
      </c>
      <c r="D14" s="5">
        <f t="shared" si="0"/>
        <v>737</v>
      </c>
      <c r="E14" s="5">
        <v>10</v>
      </c>
      <c r="G14" s="1">
        <v>10</v>
      </c>
      <c r="H14" s="4">
        <v>44.6</v>
      </c>
      <c r="I14" s="4">
        <v>14.1</v>
      </c>
      <c r="J14" s="4">
        <v>37.9</v>
      </c>
      <c r="K14" s="4">
        <v>35.200000000000003</v>
      </c>
      <c r="L14" s="4">
        <v>48</v>
      </c>
      <c r="M14" s="4">
        <v>53.9</v>
      </c>
      <c r="N14" s="4">
        <v>31.2</v>
      </c>
      <c r="O14" s="4">
        <v>5.3</v>
      </c>
      <c r="P14" s="4">
        <v>2.8</v>
      </c>
      <c r="Q14" s="4">
        <v>0</v>
      </c>
      <c r="R14" s="4">
        <v>3.7</v>
      </c>
      <c r="S14" s="4">
        <v>96.7</v>
      </c>
      <c r="T14" s="4">
        <v>98.3</v>
      </c>
      <c r="U14" s="4">
        <v>51.6</v>
      </c>
      <c r="V14" s="4">
        <v>52</v>
      </c>
      <c r="W14" s="4">
        <v>53</v>
      </c>
      <c r="X14" s="4">
        <v>48.9</v>
      </c>
      <c r="Y14" s="4">
        <v>29.1</v>
      </c>
      <c r="Z14" s="4">
        <v>33.200000000000003</v>
      </c>
      <c r="AA14" s="4">
        <v>35</v>
      </c>
      <c r="AB14" s="4">
        <v>35.6</v>
      </c>
      <c r="AC14" s="4">
        <v>36.4</v>
      </c>
      <c r="AD14" s="4">
        <v>34.9</v>
      </c>
      <c r="AE14" s="4">
        <v>36.799999999999997</v>
      </c>
      <c r="AF14" s="4">
        <v>37.6</v>
      </c>
      <c r="AG14" s="36">
        <v>39.9</v>
      </c>
      <c r="AH14" s="36">
        <v>39.9</v>
      </c>
      <c r="AI14" s="36">
        <v>39.9</v>
      </c>
      <c r="AJ14" s="36">
        <v>39.9</v>
      </c>
      <c r="AK14" s="36">
        <v>39.9</v>
      </c>
      <c r="AM14" s="24" t="s">
        <v>56</v>
      </c>
      <c r="AN14">
        <v>7.5</v>
      </c>
      <c r="AP14" s="25"/>
      <c r="AS14" s="17">
        <v>10</v>
      </c>
      <c r="AT14" s="7">
        <v>43.884819</v>
      </c>
      <c r="AU14" s="73">
        <v>-79.478956999999994</v>
      </c>
      <c r="AV14" s="178">
        <v>12</v>
      </c>
    </row>
    <row r="15" spans="1:48" ht="15" thickBot="1" x14ac:dyDescent="0.4">
      <c r="A15" s="1">
        <v>11</v>
      </c>
      <c r="B15" s="5">
        <v>15</v>
      </c>
      <c r="C15" s="5">
        <v>515</v>
      </c>
      <c r="D15" s="5">
        <f t="shared" si="0"/>
        <v>524</v>
      </c>
      <c r="E15" s="5">
        <v>9</v>
      </c>
      <c r="G15" s="1">
        <v>11</v>
      </c>
      <c r="H15" s="4">
        <v>43.8</v>
      </c>
      <c r="I15" s="4">
        <v>13.3</v>
      </c>
      <c r="J15" s="4">
        <v>41.1</v>
      </c>
      <c r="K15" s="4">
        <v>38.299999999999997</v>
      </c>
      <c r="L15" s="4">
        <v>51.1</v>
      </c>
      <c r="M15" s="4">
        <v>57</v>
      </c>
      <c r="N15" s="4">
        <v>31.2</v>
      </c>
      <c r="O15" s="4">
        <v>7.4</v>
      </c>
      <c r="P15" s="4">
        <v>4.9000000000000004</v>
      </c>
      <c r="Q15" s="4">
        <v>3.8</v>
      </c>
      <c r="R15" s="4">
        <v>0</v>
      </c>
      <c r="S15" s="4">
        <v>95.9</v>
      </c>
      <c r="T15" s="4">
        <v>97.5</v>
      </c>
      <c r="U15" s="4">
        <v>50.8</v>
      </c>
      <c r="V15" s="4">
        <v>51.2</v>
      </c>
      <c r="W15" s="4">
        <v>52.2</v>
      </c>
      <c r="X15" s="4">
        <v>48.1</v>
      </c>
      <c r="Y15" s="4">
        <v>26.1</v>
      </c>
      <c r="Z15" s="4">
        <v>32.4</v>
      </c>
      <c r="AA15" s="4">
        <v>38.1</v>
      </c>
      <c r="AB15" s="4">
        <v>38.700000000000003</v>
      </c>
      <c r="AC15" s="4">
        <v>39.5</v>
      </c>
      <c r="AD15" s="4">
        <v>38</v>
      </c>
      <c r="AE15" s="4">
        <v>40</v>
      </c>
      <c r="AF15" s="4">
        <v>40.700000000000003</v>
      </c>
      <c r="AG15" s="36">
        <v>39</v>
      </c>
      <c r="AH15" s="36">
        <v>39</v>
      </c>
      <c r="AI15" s="36">
        <v>39</v>
      </c>
      <c r="AJ15" s="36">
        <v>39</v>
      </c>
      <c r="AK15" s="36">
        <v>39</v>
      </c>
      <c r="AM15" s="80" t="s">
        <v>57</v>
      </c>
      <c r="AN15" s="81">
        <f>AN13+AN12+AN14</f>
        <v>196.38001233012176</v>
      </c>
      <c r="AO15" s="27"/>
      <c r="AP15" s="28"/>
      <c r="AS15" s="17">
        <v>11</v>
      </c>
      <c r="AT15" s="7">
        <v>43.886850000000003</v>
      </c>
      <c r="AU15" s="73">
        <v>-79.496093000000002</v>
      </c>
      <c r="AV15" s="178">
        <v>9</v>
      </c>
    </row>
    <row r="16" spans="1:48" ht="15" thickBot="1" x14ac:dyDescent="0.4">
      <c r="A16" s="1">
        <v>12</v>
      </c>
      <c r="B16" s="5">
        <v>8</v>
      </c>
      <c r="C16" s="5">
        <v>743</v>
      </c>
      <c r="D16" s="5">
        <f t="shared" si="0"/>
        <v>758</v>
      </c>
      <c r="E16" s="5">
        <v>15</v>
      </c>
      <c r="G16" s="1">
        <v>12</v>
      </c>
      <c r="H16" s="4">
        <v>72</v>
      </c>
      <c r="I16" s="4">
        <v>87.4</v>
      </c>
      <c r="J16" s="4">
        <v>95.9</v>
      </c>
      <c r="K16" s="4">
        <v>106</v>
      </c>
      <c r="L16" s="4">
        <v>118</v>
      </c>
      <c r="M16" s="4">
        <v>124</v>
      </c>
      <c r="N16" s="4">
        <v>129</v>
      </c>
      <c r="O16" s="4">
        <v>102</v>
      </c>
      <c r="P16" s="4">
        <v>99.3</v>
      </c>
      <c r="Q16" s="4">
        <v>98.4</v>
      </c>
      <c r="R16" s="4">
        <v>97.6</v>
      </c>
      <c r="S16" s="4">
        <v>0</v>
      </c>
      <c r="T16" s="4">
        <v>0.8</v>
      </c>
      <c r="U16" s="4">
        <v>52.6</v>
      </c>
      <c r="V16" s="4">
        <v>53</v>
      </c>
      <c r="W16" s="4">
        <v>52.1</v>
      </c>
      <c r="X16" s="4">
        <v>76.3</v>
      </c>
      <c r="Y16" s="4">
        <v>91.3</v>
      </c>
      <c r="Z16" s="4">
        <v>87.6</v>
      </c>
      <c r="AA16" s="4">
        <v>105</v>
      </c>
      <c r="AB16" s="4">
        <v>98.9</v>
      </c>
      <c r="AC16" s="4">
        <v>106</v>
      </c>
      <c r="AD16" s="4">
        <v>105</v>
      </c>
      <c r="AE16" s="4">
        <v>107</v>
      </c>
      <c r="AF16" s="4">
        <v>108</v>
      </c>
      <c r="AG16" s="36">
        <v>65</v>
      </c>
      <c r="AH16" s="36">
        <v>65</v>
      </c>
      <c r="AI16" s="36">
        <v>65</v>
      </c>
      <c r="AJ16" s="36">
        <v>65</v>
      </c>
      <c r="AK16" s="36">
        <v>65</v>
      </c>
      <c r="AS16" s="17">
        <v>12</v>
      </c>
      <c r="AT16" s="7">
        <v>43.539391000000002</v>
      </c>
      <c r="AU16" s="73">
        <v>-80.251378000000003</v>
      </c>
      <c r="AV16" s="178">
        <v>14</v>
      </c>
    </row>
    <row r="17" spans="1:48" x14ac:dyDescent="0.35">
      <c r="A17" s="1">
        <v>13</v>
      </c>
      <c r="B17" s="5">
        <v>10</v>
      </c>
      <c r="C17" s="5">
        <v>653</v>
      </c>
      <c r="D17" s="5">
        <f t="shared" si="0"/>
        <v>664</v>
      </c>
      <c r="E17" s="5">
        <v>11</v>
      </c>
      <c r="G17" s="1">
        <v>13</v>
      </c>
      <c r="H17" s="4">
        <v>72.8</v>
      </c>
      <c r="I17" s="4">
        <v>88.2</v>
      </c>
      <c r="J17" s="4">
        <v>96.7</v>
      </c>
      <c r="K17" s="4">
        <v>106</v>
      </c>
      <c r="L17" s="4">
        <v>119</v>
      </c>
      <c r="M17" s="4">
        <v>125</v>
      </c>
      <c r="N17" s="4">
        <v>129</v>
      </c>
      <c r="O17" s="4">
        <v>103</v>
      </c>
      <c r="P17" s="4">
        <v>100</v>
      </c>
      <c r="Q17" s="4">
        <v>99.3</v>
      </c>
      <c r="R17" s="4">
        <v>98.4</v>
      </c>
      <c r="S17" s="4">
        <v>0.8</v>
      </c>
      <c r="T17" s="4">
        <v>0</v>
      </c>
      <c r="U17" s="4">
        <v>58</v>
      </c>
      <c r="V17" s="4">
        <v>58.4</v>
      </c>
      <c r="W17" s="4">
        <v>57.5</v>
      </c>
      <c r="X17" s="4">
        <v>77.099999999999994</v>
      </c>
      <c r="Y17" s="4">
        <v>92.1</v>
      </c>
      <c r="Z17" s="4">
        <v>88.4</v>
      </c>
      <c r="AA17" s="4">
        <v>106</v>
      </c>
      <c r="AB17" s="4">
        <v>99.7</v>
      </c>
      <c r="AC17" s="4">
        <v>107</v>
      </c>
      <c r="AD17" s="4">
        <v>106</v>
      </c>
      <c r="AE17" s="4">
        <v>108</v>
      </c>
      <c r="AF17" s="4">
        <v>109</v>
      </c>
      <c r="AG17" s="36">
        <v>66.599999999999994</v>
      </c>
      <c r="AH17" s="36">
        <v>66.599999999999994</v>
      </c>
      <c r="AI17" s="36">
        <v>66.599999999999994</v>
      </c>
      <c r="AJ17" s="36">
        <v>66.599999999999994</v>
      </c>
      <c r="AK17" s="36">
        <v>66.599999999999994</v>
      </c>
      <c r="AM17" s="186" t="s">
        <v>80</v>
      </c>
      <c r="AN17" s="187"/>
      <c r="AO17" s="188"/>
      <c r="AS17" s="17">
        <v>13</v>
      </c>
      <c r="AT17" s="7">
        <v>43.544646999999998</v>
      </c>
      <c r="AU17" s="73">
        <v>-80.253932000000006</v>
      </c>
      <c r="AV17" s="178">
        <v>14</v>
      </c>
    </row>
    <row r="18" spans="1:48" x14ac:dyDescent="0.35">
      <c r="A18" s="1">
        <v>14</v>
      </c>
      <c r="B18" s="5">
        <v>12</v>
      </c>
      <c r="C18" s="5">
        <v>534</v>
      </c>
      <c r="D18" s="5">
        <f t="shared" si="0"/>
        <v>543</v>
      </c>
      <c r="E18" s="5">
        <v>9</v>
      </c>
      <c r="G18" s="1">
        <v>14</v>
      </c>
      <c r="H18" s="4">
        <v>10.1</v>
      </c>
      <c r="I18" s="4">
        <v>42.5</v>
      </c>
      <c r="J18" s="4">
        <v>54.2</v>
      </c>
      <c r="K18" s="4">
        <v>63.8</v>
      </c>
      <c r="L18" s="4">
        <v>76.400000000000006</v>
      </c>
      <c r="M18" s="4">
        <v>82.3</v>
      </c>
      <c r="N18" s="4">
        <v>83.7</v>
      </c>
      <c r="O18" s="4">
        <v>56.9</v>
      </c>
      <c r="P18" s="4">
        <v>54.4</v>
      </c>
      <c r="Q18" s="4">
        <v>53.6</v>
      </c>
      <c r="R18" s="4">
        <v>52.8</v>
      </c>
      <c r="S18" s="4">
        <v>52.6</v>
      </c>
      <c r="T18" s="4">
        <v>58</v>
      </c>
      <c r="U18" s="4">
        <v>0</v>
      </c>
      <c r="V18" s="4">
        <v>0.8</v>
      </c>
      <c r="W18" s="4">
        <v>5.5</v>
      </c>
      <c r="X18" s="4">
        <v>5.4</v>
      </c>
      <c r="Y18" s="4">
        <v>21</v>
      </c>
      <c r="Z18" s="4">
        <v>45.9</v>
      </c>
      <c r="AA18" s="4">
        <v>63.7</v>
      </c>
      <c r="AB18" s="4">
        <v>57.2</v>
      </c>
      <c r="AC18" s="4">
        <v>64.8</v>
      </c>
      <c r="AD18" s="4">
        <v>63.3</v>
      </c>
      <c r="AE18" s="4">
        <v>65.3</v>
      </c>
      <c r="AF18" s="4">
        <v>66</v>
      </c>
      <c r="AG18" s="36">
        <v>20.6</v>
      </c>
      <c r="AH18" s="36">
        <v>20.6</v>
      </c>
      <c r="AI18" s="36">
        <v>20.6</v>
      </c>
      <c r="AJ18" s="36">
        <v>20.6</v>
      </c>
      <c r="AK18" s="36">
        <v>20.6</v>
      </c>
      <c r="AM18" s="84"/>
      <c r="AN18" s="5"/>
      <c r="AO18" s="67"/>
      <c r="AS18" s="17">
        <v>14</v>
      </c>
      <c r="AT18" s="7">
        <v>43.744957999999997</v>
      </c>
      <c r="AU18" s="73">
        <v>-79.835166999999998</v>
      </c>
      <c r="AV18" s="178">
        <v>5</v>
      </c>
    </row>
    <row r="19" spans="1:48" x14ac:dyDescent="0.35">
      <c r="A19" s="1">
        <v>15</v>
      </c>
      <c r="B19" s="5">
        <v>10</v>
      </c>
      <c r="C19" s="5">
        <v>865</v>
      </c>
      <c r="D19" s="5">
        <f t="shared" si="0"/>
        <v>870</v>
      </c>
      <c r="E19" s="5">
        <v>5</v>
      </c>
      <c r="G19" s="1">
        <v>15</v>
      </c>
      <c r="H19" s="4">
        <v>10.5</v>
      </c>
      <c r="I19" s="4">
        <v>43</v>
      </c>
      <c r="J19" s="4">
        <v>54.6</v>
      </c>
      <c r="K19" s="4">
        <v>64.2</v>
      </c>
      <c r="L19" s="4">
        <v>76.8</v>
      </c>
      <c r="M19" s="4">
        <v>82.7</v>
      </c>
      <c r="N19" s="4">
        <v>84.2</v>
      </c>
      <c r="O19" s="4">
        <v>57.4</v>
      </c>
      <c r="P19" s="4">
        <v>54.9</v>
      </c>
      <c r="Q19" s="4">
        <v>54</v>
      </c>
      <c r="R19" s="4">
        <v>53.2</v>
      </c>
      <c r="S19" s="4">
        <v>53</v>
      </c>
      <c r="T19" s="4">
        <v>58.4</v>
      </c>
      <c r="U19" s="4">
        <v>0.8</v>
      </c>
      <c r="V19" s="4">
        <v>0</v>
      </c>
      <c r="W19" s="4">
        <v>5.9</v>
      </c>
      <c r="X19" s="4">
        <v>5.9</v>
      </c>
      <c r="Y19" s="4">
        <v>21.5</v>
      </c>
      <c r="Z19" s="4">
        <v>46.3</v>
      </c>
      <c r="AA19" s="4">
        <v>64.099999999999994</v>
      </c>
      <c r="AB19" s="4">
        <v>57.6</v>
      </c>
      <c r="AC19" s="4">
        <v>65.2</v>
      </c>
      <c r="AD19" s="4">
        <v>63.7</v>
      </c>
      <c r="AE19" s="4">
        <v>65.7</v>
      </c>
      <c r="AF19" s="4">
        <v>66.400000000000006</v>
      </c>
      <c r="AG19" s="36">
        <v>21</v>
      </c>
      <c r="AH19" s="36">
        <v>21</v>
      </c>
      <c r="AI19" s="36">
        <v>21</v>
      </c>
      <c r="AJ19" s="36">
        <v>21</v>
      </c>
      <c r="AK19" s="36">
        <v>21</v>
      </c>
      <c r="AM19" s="85" t="s">
        <v>59</v>
      </c>
      <c r="AN19" s="86">
        <f>AN20/100*AN21</f>
        <v>0.24150000000000002</v>
      </c>
      <c r="AO19" s="87" t="s">
        <v>60</v>
      </c>
      <c r="AS19" s="17">
        <v>15</v>
      </c>
      <c r="AT19" s="7">
        <v>43.748328999999998</v>
      </c>
      <c r="AU19" s="73">
        <v>-79.834969999999998</v>
      </c>
      <c r="AV19" s="178">
        <v>11</v>
      </c>
    </row>
    <row r="20" spans="1:48" x14ac:dyDescent="0.35">
      <c r="A20" s="1">
        <v>16</v>
      </c>
      <c r="B20" s="5">
        <v>8</v>
      </c>
      <c r="C20" s="5">
        <v>608</v>
      </c>
      <c r="D20" s="5">
        <f t="shared" si="0"/>
        <v>619</v>
      </c>
      <c r="E20" s="5">
        <v>11</v>
      </c>
      <c r="G20" s="1">
        <v>16</v>
      </c>
      <c r="H20" s="4">
        <v>10.9</v>
      </c>
      <c r="I20" s="4">
        <v>43.3</v>
      </c>
      <c r="J20" s="4">
        <v>54.9</v>
      </c>
      <c r="K20" s="4">
        <v>64.599999999999994</v>
      </c>
      <c r="L20" s="4">
        <v>77.099999999999994</v>
      </c>
      <c r="M20" s="4">
        <v>83</v>
      </c>
      <c r="N20" s="4">
        <v>84.5</v>
      </c>
      <c r="O20" s="4">
        <v>57.7</v>
      </c>
      <c r="P20" s="4">
        <v>55.2</v>
      </c>
      <c r="Q20" s="4">
        <v>54.3</v>
      </c>
      <c r="R20" s="4">
        <v>53.5</v>
      </c>
      <c r="S20" s="4">
        <v>52.1</v>
      </c>
      <c r="T20" s="4">
        <v>57.5</v>
      </c>
      <c r="U20" s="4">
        <v>5.5</v>
      </c>
      <c r="V20" s="4">
        <v>5.9</v>
      </c>
      <c r="W20" s="4">
        <v>0</v>
      </c>
      <c r="X20" s="4">
        <v>7.4</v>
      </c>
      <c r="Y20" s="4">
        <v>17.8</v>
      </c>
      <c r="Z20" s="4">
        <v>46.7</v>
      </c>
      <c r="AA20" s="4">
        <v>64.400000000000006</v>
      </c>
      <c r="AB20" s="4">
        <v>57.9</v>
      </c>
      <c r="AC20" s="4">
        <v>65.599999999999994</v>
      </c>
      <c r="AD20" s="4">
        <v>64.099999999999994</v>
      </c>
      <c r="AE20" s="4">
        <v>66</v>
      </c>
      <c r="AF20" s="4">
        <v>66.8</v>
      </c>
      <c r="AG20" s="36">
        <v>22</v>
      </c>
      <c r="AH20" s="36">
        <v>22</v>
      </c>
      <c r="AI20" s="36">
        <v>22</v>
      </c>
      <c r="AJ20" s="36">
        <v>22</v>
      </c>
      <c r="AK20" s="36">
        <v>22</v>
      </c>
      <c r="AM20" s="84" t="s">
        <v>61</v>
      </c>
      <c r="AN20" s="5">
        <v>13.8</v>
      </c>
      <c r="AO20" s="67" t="s">
        <v>62</v>
      </c>
      <c r="AS20" s="17">
        <v>16</v>
      </c>
      <c r="AT20" s="7">
        <v>43.762189999999997</v>
      </c>
      <c r="AU20" s="73">
        <v>-79.831626999999997</v>
      </c>
      <c r="AV20" s="178">
        <v>9</v>
      </c>
    </row>
    <row r="21" spans="1:48" x14ac:dyDescent="0.35">
      <c r="A21" s="1">
        <v>17</v>
      </c>
      <c r="B21" s="5">
        <v>9</v>
      </c>
      <c r="C21" s="5">
        <v>783</v>
      </c>
      <c r="D21" s="5">
        <f t="shared" si="0"/>
        <v>797</v>
      </c>
      <c r="E21" s="5">
        <v>14</v>
      </c>
      <c r="G21" s="1">
        <v>17</v>
      </c>
      <c r="H21" s="4">
        <v>5</v>
      </c>
      <c r="I21" s="4">
        <v>40.299999999999997</v>
      </c>
      <c r="J21" s="4">
        <v>51.9</v>
      </c>
      <c r="K21" s="4">
        <v>61.6</v>
      </c>
      <c r="L21" s="4">
        <v>74.099999999999994</v>
      </c>
      <c r="M21" s="4">
        <v>80</v>
      </c>
      <c r="N21" s="4">
        <v>81.5</v>
      </c>
      <c r="O21" s="4">
        <v>54.7</v>
      </c>
      <c r="P21" s="4">
        <v>52.2</v>
      </c>
      <c r="Q21" s="4">
        <v>51.3</v>
      </c>
      <c r="R21" s="4">
        <v>33.9</v>
      </c>
      <c r="S21" s="4">
        <v>75.3</v>
      </c>
      <c r="T21" s="4">
        <v>76.900000000000006</v>
      </c>
      <c r="U21" s="4">
        <v>5</v>
      </c>
      <c r="V21" s="4">
        <v>5.4</v>
      </c>
      <c r="W21" s="4">
        <v>7.4</v>
      </c>
      <c r="X21" s="4">
        <v>0</v>
      </c>
      <c r="Y21" s="4">
        <v>16.2</v>
      </c>
      <c r="Z21" s="4">
        <v>43.6</v>
      </c>
      <c r="AA21" s="4">
        <v>61.4</v>
      </c>
      <c r="AB21" s="4">
        <v>54.9</v>
      </c>
      <c r="AC21" s="4">
        <v>62.5</v>
      </c>
      <c r="AD21" s="4">
        <v>61</v>
      </c>
      <c r="AE21" s="4">
        <v>63</v>
      </c>
      <c r="AF21" s="4">
        <v>63.7</v>
      </c>
      <c r="AG21" s="36">
        <v>17.899999999999999</v>
      </c>
      <c r="AH21" s="36">
        <v>17.899999999999999</v>
      </c>
      <c r="AI21" s="36">
        <v>17.899999999999999</v>
      </c>
      <c r="AJ21" s="36">
        <v>17.899999999999999</v>
      </c>
      <c r="AK21" s="36">
        <v>17.899999999999999</v>
      </c>
      <c r="AM21" s="84" t="s">
        <v>63</v>
      </c>
      <c r="AN21" s="5">
        <v>1.75</v>
      </c>
      <c r="AO21" s="67" t="s">
        <v>64</v>
      </c>
      <c r="AS21" s="17">
        <v>17</v>
      </c>
      <c r="AT21" s="7">
        <v>43.760717999999997</v>
      </c>
      <c r="AU21" s="73">
        <v>-79.788261000000006</v>
      </c>
      <c r="AV21" s="178">
        <v>5</v>
      </c>
    </row>
    <row r="22" spans="1:48" x14ac:dyDescent="0.35">
      <c r="A22" s="1">
        <v>18</v>
      </c>
      <c r="B22" s="5">
        <v>8</v>
      </c>
      <c r="C22" s="5">
        <v>726</v>
      </c>
      <c r="D22" s="5">
        <f t="shared" si="0"/>
        <v>737</v>
      </c>
      <c r="E22" s="5">
        <v>11</v>
      </c>
      <c r="G22" s="1">
        <v>18</v>
      </c>
      <c r="H22" s="4">
        <v>21</v>
      </c>
      <c r="I22" s="4">
        <v>31</v>
      </c>
      <c r="J22" s="4">
        <v>53.1</v>
      </c>
      <c r="K22" s="4">
        <v>58.8</v>
      </c>
      <c r="L22" s="4">
        <v>71.3</v>
      </c>
      <c r="M22" s="4">
        <v>77.2</v>
      </c>
      <c r="N22" s="4">
        <v>46.5</v>
      </c>
      <c r="O22" s="4">
        <v>28.6</v>
      </c>
      <c r="P22" s="4">
        <v>29.7</v>
      </c>
      <c r="Q22" s="4">
        <v>29.1</v>
      </c>
      <c r="R22" s="4">
        <v>26.1</v>
      </c>
      <c r="S22" s="4">
        <v>89.2</v>
      </c>
      <c r="T22" s="4">
        <v>90.9</v>
      </c>
      <c r="U22" s="4">
        <v>20.6</v>
      </c>
      <c r="V22" s="4">
        <v>21</v>
      </c>
      <c r="W22" s="4">
        <v>18.100000000000001</v>
      </c>
      <c r="X22" s="4">
        <v>16.5</v>
      </c>
      <c r="Y22" s="4">
        <v>0</v>
      </c>
      <c r="Z22" s="4">
        <v>40.9</v>
      </c>
      <c r="AA22" s="4">
        <v>58.6</v>
      </c>
      <c r="AB22" s="4">
        <v>56.1</v>
      </c>
      <c r="AC22" s="4">
        <v>59.8</v>
      </c>
      <c r="AD22" s="4">
        <v>58.3</v>
      </c>
      <c r="AE22" s="4">
        <v>60.2</v>
      </c>
      <c r="AF22" s="4">
        <v>61</v>
      </c>
      <c r="AG22" s="36">
        <v>32.700000000000003</v>
      </c>
      <c r="AH22" s="36">
        <v>32.700000000000003</v>
      </c>
      <c r="AI22" s="36">
        <v>32.700000000000003</v>
      </c>
      <c r="AJ22" s="36">
        <v>32.700000000000003</v>
      </c>
      <c r="AK22" s="36">
        <v>32.700000000000003</v>
      </c>
      <c r="AM22" s="85" t="s">
        <v>65</v>
      </c>
      <c r="AN22" s="86">
        <f>AN23/AN24</f>
        <v>1.6944444444444446E-2</v>
      </c>
      <c r="AO22" s="87" t="s">
        <v>58</v>
      </c>
      <c r="AS22" s="17">
        <v>18</v>
      </c>
      <c r="AT22" s="7">
        <v>43.870294000000001</v>
      </c>
      <c r="AU22" s="73">
        <v>-79.721390999999997</v>
      </c>
      <c r="AV22" s="178">
        <v>6</v>
      </c>
    </row>
    <row r="23" spans="1:48" x14ac:dyDescent="0.35">
      <c r="A23" s="1">
        <v>19</v>
      </c>
      <c r="B23" s="5">
        <v>7</v>
      </c>
      <c r="C23" s="5">
        <v>917</v>
      </c>
      <c r="D23" s="5">
        <f t="shared" si="0"/>
        <v>932</v>
      </c>
      <c r="E23" s="5">
        <v>15</v>
      </c>
      <c r="G23" s="1">
        <v>19</v>
      </c>
      <c r="H23" s="4">
        <v>38.700000000000003</v>
      </c>
      <c r="I23" s="4">
        <v>22.2</v>
      </c>
      <c r="J23" s="4">
        <v>9.8000000000000007</v>
      </c>
      <c r="K23" s="4">
        <v>19.399999999999999</v>
      </c>
      <c r="L23" s="4">
        <v>32</v>
      </c>
      <c r="M23" s="4">
        <v>37.9</v>
      </c>
      <c r="N23" s="4">
        <v>46.4</v>
      </c>
      <c r="O23" s="4">
        <v>32.299999999999997</v>
      </c>
      <c r="P23" s="4">
        <v>31.9</v>
      </c>
      <c r="Q23" s="4">
        <v>31.8</v>
      </c>
      <c r="R23" s="4">
        <v>32.4</v>
      </c>
      <c r="S23" s="4">
        <v>86.5</v>
      </c>
      <c r="T23" s="4">
        <v>88.1</v>
      </c>
      <c r="U23" s="4">
        <v>45.8</v>
      </c>
      <c r="V23" s="4">
        <v>46.2</v>
      </c>
      <c r="W23" s="4">
        <v>47.1</v>
      </c>
      <c r="X23" s="4">
        <v>43</v>
      </c>
      <c r="Y23" s="4">
        <v>41.2</v>
      </c>
      <c r="Z23" s="4">
        <v>0</v>
      </c>
      <c r="AA23" s="4">
        <v>19.3</v>
      </c>
      <c r="AB23" s="4">
        <v>19.8</v>
      </c>
      <c r="AC23" s="4">
        <v>20.399999999999999</v>
      </c>
      <c r="AD23" s="4">
        <v>18.899999999999999</v>
      </c>
      <c r="AE23" s="4">
        <v>20.9</v>
      </c>
      <c r="AF23" s="4">
        <v>21.6</v>
      </c>
      <c r="AG23" s="36">
        <v>28.3</v>
      </c>
      <c r="AH23" s="36">
        <v>28.3</v>
      </c>
      <c r="AI23" s="36">
        <v>28.3</v>
      </c>
      <c r="AJ23" s="36">
        <v>28.3</v>
      </c>
      <c r="AK23" s="36">
        <v>28.3</v>
      </c>
      <c r="AM23" s="84" t="s">
        <v>66</v>
      </c>
      <c r="AN23" s="5">
        <v>1220</v>
      </c>
      <c r="AO23" s="67" t="s">
        <v>67</v>
      </c>
      <c r="AS23" s="17">
        <v>19</v>
      </c>
      <c r="AT23" s="7">
        <v>43.739907000000002</v>
      </c>
      <c r="AU23" s="73">
        <v>-79.412431999999995</v>
      </c>
      <c r="AV23" s="178">
        <v>13</v>
      </c>
    </row>
    <row r="24" spans="1:48" x14ac:dyDescent="0.35">
      <c r="A24" s="1">
        <v>20</v>
      </c>
      <c r="B24" s="5">
        <v>10</v>
      </c>
      <c r="C24" s="5">
        <v>741</v>
      </c>
      <c r="D24" s="5">
        <f t="shared" si="0"/>
        <v>753</v>
      </c>
      <c r="E24" s="5">
        <v>12</v>
      </c>
      <c r="G24" s="1">
        <v>20</v>
      </c>
      <c r="H24" s="4">
        <v>52.8</v>
      </c>
      <c r="I24" s="4">
        <v>34.299999999999997</v>
      </c>
      <c r="J24" s="4">
        <v>3.9</v>
      </c>
      <c r="K24" s="4">
        <v>5.0999999999999996</v>
      </c>
      <c r="L24" s="4">
        <v>35.1</v>
      </c>
      <c r="M24" s="4">
        <v>41</v>
      </c>
      <c r="N24" s="4">
        <v>49.4</v>
      </c>
      <c r="O24" s="4">
        <v>35.299999999999997</v>
      </c>
      <c r="P24" s="4">
        <v>34.799999999999997</v>
      </c>
      <c r="Q24" s="4">
        <v>34.799999999999997</v>
      </c>
      <c r="R24" s="4">
        <v>37.4</v>
      </c>
      <c r="S24" s="4">
        <v>101</v>
      </c>
      <c r="T24" s="4">
        <v>102</v>
      </c>
      <c r="U24" s="4">
        <v>59.9</v>
      </c>
      <c r="V24" s="4">
        <v>60.3</v>
      </c>
      <c r="W24" s="4">
        <v>61.2</v>
      </c>
      <c r="X24" s="4">
        <v>57.1</v>
      </c>
      <c r="Y24" s="4">
        <v>59.2</v>
      </c>
      <c r="Z24" s="4">
        <v>13.1</v>
      </c>
      <c r="AA24" s="4">
        <v>0</v>
      </c>
      <c r="AB24" s="4">
        <v>2.6</v>
      </c>
      <c r="AC24" s="4">
        <v>7.2</v>
      </c>
      <c r="AD24" s="4">
        <v>9</v>
      </c>
      <c r="AE24" s="4">
        <v>11.2</v>
      </c>
      <c r="AF24" s="4">
        <v>12.1</v>
      </c>
      <c r="AG24" s="36">
        <v>46</v>
      </c>
      <c r="AH24" s="36">
        <v>46</v>
      </c>
      <c r="AI24" s="36">
        <v>46</v>
      </c>
      <c r="AJ24" s="36">
        <v>46</v>
      </c>
      <c r="AK24" s="36">
        <v>46</v>
      </c>
      <c r="AM24" s="84" t="s">
        <v>68</v>
      </c>
      <c r="AN24" s="5">
        <v>72000</v>
      </c>
      <c r="AO24" s="67" t="s">
        <v>69</v>
      </c>
      <c r="AS24" s="17">
        <v>20</v>
      </c>
      <c r="AT24" s="7">
        <v>43.678541000000003</v>
      </c>
      <c r="AU24" s="73">
        <v>-79.343441999999996</v>
      </c>
      <c r="AV24" s="178">
        <v>14</v>
      </c>
    </row>
    <row r="25" spans="1:48" x14ac:dyDescent="0.35">
      <c r="A25" s="1">
        <v>21</v>
      </c>
      <c r="B25" s="5">
        <v>15</v>
      </c>
      <c r="C25" s="5">
        <v>840</v>
      </c>
      <c r="D25" s="5">
        <f t="shared" si="0"/>
        <v>855</v>
      </c>
      <c r="E25" s="5">
        <v>15</v>
      </c>
      <c r="G25" s="1">
        <v>21</v>
      </c>
      <c r="H25" s="4">
        <v>49.8</v>
      </c>
      <c r="I25" s="4">
        <v>34.9</v>
      </c>
      <c r="J25" s="4">
        <v>5.4</v>
      </c>
      <c r="K25" s="4">
        <v>5.0999999999999996</v>
      </c>
      <c r="L25" s="4">
        <v>35.6</v>
      </c>
      <c r="M25" s="4">
        <v>41.5</v>
      </c>
      <c r="N25" s="4">
        <v>50</v>
      </c>
      <c r="O25" s="4">
        <v>35.9</v>
      </c>
      <c r="P25" s="4">
        <v>35.4</v>
      </c>
      <c r="Q25" s="4">
        <v>35.299999999999997</v>
      </c>
      <c r="R25" s="4">
        <v>38</v>
      </c>
      <c r="S25" s="4">
        <v>97.6</v>
      </c>
      <c r="T25" s="4">
        <v>99.2</v>
      </c>
      <c r="U25" s="4">
        <v>56.8</v>
      </c>
      <c r="V25" s="4">
        <v>57.2</v>
      </c>
      <c r="W25" s="4">
        <v>58.2</v>
      </c>
      <c r="X25" s="4">
        <v>54.1</v>
      </c>
      <c r="Y25" s="4">
        <v>61.7</v>
      </c>
      <c r="Z25" s="4">
        <v>20.9</v>
      </c>
      <c r="AA25" s="4">
        <v>1.9</v>
      </c>
      <c r="AB25" s="4">
        <v>0</v>
      </c>
      <c r="AC25" s="4">
        <v>5.8</v>
      </c>
      <c r="AD25" s="4">
        <v>8.9</v>
      </c>
      <c r="AE25" s="4">
        <v>9.9</v>
      </c>
      <c r="AF25" s="4">
        <v>11.2</v>
      </c>
      <c r="AG25" s="36">
        <v>39.5</v>
      </c>
      <c r="AH25" s="36">
        <v>39.5</v>
      </c>
      <c r="AI25" s="36">
        <v>39.5</v>
      </c>
      <c r="AJ25" s="36">
        <v>39.5</v>
      </c>
      <c r="AK25" s="36">
        <v>39.5</v>
      </c>
      <c r="AM25" s="85" t="s">
        <v>70</v>
      </c>
      <c r="AN25" s="89">
        <f>AN27/AN26</f>
        <v>6.1437499999999999E-2</v>
      </c>
      <c r="AO25" s="87" t="s">
        <v>58</v>
      </c>
      <c r="AS25" s="17">
        <v>21</v>
      </c>
      <c r="AT25" s="7">
        <v>43.673323000000003</v>
      </c>
      <c r="AU25" s="73">
        <v>-79.330710999999994</v>
      </c>
      <c r="AV25" s="178">
        <v>7</v>
      </c>
    </row>
    <row r="26" spans="1:48" x14ac:dyDescent="0.35">
      <c r="A26" s="1">
        <v>22</v>
      </c>
      <c r="B26" s="5">
        <v>5</v>
      </c>
      <c r="C26" s="5">
        <v>570</v>
      </c>
      <c r="D26" s="5">
        <f t="shared" si="0"/>
        <v>581</v>
      </c>
      <c r="E26" s="5">
        <v>11</v>
      </c>
      <c r="G26" s="1">
        <v>22</v>
      </c>
      <c r="H26" s="4">
        <v>58.2</v>
      </c>
      <c r="I26" s="4">
        <v>35.700000000000003</v>
      </c>
      <c r="J26" s="4">
        <v>15.1</v>
      </c>
      <c r="K26" s="4">
        <v>2.2000000000000002</v>
      </c>
      <c r="L26" s="4">
        <v>23.4</v>
      </c>
      <c r="M26" s="4">
        <v>29.3</v>
      </c>
      <c r="N26" s="4">
        <v>50.8</v>
      </c>
      <c r="O26" s="4">
        <v>36.700000000000003</v>
      </c>
      <c r="P26" s="4">
        <v>36.200000000000003</v>
      </c>
      <c r="Q26" s="4">
        <v>36.1</v>
      </c>
      <c r="R26" s="4">
        <v>38.799999999999997</v>
      </c>
      <c r="S26" s="4">
        <v>106</v>
      </c>
      <c r="T26" s="4">
        <v>108</v>
      </c>
      <c r="U26" s="4">
        <v>65.3</v>
      </c>
      <c r="V26" s="4">
        <v>65.7</v>
      </c>
      <c r="W26" s="4">
        <v>66.599999999999994</v>
      </c>
      <c r="X26" s="4">
        <v>62.5</v>
      </c>
      <c r="Y26" s="4">
        <v>62.5</v>
      </c>
      <c r="Z26" s="4">
        <v>21.6</v>
      </c>
      <c r="AA26" s="4">
        <v>7.3</v>
      </c>
      <c r="AB26" s="4">
        <v>6.4</v>
      </c>
      <c r="AC26" s="4">
        <v>0</v>
      </c>
      <c r="AD26" s="4">
        <v>3</v>
      </c>
      <c r="AE26" s="4">
        <v>3.5</v>
      </c>
      <c r="AF26" s="4">
        <v>4.8</v>
      </c>
      <c r="AG26" s="36">
        <v>47.2</v>
      </c>
      <c r="AH26" s="36">
        <v>47.2</v>
      </c>
      <c r="AI26" s="36">
        <v>47.2</v>
      </c>
      <c r="AJ26" s="36">
        <v>47.2</v>
      </c>
      <c r="AK26" s="36">
        <v>47.2</v>
      </c>
      <c r="AM26" s="84" t="s">
        <v>71</v>
      </c>
      <c r="AN26" s="5">
        <v>16000</v>
      </c>
      <c r="AO26" s="67" t="s">
        <v>69</v>
      </c>
      <c r="AS26" s="17">
        <v>22</v>
      </c>
      <c r="AT26" s="7">
        <v>43.692996000000001</v>
      </c>
      <c r="AU26" s="73">
        <v>-79.269407000000001</v>
      </c>
      <c r="AV26" s="178">
        <v>7</v>
      </c>
    </row>
    <row r="27" spans="1:48" x14ac:dyDescent="0.35">
      <c r="A27" s="1">
        <v>23</v>
      </c>
      <c r="B27" s="5">
        <v>10</v>
      </c>
      <c r="C27" s="5">
        <v>949</v>
      </c>
      <c r="D27" s="5">
        <f t="shared" si="0"/>
        <v>961</v>
      </c>
      <c r="E27" s="5">
        <v>12</v>
      </c>
      <c r="G27" s="1">
        <v>23</v>
      </c>
      <c r="H27" s="4">
        <v>56.7</v>
      </c>
      <c r="I27" s="4">
        <v>34.200000000000003</v>
      </c>
      <c r="J27" s="4">
        <v>13.6</v>
      </c>
      <c r="K27" s="4">
        <v>4.5</v>
      </c>
      <c r="L27" s="4">
        <v>22.4</v>
      </c>
      <c r="M27" s="4">
        <v>28.3</v>
      </c>
      <c r="N27" s="4">
        <v>49.3</v>
      </c>
      <c r="O27" s="4">
        <v>35.200000000000003</v>
      </c>
      <c r="P27" s="4">
        <v>34.700000000000003</v>
      </c>
      <c r="Q27" s="4">
        <v>34.6</v>
      </c>
      <c r="R27" s="4">
        <v>37.299999999999997</v>
      </c>
      <c r="S27" s="4">
        <v>104</v>
      </c>
      <c r="T27" s="4">
        <v>106</v>
      </c>
      <c r="U27" s="4">
        <v>63.8</v>
      </c>
      <c r="V27" s="4">
        <v>64.2</v>
      </c>
      <c r="W27" s="4">
        <v>65.099999999999994</v>
      </c>
      <c r="X27" s="4">
        <v>61</v>
      </c>
      <c r="Y27" s="4">
        <v>61</v>
      </c>
      <c r="Z27" s="4">
        <v>20.100000000000001</v>
      </c>
      <c r="AA27" s="4">
        <v>8.8000000000000007</v>
      </c>
      <c r="AB27" s="4">
        <v>9.3000000000000007</v>
      </c>
      <c r="AC27" s="4">
        <v>3</v>
      </c>
      <c r="AD27" s="4">
        <v>0</v>
      </c>
      <c r="AE27" s="4">
        <v>3</v>
      </c>
      <c r="AF27" s="4">
        <v>3.9</v>
      </c>
      <c r="AG27" s="36">
        <v>45.7</v>
      </c>
      <c r="AH27" s="36">
        <v>45.7</v>
      </c>
      <c r="AI27" s="36">
        <v>45.7</v>
      </c>
      <c r="AJ27" s="36">
        <v>45.7</v>
      </c>
      <c r="AK27" s="36">
        <v>45.7</v>
      </c>
      <c r="AM27" s="84" t="s">
        <v>72</v>
      </c>
      <c r="AN27" s="88">
        <v>983</v>
      </c>
      <c r="AO27" s="67" t="s">
        <v>73</v>
      </c>
      <c r="AS27" s="17">
        <v>23</v>
      </c>
      <c r="AT27" s="7">
        <v>43.712000000000003</v>
      </c>
      <c r="AU27" s="73">
        <v>-79.275351000000001</v>
      </c>
      <c r="AV27" s="178">
        <v>8</v>
      </c>
    </row>
    <row r="28" spans="1:48" ht="15" thickBot="1" x14ac:dyDescent="0.4">
      <c r="A28" s="1">
        <v>24</v>
      </c>
      <c r="B28" s="5">
        <v>7</v>
      </c>
      <c r="C28" s="5">
        <v>829</v>
      </c>
      <c r="D28" s="5">
        <f t="shared" si="0"/>
        <v>835</v>
      </c>
      <c r="E28" s="5">
        <v>6</v>
      </c>
      <c r="G28" s="1">
        <v>24</v>
      </c>
      <c r="H28" s="4">
        <v>58.2</v>
      </c>
      <c r="I28" s="4">
        <v>35.9</v>
      </c>
      <c r="J28" s="4">
        <v>15.9</v>
      </c>
      <c r="K28" s="4">
        <v>5.2</v>
      </c>
      <c r="L28" s="4">
        <v>21</v>
      </c>
      <c r="M28" s="4">
        <v>26.9</v>
      </c>
      <c r="N28" s="4">
        <v>51</v>
      </c>
      <c r="O28" s="4">
        <v>36.9</v>
      </c>
      <c r="P28" s="4">
        <v>36.4</v>
      </c>
      <c r="Q28" s="4">
        <v>36.299999999999997</v>
      </c>
      <c r="R28" s="4">
        <v>38.9</v>
      </c>
      <c r="S28" s="4">
        <v>106</v>
      </c>
      <c r="T28" s="4">
        <v>108</v>
      </c>
      <c r="U28" s="4">
        <v>65.2</v>
      </c>
      <c r="V28" s="4">
        <v>65.599999999999994</v>
      </c>
      <c r="W28" s="4">
        <v>66.599999999999994</v>
      </c>
      <c r="X28" s="4">
        <v>62.5</v>
      </c>
      <c r="Y28" s="4">
        <v>60.6</v>
      </c>
      <c r="Z28" s="4">
        <v>21.6</v>
      </c>
      <c r="AA28" s="4">
        <v>11.6</v>
      </c>
      <c r="AB28" s="4">
        <v>10.1</v>
      </c>
      <c r="AC28" s="4">
        <v>3.5</v>
      </c>
      <c r="AD28" s="4">
        <v>3.1</v>
      </c>
      <c r="AE28" s="4">
        <v>0</v>
      </c>
      <c r="AF28" s="4">
        <v>2.5</v>
      </c>
      <c r="AG28" s="36">
        <v>47.6</v>
      </c>
      <c r="AH28" s="36">
        <v>47.6</v>
      </c>
      <c r="AI28" s="36">
        <v>47.6</v>
      </c>
      <c r="AJ28" s="36">
        <v>47.6</v>
      </c>
      <c r="AK28" s="36">
        <v>47.6</v>
      </c>
      <c r="AM28" s="90" t="s">
        <v>74</v>
      </c>
      <c r="AN28" s="91">
        <f>AN25+AN22+AN19</f>
        <v>0.31988194444444445</v>
      </c>
      <c r="AO28" s="92" t="s">
        <v>58</v>
      </c>
      <c r="AS28" s="17">
        <v>24</v>
      </c>
      <c r="AT28" s="7">
        <v>43.715775000000001</v>
      </c>
      <c r="AU28" s="73">
        <v>-79.254255000000001</v>
      </c>
      <c r="AV28" s="178">
        <v>15</v>
      </c>
    </row>
    <row r="29" spans="1:48" ht="15" thickBot="1" x14ac:dyDescent="0.4">
      <c r="A29" s="1">
        <v>25</v>
      </c>
      <c r="B29" s="5">
        <v>13</v>
      </c>
      <c r="C29" s="5">
        <v>714</v>
      </c>
      <c r="D29" s="5">
        <f t="shared" si="0"/>
        <v>727</v>
      </c>
      <c r="E29" s="5">
        <v>13</v>
      </c>
      <c r="G29" s="1">
        <v>25</v>
      </c>
      <c r="H29" s="4">
        <v>59</v>
      </c>
      <c r="I29" s="4">
        <v>36.700000000000003</v>
      </c>
      <c r="J29" s="4">
        <v>16.7</v>
      </c>
      <c r="K29" s="4">
        <v>6.6</v>
      </c>
      <c r="L29" s="4">
        <v>19</v>
      </c>
      <c r="M29" s="4">
        <v>24.9</v>
      </c>
      <c r="N29" s="4">
        <v>51.8</v>
      </c>
      <c r="O29" s="4">
        <v>37.700000000000003</v>
      </c>
      <c r="P29" s="4">
        <v>37.200000000000003</v>
      </c>
      <c r="Q29" s="4">
        <v>37.1</v>
      </c>
      <c r="R29" s="4">
        <v>39.700000000000003</v>
      </c>
      <c r="S29" s="4">
        <v>107</v>
      </c>
      <c r="T29" s="4">
        <v>108</v>
      </c>
      <c r="U29" s="4">
        <v>66</v>
      </c>
      <c r="V29" s="4">
        <v>66.400000000000006</v>
      </c>
      <c r="W29" s="4">
        <v>67.400000000000006</v>
      </c>
      <c r="X29" s="4">
        <v>63.3</v>
      </c>
      <c r="Y29" s="4">
        <v>61.5</v>
      </c>
      <c r="Z29" s="4">
        <v>22.4</v>
      </c>
      <c r="AA29" s="4">
        <v>11.9</v>
      </c>
      <c r="AB29" s="4">
        <v>11.4</v>
      </c>
      <c r="AC29" s="4">
        <v>4.8</v>
      </c>
      <c r="AD29" s="4">
        <v>3.9</v>
      </c>
      <c r="AE29" s="4">
        <v>2.5</v>
      </c>
      <c r="AF29" s="4">
        <v>0</v>
      </c>
      <c r="AG29" s="36">
        <v>48.4</v>
      </c>
      <c r="AH29" s="36">
        <v>48.4</v>
      </c>
      <c r="AI29" s="36">
        <v>48.4</v>
      </c>
      <c r="AJ29" s="36">
        <v>48.4</v>
      </c>
      <c r="AK29" s="36">
        <v>48.4</v>
      </c>
      <c r="AS29" s="19">
        <v>25</v>
      </c>
      <c r="AT29" s="8">
        <v>43.720703</v>
      </c>
      <c r="AU29" s="74">
        <v>-79.233638999999997</v>
      </c>
      <c r="AV29" s="178">
        <v>12</v>
      </c>
    </row>
    <row r="30" spans="1:48" ht="15" thickBot="1" x14ac:dyDescent="0.4">
      <c r="A30" s="63">
        <v>1</v>
      </c>
      <c r="B30" s="5"/>
      <c r="C30" s="5"/>
      <c r="D30" s="5"/>
      <c r="E30" s="5"/>
      <c r="G30" s="63">
        <v>1</v>
      </c>
      <c r="H30" s="36">
        <v>13.6</v>
      </c>
      <c r="I30" s="36">
        <v>28.8</v>
      </c>
      <c r="J30" s="36">
        <v>36.5</v>
      </c>
      <c r="K30" s="36">
        <v>46.2</v>
      </c>
      <c r="L30" s="36">
        <v>58.7</v>
      </c>
      <c r="M30" s="36">
        <v>64.599999999999994</v>
      </c>
      <c r="N30" s="36">
        <v>70</v>
      </c>
      <c r="O30" s="36">
        <v>43.2</v>
      </c>
      <c r="P30" s="36">
        <v>40.700000000000003</v>
      </c>
      <c r="Q30" s="36">
        <v>39.9</v>
      </c>
      <c r="R30" s="36">
        <v>39</v>
      </c>
      <c r="S30" s="36">
        <v>65</v>
      </c>
      <c r="T30" s="36">
        <v>66.599999999999994</v>
      </c>
      <c r="U30" s="36">
        <v>20.6</v>
      </c>
      <c r="V30" s="36">
        <v>21</v>
      </c>
      <c r="W30" s="36">
        <v>22</v>
      </c>
      <c r="X30" s="36">
        <v>17.899999999999999</v>
      </c>
      <c r="Y30" s="36">
        <v>32.700000000000003</v>
      </c>
      <c r="Z30" s="36">
        <v>28.3</v>
      </c>
      <c r="AA30" s="36">
        <v>46</v>
      </c>
      <c r="AB30" s="36">
        <v>39.5</v>
      </c>
      <c r="AC30" s="36">
        <v>47.2</v>
      </c>
      <c r="AD30" s="36">
        <v>45.7</v>
      </c>
      <c r="AE30" s="36">
        <v>47.6</v>
      </c>
      <c r="AF30" s="36">
        <v>48.4</v>
      </c>
      <c r="AG30" s="63">
        <v>0</v>
      </c>
      <c r="AH30" s="63">
        <v>0</v>
      </c>
      <c r="AI30" s="63">
        <v>0</v>
      </c>
      <c r="AJ30" s="63">
        <v>0</v>
      </c>
      <c r="AK30" s="63">
        <v>0</v>
      </c>
      <c r="AS30" s="16">
        <v>1</v>
      </c>
      <c r="AT30" s="69">
        <v>43.659249000000003</v>
      </c>
      <c r="AU30" s="75">
        <v>-79.666574999999995</v>
      </c>
      <c r="AV30" s="178">
        <v>60</v>
      </c>
    </row>
    <row r="31" spans="1:48" x14ac:dyDescent="0.35">
      <c r="A31" s="63">
        <v>2</v>
      </c>
      <c r="B31" s="5"/>
      <c r="C31" s="5"/>
      <c r="D31" s="5"/>
      <c r="E31" s="5"/>
      <c r="G31" s="63">
        <v>2</v>
      </c>
      <c r="H31" s="36">
        <v>13.6</v>
      </c>
      <c r="I31" s="36">
        <v>28.8</v>
      </c>
      <c r="J31" s="36">
        <v>36.5</v>
      </c>
      <c r="K31" s="36">
        <v>46.2</v>
      </c>
      <c r="L31" s="36">
        <v>58.7</v>
      </c>
      <c r="M31" s="36">
        <v>64.599999999999994</v>
      </c>
      <c r="N31" s="36">
        <v>70</v>
      </c>
      <c r="O31" s="36">
        <v>43.2</v>
      </c>
      <c r="P31" s="36">
        <v>40.700000000000003</v>
      </c>
      <c r="Q31" s="36">
        <v>39.9</v>
      </c>
      <c r="R31" s="36">
        <v>39</v>
      </c>
      <c r="S31" s="36">
        <v>65</v>
      </c>
      <c r="T31" s="36">
        <v>66.599999999999994</v>
      </c>
      <c r="U31" s="36">
        <v>20.6</v>
      </c>
      <c r="V31" s="36">
        <v>21</v>
      </c>
      <c r="W31" s="36">
        <v>22</v>
      </c>
      <c r="X31" s="36">
        <v>17.899999999999999</v>
      </c>
      <c r="Y31" s="36">
        <v>32.700000000000003</v>
      </c>
      <c r="Z31" s="36">
        <v>28.3</v>
      </c>
      <c r="AA31" s="36">
        <v>46</v>
      </c>
      <c r="AB31" s="36">
        <v>39.5</v>
      </c>
      <c r="AC31" s="36">
        <v>47.2</v>
      </c>
      <c r="AD31" s="36">
        <v>45.7</v>
      </c>
      <c r="AE31" s="36">
        <v>47.6</v>
      </c>
      <c r="AF31" s="36">
        <v>48.4</v>
      </c>
      <c r="AG31" s="63">
        <v>0</v>
      </c>
      <c r="AH31" s="63">
        <v>0</v>
      </c>
      <c r="AI31" s="63">
        <v>0</v>
      </c>
      <c r="AJ31" s="63">
        <v>0</v>
      </c>
      <c r="AK31" s="63">
        <v>0</v>
      </c>
      <c r="AM31" s="21" t="s">
        <v>81</v>
      </c>
      <c r="AN31" s="23">
        <v>25</v>
      </c>
      <c r="AS31" s="17">
        <v>2</v>
      </c>
      <c r="AT31" s="5">
        <v>43.659249000000003</v>
      </c>
      <c r="AU31" s="76">
        <v>-79.666574999999995</v>
      </c>
      <c r="AV31" s="178">
        <v>60</v>
      </c>
    </row>
    <row r="32" spans="1:48" x14ac:dyDescent="0.35">
      <c r="A32" s="63">
        <v>3</v>
      </c>
      <c r="B32" s="5"/>
      <c r="C32" s="5"/>
      <c r="D32" s="5"/>
      <c r="E32" s="5"/>
      <c r="G32" s="63">
        <v>3</v>
      </c>
      <c r="H32" s="36">
        <v>13.6</v>
      </c>
      <c r="I32" s="36">
        <v>28.8</v>
      </c>
      <c r="J32" s="36">
        <v>36.5</v>
      </c>
      <c r="K32" s="36">
        <v>46.2</v>
      </c>
      <c r="L32" s="36">
        <v>58.7</v>
      </c>
      <c r="M32" s="36">
        <v>64.599999999999994</v>
      </c>
      <c r="N32" s="36">
        <v>70</v>
      </c>
      <c r="O32" s="36">
        <v>43.2</v>
      </c>
      <c r="P32" s="36">
        <v>40.700000000000003</v>
      </c>
      <c r="Q32" s="36">
        <v>39.9</v>
      </c>
      <c r="R32" s="36">
        <v>39</v>
      </c>
      <c r="S32" s="36">
        <v>65</v>
      </c>
      <c r="T32" s="36">
        <v>66.599999999999994</v>
      </c>
      <c r="U32" s="36">
        <v>20.6</v>
      </c>
      <c r="V32" s="36">
        <v>21</v>
      </c>
      <c r="W32" s="36">
        <v>22</v>
      </c>
      <c r="X32" s="36">
        <v>17.899999999999999</v>
      </c>
      <c r="Y32" s="36">
        <v>32.700000000000003</v>
      </c>
      <c r="Z32" s="36">
        <v>28.3</v>
      </c>
      <c r="AA32" s="36">
        <v>46</v>
      </c>
      <c r="AB32" s="36">
        <v>39.5</v>
      </c>
      <c r="AC32" s="36">
        <v>47.2</v>
      </c>
      <c r="AD32" s="36">
        <v>45.7</v>
      </c>
      <c r="AE32" s="36">
        <v>47.6</v>
      </c>
      <c r="AF32" s="36">
        <v>48.4</v>
      </c>
      <c r="AG32" s="63">
        <v>0</v>
      </c>
      <c r="AH32" s="63">
        <v>0</v>
      </c>
      <c r="AI32" s="63">
        <v>0</v>
      </c>
      <c r="AJ32" s="63">
        <v>0</v>
      </c>
      <c r="AK32" s="63">
        <v>0</v>
      </c>
      <c r="AM32" s="24" t="s">
        <v>82</v>
      </c>
      <c r="AN32" s="25">
        <v>5</v>
      </c>
      <c r="AS32" s="17">
        <v>3</v>
      </c>
      <c r="AT32" s="5">
        <v>43.659249000000003</v>
      </c>
      <c r="AU32" s="76">
        <v>-79.666574999999995</v>
      </c>
      <c r="AV32" s="178">
        <v>60</v>
      </c>
    </row>
    <row r="33" spans="1:48" x14ac:dyDescent="0.35">
      <c r="A33" s="63">
        <v>4</v>
      </c>
      <c r="B33" s="5"/>
      <c r="C33" s="5"/>
      <c r="D33" s="5"/>
      <c r="E33" s="5"/>
      <c r="G33" s="63">
        <v>4</v>
      </c>
      <c r="H33" s="36">
        <v>13.6</v>
      </c>
      <c r="I33" s="36">
        <v>28.8</v>
      </c>
      <c r="J33" s="36">
        <v>36.5</v>
      </c>
      <c r="K33" s="36">
        <v>46.2</v>
      </c>
      <c r="L33" s="36">
        <v>58.7</v>
      </c>
      <c r="M33" s="36">
        <v>64.599999999999994</v>
      </c>
      <c r="N33" s="36">
        <v>70</v>
      </c>
      <c r="O33" s="36">
        <v>43.2</v>
      </c>
      <c r="P33" s="36">
        <v>40.700000000000003</v>
      </c>
      <c r="Q33" s="36">
        <v>39.9</v>
      </c>
      <c r="R33" s="36">
        <v>39</v>
      </c>
      <c r="S33" s="36">
        <v>65</v>
      </c>
      <c r="T33" s="36">
        <v>66.599999999999994</v>
      </c>
      <c r="U33" s="36">
        <v>20.6</v>
      </c>
      <c r="V33" s="36">
        <v>21</v>
      </c>
      <c r="W33" s="36">
        <v>22</v>
      </c>
      <c r="X33" s="36">
        <v>17.899999999999999</v>
      </c>
      <c r="Y33" s="36">
        <v>32.700000000000003</v>
      </c>
      <c r="Z33" s="36">
        <v>28.3</v>
      </c>
      <c r="AA33" s="36">
        <v>46</v>
      </c>
      <c r="AB33" s="36">
        <v>39.5</v>
      </c>
      <c r="AC33" s="36">
        <v>47.2</v>
      </c>
      <c r="AD33" s="36">
        <v>45.7</v>
      </c>
      <c r="AE33" s="36">
        <v>47.6</v>
      </c>
      <c r="AF33" s="36">
        <v>48.4</v>
      </c>
      <c r="AG33" s="63">
        <v>0</v>
      </c>
      <c r="AH33" s="63">
        <v>0</v>
      </c>
      <c r="AI33" s="63">
        <v>0</v>
      </c>
      <c r="AJ33" s="63">
        <v>0</v>
      </c>
      <c r="AK33" s="63">
        <v>0</v>
      </c>
      <c r="AM33" s="24" t="s">
        <v>83</v>
      </c>
      <c r="AN33" s="25">
        <f>SUM(AV5:AV29)</f>
        <v>232</v>
      </c>
      <c r="AS33" s="17">
        <v>4</v>
      </c>
      <c r="AT33" s="5">
        <v>43.659249000000003</v>
      </c>
      <c r="AU33" s="76">
        <v>-79.666574999999995</v>
      </c>
      <c r="AV33" s="178">
        <v>60</v>
      </c>
    </row>
    <row r="34" spans="1:48" ht="15" thickBot="1" x14ac:dyDescent="0.4">
      <c r="A34" s="63">
        <v>5</v>
      </c>
      <c r="B34" s="5"/>
      <c r="C34" s="5"/>
      <c r="D34" s="5"/>
      <c r="E34" s="5"/>
      <c r="G34" s="63">
        <v>5</v>
      </c>
      <c r="H34" s="36">
        <v>13.6</v>
      </c>
      <c r="I34" s="36">
        <v>28.8</v>
      </c>
      <c r="J34" s="36">
        <v>36.5</v>
      </c>
      <c r="K34" s="36">
        <v>46.2</v>
      </c>
      <c r="L34" s="36">
        <v>58.7</v>
      </c>
      <c r="M34" s="36">
        <v>64.599999999999994</v>
      </c>
      <c r="N34" s="36">
        <v>70</v>
      </c>
      <c r="O34" s="36">
        <v>43.2</v>
      </c>
      <c r="P34" s="36">
        <v>40.700000000000003</v>
      </c>
      <c r="Q34" s="36">
        <v>39.9</v>
      </c>
      <c r="R34" s="36">
        <v>39</v>
      </c>
      <c r="S34" s="36">
        <v>65</v>
      </c>
      <c r="T34" s="36">
        <v>66.599999999999994</v>
      </c>
      <c r="U34" s="36">
        <v>20.6</v>
      </c>
      <c r="V34" s="36">
        <v>21</v>
      </c>
      <c r="W34" s="36">
        <v>22</v>
      </c>
      <c r="X34" s="36">
        <v>17.899999999999999</v>
      </c>
      <c r="Y34" s="36">
        <v>32.700000000000003</v>
      </c>
      <c r="Z34" s="36">
        <v>28.3</v>
      </c>
      <c r="AA34" s="36">
        <v>46</v>
      </c>
      <c r="AB34" s="36">
        <v>39.5</v>
      </c>
      <c r="AC34" s="36">
        <v>47.2</v>
      </c>
      <c r="AD34" s="36">
        <v>45.7</v>
      </c>
      <c r="AE34" s="36">
        <v>47.6</v>
      </c>
      <c r="AF34" s="36">
        <v>48.4</v>
      </c>
      <c r="AG34" s="63">
        <v>0</v>
      </c>
      <c r="AH34" s="63">
        <v>0</v>
      </c>
      <c r="AI34" s="63">
        <v>0</v>
      </c>
      <c r="AJ34" s="63">
        <v>0</v>
      </c>
      <c r="AK34" s="63">
        <v>0</v>
      </c>
      <c r="AM34" s="26" t="s">
        <v>84</v>
      </c>
      <c r="AN34" s="28">
        <f>SUM(AV30:AV34)</f>
        <v>300</v>
      </c>
      <c r="AS34" s="19">
        <v>5</v>
      </c>
      <c r="AT34" s="68">
        <v>43.659249000000003</v>
      </c>
      <c r="AU34" s="77">
        <v>-79.666574999999995</v>
      </c>
      <c r="AV34" s="179">
        <v>60</v>
      </c>
    </row>
    <row r="35" spans="1:48" ht="15" thickBot="1" x14ac:dyDescent="0.4"/>
    <row r="36" spans="1:48" x14ac:dyDescent="0.35">
      <c r="AM36" s="21" t="s">
        <v>77</v>
      </c>
      <c r="AN36" s="23">
        <f>AN33/AV30</f>
        <v>3.8666666666666667</v>
      </c>
    </row>
    <row r="37" spans="1:48" x14ac:dyDescent="0.35">
      <c r="AM37" s="24" t="s">
        <v>77</v>
      </c>
      <c r="AN37" s="25">
        <f>CEILING(AN33/AV30,1)</f>
        <v>4</v>
      </c>
    </row>
    <row r="38" spans="1:48" ht="15" thickBot="1" x14ac:dyDescent="0.4">
      <c r="AM38" s="26" t="s">
        <v>78</v>
      </c>
      <c r="AN38" s="28">
        <v>5</v>
      </c>
    </row>
    <row r="39" spans="1:48" x14ac:dyDescent="0.35">
      <c r="G39" s="9" t="s">
        <v>95</v>
      </c>
      <c r="H39" s="1">
        <v>1</v>
      </c>
      <c r="I39" s="1">
        <v>2</v>
      </c>
      <c r="J39" s="1">
        <v>3</v>
      </c>
      <c r="K39" s="1">
        <v>4</v>
      </c>
      <c r="L39" s="1">
        <v>5</v>
      </c>
      <c r="M39" s="1">
        <v>6</v>
      </c>
      <c r="N39" s="1">
        <v>7</v>
      </c>
      <c r="O39" s="1">
        <v>8</v>
      </c>
      <c r="P39" s="1">
        <v>9</v>
      </c>
      <c r="Q39" s="1">
        <v>10</v>
      </c>
      <c r="R39" s="1">
        <v>11</v>
      </c>
      <c r="S39" s="1">
        <v>12</v>
      </c>
      <c r="T39" s="1">
        <v>13</v>
      </c>
      <c r="U39" s="1">
        <v>14</v>
      </c>
      <c r="V39" s="1">
        <v>15</v>
      </c>
      <c r="W39" s="1">
        <v>16</v>
      </c>
      <c r="X39" s="1">
        <v>17</v>
      </c>
      <c r="Y39" s="1">
        <v>18</v>
      </c>
      <c r="Z39" s="1">
        <v>19</v>
      </c>
      <c r="AA39" s="1">
        <v>20</v>
      </c>
      <c r="AB39" s="1">
        <v>21</v>
      </c>
      <c r="AC39" s="1">
        <v>22</v>
      </c>
      <c r="AD39" s="1">
        <v>23</v>
      </c>
      <c r="AE39" s="1">
        <v>24</v>
      </c>
      <c r="AF39" s="1">
        <v>25</v>
      </c>
      <c r="AG39" s="63">
        <v>1</v>
      </c>
      <c r="AH39" s="63">
        <v>2</v>
      </c>
      <c r="AI39" s="63">
        <v>3</v>
      </c>
      <c r="AJ39" s="64">
        <v>4</v>
      </c>
      <c r="AK39" s="63">
        <v>5</v>
      </c>
    </row>
    <row r="40" spans="1:48" x14ac:dyDescent="0.35">
      <c r="G40" s="1">
        <v>1</v>
      </c>
      <c r="H40" s="93">
        <f>IF($G40=H$39,500,H5)</f>
        <v>500</v>
      </c>
      <c r="I40" s="93">
        <f t="shared" ref="I40:AK40" si="1">IF($G40=I$39,500,I5)</f>
        <v>35.700000000000003</v>
      </c>
      <c r="J40" s="93">
        <f t="shared" si="1"/>
        <v>47.4</v>
      </c>
      <c r="K40" s="93">
        <f t="shared" si="1"/>
        <v>57</v>
      </c>
      <c r="L40" s="93">
        <f t="shared" si="1"/>
        <v>69.599999999999994</v>
      </c>
      <c r="M40" s="93">
        <f t="shared" si="1"/>
        <v>75.5</v>
      </c>
      <c r="N40" s="93">
        <f t="shared" si="1"/>
        <v>76.900000000000006</v>
      </c>
      <c r="O40" s="93">
        <f t="shared" si="1"/>
        <v>50.1</v>
      </c>
      <c r="P40" s="93">
        <f t="shared" si="1"/>
        <v>47.6</v>
      </c>
      <c r="Q40" s="93">
        <f t="shared" si="1"/>
        <v>46.7</v>
      </c>
      <c r="R40" s="93">
        <f t="shared" si="1"/>
        <v>45.9</v>
      </c>
      <c r="S40" s="93">
        <f t="shared" si="1"/>
        <v>70.8</v>
      </c>
      <c r="T40" s="93">
        <f t="shared" si="1"/>
        <v>72.400000000000006</v>
      </c>
      <c r="U40" s="93">
        <f t="shared" si="1"/>
        <v>9.4</v>
      </c>
      <c r="V40" s="93">
        <f t="shared" si="1"/>
        <v>9.8000000000000007</v>
      </c>
      <c r="W40" s="93">
        <f t="shared" si="1"/>
        <v>10.7</v>
      </c>
      <c r="X40" s="93">
        <f t="shared" si="1"/>
        <v>5</v>
      </c>
      <c r="Y40" s="93">
        <f t="shared" si="1"/>
        <v>21.9</v>
      </c>
      <c r="Z40" s="93">
        <f t="shared" si="1"/>
        <v>39.1</v>
      </c>
      <c r="AA40" s="93">
        <f t="shared" si="1"/>
        <v>56.8</v>
      </c>
      <c r="AB40" s="93">
        <f t="shared" si="1"/>
        <v>50.3</v>
      </c>
      <c r="AC40" s="93">
        <f t="shared" si="1"/>
        <v>58</v>
      </c>
      <c r="AD40" s="93">
        <f t="shared" si="1"/>
        <v>56.5</v>
      </c>
      <c r="AE40" s="93">
        <f t="shared" si="1"/>
        <v>58.4</v>
      </c>
      <c r="AF40" s="93">
        <f t="shared" si="1"/>
        <v>59.2</v>
      </c>
      <c r="AG40" s="108">
        <f t="shared" si="1"/>
        <v>500</v>
      </c>
      <c r="AH40" s="108">
        <f t="shared" si="1"/>
        <v>13.6</v>
      </c>
      <c r="AI40" s="108">
        <f t="shared" si="1"/>
        <v>13.6</v>
      </c>
      <c r="AJ40" s="108">
        <f t="shared" si="1"/>
        <v>13.6</v>
      </c>
      <c r="AK40" s="108">
        <f t="shared" si="1"/>
        <v>13.6</v>
      </c>
    </row>
    <row r="41" spans="1:48" x14ac:dyDescent="0.35">
      <c r="G41" s="1">
        <v>2</v>
      </c>
      <c r="H41" s="93">
        <f t="shared" ref="H41:AK41" si="2">IF($G41=H$39,500,H6)</f>
        <v>32</v>
      </c>
      <c r="I41" s="93">
        <f t="shared" si="2"/>
        <v>500</v>
      </c>
      <c r="J41" s="93">
        <f t="shared" si="2"/>
        <v>40.4</v>
      </c>
      <c r="K41" s="93">
        <f t="shared" si="2"/>
        <v>37.700000000000003</v>
      </c>
      <c r="L41" s="93">
        <f t="shared" si="2"/>
        <v>50.5</v>
      </c>
      <c r="M41" s="93">
        <f t="shared" si="2"/>
        <v>56.4</v>
      </c>
      <c r="N41" s="93">
        <f t="shared" si="2"/>
        <v>48</v>
      </c>
      <c r="O41" s="93">
        <f t="shared" si="2"/>
        <v>18.399999999999999</v>
      </c>
      <c r="P41" s="93">
        <f t="shared" si="2"/>
        <v>15.9</v>
      </c>
      <c r="Q41" s="93">
        <f t="shared" si="2"/>
        <v>15.4</v>
      </c>
      <c r="R41" s="93">
        <f t="shared" si="2"/>
        <v>14.6</v>
      </c>
      <c r="S41" s="93">
        <f t="shared" si="2"/>
        <v>84.1</v>
      </c>
      <c r="T41" s="93">
        <f t="shared" si="2"/>
        <v>85.7</v>
      </c>
      <c r="U41" s="93">
        <f t="shared" si="2"/>
        <v>39</v>
      </c>
      <c r="V41" s="93">
        <f t="shared" si="2"/>
        <v>39.4</v>
      </c>
      <c r="W41" s="93">
        <f t="shared" si="2"/>
        <v>40.4</v>
      </c>
      <c r="X41" s="93">
        <f t="shared" si="2"/>
        <v>36.299999999999997</v>
      </c>
      <c r="Y41" s="93">
        <f t="shared" si="2"/>
        <v>28.3</v>
      </c>
      <c r="Z41" s="93">
        <f t="shared" si="2"/>
        <v>21.1</v>
      </c>
      <c r="AA41" s="93">
        <f t="shared" si="2"/>
        <v>37.5</v>
      </c>
      <c r="AB41" s="93">
        <f t="shared" si="2"/>
        <v>38.1</v>
      </c>
      <c r="AC41" s="93">
        <f t="shared" si="2"/>
        <v>38.9</v>
      </c>
      <c r="AD41" s="93">
        <f t="shared" si="2"/>
        <v>37.4</v>
      </c>
      <c r="AE41" s="93">
        <f t="shared" si="2"/>
        <v>39.4</v>
      </c>
      <c r="AF41" s="93">
        <f t="shared" si="2"/>
        <v>40.1</v>
      </c>
      <c r="AG41" s="108">
        <f t="shared" si="2"/>
        <v>28.8</v>
      </c>
      <c r="AH41" s="108">
        <f t="shared" si="2"/>
        <v>500</v>
      </c>
      <c r="AI41" s="108">
        <f t="shared" si="2"/>
        <v>28.8</v>
      </c>
      <c r="AJ41" s="108">
        <f t="shared" si="2"/>
        <v>28.8</v>
      </c>
      <c r="AK41" s="108">
        <f t="shared" si="2"/>
        <v>28.8</v>
      </c>
    </row>
    <row r="42" spans="1:48" x14ac:dyDescent="0.35">
      <c r="G42" s="1">
        <v>3</v>
      </c>
      <c r="H42" s="93">
        <f t="shared" ref="H42:AK42" si="3">IF($G42=H$39,500,H7)</f>
        <v>46.5</v>
      </c>
      <c r="I42" s="93">
        <f t="shared" si="3"/>
        <v>38.299999999999997</v>
      </c>
      <c r="J42" s="93">
        <f t="shared" si="3"/>
        <v>500</v>
      </c>
      <c r="K42" s="93">
        <f t="shared" si="3"/>
        <v>13.7</v>
      </c>
      <c r="L42" s="93">
        <f t="shared" si="3"/>
        <v>39</v>
      </c>
      <c r="M42" s="93">
        <f t="shared" si="3"/>
        <v>44.9</v>
      </c>
      <c r="N42" s="93">
        <f t="shared" si="3"/>
        <v>53.3</v>
      </c>
      <c r="O42" s="93">
        <f t="shared" si="3"/>
        <v>39.200000000000003</v>
      </c>
      <c r="P42" s="93">
        <f t="shared" si="3"/>
        <v>38.799999999999997</v>
      </c>
      <c r="Q42" s="93">
        <f t="shared" si="3"/>
        <v>38.700000000000003</v>
      </c>
      <c r="R42" s="93">
        <f t="shared" si="3"/>
        <v>41.3</v>
      </c>
      <c r="S42" s="93">
        <f t="shared" si="3"/>
        <v>94.3</v>
      </c>
      <c r="T42" s="93">
        <f t="shared" si="3"/>
        <v>95.9</v>
      </c>
      <c r="U42" s="93">
        <f t="shared" si="3"/>
        <v>53.5</v>
      </c>
      <c r="V42" s="93">
        <f t="shared" si="3"/>
        <v>54</v>
      </c>
      <c r="W42" s="93">
        <f t="shared" si="3"/>
        <v>54.9</v>
      </c>
      <c r="X42" s="93">
        <f t="shared" si="3"/>
        <v>50.8</v>
      </c>
      <c r="Y42" s="93">
        <f t="shared" si="3"/>
        <v>52.9</v>
      </c>
      <c r="Z42" s="93">
        <f t="shared" si="3"/>
        <v>9.6999999999999993</v>
      </c>
      <c r="AA42" s="93">
        <f t="shared" si="3"/>
        <v>4.5</v>
      </c>
      <c r="AB42" s="93">
        <f t="shared" si="3"/>
        <v>5.0999999999999996</v>
      </c>
      <c r="AC42" s="93">
        <f t="shared" si="3"/>
        <v>15.3</v>
      </c>
      <c r="AD42" s="93">
        <f t="shared" si="3"/>
        <v>13.8</v>
      </c>
      <c r="AE42" s="93">
        <f t="shared" si="3"/>
        <v>16.100000000000001</v>
      </c>
      <c r="AF42" s="93">
        <f t="shared" si="3"/>
        <v>16.899999999999999</v>
      </c>
      <c r="AG42" s="108">
        <f t="shared" si="3"/>
        <v>36.5</v>
      </c>
      <c r="AH42" s="108">
        <f t="shared" si="3"/>
        <v>36.5</v>
      </c>
      <c r="AI42" s="108">
        <f t="shared" si="3"/>
        <v>500</v>
      </c>
      <c r="AJ42" s="108">
        <f t="shared" si="3"/>
        <v>36.5</v>
      </c>
      <c r="AK42" s="108">
        <f t="shared" si="3"/>
        <v>36.5</v>
      </c>
    </row>
    <row r="43" spans="1:48" x14ac:dyDescent="0.35">
      <c r="G43" s="1">
        <v>4</v>
      </c>
      <c r="H43" s="93">
        <f t="shared" ref="H43:AK43" si="4">IF($G43=H$39,500,H8)</f>
        <v>57.1</v>
      </c>
      <c r="I43" s="93">
        <f t="shared" si="4"/>
        <v>34.6</v>
      </c>
      <c r="J43" s="93">
        <f t="shared" si="4"/>
        <v>9.4</v>
      </c>
      <c r="K43" s="93">
        <f t="shared" si="4"/>
        <v>500</v>
      </c>
      <c r="L43" s="93">
        <f t="shared" si="4"/>
        <v>31.5</v>
      </c>
      <c r="M43" s="93">
        <f t="shared" si="4"/>
        <v>37.4</v>
      </c>
      <c r="N43" s="93">
        <f t="shared" si="4"/>
        <v>49.7</v>
      </c>
      <c r="O43" s="93">
        <f t="shared" si="4"/>
        <v>35.6</v>
      </c>
      <c r="P43" s="93">
        <f t="shared" si="4"/>
        <v>35.1</v>
      </c>
      <c r="Q43" s="93">
        <f t="shared" si="4"/>
        <v>35</v>
      </c>
      <c r="R43" s="93">
        <f t="shared" si="4"/>
        <v>37.6</v>
      </c>
      <c r="S43" s="93">
        <f t="shared" si="4"/>
        <v>105</v>
      </c>
      <c r="T43" s="93">
        <f t="shared" si="4"/>
        <v>106</v>
      </c>
      <c r="U43" s="93">
        <f t="shared" si="4"/>
        <v>64.099999999999994</v>
      </c>
      <c r="V43" s="93">
        <f t="shared" si="4"/>
        <v>64.5</v>
      </c>
      <c r="W43" s="93">
        <f t="shared" si="4"/>
        <v>65.5</v>
      </c>
      <c r="X43" s="93">
        <f t="shared" si="4"/>
        <v>61.4</v>
      </c>
      <c r="Y43" s="93">
        <f t="shared" si="4"/>
        <v>61.3</v>
      </c>
      <c r="Z43" s="93">
        <f t="shared" si="4"/>
        <v>20.5</v>
      </c>
      <c r="AA43" s="93">
        <f t="shared" si="4"/>
        <v>4.9000000000000004</v>
      </c>
      <c r="AB43" s="93">
        <f t="shared" si="4"/>
        <v>5.4</v>
      </c>
      <c r="AC43" s="93">
        <f t="shared" si="4"/>
        <v>3.3</v>
      </c>
      <c r="AD43" s="93">
        <f t="shared" si="4"/>
        <v>4.8</v>
      </c>
      <c r="AE43" s="93">
        <f t="shared" si="4"/>
        <v>6.4</v>
      </c>
      <c r="AF43" s="93">
        <f t="shared" si="4"/>
        <v>7.7</v>
      </c>
      <c r="AG43" s="108">
        <f t="shared" si="4"/>
        <v>46.2</v>
      </c>
      <c r="AH43" s="108">
        <f t="shared" si="4"/>
        <v>46.2</v>
      </c>
      <c r="AI43" s="108">
        <f t="shared" si="4"/>
        <v>46.2</v>
      </c>
      <c r="AJ43" s="108">
        <f t="shared" si="4"/>
        <v>500</v>
      </c>
      <c r="AK43" s="108">
        <f t="shared" si="4"/>
        <v>46.2</v>
      </c>
    </row>
    <row r="44" spans="1:48" x14ac:dyDescent="0.35">
      <c r="G44" s="1">
        <v>5</v>
      </c>
      <c r="H44" s="93">
        <f t="shared" ref="H44:AK44" si="5">IF($G44=H$39,500,H9)</f>
        <v>69</v>
      </c>
      <c r="I44" s="93">
        <f t="shared" si="5"/>
        <v>46.7</v>
      </c>
      <c r="J44" s="93">
        <f t="shared" si="5"/>
        <v>38.6</v>
      </c>
      <c r="K44" s="93">
        <f t="shared" si="5"/>
        <v>31.9</v>
      </c>
      <c r="L44" s="93">
        <f t="shared" si="5"/>
        <v>500</v>
      </c>
      <c r="M44" s="93">
        <f t="shared" si="5"/>
        <v>6.5</v>
      </c>
      <c r="N44" s="93">
        <f t="shared" si="5"/>
        <v>35.6</v>
      </c>
      <c r="O44" s="93">
        <f t="shared" si="5"/>
        <v>47.7</v>
      </c>
      <c r="P44" s="93">
        <f t="shared" si="5"/>
        <v>47.2</v>
      </c>
      <c r="Q44" s="93">
        <f t="shared" si="5"/>
        <v>47.2</v>
      </c>
      <c r="R44" s="93">
        <f t="shared" si="5"/>
        <v>49.8</v>
      </c>
      <c r="S44" s="93">
        <f t="shared" si="5"/>
        <v>117</v>
      </c>
      <c r="T44" s="93">
        <f t="shared" si="5"/>
        <v>118</v>
      </c>
      <c r="U44" s="93">
        <f t="shared" si="5"/>
        <v>76.099999999999994</v>
      </c>
      <c r="V44" s="93">
        <f t="shared" si="5"/>
        <v>76.5</v>
      </c>
      <c r="W44" s="93">
        <f t="shared" si="5"/>
        <v>77.400000000000006</v>
      </c>
      <c r="X44" s="93">
        <f t="shared" si="5"/>
        <v>73.3</v>
      </c>
      <c r="Y44" s="93">
        <f t="shared" si="5"/>
        <v>71.5</v>
      </c>
      <c r="Z44" s="93">
        <f t="shared" si="5"/>
        <v>32.4</v>
      </c>
      <c r="AA44" s="93">
        <f t="shared" si="5"/>
        <v>35.700000000000003</v>
      </c>
      <c r="AB44" s="93">
        <f t="shared" si="5"/>
        <v>36.299999999999997</v>
      </c>
      <c r="AC44" s="93">
        <f t="shared" si="5"/>
        <v>23.7</v>
      </c>
      <c r="AD44" s="93">
        <f t="shared" si="5"/>
        <v>22.7</v>
      </c>
      <c r="AE44" s="93">
        <f t="shared" si="5"/>
        <v>21.3</v>
      </c>
      <c r="AF44" s="93">
        <f t="shared" si="5"/>
        <v>19.399999999999999</v>
      </c>
      <c r="AG44" s="108">
        <f t="shared" si="5"/>
        <v>58.7</v>
      </c>
      <c r="AH44" s="108">
        <f t="shared" si="5"/>
        <v>58.7</v>
      </c>
      <c r="AI44" s="108">
        <f t="shared" si="5"/>
        <v>58.7</v>
      </c>
      <c r="AJ44" s="108">
        <f t="shared" si="5"/>
        <v>58.7</v>
      </c>
      <c r="AK44" s="108">
        <f t="shared" si="5"/>
        <v>500</v>
      </c>
    </row>
    <row r="45" spans="1:48" x14ac:dyDescent="0.35">
      <c r="G45" s="1">
        <v>6</v>
      </c>
      <c r="H45" s="93">
        <f t="shared" ref="H45:AK45" si="6">IF($G45=H$39,500,H10)</f>
        <v>75.099999999999994</v>
      </c>
      <c r="I45" s="93">
        <f t="shared" si="6"/>
        <v>52.8</v>
      </c>
      <c r="J45" s="93">
        <f t="shared" si="6"/>
        <v>44.7</v>
      </c>
      <c r="K45" s="93">
        <f t="shared" si="6"/>
        <v>38</v>
      </c>
      <c r="L45" s="93">
        <f t="shared" si="6"/>
        <v>6.6</v>
      </c>
      <c r="M45" s="93">
        <f t="shared" si="6"/>
        <v>500</v>
      </c>
      <c r="N45" s="93">
        <f t="shared" si="6"/>
        <v>40.799999999999997</v>
      </c>
      <c r="O45" s="93">
        <f t="shared" si="6"/>
        <v>53.8</v>
      </c>
      <c r="P45" s="93">
        <f t="shared" si="6"/>
        <v>53.3</v>
      </c>
      <c r="Q45" s="93">
        <f t="shared" si="6"/>
        <v>53.3</v>
      </c>
      <c r="R45" s="93">
        <f t="shared" si="6"/>
        <v>55.9</v>
      </c>
      <c r="S45" s="93">
        <f t="shared" si="6"/>
        <v>123</v>
      </c>
      <c r="T45" s="93">
        <f t="shared" si="6"/>
        <v>124</v>
      </c>
      <c r="U45" s="93">
        <f t="shared" si="6"/>
        <v>82.1</v>
      </c>
      <c r="V45" s="93">
        <f t="shared" si="6"/>
        <v>82.5</v>
      </c>
      <c r="W45" s="93">
        <f t="shared" si="6"/>
        <v>83.5</v>
      </c>
      <c r="X45" s="93">
        <f t="shared" si="6"/>
        <v>79.400000000000006</v>
      </c>
      <c r="Y45" s="93">
        <f t="shared" si="6"/>
        <v>77.599999999999994</v>
      </c>
      <c r="Z45" s="93">
        <f t="shared" si="6"/>
        <v>38.5</v>
      </c>
      <c r="AA45" s="93">
        <f t="shared" si="6"/>
        <v>41.8</v>
      </c>
      <c r="AB45" s="93">
        <f t="shared" si="6"/>
        <v>42.3</v>
      </c>
      <c r="AC45" s="93">
        <f t="shared" si="6"/>
        <v>29.7</v>
      </c>
      <c r="AD45" s="93">
        <f t="shared" si="6"/>
        <v>28.8</v>
      </c>
      <c r="AE45" s="93">
        <f t="shared" si="6"/>
        <v>27.4</v>
      </c>
      <c r="AF45" s="93">
        <f t="shared" si="6"/>
        <v>25.4</v>
      </c>
      <c r="AG45" s="108">
        <f t="shared" si="6"/>
        <v>64.599999999999994</v>
      </c>
      <c r="AH45" s="108">
        <f t="shared" si="6"/>
        <v>64.599999999999994</v>
      </c>
      <c r="AI45" s="108">
        <f t="shared" si="6"/>
        <v>64.599999999999994</v>
      </c>
      <c r="AJ45" s="108">
        <f t="shared" si="6"/>
        <v>64.599999999999994</v>
      </c>
      <c r="AK45" s="108">
        <f t="shared" si="6"/>
        <v>64.599999999999994</v>
      </c>
    </row>
    <row r="46" spans="1:48" x14ac:dyDescent="0.35">
      <c r="G46" s="1">
        <v>7</v>
      </c>
      <c r="H46" s="93">
        <f t="shared" ref="H46:AK46" si="7">IF($G46=H$39,500,H11)</f>
        <v>74.3</v>
      </c>
      <c r="I46" s="93">
        <f t="shared" si="7"/>
        <v>43.8</v>
      </c>
      <c r="J46" s="93">
        <f t="shared" si="7"/>
        <v>52.8</v>
      </c>
      <c r="K46" s="93">
        <f t="shared" si="7"/>
        <v>50</v>
      </c>
      <c r="L46" s="93">
        <f t="shared" si="7"/>
        <v>35.5</v>
      </c>
      <c r="M46" s="93">
        <f t="shared" si="7"/>
        <v>40.799999999999997</v>
      </c>
      <c r="N46" s="93">
        <f t="shared" si="7"/>
        <v>500</v>
      </c>
      <c r="O46" s="93">
        <f t="shared" si="7"/>
        <v>26.7</v>
      </c>
      <c r="P46" s="93">
        <f t="shared" si="7"/>
        <v>30.9</v>
      </c>
      <c r="Q46" s="93">
        <f t="shared" si="7"/>
        <v>31</v>
      </c>
      <c r="R46" s="93">
        <f t="shared" si="7"/>
        <v>31.2</v>
      </c>
      <c r="S46" s="93">
        <f t="shared" si="7"/>
        <v>126</v>
      </c>
      <c r="T46" s="93">
        <f t="shared" si="7"/>
        <v>128</v>
      </c>
      <c r="U46" s="93">
        <f t="shared" si="7"/>
        <v>81.3</v>
      </c>
      <c r="V46" s="93">
        <f t="shared" si="7"/>
        <v>81.8</v>
      </c>
      <c r="W46" s="93">
        <f t="shared" si="7"/>
        <v>82.7</v>
      </c>
      <c r="X46" s="93">
        <f t="shared" si="7"/>
        <v>78.599999999999994</v>
      </c>
      <c r="Y46" s="93">
        <f t="shared" si="7"/>
        <v>46.4</v>
      </c>
      <c r="Z46" s="93">
        <f t="shared" si="7"/>
        <v>46.6</v>
      </c>
      <c r="AA46" s="93">
        <f t="shared" si="7"/>
        <v>49.9</v>
      </c>
      <c r="AB46" s="93">
        <f t="shared" si="7"/>
        <v>50.4</v>
      </c>
      <c r="AC46" s="93">
        <f t="shared" si="7"/>
        <v>51.2</v>
      </c>
      <c r="AD46" s="93">
        <f t="shared" si="7"/>
        <v>49.7</v>
      </c>
      <c r="AE46" s="93">
        <f t="shared" si="7"/>
        <v>51.7</v>
      </c>
      <c r="AF46" s="93">
        <f t="shared" si="7"/>
        <v>52.5</v>
      </c>
      <c r="AG46" s="108">
        <f t="shared" si="7"/>
        <v>70</v>
      </c>
      <c r="AH46" s="108">
        <f t="shared" si="7"/>
        <v>70</v>
      </c>
      <c r="AI46" s="108">
        <f t="shared" si="7"/>
        <v>70</v>
      </c>
      <c r="AJ46" s="108">
        <f t="shared" si="7"/>
        <v>70</v>
      </c>
      <c r="AK46" s="108">
        <f t="shared" si="7"/>
        <v>70</v>
      </c>
    </row>
    <row r="47" spans="1:48" x14ac:dyDescent="0.35">
      <c r="G47" s="1">
        <v>8</v>
      </c>
      <c r="H47" s="93">
        <f t="shared" ref="H47:AK47" si="8">IF($G47=H$39,500,H12)</f>
        <v>47.8</v>
      </c>
      <c r="I47" s="93">
        <f t="shared" si="8"/>
        <v>17.399999999999999</v>
      </c>
      <c r="J47" s="93">
        <f t="shared" si="8"/>
        <v>37.799999999999997</v>
      </c>
      <c r="K47" s="93">
        <f t="shared" si="8"/>
        <v>35.1</v>
      </c>
      <c r="L47" s="93">
        <f t="shared" si="8"/>
        <v>47.9</v>
      </c>
      <c r="M47" s="93">
        <f t="shared" si="8"/>
        <v>53.8</v>
      </c>
      <c r="N47" s="93">
        <f t="shared" si="8"/>
        <v>26.8</v>
      </c>
      <c r="O47" s="93">
        <f t="shared" si="8"/>
        <v>500</v>
      </c>
      <c r="P47" s="93">
        <f t="shared" si="8"/>
        <v>4.8</v>
      </c>
      <c r="Q47" s="93">
        <f t="shared" si="8"/>
        <v>5.3</v>
      </c>
      <c r="R47" s="93">
        <f t="shared" si="8"/>
        <v>7.4</v>
      </c>
      <c r="S47" s="93">
        <f t="shared" si="8"/>
        <v>99.9</v>
      </c>
      <c r="T47" s="93">
        <f t="shared" si="8"/>
        <v>102</v>
      </c>
      <c r="U47" s="93">
        <f t="shared" si="8"/>
        <v>54.9</v>
      </c>
      <c r="V47" s="93">
        <f t="shared" si="8"/>
        <v>55.3</v>
      </c>
      <c r="W47" s="93">
        <f t="shared" si="8"/>
        <v>56.2</v>
      </c>
      <c r="X47" s="93">
        <f t="shared" si="8"/>
        <v>52.1</v>
      </c>
      <c r="Y47" s="93">
        <f t="shared" si="8"/>
        <v>28.6</v>
      </c>
      <c r="Z47" s="93">
        <f t="shared" si="8"/>
        <v>31.6</v>
      </c>
      <c r="AA47" s="93">
        <f t="shared" si="8"/>
        <v>34.9</v>
      </c>
      <c r="AB47" s="93">
        <f t="shared" si="8"/>
        <v>35.5</v>
      </c>
      <c r="AC47" s="93">
        <f t="shared" si="8"/>
        <v>36.299999999999997</v>
      </c>
      <c r="AD47" s="93">
        <f t="shared" si="8"/>
        <v>34.799999999999997</v>
      </c>
      <c r="AE47" s="93">
        <f t="shared" si="8"/>
        <v>36.799999999999997</v>
      </c>
      <c r="AF47" s="93">
        <f t="shared" si="8"/>
        <v>37.5</v>
      </c>
      <c r="AG47" s="108">
        <f t="shared" si="8"/>
        <v>43.2</v>
      </c>
      <c r="AH47" s="108">
        <f t="shared" si="8"/>
        <v>43.2</v>
      </c>
      <c r="AI47" s="108">
        <f t="shared" si="8"/>
        <v>43.2</v>
      </c>
      <c r="AJ47" s="108">
        <f t="shared" si="8"/>
        <v>43.2</v>
      </c>
      <c r="AK47" s="108">
        <f t="shared" si="8"/>
        <v>43.2</v>
      </c>
    </row>
    <row r="48" spans="1:48" x14ac:dyDescent="0.35">
      <c r="G48" s="1">
        <v>9</v>
      </c>
      <c r="H48" s="93">
        <f t="shared" ref="H48:AK48" si="9">IF($G48=H$39,500,H13)</f>
        <v>45.3</v>
      </c>
      <c r="I48" s="93">
        <f t="shared" si="9"/>
        <v>14.9</v>
      </c>
      <c r="J48" s="93">
        <f t="shared" si="9"/>
        <v>38</v>
      </c>
      <c r="K48" s="93">
        <f t="shared" si="9"/>
        <v>35.299999999999997</v>
      </c>
      <c r="L48" s="93">
        <f t="shared" si="9"/>
        <v>48.1</v>
      </c>
      <c r="M48" s="93">
        <f t="shared" si="9"/>
        <v>54</v>
      </c>
      <c r="N48" s="93">
        <f t="shared" si="9"/>
        <v>30.9</v>
      </c>
      <c r="O48" s="93">
        <f t="shared" si="9"/>
        <v>4.8</v>
      </c>
      <c r="P48" s="93">
        <f t="shared" si="9"/>
        <v>500</v>
      </c>
      <c r="Q48" s="93">
        <f t="shared" si="9"/>
        <v>2.8</v>
      </c>
      <c r="R48" s="93">
        <f t="shared" si="9"/>
        <v>4.9000000000000004</v>
      </c>
      <c r="S48" s="93">
        <f t="shared" si="9"/>
        <v>97.4</v>
      </c>
      <c r="T48" s="93">
        <f t="shared" si="9"/>
        <v>99</v>
      </c>
      <c r="U48" s="93">
        <f t="shared" si="9"/>
        <v>52.4</v>
      </c>
      <c r="V48" s="93">
        <f t="shared" si="9"/>
        <v>52.8</v>
      </c>
      <c r="W48" s="93">
        <f t="shared" si="9"/>
        <v>53.7</v>
      </c>
      <c r="X48" s="93">
        <f t="shared" si="9"/>
        <v>49.6</v>
      </c>
      <c r="Y48" s="93">
        <f t="shared" si="9"/>
        <v>29.8</v>
      </c>
      <c r="Z48" s="93">
        <f t="shared" si="9"/>
        <v>31.8</v>
      </c>
      <c r="AA48" s="93">
        <f t="shared" si="9"/>
        <v>35.1</v>
      </c>
      <c r="AB48" s="93">
        <f t="shared" si="9"/>
        <v>35.6</v>
      </c>
      <c r="AC48" s="93">
        <f t="shared" si="9"/>
        <v>36.5</v>
      </c>
      <c r="AD48" s="93">
        <f t="shared" si="9"/>
        <v>35</v>
      </c>
      <c r="AE48" s="93">
        <f t="shared" si="9"/>
        <v>36.9</v>
      </c>
      <c r="AF48" s="93">
        <f t="shared" si="9"/>
        <v>37.700000000000003</v>
      </c>
      <c r="AG48" s="108">
        <f t="shared" si="9"/>
        <v>40.700000000000003</v>
      </c>
      <c r="AH48" s="108">
        <f t="shared" si="9"/>
        <v>40.700000000000003</v>
      </c>
      <c r="AI48" s="108">
        <f t="shared" si="9"/>
        <v>40.700000000000003</v>
      </c>
      <c r="AJ48" s="108">
        <f t="shared" si="9"/>
        <v>40.700000000000003</v>
      </c>
      <c r="AK48" s="108">
        <f t="shared" si="9"/>
        <v>40.700000000000003</v>
      </c>
    </row>
    <row r="49" spans="7:37" x14ac:dyDescent="0.35">
      <c r="G49" s="1">
        <v>10</v>
      </c>
      <c r="H49" s="93">
        <f t="shared" ref="H49:AK49" si="10">IF($G49=H$39,500,H14)</f>
        <v>44.6</v>
      </c>
      <c r="I49" s="93">
        <f t="shared" si="10"/>
        <v>14.1</v>
      </c>
      <c r="J49" s="93">
        <f t="shared" si="10"/>
        <v>37.9</v>
      </c>
      <c r="K49" s="93">
        <f t="shared" si="10"/>
        <v>35.200000000000003</v>
      </c>
      <c r="L49" s="93">
        <f t="shared" si="10"/>
        <v>48</v>
      </c>
      <c r="M49" s="93">
        <f t="shared" si="10"/>
        <v>53.9</v>
      </c>
      <c r="N49" s="93">
        <f t="shared" si="10"/>
        <v>31.2</v>
      </c>
      <c r="O49" s="93">
        <f t="shared" si="10"/>
        <v>5.3</v>
      </c>
      <c r="P49" s="93">
        <f t="shared" si="10"/>
        <v>2.8</v>
      </c>
      <c r="Q49" s="93">
        <f t="shared" si="10"/>
        <v>500</v>
      </c>
      <c r="R49" s="93">
        <f t="shared" si="10"/>
        <v>3.7</v>
      </c>
      <c r="S49" s="93">
        <f t="shared" si="10"/>
        <v>96.7</v>
      </c>
      <c r="T49" s="93">
        <f t="shared" si="10"/>
        <v>98.3</v>
      </c>
      <c r="U49" s="93">
        <f t="shared" si="10"/>
        <v>51.6</v>
      </c>
      <c r="V49" s="93">
        <f t="shared" si="10"/>
        <v>52</v>
      </c>
      <c r="W49" s="93">
        <f t="shared" si="10"/>
        <v>53</v>
      </c>
      <c r="X49" s="93">
        <f t="shared" si="10"/>
        <v>48.9</v>
      </c>
      <c r="Y49" s="93">
        <f t="shared" si="10"/>
        <v>29.1</v>
      </c>
      <c r="Z49" s="93">
        <f t="shared" si="10"/>
        <v>33.200000000000003</v>
      </c>
      <c r="AA49" s="93">
        <f t="shared" si="10"/>
        <v>35</v>
      </c>
      <c r="AB49" s="93">
        <f t="shared" si="10"/>
        <v>35.6</v>
      </c>
      <c r="AC49" s="93">
        <f t="shared" si="10"/>
        <v>36.4</v>
      </c>
      <c r="AD49" s="93">
        <f t="shared" si="10"/>
        <v>34.9</v>
      </c>
      <c r="AE49" s="93">
        <f t="shared" si="10"/>
        <v>36.799999999999997</v>
      </c>
      <c r="AF49" s="93">
        <f t="shared" si="10"/>
        <v>37.6</v>
      </c>
      <c r="AG49" s="108">
        <f t="shared" si="10"/>
        <v>39.9</v>
      </c>
      <c r="AH49" s="108">
        <f t="shared" si="10"/>
        <v>39.9</v>
      </c>
      <c r="AI49" s="108">
        <f t="shared" si="10"/>
        <v>39.9</v>
      </c>
      <c r="AJ49" s="108">
        <f t="shared" si="10"/>
        <v>39.9</v>
      </c>
      <c r="AK49" s="108">
        <f t="shared" si="10"/>
        <v>39.9</v>
      </c>
    </row>
    <row r="50" spans="7:37" x14ac:dyDescent="0.35">
      <c r="G50" s="1">
        <v>11</v>
      </c>
      <c r="H50" s="93">
        <f t="shared" ref="H50:AK50" si="11">IF($G50=H$39,500,H15)</f>
        <v>43.8</v>
      </c>
      <c r="I50" s="93">
        <f t="shared" si="11"/>
        <v>13.3</v>
      </c>
      <c r="J50" s="93">
        <f t="shared" si="11"/>
        <v>41.1</v>
      </c>
      <c r="K50" s="93">
        <f t="shared" si="11"/>
        <v>38.299999999999997</v>
      </c>
      <c r="L50" s="93">
        <f t="shared" si="11"/>
        <v>51.1</v>
      </c>
      <c r="M50" s="93">
        <f t="shared" si="11"/>
        <v>57</v>
      </c>
      <c r="N50" s="93">
        <f t="shared" si="11"/>
        <v>31.2</v>
      </c>
      <c r="O50" s="93">
        <f t="shared" si="11"/>
        <v>7.4</v>
      </c>
      <c r="P50" s="93">
        <f t="shared" si="11"/>
        <v>4.9000000000000004</v>
      </c>
      <c r="Q50" s="93">
        <f t="shared" si="11"/>
        <v>3.8</v>
      </c>
      <c r="R50" s="93">
        <f t="shared" si="11"/>
        <v>500</v>
      </c>
      <c r="S50" s="93">
        <f t="shared" si="11"/>
        <v>95.9</v>
      </c>
      <c r="T50" s="93">
        <f t="shared" si="11"/>
        <v>97.5</v>
      </c>
      <c r="U50" s="93">
        <f t="shared" si="11"/>
        <v>50.8</v>
      </c>
      <c r="V50" s="93">
        <f t="shared" si="11"/>
        <v>51.2</v>
      </c>
      <c r="W50" s="93">
        <f t="shared" si="11"/>
        <v>52.2</v>
      </c>
      <c r="X50" s="93">
        <f t="shared" si="11"/>
        <v>48.1</v>
      </c>
      <c r="Y50" s="93">
        <f t="shared" si="11"/>
        <v>26.1</v>
      </c>
      <c r="Z50" s="93">
        <f t="shared" si="11"/>
        <v>32.4</v>
      </c>
      <c r="AA50" s="93">
        <f t="shared" si="11"/>
        <v>38.1</v>
      </c>
      <c r="AB50" s="93">
        <f t="shared" si="11"/>
        <v>38.700000000000003</v>
      </c>
      <c r="AC50" s="93">
        <f t="shared" si="11"/>
        <v>39.5</v>
      </c>
      <c r="AD50" s="93">
        <f t="shared" si="11"/>
        <v>38</v>
      </c>
      <c r="AE50" s="93">
        <f t="shared" si="11"/>
        <v>40</v>
      </c>
      <c r="AF50" s="93">
        <f t="shared" si="11"/>
        <v>40.700000000000003</v>
      </c>
      <c r="AG50" s="108">
        <f t="shared" si="11"/>
        <v>39</v>
      </c>
      <c r="AH50" s="108">
        <f t="shared" si="11"/>
        <v>39</v>
      </c>
      <c r="AI50" s="108">
        <f t="shared" si="11"/>
        <v>39</v>
      </c>
      <c r="AJ50" s="108">
        <f t="shared" si="11"/>
        <v>39</v>
      </c>
      <c r="AK50" s="108">
        <f t="shared" si="11"/>
        <v>39</v>
      </c>
    </row>
    <row r="51" spans="7:37" x14ac:dyDescent="0.35">
      <c r="G51" s="1">
        <v>12</v>
      </c>
      <c r="H51" s="93">
        <f t="shared" ref="H51:AK51" si="12">IF($G51=H$39,500,H16)</f>
        <v>72</v>
      </c>
      <c r="I51" s="93">
        <f t="shared" si="12"/>
        <v>87.4</v>
      </c>
      <c r="J51" s="93">
        <f t="shared" si="12"/>
        <v>95.9</v>
      </c>
      <c r="K51" s="93">
        <f t="shared" si="12"/>
        <v>106</v>
      </c>
      <c r="L51" s="93">
        <f t="shared" si="12"/>
        <v>118</v>
      </c>
      <c r="M51" s="93">
        <f t="shared" si="12"/>
        <v>124</v>
      </c>
      <c r="N51" s="93">
        <f t="shared" si="12"/>
        <v>129</v>
      </c>
      <c r="O51" s="93">
        <f t="shared" si="12"/>
        <v>102</v>
      </c>
      <c r="P51" s="93">
        <f t="shared" si="12"/>
        <v>99.3</v>
      </c>
      <c r="Q51" s="93">
        <f t="shared" si="12"/>
        <v>98.4</v>
      </c>
      <c r="R51" s="93">
        <f t="shared" si="12"/>
        <v>97.6</v>
      </c>
      <c r="S51" s="93">
        <f t="shared" si="12"/>
        <v>500</v>
      </c>
      <c r="T51" s="93">
        <f t="shared" si="12"/>
        <v>0.8</v>
      </c>
      <c r="U51" s="93">
        <f t="shared" si="12"/>
        <v>52.6</v>
      </c>
      <c r="V51" s="93">
        <f t="shared" si="12"/>
        <v>53</v>
      </c>
      <c r="W51" s="93">
        <f t="shared" si="12"/>
        <v>52.1</v>
      </c>
      <c r="X51" s="93">
        <f t="shared" si="12"/>
        <v>76.3</v>
      </c>
      <c r="Y51" s="93">
        <f t="shared" si="12"/>
        <v>91.3</v>
      </c>
      <c r="Z51" s="93">
        <f t="shared" si="12"/>
        <v>87.6</v>
      </c>
      <c r="AA51" s="93">
        <f t="shared" si="12"/>
        <v>105</v>
      </c>
      <c r="AB51" s="93">
        <f t="shared" si="12"/>
        <v>98.9</v>
      </c>
      <c r="AC51" s="93">
        <f t="shared" si="12"/>
        <v>106</v>
      </c>
      <c r="AD51" s="93">
        <f t="shared" si="12"/>
        <v>105</v>
      </c>
      <c r="AE51" s="93">
        <f t="shared" si="12"/>
        <v>107</v>
      </c>
      <c r="AF51" s="93">
        <f t="shared" si="12"/>
        <v>108</v>
      </c>
      <c r="AG51" s="108">
        <f t="shared" si="12"/>
        <v>65</v>
      </c>
      <c r="AH51" s="108">
        <f t="shared" si="12"/>
        <v>65</v>
      </c>
      <c r="AI51" s="108">
        <f t="shared" si="12"/>
        <v>65</v>
      </c>
      <c r="AJ51" s="108">
        <f t="shared" si="12"/>
        <v>65</v>
      </c>
      <c r="AK51" s="108">
        <f t="shared" si="12"/>
        <v>65</v>
      </c>
    </row>
    <row r="52" spans="7:37" x14ac:dyDescent="0.35">
      <c r="G52" s="1">
        <v>13</v>
      </c>
      <c r="H52" s="93">
        <f t="shared" ref="H52:AK52" si="13">IF($G52=H$39,500,H17)</f>
        <v>72.8</v>
      </c>
      <c r="I52" s="93">
        <f t="shared" si="13"/>
        <v>88.2</v>
      </c>
      <c r="J52" s="93">
        <f t="shared" si="13"/>
        <v>96.7</v>
      </c>
      <c r="K52" s="93">
        <f t="shared" si="13"/>
        <v>106</v>
      </c>
      <c r="L52" s="93">
        <f t="shared" si="13"/>
        <v>119</v>
      </c>
      <c r="M52" s="93">
        <f t="shared" si="13"/>
        <v>125</v>
      </c>
      <c r="N52" s="93">
        <f t="shared" si="13"/>
        <v>129</v>
      </c>
      <c r="O52" s="93">
        <f t="shared" si="13"/>
        <v>103</v>
      </c>
      <c r="P52" s="93">
        <f t="shared" si="13"/>
        <v>100</v>
      </c>
      <c r="Q52" s="93">
        <f t="shared" si="13"/>
        <v>99.3</v>
      </c>
      <c r="R52" s="93">
        <f t="shared" si="13"/>
        <v>98.4</v>
      </c>
      <c r="S52" s="93">
        <f t="shared" si="13"/>
        <v>0.8</v>
      </c>
      <c r="T52" s="93">
        <f t="shared" si="13"/>
        <v>500</v>
      </c>
      <c r="U52" s="93">
        <f t="shared" si="13"/>
        <v>58</v>
      </c>
      <c r="V52" s="93">
        <f t="shared" si="13"/>
        <v>58.4</v>
      </c>
      <c r="W52" s="93">
        <f t="shared" si="13"/>
        <v>57.5</v>
      </c>
      <c r="X52" s="93">
        <f t="shared" si="13"/>
        <v>77.099999999999994</v>
      </c>
      <c r="Y52" s="93">
        <f t="shared" si="13"/>
        <v>92.1</v>
      </c>
      <c r="Z52" s="93">
        <f t="shared" si="13"/>
        <v>88.4</v>
      </c>
      <c r="AA52" s="93">
        <f t="shared" si="13"/>
        <v>106</v>
      </c>
      <c r="AB52" s="93">
        <f t="shared" si="13"/>
        <v>99.7</v>
      </c>
      <c r="AC52" s="93">
        <f t="shared" si="13"/>
        <v>107</v>
      </c>
      <c r="AD52" s="93">
        <f t="shared" si="13"/>
        <v>106</v>
      </c>
      <c r="AE52" s="93">
        <f t="shared" si="13"/>
        <v>108</v>
      </c>
      <c r="AF52" s="93">
        <f t="shared" si="13"/>
        <v>109</v>
      </c>
      <c r="AG52" s="108">
        <f t="shared" si="13"/>
        <v>66.599999999999994</v>
      </c>
      <c r="AH52" s="108">
        <f t="shared" si="13"/>
        <v>66.599999999999994</v>
      </c>
      <c r="AI52" s="108">
        <f t="shared" si="13"/>
        <v>66.599999999999994</v>
      </c>
      <c r="AJ52" s="108">
        <f t="shared" si="13"/>
        <v>66.599999999999994</v>
      </c>
      <c r="AK52" s="108">
        <f t="shared" si="13"/>
        <v>66.599999999999994</v>
      </c>
    </row>
    <row r="53" spans="7:37" x14ac:dyDescent="0.35">
      <c r="G53" s="1">
        <v>14</v>
      </c>
      <c r="H53" s="93">
        <f t="shared" ref="H53:AK53" si="14">IF($G53=H$39,500,H18)</f>
        <v>10.1</v>
      </c>
      <c r="I53" s="93">
        <f t="shared" si="14"/>
        <v>42.5</v>
      </c>
      <c r="J53" s="93">
        <f t="shared" si="14"/>
        <v>54.2</v>
      </c>
      <c r="K53" s="93">
        <f t="shared" si="14"/>
        <v>63.8</v>
      </c>
      <c r="L53" s="93">
        <f t="shared" si="14"/>
        <v>76.400000000000006</v>
      </c>
      <c r="M53" s="93">
        <f t="shared" si="14"/>
        <v>82.3</v>
      </c>
      <c r="N53" s="93">
        <f t="shared" si="14"/>
        <v>83.7</v>
      </c>
      <c r="O53" s="93">
        <f t="shared" si="14"/>
        <v>56.9</v>
      </c>
      <c r="P53" s="93">
        <f t="shared" si="14"/>
        <v>54.4</v>
      </c>
      <c r="Q53" s="93">
        <f t="shared" si="14"/>
        <v>53.6</v>
      </c>
      <c r="R53" s="93">
        <f t="shared" si="14"/>
        <v>52.8</v>
      </c>
      <c r="S53" s="93">
        <f t="shared" si="14"/>
        <v>52.6</v>
      </c>
      <c r="T53" s="93">
        <f t="shared" si="14"/>
        <v>58</v>
      </c>
      <c r="U53" s="93">
        <f t="shared" si="14"/>
        <v>500</v>
      </c>
      <c r="V53" s="93">
        <f t="shared" si="14"/>
        <v>0.8</v>
      </c>
      <c r="W53" s="93">
        <f t="shared" si="14"/>
        <v>5.5</v>
      </c>
      <c r="X53" s="93">
        <f t="shared" si="14"/>
        <v>5.4</v>
      </c>
      <c r="Y53" s="93">
        <f t="shared" si="14"/>
        <v>21</v>
      </c>
      <c r="Z53" s="93">
        <f t="shared" si="14"/>
        <v>45.9</v>
      </c>
      <c r="AA53" s="93">
        <f t="shared" si="14"/>
        <v>63.7</v>
      </c>
      <c r="AB53" s="93">
        <f t="shared" si="14"/>
        <v>57.2</v>
      </c>
      <c r="AC53" s="93">
        <f t="shared" si="14"/>
        <v>64.8</v>
      </c>
      <c r="AD53" s="93">
        <f t="shared" si="14"/>
        <v>63.3</v>
      </c>
      <c r="AE53" s="93">
        <f t="shared" si="14"/>
        <v>65.3</v>
      </c>
      <c r="AF53" s="93">
        <f t="shared" si="14"/>
        <v>66</v>
      </c>
      <c r="AG53" s="108">
        <f t="shared" si="14"/>
        <v>20.6</v>
      </c>
      <c r="AH53" s="108">
        <f t="shared" si="14"/>
        <v>20.6</v>
      </c>
      <c r="AI53" s="108">
        <f t="shared" si="14"/>
        <v>20.6</v>
      </c>
      <c r="AJ53" s="108">
        <f t="shared" si="14"/>
        <v>20.6</v>
      </c>
      <c r="AK53" s="108">
        <f t="shared" si="14"/>
        <v>20.6</v>
      </c>
    </row>
    <row r="54" spans="7:37" x14ac:dyDescent="0.35">
      <c r="G54" s="1">
        <v>15</v>
      </c>
      <c r="H54" s="93">
        <f t="shared" ref="H54:AK54" si="15">IF($G54=H$39,500,H19)</f>
        <v>10.5</v>
      </c>
      <c r="I54" s="93">
        <f t="shared" si="15"/>
        <v>43</v>
      </c>
      <c r="J54" s="93">
        <f t="shared" si="15"/>
        <v>54.6</v>
      </c>
      <c r="K54" s="93">
        <f t="shared" si="15"/>
        <v>64.2</v>
      </c>
      <c r="L54" s="93">
        <f t="shared" si="15"/>
        <v>76.8</v>
      </c>
      <c r="M54" s="93">
        <f t="shared" si="15"/>
        <v>82.7</v>
      </c>
      <c r="N54" s="93">
        <f t="shared" si="15"/>
        <v>84.2</v>
      </c>
      <c r="O54" s="93">
        <f t="shared" si="15"/>
        <v>57.4</v>
      </c>
      <c r="P54" s="93">
        <f t="shared" si="15"/>
        <v>54.9</v>
      </c>
      <c r="Q54" s="93">
        <f t="shared" si="15"/>
        <v>54</v>
      </c>
      <c r="R54" s="93">
        <f t="shared" si="15"/>
        <v>53.2</v>
      </c>
      <c r="S54" s="93">
        <f t="shared" si="15"/>
        <v>53</v>
      </c>
      <c r="T54" s="93">
        <f t="shared" si="15"/>
        <v>58.4</v>
      </c>
      <c r="U54" s="93">
        <f t="shared" si="15"/>
        <v>0.8</v>
      </c>
      <c r="V54" s="93">
        <f t="shared" si="15"/>
        <v>500</v>
      </c>
      <c r="W54" s="93">
        <f t="shared" si="15"/>
        <v>5.9</v>
      </c>
      <c r="X54" s="93">
        <f t="shared" si="15"/>
        <v>5.9</v>
      </c>
      <c r="Y54" s="93">
        <f t="shared" si="15"/>
        <v>21.5</v>
      </c>
      <c r="Z54" s="93">
        <f t="shared" si="15"/>
        <v>46.3</v>
      </c>
      <c r="AA54" s="93">
        <f t="shared" si="15"/>
        <v>64.099999999999994</v>
      </c>
      <c r="AB54" s="93">
        <f t="shared" si="15"/>
        <v>57.6</v>
      </c>
      <c r="AC54" s="93">
        <f t="shared" si="15"/>
        <v>65.2</v>
      </c>
      <c r="AD54" s="93">
        <f t="shared" si="15"/>
        <v>63.7</v>
      </c>
      <c r="AE54" s="93">
        <f t="shared" si="15"/>
        <v>65.7</v>
      </c>
      <c r="AF54" s="93">
        <f t="shared" si="15"/>
        <v>66.400000000000006</v>
      </c>
      <c r="AG54" s="108">
        <f t="shared" si="15"/>
        <v>21</v>
      </c>
      <c r="AH54" s="108">
        <f t="shared" si="15"/>
        <v>21</v>
      </c>
      <c r="AI54" s="108">
        <f t="shared" si="15"/>
        <v>21</v>
      </c>
      <c r="AJ54" s="108">
        <f t="shared" si="15"/>
        <v>21</v>
      </c>
      <c r="AK54" s="108">
        <f t="shared" si="15"/>
        <v>21</v>
      </c>
    </row>
    <row r="55" spans="7:37" x14ac:dyDescent="0.35">
      <c r="G55" s="1">
        <v>16</v>
      </c>
      <c r="H55" s="93">
        <f t="shared" ref="H55:AK55" si="16">IF($G55=H$39,500,H20)</f>
        <v>10.9</v>
      </c>
      <c r="I55" s="93">
        <f t="shared" si="16"/>
        <v>43.3</v>
      </c>
      <c r="J55" s="93">
        <f t="shared" si="16"/>
        <v>54.9</v>
      </c>
      <c r="K55" s="93">
        <f t="shared" si="16"/>
        <v>64.599999999999994</v>
      </c>
      <c r="L55" s="93">
        <f t="shared" si="16"/>
        <v>77.099999999999994</v>
      </c>
      <c r="M55" s="93">
        <f t="shared" si="16"/>
        <v>83</v>
      </c>
      <c r="N55" s="93">
        <f t="shared" si="16"/>
        <v>84.5</v>
      </c>
      <c r="O55" s="93">
        <f t="shared" si="16"/>
        <v>57.7</v>
      </c>
      <c r="P55" s="93">
        <f t="shared" si="16"/>
        <v>55.2</v>
      </c>
      <c r="Q55" s="93">
        <f t="shared" si="16"/>
        <v>54.3</v>
      </c>
      <c r="R55" s="93">
        <f t="shared" si="16"/>
        <v>53.5</v>
      </c>
      <c r="S55" s="93">
        <f t="shared" si="16"/>
        <v>52.1</v>
      </c>
      <c r="T55" s="93">
        <f t="shared" si="16"/>
        <v>57.5</v>
      </c>
      <c r="U55" s="93">
        <f t="shared" si="16"/>
        <v>5.5</v>
      </c>
      <c r="V55" s="93">
        <f t="shared" si="16"/>
        <v>5.9</v>
      </c>
      <c r="W55" s="93">
        <f t="shared" si="16"/>
        <v>500</v>
      </c>
      <c r="X55" s="93">
        <f t="shared" si="16"/>
        <v>7.4</v>
      </c>
      <c r="Y55" s="93">
        <f t="shared" si="16"/>
        <v>17.8</v>
      </c>
      <c r="Z55" s="93">
        <f t="shared" si="16"/>
        <v>46.7</v>
      </c>
      <c r="AA55" s="93">
        <f t="shared" si="16"/>
        <v>64.400000000000006</v>
      </c>
      <c r="AB55" s="93">
        <f t="shared" si="16"/>
        <v>57.9</v>
      </c>
      <c r="AC55" s="93">
        <f t="shared" si="16"/>
        <v>65.599999999999994</v>
      </c>
      <c r="AD55" s="93">
        <f t="shared" si="16"/>
        <v>64.099999999999994</v>
      </c>
      <c r="AE55" s="93">
        <f t="shared" si="16"/>
        <v>66</v>
      </c>
      <c r="AF55" s="93">
        <f t="shared" si="16"/>
        <v>66.8</v>
      </c>
      <c r="AG55" s="108">
        <f t="shared" si="16"/>
        <v>22</v>
      </c>
      <c r="AH55" s="108">
        <f t="shared" si="16"/>
        <v>22</v>
      </c>
      <c r="AI55" s="108">
        <f t="shared" si="16"/>
        <v>22</v>
      </c>
      <c r="AJ55" s="108">
        <f t="shared" si="16"/>
        <v>22</v>
      </c>
      <c r="AK55" s="108">
        <f t="shared" si="16"/>
        <v>22</v>
      </c>
    </row>
    <row r="56" spans="7:37" x14ac:dyDescent="0.35">
      <c r="G56" s="1">
        <v>17</v>
      </c>
      <c r="H56" s="93">
        <f t="shared" ref="H56:AK56" si="17">IF($G56=H$39,500,H21)</f>
        <v>5</v>
      </c>
      <c r="I56" s="93">
        <f t="shared" si="17"/>
        <v>40.299999999999997</v>
      </c>
      <c r="J56" s="93">
        <f t="shared" si="17"/>
        <v>51.9</v>
      </c>
      <c r="K56" s="93">
        <f t="shared" si="17"/>
        <v>61.6</v>
      </c>
      <c r="L56" s="93">
        <f t="shared" si="17"/>
        <v>74.099999999999994</v>
      </c>
      <c r="M56" s="93">
        <f t="shared" si="17"/>
        <v>80</v>
      </c>
      <c r="N56" s="93">
        <f t="shared" si="17"/>
        <v>81.5</v>
      </c>
      <c r="O56" s="93">
        <f t="shared" si="17"/>
        <v>54.7</v>
      </c>
      <c r="P56" s="93">
        <f t="shared" si="17"/>
        <v>52.2</v>
      </c>
      <c r="Q56" s="93">
        <f t="shared" si="17"/>
        <v>51.3</v>
      </c>
      <c r="R56" s="93">
        <f t="shared" si="17"/>
        <v>33.9</v>
      </c>
      <c r="S56" s="93">
        <f t="shared" si="17"/>
        <v>75.3</v>
      </c>
      <c r="T56" s="93">
        <f t="shared" si="17"/>
        <v>76.900000000000006</v>
      </c>
      <c r="U56" s="93">
        <f t="shared" si="17"/>
        <v>5</v>
      </c>
      <c r="V56" s="93">
        <f t="shared" si="17"/>
        <v>5.4</v>
      </c>
      <c r="W56" s="93">
        <f t="shared" si="17"/>
        <v>7.4</v>
      </c>
      <c r="X56" s="93">
        <f t="shared" si="17"/>
        <v>500</v>
      </c>
      <c r="Y56" s="93">
        <f t="shared" si="17"/>
        <v>16.2</v>
      </c>
      <c r="Z56" s="93">
        <f t="shared" si="17"/>
        <v>43.6</v>
      </c>
      <c r="AA56" s="93">
        <f t="shared" si="17"/>
        <v>61.4</v>
      </c>
      <c r="AB56" s="93">
        <f t="shared" si="17"/>
        <v>54.9</v>
      </c>
      <c r="AC56" s="93">
        <f t="shared" si="17"/>
        <v>62.5</v>
      </c>
      <c r="AD56" s="93">
        <f t="shared" si="17"/>
        <v>61</v>
      </c>
      <c r="AE56" s="93">
        <f t="shared" si="17"/>
        <v>63</v>
      </c>
      <c r="AF56" s="93">
        <f t="shared" si="17"/>
        <v>63.7</v>
      </c>
      <c r="AG56" s="108">
        <f t="shared" si="17"/>
        <v>17.899999999999999</v>
      </c>
      <c r="AH56" s="108">
        <f t="shared" si="17"/>
        <v>17.899999999999999</v>
      </c>
      <c r="AI56" s="108">
        <f t="shared" si="17"/>
        <v>17.899999999999999</v>
      </c>
      <c r="AJ56" s="108">
        <f t="shared" si="17"/>
        <v>17.899999999999999</v>
      </c>
      <c r="AK56" s="108">
        <f t="shared" si="17"/>
        <v>17.899999999999999</v>
      </c>
    </row>
    <row r="57" spans="7:37" x14ac:dyDescent="0.35">
      <c r="G57" s="1">
        <v>18</v>
      </c>
      <c r="H57" s="93">
        <f t="shared" ref="H57:AK57" si="18">IF($G57=H$39,500,H22)</f>
        <v>21</v>
      </c>
      <c r="I57" s="93">
        <f t="shared" si="18"/>
        <v>31</v>
      </c>
      <c r="J57" s="93">
        <f t="shared" si="18"/>
        <v>53.1</v>
      </c>
      <c r="K57" s="93">
        <f t="shared" si="18"/>
        <v>58.8</v>
      </c>
      <c r="L57" s="93">
        <f t="shared" si="18"/>
        <v>71.3</v>
      </c>
      <c r="M57" s="93">
        <f t="shared" si="18"/>
        <v>77.2</v>
      </c>
      <c r="N57" s="93">
        <f t="shared" si="18"/>
        <v>46.5</v>
      </c>
      <c r="O57" s="93">
        <f t="shared" si="18"/>
        <v>28.6</v>
      </c>
      <c r="P57" s="93">
        <f t="shared" si="18"/>
        <v>29.7</v>
      </c>
      <c r="Q57" s="93">
        <f t="shared" si="18"/>
        <v>29.1</v>
      </c>
      <c r="R57" s="93">
        <f t="shared" si="18"/>
        <v>26.1</v>
      </c>
      <c r="S57" s="93">
        <f t="shared" si="18"/>
        <v>89.2</v>
      </c>
      <c r="T57" s="93">
        <f t="shared" si="18"/>
        <v>90.9</v>
      </c>
      <c r="U57" s="93">
        <f t="shared" si="18"/>
        <v>20.6</v>
      </c>
      <c r="V57" s="93">
        <f t="shared" si="18"/>
        <v>21</v>
      </c>
      <c r="W57" s="93">
        <f t="shared" si="18"/>
        <v>18.100000000000001</v>
      </c>
      <c r="X57" s="93">
        <f t="shared" si="18"/>
        <v>16.5</v>
      </c>
      <c r="Y57" s="93">
        <f t="shared" si="18"/>
        <v>500</v>
      </c>
      <c r="Z57" s="93">
        <f t="shared" si="18"/>
        <v>40.9</v>
      </c>
      <c r="AA57" s="93">
        <f t="shared" si="18"/>
        <v>58.6</v>
      </c>
      <c r="AB57" s="93">
        <f t="shared" si="18"/>
        <v>56.1</v>
      </c>
      <c r="AC57" s="93">
        <f t="shared" si="18"/>
        <v>59.8</v>
      </c>
      <c r="AD57" s="93">
        <f t="shared" si="18"/>
        <v>58.3</v>
      </c>
      <c r="AE57" s="93">
        <f t="shared" si="18"/>
        <v>60.2</v>
      </c>
      <c r="AF57" s="93">
        <f t="shared" si="18"/>
        <v>61</v>
      </c>
      <c r="AG57" s="108">
        <f t="shared" si="18"/>
        <v>32.700000000000003</v>
      </c>
      <c r="AH57" s="108">
        <f t="shared" si="18"/>
        <v>32.700000000000003</v>
      </c>
      <c r="AI57" s="108">
        <f t="shared" si="18"/>
        <v>32.700000000000003</v>
      </c>
      <c r="AJ57" s="108">
        <f t="shared" si="18"/>
        <v>32.700000000000003</v>
      </c>
      <c r="AK57" s="108">
        <f t="shared" si="18"/>
        <v>32.700000000000003</v>
      </c>
    </row>
    <row r="58" spans="7:37" x14ac:dyDescent="0.35">
      <c r="G58" s="1">
        <v>19</v>
      </c>
      <c r="H58" s="93">
        <f t="shared" ref="H58:AK58" si="19">IF($G58=H$39,500,H23)</f>
        <v>38.700000000000003</v>
      </c>
      <c r="I58" s="93">
        <f t="shared" si="19"/>
        <v>22.2</v>
      </c>
      <c r="J58" s="93">
        <f t="shared" si="19"/>
        <v>9.8000000000000007</v>
      </c>
      <c r="K58" s="93">
        <f t="shared" si="19"/>
        <v>19.399999999999999</v>
      </c>
      <c r="L58" s="93">
        <f t="shared" si="19"/>
        <v>32</v>
      </c>
      <c r="M58" s="93">
        <f t="shared" si="19"/>
        <v>37.9</v>
      </c>
      <c r="N58" s="93">
        <f t="shared" si="19"/>
        <v>46.4</v>
      </c>
      <c r="O58" s="93">
        <f t="shared" si="19"/>
        <v>32.299999999999997</v>
      </c>
      <c r="P58" s="93">
        <f t="shared" si="19"/>
        <v>31.9</v>
      </c>
      <c r="Q58" s="93">
        <f t="shared" si="19"/>
        <v>31.8</v>
      </c>
      <c r="R58" s="93">
        <f t="shared" si="19"/>
        <v>32.4</v>
      </c>
      <c r="S58" s="93">
        <f t="shared" si="19"/>
        <v>86.5</v>
      </c>
      <c r="T58" s="93">
        <f t="shared" si="19"/>
        <v>88.1</v>
      </c>
      <c r="U58" s="93">
        <f t="shared" si="19"/>
        <v>45.8</v>
      </c>
      <c r="V58" s="93">
        <f t="shared" si="19"/>
        <v>46.2</v>
      </c>
      <c r="W58" s="93">
        <f t="shared" si="19"/>
        <v>47.1</v>
      </c>
      <c r="X58" s="93">
        <f t="shared" si="19"/>
        <v>43</v>
      </c>
      <c r="Y58" s="93">
        <f t="shared" si="19"/>
        <v>41.2</v>
      </c>
      <c r="Z58" s="93">
        <f t="shared" si="19"/>
        <v>500</v>
      </c>
      <c r="AA58" s="93">
        <f t="shared" si="19"/>
        <v>19.3</v>
      </c>
      <c r="AB58" s="93">
        <f t="shared" si="19"/>
        <v>19.8</v>
      </c>
      <c r="AC58" s="93">
        <f t="shared" si="19"/>
        <v>20.399999999999999</v>
      </c>
      <c r="AD58" s="93">
        <f t="shared" si="19"/>
        <v>18.899999999999999</v>
      </c>
      <c r="AE58" s="93">
        <f t="shared" si="19"/>
        <v>20.9</v>
      </c>
      <c r="AF58" s="93">
        <f t="shared" si="19"/>
        <v>21.6</v>
      </c>
      <c r="AG58" s="108">
        <f t="shared" si="19"/>
        <v>28.3</v>
      </c>
      <c r="AH58" s="108">
        <f t="shared" si="19"/>
        <v>28.3</v>
      </c>
      <c r="AI58" s="108">
        <f t="shared" si="19"/>
        <v>28.3</v>
      </c>
      <c r="AJ58" s="108">
        <f t="shared" si="19"/>
        <v>28.3</v>
      </c>
      <c r="AK58" s="108">
        <f t="shared" si="19"/>
        <v>28.3</v>
      </c>
    </row>
    <row r="59" spans="7:37" x14ac:dyDescent="0.35">
      <c r="G59" s="1">
        <v>20</v>
      </c>
      <c r="H59" s="93">
        <f t="shared" ref="H59:AK59" si="20">IF($G59=H$39,500,H24)</f>
        <v>52.8</v>
      </c>
      <c r="I59" s="93">
        <f t="shared" si="20"/>
        <v>34.299999999999997</v>
      </c>
      <c r="J59" s="93">
        <f t="shared" si="20"/>
        <v>3.9</v>
      </c>
      <c r="K59" s="93">
        <f t="shared" si="20"/>
        <v>5.0999999999999996</v>
      </c>
      <c r="L59" s="93">
        <f t="shared" si="20"/>
        <v>35.1</v>
      </c>
      <c r="M59" s="93">
        <f t="shared" si="20"/>
        <v>41</v>
      </c>
      <c r="N59" s="93">
        <f t="shared" si="20"/>
        <v>49.4</v>
      </c>
      <c r="O59" s="93">
        <f t="shared" si="20"/>
        <v>35.299999999999997</v>
      </c>
      <c r="P59" s="93">
        <f t="shared" si="20"/>
        <v>34.799999999999997</v>
      </c>
      <c r="Q59" s="93">
        <f t="shared" si="20"/>
        <v>34.799999999999997</v>
      </c>
      <c r="R59" s="93">
        <f t="shared" si="20"/>
        <v>37.4</v>
      </c>
      <c r="S59" s="93">
        <f t="shared" si="20"/>
        <v>101</v>
      </c>
      <c r="T59" s="93">
        <f t="shared" si="20"/>
        <v>102</v>
      </c>
      <c r="U59" s="93">
        <f t="shared" si="20"/>
        <v>59.9</v>
      </c>
      <c r="V59" s="93">
        <f t="shared" si="20"/>
        <v>60.3</v>
      </c>
      <c r="W59" s="93">
        <f t="shared" si="20"/>
        <v>61.2</v>
      </c>
      <c r="X59" s="93">
        <f t="shared" si="20"/>
        <v>57.1</v>
      </c>
      <c r="Y59" s="93">
        <f t="shared" si="20"/>
        <v>59.2</v>
      </c>
      <c r="Z59" s="93">
        <f t="shared" si="20"/>
        <v>13.1</v>
      </c>
      <c r="AA59" s="93">
        <f t="shared" si="20"/>
        <v>500</v>
      </c>
      <c r="AB59" s="93">
        <f t="shared" si="20"/>
        <v>2.6</v>
      </c>
      <c r="AC59" s="93">
        <f t="shared" si="20"/>
        <v>7.2</v>
      </c>
      <c r="AD59" s="93">
        <f t="shared" si="20"/>
        <v>9</v>
      </c>
      <c r="AE59" s="93">
        <f t="shared" si="20"/>
        <v>11.2</v>
      </c>
      <c r="AF59" s="93">
        <f t="shared" si="20"/>
        <v>12.1</v>
      </c>
      <c r="AG59" s="108">
        <f t="shared" si="20"/>
        <v>46</v>
      </c>
      <c r="AH59" s="108">
        <f t="shared" si="20"/>
        <v>46</v>
      </c>
      <c r="AI59" s="108">
        <f t="shared" si="20"/>
        <v>46</v>
      </c>
      <c r="AJ59" s="108">
        <f t="shared" si="20"/>
        <v>46</v>
      </c>
      <c r="AK59" s="108">
        <f t="shared" si="20"/>
        <v>46</v>
      </c>
    </row>
    <row r="60" spans="7:37" x14ac:dyDescent="0.35">
      <c r="G60" s="1">
        <v>21</v>
      </c>
      <c r="H60" s="93">
        <f t="shared" ref="H60:AK60" si="21">IF($G60=H$39,500,H25)</f>
        <v>49.8</v>
      </c>
      <c r="I60" s="93">
        <f t="shared" si="21"/>
        <v>34.9</v>
      </c>
      <c r="J60" s="93">
        <f t="shared" si="21"/>
        <v>5.4</v>
      </c>
      <c r="K60" s="93">
        <f t="shared" si="21"/>
        <v>5.0999999999999996</v>
      </c>
      <c r="L60" s="93">
        <f t="shared" si="21"/>
        <v>35.6</v>
      </c>
      <c r="M60" s="93">
        <f t="shared" si="21"/>
        <v>41.5</v>
      </c>
      <c r="N60" s="93">
        <f t="shared" si="21"/>
        <v>50</v>
      </c>
      <c r="O60" s="93">
        <f t="shared" si="21"/>
        <v>35.9</v>
      </c>
      <c r="P60" s="93">
        <f t="shared" si="21"/>
        <v>35.4</v>
      </c>
      <c r="Q60" s="93">
        <f t="shared" si="21"/>
        <v>35.299999999999997</v>
      </c>
      <c r="R60" s="93">
        <f t="shared" si="21"/>
        <v>38</v>
      </c>
      <c r="S60" s="93">
        <f t="shared" si="21"/>
        <v>97.6</v>
      </c>
      <c r="T60" s="93">
        <f t="shared" si="21"/>
        <v>99.2</v>
      </c>
      <c r="U60" s="93">
        <f t="shared" si="21"/>
        <v>56.8</v>
      </c>
      <c r="V60" s="93">
        <f t="shared" si="21"/>
        <v>57.2</v>
      </c>
      <c r="W60" s="93">
        <f t="shared" si="21"/>
        <v>58.2</v>
      </c>
      <c r="X60" s="93">
        <f t="shared" si="21"/>
        <v>54.1</v>
      </c>
      <c r="Y60" s="93">
        <f t="shared" si="21"/>
        <v>61.7</v>
      </c>
      <c r="Z60" s="93">
        <f t="shared" si="21"/>
        <v>20.9</v>
      </c>
      <c r="AA60" s="93">
        <f t="shared" si="21"/>
        <v>1.9</v>
      </c>
      <c r="AB60" s="93">
        <f t="shared" si="21"/>
        <v>500</v>
      </c>
      <c r="AC60" s="93">
        <f t="shared" si="21"/>
        <v>5.8</v>
      </c>
      <c r="AD60" s="93">
        <f t="shared" si="21"/>
        <v>8.9</v>
      </c>
      <c r="AE60" s="93">
        <f t="shared" si="21"/>
        <v>9.9</v>
      </c>
      <c r="AF60" s="93">
        <f t="shared" si="21"/>
        <v>11.2</v>
      </c>
      <c r="AG60" s="108">
        <f t="shared" si="21"/>
        <v>39.5</v>
      </c>
      <c r="AH60" s="108">
        <f t="shared" si="21"/>
        <v>39.5</v>
      </c>
      <c r="AI60" s="108">
        <f t="shared" si="21"/>
        <v>39.5</v>
      </c>
      <c r="AJ60" s="108">
        <f t="shared" si="21"/>
        <v>39.5</v>
      </c>
      <c r="AK60" s="108">
        <f t="shared" si="21"/>
        <v>39.5</v>
      </c>
    </row>
    <row r="61" spans="7:37" x14ac:dyDescent="0.35">
      <c r="G61" s="1">
        <v>22</v>
      </c>
      <c r="H61" s="93">
        <f t="shared" ref="H61:AK61" si="22">IF($G61=H$39,500,H26)</f>
        <v>58.2</v>
      </c>
      <c r="I61" s="93">
        <f t="shared" si="22"/>
        <v>35.700000000000003</v>
      </c>
      <c r="J61" s="93">
        <f t="shared" si="22"/>
        <v>15.1</v>
      </c>
      <c r="K61" s="93">
        <f t="shared" si="22"/>
        <v>2.2000000000000002</v>
      </c>
      <c r="L61" s="93">
        <f t="shared" si="22"/>
        <v>23.4</v>
      </c>
      <c r="M61" s="93">
        <f t="shared" si="22"/>
        <v>29.3</v>
      </c>
      <c r="N61" s="93">
        <f t="shared" si="22"/>
        <v>50.8</v>
      </c>
      <c r="O61" s="93">
        <f t="shared" si="22"/>
        <v>36.700000000000003</v>
      </c>
      <c r="P61" s="93">
        <f t="shared" si="22"/>
        <v>36.200000000000003</v>
      </c>
      <c r="Q61" s="93">
        <f t="shared" si="22"/>
        <v>36.1</v>
      </c>
      <c r="R61" s="93">
        <f t="shared" si="22"/>
        <v>38.799999999999997</v>
      </c>
      <c r="S61" s="93">
        <f t="shared" si="22"/>
        <v>106</v>
      </c>
      <c r="T61" s="93">
        <f t="shared" si="22"/>
        <v>108</v>
      </c>
      <c r="U61" s="93">
        <f t="shared" si="22"/>
        <v>65.3</v>
      </c>
      <c r="V61" s="93">
        <f t="shared" si="22"/>
        <v>65.7</v>
      </c>
      <c r="W61" s="93">
        <f t="shared" si="22"/>
        <v>66.599999999999994</v>
      </c>
      <c r="X61" s="93">
        <f t="shared" si="22"/>
        <v>62.5</v>
      </c>
      <c r="Y61" s="93">
        <f t="shared" si="22"/>
        <v>62.5</v>
      </c>
      <c r="Z61" s="93">
        <f t="shared" si="22"/>
        <v>21.6</v>
      </c>
      <c r="AA61" s="93">
        <f t="shared" si="22"/>
        <v>7.3</v>
      </c>
      <c r="AB61" s="93">
        <f t="shared" si="22"/>
        <v>6.4</v>
      </c>
      <c r="AC61" s="93">
        <f t="shared" si="22"/>
        <v>500</v>
      </c>
      <c r="AD61" s="93">
        <f t="shared" si="22"/>
        <v>3</v>
      </c>
      <c r="AE61" s="93">
        <f t="shared" si="22"/>
        <v>3.5</v>
      </c>
      <c r="AF61" s="93">
        <f t="shared" si="22"/>
        <v>4.8</v>
      </c>
      <c r="AG61" s="108">
        <f t="shared" si="22"/>
        <v>47.2</v>
      </c>
      <c r="AH61" s="108">
        <f t="shared" si="22"/>
        <v>47.2</v>
      </c>
      <c r="AI61" s="108">
        <f t="shared" si="22"/>
        <v>47.2</v>
      </c>
      <c r="AJ61" s="108">
        <f t="shared" si="22"/>
        <v>47.2</v>
      </c>
      <c r="AK61" s="108">
        <f t="shared" si="22"/>
        <v>47.2</v>
      </c>
    </row>
    <row r="62" spans="7:37" x14ac:dyDescent="0.35">
      <c r="G62" s="1">
        <v>23</v>
      </c>
      <c r="H62" s="93">
        <f t="shared" ref="H62:AK62" si="23">IF($G62=H$39,500,H27)</f>
        <v>56.7</v>
      </c>
      <c r="I62" s="93">
        <f t="shared" si="23"/>
        <v>34.200000000000003</v>
      </c>
      <c r="J62" s="93">
        <f t="shared" si="23"/>
        <v>13.6</v>
      </c>
      <c r="K62" s="93">
        <f t="shared" si="23"/>
        <v>4.5</v>
      </c>
      <c r="L62" s="93">
        <f t="shared" si="23"/>
        <v>22.4</v>
      </c>
      <c r="M62" s="93">
        <f t="shared" si="23"/>
        <v>28.3</v>
      </c>
      <c r="N62" s="93">
        <f t="shared" si="23"/>
        <v>49.3</v>
      </c>
      <c r="O62" s="93">
        <f t="shared" si="23"/>
        <v>35.200000000000003</v>
      </c>
      <c r="P62" s="93">
        <f t="shared" si="23"/>
        <v>34.700000000000003</v>
      </c>
      <c r="Q62" s="93">
        <f t="shared" si="23"/>
        <v>34.6</v>
      </c>
      <c r="R62" s="93">
        <f t="shared" si="23"/>
        <v>37.299999999999997</v>
      </c>
      <c r="S62" s="93">
        <f t="shared" si="23"/>
        <v>104</v>
      </c>
      <c r="T62" s="93">
        <f t="shared" si="23"/>
        <v>106</v>
      </c>
      <c r="U62" s="93">
        <f t="shared" si="23"/>
        <v>63.8</v>
      </c>
      <c r="V62" s="93">
        <f t="shared" si="23"/>
        <v>64.2</v>
      </c>
      <c r="W62" s="93">
        <f t="shared" si="23"/>
        <v>65.099999999999994</v>
      </c>
      <c r="X62" s="93">
        <f t="shared" si="23"/>
        <v>61</v>
      </c>
      <c r="Y62" s="93">
        <f t="shared" si="23"/>
        <v>61</v>
      </c>
      <c r="Z62" s="93">
        <f t="shared" si="23"/>
        <v>20.100000000000001</v>
      </c>
      <c r="AA62" s="93">
        <f t="shared" si="23"/>
        <v>8.8000000000000007</v>
      </c>
      <c r="AB62" s="93">
        <f t="shared" si="23"/>
        <v>9.3000000000000007</v>
      </c>
      <c r="AC62" s="93">
        <f t="shared" si="23"/>
        <v>3</v>
      </c>
      <c r="AD62" s="93">
        <f t="shared" si="23"/>
        <v>500</v>
      </c>
      <c r="AE62" s="93">
        <f t="shared" si="23"/>
        <v>3</v>
      </c>
      <c r="AF62" s="93">
        <f t="shared" si="23"/>
        <v>3.9</v>
      </c>
      <c r="AG62" s="108">
        <f t="shared" si="23"/>
        <v>45.7</v>
      </c>
      <c r="AH62" s="108">
        <f t="shared" si="23"/>
        <v>45.7</v>
      </c>
      <c r="AI62" s="108">
        <f t="shared" si="23"/>
        <v>45.7</v>
      </c>
      <c r="AJ62" s="108">
        <f t="shared" si="23"/>
        <v>45.7</v>
      </c>
      <c r="AK62" s="108">
        <f t="shared" si="23"/>
        <v>45.7</v>
      </c>
    </row>
    <row r="63" spans="7:37" x14ac:dyDescent="0.35">
      <c r="G63" s="1">
        <v>24</v>
      </c>
      <c r="H63" s="93">
        <f t="shared" ref="H63:AK63" si="24">IF($G63=H$39,500,H28)</f>
        <v>58.2</v>
      </c>
      <c r="I63" s="93">
        <f t="shared" si="24"/>
        <v>35.9</v>
      </c>
      <c r="J63" s="93">
        <f t="shared" si="24"/>
        <v>15.9</v>
      </c>
      <c r="K63" s="93">
        <f t="shared" si="24"/>
        <v>5.2</v>
      </c>
      <c r="L63" s="93">
        <f t="shared" si="24"/>
        <v>21</v>
      </c>
      <c r="M63" s="93">
        <f t="shared" si="24"/>
        <v>26.9</v>
      </c>
      <c r="N63" s="93">
        <f t="shared" si="24"/>
        <v>51</v>
      </c>
      <c r="O63" s="93">
        <f t="shared" si="24"/>
        <v>36.9</v>
      </c>
      <c r="P63" s="93">
        <f t="shared" si="24"/>
        <v>36.4</v>
      </c>
      <c r="Q63" s="93">
        <f t="shared" si="24"/>
        <v>36.299999999999997</v>
      </c>
      <c r="R63" s="93">
        <f t="shared" si="24"/>
        <v>38.9</v>
      </c>
      <c r="S63" s="93">
        <f t="shared" si="24"/>
        <v>106</v>
      </c>
      <c r="T63" s="93">
        <f t="shared" si="24"/>
        <v>108</v>
      </c>
      <c r="U63" s="93">
        <f t="shared" si="24"/>
        <v>65.2</v>
      </c>
      <c r="V63" s="93">
        <f t="shared" si="24"/>
        <v>65.599999999999994</v>
      </c>
      <c r="W63" s="93">
        <f t="shared" si="24"/>
        <v>66.599999999999994</v>
      </c>
      <c r="X63" s="93">
        <f t="shared" si="24"/>
        <v>62.5</v>
      </c>
      <c r="Y63" s="93">
        <f t="shared" si="24"/>
        <v>60.6</v>
      </c>
      <c r="Z63" s="93">
        <f t="shared" si="24"/>
        <v>21.6</v>
      </c>
      <c r="AA63" s="93">
        <f t="shared" si="24"/>
        <v>11.6</v>
      </c>
      <c r="AB63" s="93">
        <f t="shared" si="24"/>
        <v>10.1</v>
      </c>
      <c r="AC63" s="93">
        <f t="shared" si="24"/>
        <v>3.5</v>
      </c>
      <c r="AD63" s="93">
        <f t="shared" si="24"/>
        <v>3.1</v>
      </c>
      <c r="AE63" s="93">
        <f t="shared" si="24"/>
        <v>500</v>
      </c>
      <c r="AF63" s="93">
        <f t="shared" si="24"/>
        <v>2.5</v>
      </c>
      <c r="AG63" s="108">
        <f t="shared" si="24"/>
        <v>47.6</v>
      </c>
      <c r="AH63" s="108">
        <f t="shared" si="24"/>
        <v>47.6</v>
      </c>
      <c r="AI63" s="108">
        <f t="shared" si="24"/>
        <v>47.6</v>
      </c>
      <c r="AJ63" s="108">
        <f t="shared" si="24"/>
        <v>47.6</v>
      </c>
      <c r="AK63" s="108">
        <f t="shared" si="24"/>
        <v>47.6</v>
      </c>
    </row>
    <row r="64" spans="7:37" x14ac:dyDescent="0.35">
      <c r="G64" s="1">
        <v>25</v>
      </c>
      <c r="H64" s="93">
        <f t="shared" ref="H64:AK64" si="25">IF($G64=H$39,500,H29)</f>
        <v>59</v>
      </c>
      <c r="I64" s="93">
        <f t="shared" si="25"/>
        <v>36.700000000000003</v>
      </c>
      <c r="J64" s="93">
        <f t="shared" si="25"/>
        <v>16.7</v>
      </c>
      <c r="K64" s="93">
        <f t="shared" si="25"/>
        <v>6.6</v>
      </c>
      <c r="L64" s="93">
        <f t="shared" si="25"/>
        <v>19</v>
      </c>
      <c r="M64" s="93">
        <f t="shared" si="25"/>
        <v>24.9</v>
      </c>
      <c r="N64" s="93">
        <f t="shared" si="25"/>
        <v>51.8</v>
      </c>
      <c r="O64" s="93">
        <f t="shared" si="25"/>
        <v>37.700000000000003</v>
      </c>
      <c r="P64" s="93">
        <f t="shared" si="25"/>
        <v>37.200000000000003</v>
      </c>
      <c r="Q64" s="93">
        <f t="shared" si="25"/>
        <v>37.1</v>
      </c>
      <c r="R64" s="93">
        <f t="shared" si="25"/>
        <v>39.700000000000003</v>
      </c>
      <c r="S64" s="93">
        <f t="shared" si="25"/>
        <v>107</v>
      </c>
      <c r="T64" s="93">
        <f t="shared" si="25"/>
        <v>108</v>
      </c>
      <c r="U64" s="93">
        <f t="shared" si="25"/>
        <v>66</v>
      </c>
      <c r="V64" s="93">
        <f t="shared" si="25"/>
        <v>66.400000000000006</v>
      </c>
      <c r="W64" s="93">
        <f t="shared" si="25"/>
        <v>67.400000000000006</v>
      </c>
      <c r="X64" s="93">
        <f t="shared" si="25"/>
        <v>63.3</v>
      </c>
      <c r="Y64" s="93">
        <f t="shared" si="25"/>
        <v>61.5</v>
      </c>
      <c r="Z64" s="93">
        <f t="shared" si="25"/>
        <v>22.4</v>
      </c>
      <c r="AA64" s="93">
        <f t="shared" si="25"/>
        <v>11.9</v>
      </c>
      <c r="AB64" s="93">
        <f t="shared" si="25"/>
        <v>11.4</v>
      </c>
      <c r="AC64" s="93">
        <f t="shared" si="25"/>
        <v>4.8</v>
      </c>
      <c r="AD64" s="93">
        <f t="shared" si="25"/>
        <v>3.9</v>
      </c>
      <c r="AE64" s="93">
        <f t="shared" si="25"/>
        <v>2.5</v>
      </c>
      <c r="AF64" s="93">
        <f t="shared" si="25"/>
        <v>500</v>
      </c>
      <c r="AG64" s="108">
        <f t="shared" si="25"/>
        <v>48.4</v>
      </c>
      <c r="AH64" s="108">
        <f t="shared" si="25"/>
        <v>48.4</v>
      </c>
      <c r="AI64" s="108">
        <f t="shared" si="25"/>
        <v>48.4</v>
      </c>
      <c r="AJ64" s="108">
        <f t="shared" si="25"/>
        <v>48.4</v>
      </c>
      <c r="AK64" s="108">
        <f t="shared" si="25"/>
        <v>48.4</v>
      </c>
    </row>
    <row r="65" spans="7:45" x14ac:dyDescent="0.35">
      <c r="G65" s="63">
        <v>1</v>
      </c>
      <c r="H65" s="108">
        <f t="shared" ref="H65:AF65" si="26">IF($G65=H$39,500,H30)</f>
        <v>500</v>
      </c>
      <c r="I65" s="108">
        <f t="shared" si="26"/>
        <v>28.8</v>
      </c>
      <c r="J65" s="108">
        <f t="shared" si="26"/>
        <v>36.5</v>
      </c>
      <c r="K65" s="108">
        <f t="shared" si="26"/>
        <v>46.2</v>
      </c>
      <c r="L65" s="108">
        <f t="shared" si="26"/>
        <v>58.7</v>
      </c>
      <c r="M65" s="108">
        <f t="shared" si="26"/>
        <v>64.599999999999994</v>
      </c>
      <c r="N65" s="108">
        <f t="shared" si="26"/>
        <v>70</v>
      </c>
      <c r="O65" s="108">
        <f t="shared" si="26"/>
        <v>43.2</v>
      </c>
      <c r="P65" s="108">
        <f t="shared" si="26"/>
        <v>40.700000000000003</v>
      </c>
      <c r="Q65" s="108">
        <f t="shared" si="26"/>
        <v>39.9</v>
      </c>
      <c r="R65" s="108">
        <f t="shared" si="26"/>
        <v>39</v>
      </c>
      <c r="S65" s="108">
        <f t="shared" si="26"/>
        <v>65</v>
      </c>
      <c r="T65" s="108">
        <f t="shared" si="26"/>
        <v>66.599999999999994</v>
      </c>
      <c r="U65" s="108">
        <f t="shared" si="26"/>
        <v>20.6</v>
      </c>
      <c r="V65" s="108">
        <f t="shared" si="26"/>
        <v>21</v>
      </c>
      <c r="W65" s="108">
        <f t="shared" si="26"/>
        <v>22</v>
      </c>
      <c r="X65" s="108">
        <f t="shared" si="26"/>
        <v>17.899999999999999</v>
      </c>
      <c r="Y65" s="108">
        <f t="shared" si="26"/>
        <v>32.700000000000003</v>
      </c>
      <c r="Z65" s="108">
        <f t="shared" si="26"/>
        <v>28.3</v>
      </c>
      <c r="AA65" s="108">
        <f t="shared" si="26"/>
        <v>46</v>
      </c>
      <c r="AB65" s="108">
        <f t="shared" si="26"/>
        <v>39.5</v>
      </c>
      <c r="AC65" s="108">
        <f t="shared" si="26"/>
        <v>47.2</v>
      </c>
      <c r="AD65" s="108">
        <f t="shared" si="26"/>
        <v>45.7</v>
      </c>
      <c r="AE65" s="108">
        <f t="shared" si="26"/>
        <v>47.6</v>
      </c>
      <c r="AF65" s="108">
        <f t="shared" si="26"/>
        <v>48.4</v>
      </c>
      <c r="AG65" s="109">
        <f>IF($G65=AG$39,0,500)</f>
        <v>0</v>
      </c>
      <c r="AH65" s="109">
        <f t="shared" ref="AH65:AK69" si="27">IF($G65=AH$39,0,500)</f>
        <v>500</v>
      </c>
      <c r="AI65" s="109">
        <f t="shared" si="27"/>
        <v>500</v>
      </c>
      <c r="AJ65" s="109">
        <f t="shared" si="27"/>
        <v>500</v>
      </c>
      <c r="AK65" s="109">
        <f t="shared" si="27"/>
        <v>500</v>
      </c>
    </row>
    <row r="66" spans="7:45" x14ac:dyDescent="0.35">
      <c r="G66" s="63">
        <v>2</v>
      </c>
      <c r="H66" s="108">
        <f t="shared" ref="H66:AF66" si="28">IF($G66=H$39,500,H31)</f>
        <v>13.6</v>
      </c>
      <c r="I66" s="108">
        <f t="shared" si="28"/>
        <v>500</v>
      </c>
      <c r="J66" s="108">
        <f t="shared" si="28"/>
        <v>36.5</v>
      </c>
      <c r="K66" s="108">
        <f t="shared" si="28"/>
        <v>46.2</v>
      </c>
      <c r="L66" s="108">
        <f t="shared" si="28"/>
        <v>58.7</v>
      </c>
      <c r="M66" s="108">
        <f t="shared" si="28"/>
        <v>64.599999999999994</v>
      </c>
      <c r="N66" s="108">
        <f t="shared" si="28"/>
        <v>70</v>
      </c>
      <c r="O66" s="108">
        <f t="shared" si="28"/>
        <v>43.2</v>
      </c>
      <c r="P66" s="108">
        <f t="shared" si="28"/>
        <v>40.700000000000003</v>
      </c>
      <c r="Q66" s="108">
        <f t="shared" si="28"/>
        <v>39.9</v>
      </c>
      <c r="R66" s="108">
        <f t="shared" si="28"/>
        <v>39</v>
      </c>
      <c r="S66" s="108">
        <f t="shared" si="28"/>
        <v>65</v>
      </c>
      <c r="T66" s="108">
        <f t="shared" si="28"/>
        <v>66.599999999999994</v>
      </c>
      <c r="U66" s="108">
        <f t="shared" si="28"/>
        <v>20.6</v>
      </c>
      <c r="V66" s="108">
        <f t="shared" si="28"/>
        <v>21</v>
      </c>
      <c r="W66" s="108">
        <f t="shared" si="28"/>
        <v>22</v>
      </c>
      <c r="X66" s="108">
        <f t="shared" si="28"/>
        <v>17.899999999999999</v>
      </c>
      <c r="Y66" s="108">
        <f t="shared" si="28"/>
        <v>32.700000000000003</v>
      </c>
      <c r="Z66" s="108">
        <f t="shared" si="28"/>
        <v>28.3</v>
      </c>
      <c r="AA66" s="108">
        <f t="shared" si="28"/>
        <v>46</v>
      </c>
      <c r="AB66" s="108">
        <f t="shared" si="28"/>
        <v>39.5</v>
      </c>
      <c r="AC66" s="108">
        <f t="shared" si="28"/>
        <v>47.2</v>
      </c>
      <c r="AD66" s="108">
        <f t="shared" si="28"/>
        <v>45.7</v>
      </c>
      <c r="AE66" s="108">
        <f t="shared" si="28"/>
        <v>47.6</v>
      </c>
      <c r="AF66" s="108">
        <f t="shared" si="28"/>
        <v>48.4</v>
      </c>
      <c r="AG66" s="109">
        <f t="shared" ref="AG66:AG69" si="29">IF($G66=AG$39,0,500)</f>
        <v>500</v>
      </c>
      <c r="AH66" s="109">
        <f t="shared" si="27"/>
        <v>0</v>
      </c>
      <c r="AI66" s="109">
        <f t="shared" si="27"/>
        <v>500</v>
      </c>
      <c r="AJ66" s="109">
        <f t="shared" si="27"/>
        <v>500</v>
      </c>
      <c r="AK66" s="109">
        <f t="shared" si="27"/>
        <v>500</v>
      </c>
    </row>
    <row r="67" spans="7:45" x14ac:dyDescent="0.35">
      <c r="G67" s="63">
        <v>3</v>
      </c>
      <c r="H67" s="108">
        <f t="shared" ref="H67:AF67" si="30">IF($G67=H$39,500,H32)</f>
        <v>13.6</v>
      </c>
      <c r="I67" s="108">
        <f t="shared" si="30"/>
        <v>28.8</v>
      </c>
      <c r="J67" s="108">
        <f t="shared" si="30"/>
        <v>500</v>
      </c>
      <c r="K67" s="108">
        <f t="shared" si="30"/>
        <v>46.2</v>
      </c>
      <c r="L67" s="108">
        <f t="shared" si="30"/>
        <v>58.7</v>
      </c>
      <c r="M67" s="108">
        <f t="shared" si="30"/>
        <v>64.599999999999994</v>
      </c>
      <c r="N67" s="108">
        <f t="shared" si="30"/>
        <v>70</v>
      </c>
      <c r="O67" s="108">
        <f t="shared" si="30"/>
        <v>43.2</v>
      </c>
      <c r="P67" s="108">
        <f t="shared" si="30"/>
        <v>40.700000000000003</v>
      </c>
      <c r="Q67" s="108">
        <f t="shared" si="30"/>
        <v>39.9</v>
      </c>
      <c r="R67" s="108">
        <f t="shared" si="30"/>
        <v>39</v>
      </c>
      <c r="S67" s="108">
        <f t="shared" si="30"/>
        <v>65</v>
      </c>
      <c r="T67" s="108">
        <f t="shared" si="30"/>
        <v>66.599999999999994</v>
      </c>
      <c r="U67" s="108">
        <f t="shared" si="30"/>
        <v>20.6</v>
      </c>
      <c r="V67" s="108">
        <f t="shared" si="30"/>
        <v>21</v>
      </c>
      <c r="W67" s="108">
        <f t="shared" si="30"/>
        <v>22</v>
      </c>
      <c r="X67" s="108">
        <f t="shared" si="30"/>
        <v>17.899999999999999</v>
      </c>
      <c r="Y67" s="108">
        <f t="shared" si="30"/>
        <v>32.700000000000003</v>
      </c>
      <c r="Z67" s="108">
        <f t="shared" si="30"/>
        <v>28.3</v>
      </c>
      <c r="AA67" s="108">
        <f t="shared" si="30"/>
        <v>46</v>
      </c>
      <c r="AB67" s="108">
        <f t="shared" si="30"/>
        <v>39.5</v>
      </c>
      <c r="AC67" s="108">
        <f t="shared" si="30"/>
        <v>47.2</v>
      </c>
      <c r="AD67" s="108">
        <f t="shared" si="30"/>
        <v>45.7</v>
      </c>
      <c r="AE67" s="108">
        <f t="shared" si="30"/>
        <v>47.6</v>
      </c>
      <c r="AF67" s="108">
        <f t="shared" si="30"/>
        <v>48.4</v>
      </c>
      <c r="AG67" s="109">
        <f t="shared" si="29"/>
        <v>500</v>
      </c>
      <c r="AH67" s="109">
        <f t="shared" si="27"/>
        <v>500</v>
      </c>
      <c r="AI67" s="109">
        <f t="shared" si="27"/>
        <v>0</v>
      </c>
      <c r="AJ67" s="109">
        <f t="shared" si="27"/>
        <v>500</v>
      </c>
      <c r="AK67" s="109">
        <f t="shared" si="27"/>
        <v>500</v>
      </c>
    </row>
    <row r="68" spans="7:45" x14ac:dyDescent="0.35">
      <c r="G68" s="63">
        <v>4</v>
      </c>
      <c r="H68" s="108">
        <f t="shared" ref="H68:AF68" si="31">IF($G68=H$39,500,H33)</f>
        <v>13.6</v>
      </c>
      <c r="I68" s="108">
        <f t="shared" si="31"/>
        <v>28.8</v>
      </c>
      <c r="J68" s="108">
        <f t="shared" si="31"/>
        <v>36.5</v>
      </c>
      <c r="K68" s="108">
        <f t="shared" si="31"/>
        <v>500</v>
      </c>
      <c r="L68" s="108">
        <f t="shared" si="31"/>
        <v>58.7</v>
      </c>
      <c r="M68" s="108">
        <f t="shared" si="31"/>
        <v>64.599999999999994</v>
      </c>
      <c r="N68" s="108">
        <f t="shared" si="31"/>
        <v>70</v>
      </c>
      <c r="O68" s="108">
        <f t="shared" si="31"/>
        <v>43.2</v>
      </c>
      <c r="P68" s="108">
        <f t="shared" si="31"/>
        <v>40.700000000000003</v>
      </c>
      <c r="Q68" s="108">
        <f t="shared" si="31"/>
        <v>39.9</v>
      </c>
      <c r="R68" s="108">
        <f t="shared" si="31"/>
        <v>39</v>
      </c>
      <c r="S68" s="108">
        <f t="shared" si="31"/>
        <v>65</v>
      </c>
      <c r="T68" s="108">
        <f t="shared" si="31"/>
        <v>66.599999999999994</v>
      </c>
      <c r="U68" s="108">
        <f t="shared" si="31"/>
        <v>20.6</v>
      </c>
      <c r="V68" s="108">
        <f t="shared" si="31"/>
        <v>21</v>
      </c>
      <c r="W68" s="108">
        <f t="shared" si="31"/>
        <v>22</v>
      </c>
      <c r="X68" s="108">
        <f t="shared" si="31"/>
        <v>17.899999999999999</v>
      </c>
      <c r="Y68" s="108">
        <f t="shared" si="31"/>
        <v>32.700000000000003</v>
      </c>
      <c r="Z68" s="108">
        <f t="shared" si="31"/>
        <v>28.3</v>
      </c>
      <c r="AA68" s="108">
        <f t="shared" si="31"/>
        <v>46</v>
      </c>
      <c r="AB68" s="108">
        <f t="shared" si="31"/>
        <v>39.5</v>
      </c>
      <c r="AC68" s="108">
        <f t="shared" si="31"/>
        <v>47.2</v>
      </c>
      <c r="AD68" s="108">
        <f t="shared" si="31"/>
        <v>45.7</v>
      </c>
      <c r="AE68" s="108">
        <f t="shared" si="31"/>
        <v>47.6</v>
      </c>
      <c r="AF68" s="108">
        <f t="shared" si="31"/>
        <v>48.4</v>
      </c>
      <c r="AG68" s="109">
        <f t="shared" si="29"/>
        <v>500</v>
      </c>
      <c r="AH68" s="109">
        <f t="shared" si="27"/>
        <v>500</v>
      </c>
      <c r="AI68" s="109">
        <f t="shared" si="27"/>
        <v>500</v>
      </c>
      <c r="AJ68" s="109">
        <f t="shared" si="27"/>
        <v>0</v>
      </c>
      <c r="AK68" s="109">
        <f t="shared" si="27"/>
        <v>500</v>
      </c>
    </row>
    <row r="69" spans="7:45" x14ac:dyDescent="0.35">
      <c r="G69" s="63">
        <v>5</v>
      </c>
      <c r="H69" s="108">
        <f t="shared" ref="H69:AF69" si="32">IF($G69=H$39,500,H34)</f>
        <v>13.6</v>
      </c>
      <c r="I69" s="108">
        <f t="shared" si="32"/>
        <v>28.8</v>
      </c>
      <c r="J69" s="108">
        <f t="shared" si="32"/>
        <v>36.5</v>
      </c>
      <c r="K69" s="108">
        <f t="shared" si="32"/>
        <v>46.2</v>
      </c>
      <c r="L69" s="108">
        <f t="shared" si="32"/>
        <v>500</v>
      </c>
      <c r="M69" s="108">
        <f t="shared" si="32"/>
        <v>64.599999999999994</v>
      </c>
      <c r="N69" s="108">
        <f t="shared" si="32"/>
        <v>70</v>
      </c>
      <c r="O69" s="108">
        <f t="shared" si="32"/>
        <v>43.2</v>
      </c>
      <c r="P69" s="108">
        <f t="shared" si="32"/>
        <v>40.700000000000003</v>
      </c>
      <c r="Q69" s="108">
        <f t="shared" si="32"/>
        <v>39.9</v>
      </c>
      <c r="R69" s="108">
        <f t="shared" si="32"/>
        <v>39</v>
      </c>
      <c r="S69" s="108">
        <f t="shared" si="32"/>
        <v>65</v>
      </c>
      <c r="T69" s="108">
        <f t="shared" si="32"/>
        <v>66.599999999999994</v>
      </c>
      <c r="U69" s="108">
        <f t="shared" si="32"/>
        <v>20.6</v>
      </c>
      <c r="V69" s="108">
        <f t="shared" si="32"/>
        <v>21</v>
      </c>
      <c r="W69" s="108">
        <f t="shared" si="32"/>
        <v>22</v>
      </c>
      <c r="X69" s="108">
        <f t="shared" si="32"/>
        <v>17.899999999999999</v>
      </c>
      <c r="Y69" s="108">
        <f t="shared" si="32"/>
        <v>32.700000000000003</v>
      </c>
      <c r="Z69" s="108">
        <f t="shared" si="32"/>
        <v>28.3</v>
      </c>
      <c r="AA69" s="108">
        <f t="shared" si="32"/>
        <v>46</v>
      </c>
      <c r="AB69" s="108">
        <f t="shared" si="32"/>
        <v>39.5</v>
      </c>
      <c r="AC69" s="108">
        <f t="shared" si="32"/>
        <v>47.2</v>
      </c>
      <c r="AD69" s="108">
        <f t="shared" si="32"/>
        <v>45.7</v>
      </c>
      <c r="AE69" s="108">
        <f t="shared" si="32"/>
        <v>47.6</v>
      </c>
      <c r="AF69" s="108">
        <f t="shared" si="32"/>
        <v>48.4</v>
      </c>
      <c r="AG69" s="109">
        <f t="shared" si="29"/>
        <v>500</v>
      </c>
      <c r="AH69" s="109">
        <f t="shared" si="27"/>
        <v>500</v>
      </c>
      <c r="AI69" s="109">
        <f t="shared" si="27"/>
        <v>500</v>
      </c>
      <c r="AJ69" s="109">
        <f t="shared" si="27"/>
        <v>500</v>
      </c>
      <c r="AK69" s="109">
        <f t="shared" si="27"/>
        <v>0</v>
      </c>
    </row>
    <row r="74" spans="7:45" x14ac:dyDescent="0.35">
      <c r="G74" s="95" t="s">
        <v>85</v>
      </c>
      <c r="H74" s="96">
        <v>1</v>
      </c>
      <c r="I74" s="96">
        <v>2</v>
      </c>
      <c r="J74" s="96">
        <v>3</v>
      </c>
      <c r="K74" s="96">
        <v>4</v>
      </c>
      <c r="L74" s="96">
        <v>5</v>
      </c>
      <c r="M74" s="96">
        <v>6</v>
      </c>
      <c r="N74" s="96">
        <v>7</v>
      </c>
      <c r="O74" s="96">
        <v>8</v>
      </c>
      <c r="P74" s="96">
        <v>9</v>
      </c>
      <c r="Q74" s="96">
        <v>10</v>
      </c>
      <c r="R74" s="96">
        <v>11</v>
      </c>
      <c r="S74" s="96">
        <v>12</v>
      </c>
      <c r="T74" s="96">
        <v>13</v>
      </c>
      <c r="U74" s="96">
        <v>14</v>
      </c>
      <c r="V74" s="96">
        <v>15</v>
      </c>
      <c r="W74" s="96">
        <v>16</v>
      </c>
      <c r="X74" s="96">
        <v>17</v>
      </c>
      <c r="Y74" s="96">
        <v>18</v>
      </c>
      <c r="Z74" s="96">
        <v>19</v>
      </c>
      <c r="AA74" s="96">
        <v>20</v>
      </c>
      <c r="AB74" s="96">
        <v>21</v>
      </c>
      <c r="AC74" s="96">
        <v>22</v>
      </c>
      <c r="AD74" s="96">
        <v>23</v>
      </c>
      <c r="AE74" s="96">
        <v>24</v>
      </c>
      <c r="AF74" s="96">
        <v>25</v>
      </c>
      <c r="AG74" s="97">
        <v>1</v>
      </c>
      <c r="AH74" s="97">
        <v>2</v>
      </c>
      <c r="AI74" s="97">
        <v>3</v>
      </c>
      <c r="AJ74" s="98">
        <v>4</v>
      </c>
      <c r="AK74" s="97">
        <v>5</v>
      </c>
      <c r="AM74" t="s">
        <v>88</v>
      </c>
      <c r="AR74" s="99" t="s">
        <v>99</v>
      </c>
      <c r="AS74" t="s">
        <v>110</v>
      </c>
    </row>
    <row r="75" spans="7:45" x14ac:dyDescent="0.35">
      <c r="G75" s="96">
        <v>1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100">
        <v>0</v>
      </c>
      <c r="T75" s="100">
        <v>0</v>
      </c>
      <c r="U75" s="100">
        <v>1</v>
      </c>
      <c r="V75" s="100">
        <v>0</v>
      </c>
      <c r="W75" s="100">
        <v>0</v>
      </c>
      <c r="X75" s="100">
        <v>0</v>
      </c>
      <c r="Y75" s="100">
        <v>0</v>
      </c>
      <c r="Z75" s="100">
        <v>0</v>
      </c>
      <c r="AA75" s="100">
        <v>0</v>
      </c>
      <c r="AB75" s="100">
        <v>0</v>
      </c>
      <c r="AC75" s="100">
        <v>0</v>
      </c>
      <c r="AD75" s="100">
        <v>0</v>
      </c>
      <c r="AE75" s="100">
        <v>0</v>
      </c>
      <c r="AF75" s="100">
        <v>0</v>
      </c>
      <c r="AG75" s="101">
        <v>0</v>
      </c>
      <c r="AH75" s="101">
        <v>0</v>
      </c>
      <c r="AI75" s="101">
        <v>0</v>
      </c>
      <c r="AJ75" s="101">
        <v>0</v>
      </c>
      <c r="AK75" s="101">
        <v>0</v>
      </c>
      <c r="AM75" s="104">
        <f>SUM(H75:AK75)</f>
        <v>1</v>
      </c>
      <c r="AR75">
        <f>G75</f>
        <v>1</v>
      </c>
      <c r="AS75">
        <f>SUMPRODUCT(H75:AK75,$H$74:$AK$74)</f>
        <v>14</v>
      </c>
    </row>
    <row r="76" spans="7:45" x14ac:dyDescent="0.35">
      <c r="G76" s="96">
        <v>2</v>
      </c>
      <c r="H76" s="100">
        <v>0</v>
      </c>
      <c r="I76" s="100">
        <v>0</v>
      </c>
      <c r="J76" s="100">
        <v>0</v>
      </c>
      <c r="K76" s="100">
        <v>0</v>
      </c>
      <c r="L76" s="100">
        <v>0</v>
      </c>
      <c r="M76" s="100">
        <v>0</v>
      </c>
      <c r="N76" s="100">
        <v>0</v>
      </c>
      <c r="O76" s="100">
        <v>0</v>
      </c>
      <c r="P76" s="100">
        <v>0</v>
      </c>
      <c r="Q76" s="100">
        <v>0</v>
      </c>
      <c r="R76" s="100">
        <v>0</v>
      </c>
      <c r="S76" s="100">
        <v>0</v>
      </c>
      <c r="T76" s="100">
        <v>0</v>
      </c>
      <c r="U76" s="100">
        <v>0</v>
      </c>
      <c r="V76" s="100">
        <v>0</v>
      </c>
      <c r="W76" s="100">
        <v>0</v>
      </c>
      <c r="X76" s="100">
        <v>0</v>
      </c>
      <c r="Y76" s="100">
        <v>0</v>
      </c>
      <c r="Z76" s="100">
        <v>0</v>
      </c>
      <c r="AA76" s="100">
        <v>0</v>
      </c>
      <c r="AB76" s="100">
        <v>0</v>
      </c>
      <c r="AC76" s="100">
        <v>0</v>
      </c>
      <c r="AD76" s="100">
        <v>0</v>
      </c>
      <c r="AE76" s="100">
        <v>1</v>
      </c>
      <c r="AF76" s="100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M76" s="104">
        <f t="shared" ref="AM76:AM104" si="33">SUM(H76:AK76)</f>
        <v>1</v>
      </c>
      <c r="AO76" t="s">
        <v>93</v>
      </c>
      <c r="AP76" s="103">
        <f>SUM(H100:AF104)</f>
        <v>5</v>
      </c>
      <c r="AR76">
        <f t="shared" ref="AR76:AR104" si="34">G76</f>
        <v>2</v>
      </c>
      <c r="AS76">
        <f t="shared" ref="AS76:AS104" si="35">SUMPRODUCT(H76:AK76,$H$74:$AK$74)</f>
        <v>24</v>
      </c>
    </row>
    <row r="77" spans="7:45" x14ac:dyDescent="0.35">
      <c r="G77" s="96">
        <v>3</v>
      </c>
      <c r="H77" s="100">
        <v>0</v>
      </c>
      <c r="I77" s="100">
        <v>0</v>
      </c>
      <c r="J77" s="100">
        <v>0</v>
      </c>
      <c r="K77" s="100">
        <v>0</v>
      </c>
      <c r="L77" s="100">
        <v>0</v>
      </c>
      <c r="M77" s="100">
        <v>0</v>
      </c>
      <c r="N77" s="100">
        <v>0</v>
      </c>
      <c r="O77" s="100">
        <v>0</v>
      </c>
      <c r="P77" s="100">
        <v>0</v>
      </c>
      <c r="Q77" s="100">
        <v>0</v>
      </c>
      <c r="R77" s="100">
        <v>0</v>
      </c>
      <c r="S77" s="100">
        <v>0</v>
      </c>
      <c r="T77" s="100">
        <v>0</v>
      </c>
      <c r="U77" s="100">
        <v>0</v>
      </c>
      <c r="V77" s="100">
        <v>0</v>
      </c>
      <c r="W77" s="100">
        <v>0</v>
      </c>
      <c r="X77" s="100">
        <v>0</v>
      </c>
      <c r="Y77" s="100">
        <v>0</v>
      </c>
      <c r="Z77" s="100">
        <v>1</v>
      </c>
      <c r="AA77" s="100">
        <v>0</v>
      </c>
      <c r="AB77" s="100">
        <v>0</v>
      </c>
      <c r="AC77" s="100">
        <v>0</v>
      </c>
      <c r="AD77" s="100">
        <v>0</v>
      </c>
      <c r="AE77" s="100">
        <v>0</v>
      </c>
      <c r="AF77" s="100">
        <v>0</v>
      </c>
      <c r="AG77" s="101">
        <v>0</v>
      </c>
      <c r="AH77" s="101">
        <v>0</v>
      </c>
      <c r="AI77" s="101">
        <v>0</v>
      </c>
      <c r="AJ77" s="101">
        <v>0</v>
      </c>
      <c r="AK77" s="101">
        <v>0</v>
      </c>
      <c r="AM77" s="104">
        <f t="shared" si="33"/>
        <v>1</v>
      </c>
      <c r="AO77" t="s">
        <v>94</v>
      </c>
      <c r="AP77" s="103">
        <f>SUM(AG75:AK99)</f>
        <v>5</v>
      </c>
      <c r="AR77">
        <f t="shared" si="34"/>
        <v>3</v>
      </c>
      <c r="AS77">
        <f t="shared" si="35"/>
        <v>19</v>
      </c>
    </row>
    <row r="78" spans="7:45" x14ac:dyDescent="0.35">
      <c r="G78" s="96">
        <v>4</v>
      </c>
      <c r="H78" s="100">
        <v>0</v>
      </c>
      <c r="I78" s="100">
        <v>1</v>
      </c>
      <c r="J78" s="100">
        <v>0</v>
      </c>
      <c r="K78" s="100">
        <v>0</v>
      </c>
      <c r="L78" s="100">
        <v>0</v>
      </c>
      <c r="M78" s="100">
        <v>0</v>
      </c>
      <c r="N78" s="100">
        <v>0</v>
      </c>
      <c r="O78" s="100">
        <v>0</v>
      </c>
      <c r="P78" s="100">
        <v>0</v>
      </c>
      <c r="Q78" s="100">
        <v>0</v>
      </c>
      <c r="R78" s="100">
        <v>0</v>
      </c>
      <c r="S78" s="100">
        <v>0</v>
      </c>
      <c r="T78" s="100">
        <v>0</v>
      </c>
      <c r="U78" s="100">
        <v>0</v>
      </c>
      <c r="V78" s="100">
        <v>0</v>
      </c>
      <c r="W78" s="100">
        <v>0</v>
      </c>
      <c r="X78" s="100">
        <v>0</v>
      </c>
      <c r="Y78" s="100">
        <v>0</v>
      </c>
      <c r="Z78" s="100">
        <v>0</v>
      </c>
      <c r="AA78" s="100">
        <v>0</v>
      </c>
      <c r="AB78" s="100">
        <v>0</v>
      </c>
      <c r="AC78" s="100">
        <v>0</v>
      </c>
      <c r="AD78" s="100">
        <v>0</v>
      </c>
      <c r="AE78" s="100">
        <v>0</v>
      </c>
      <c r="AF78" s="100">
        <v>0</v>
      </c>
      <c r="AG78" s="101">
        <v>0</v>
      </c>
      <c r="AH78" s="101">
        <v>0</v>
      </c>
      <c r="AI78" s="101">
        <v>0</v>
      </c>
      <c r="AJ78" s="101">
        <v>0</v>
      </c>
      <c r="AK78" s="101">
        <v>0</v>
      </c>
      <c r="AM78" s="104">
        <f t="shared" si="33"/>
        <v>1</v>
      </c>
      <c r="AR78">
        <f t="shared" si="34"/>
        <v>4</v>
      </c>
      <c r="AS78">
        <f t="shared" si="35"/>
        <v>2</v>
      </c>
    </row>
    <row r="79" spans="7:45" x14ac:dyDescent="0.35">
      <c r="G79" s="96">
        <v>5</v>
      </c>
      <c r="H79" s="100">
        <v>0</v>
      </c>
      <c r="I79" s="100">
        <v>0</v>
      </c>
      <c r="J79" s="100">
        <v>0</v>
      </c>
      <c r="K79" s="100">
        <v>0</v>
      </c>
      <c r="L79" s="100">
        <v>0</v>
      </c>
      <c r="M79" s="100">
        <v>0</v>
      </c>
      <c r="N79" s="100">
        <v>0</v>
      </c>
      <c r="O79" s="100">
        <v>0</v>
      </c>
      <c r="P79" s="100">
        <v>0</v>
      </c>
      <c r="Q79" s="100">
        <v>0</v>
      </c>
      <c r="R79" s="100">
        <v>0</v>
      </c>
      <c r="S79" s="100">
        <v>0</v>
      </c>
      <c r="T79" s="100">
        <v>0</v>
      </c>
      <c r="U79" s="100">
        <v>0</v>
      </c>
      <c r="V79" s="100">
        <v>0</v>
      </c>
      <c r="W79" s="100">
        <v>0</v>
      </c>
      <c r="X79" s="100">
        <v>0</v>
      </c>
      <c r="Y79" s="100">
        <v>0</v>
      </c>
      <c r="Z79" s="100">
        <v>0</v>
      </c>
      <c r="AA79" s="100">
        <v>0</v>
      </c>
      <c r="AB79" s="100">
        <v>0</v>
      </c>
      <c r="AC79" s="100">
        <v>0</v>
      </c>
      <c r="AD79" s="100">
        <v>0</v>
      </c>
      <c r="AE79" s="100">
        <v>0</v>
      </c>
      <c r="AF79" s="100">
        <v>1</v>
      </c>
      <c r="AG79" s="101">
        <v>0</v>
      </c>
      <c r="AH79" s="101">
        <v>0</v>
      </c>
      <c r="AI79" s="101">
        <v>0</v>
      </c>
      <c r="AJ79" s="101">
        <v>0</v>
      </c>
      <c r="AK79" s="101">
        <v>0</v>
      </c>
      <c r="AM79" s="104">
        <f t="shared" si="33"/>
        <v>1</v>
      </c>
      <c r="AR79">
        <f t="shared" si="34"/>
        <v>5</v>
      </c>
      <c r="AS79">
        <f t="shared" si="35"/>
        <v>25</v>
      </c>
    </row>
    <row r="80" spans="7:45" x14ac:dyDescent="0.35">
      <c r="G80" s="96">
        <v>6</v>
      </c>
      <c r="H80" s="100">
        <v>0</v>
      </c>
      <c r="I80" s="100">
        <v>0</v>
      </c>
      <c r="J80" s="100">
        <v>0</v>
      </c>
      <c r="K80" s="100">
        <v>0</v>
      </c>
      <c r="L80" s="100">
        <v>1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0">
        <v>0</v>
      </c>
      <c r="S80" s="100">
        <v>0</v>
      </c>
      <c r="T80" s="100">
        <v>0</v>
      </c>
      <c r="U80" s="100">
        <v>0</v>
      </c>
      <c r="V80" s="100">
        <v>0</v>
      </c>
      <c r="W80" s="100">
        <v>0</v>
      </c>
      <c r="X80" s="100">
        <v>0</v>
      </c>
      <c r="Y80" s="100">
        <v>0</v>
      </c>
      <c r="Z80" s="100">
        <v>0</v>
      </c>
      <c r="AA80" s="100">
        <v>0</v>
      </c>
      <c r="AB80" s="100">
        <v>0</v>
      </c>
      <c r="AC80" s="100">
        <v>0</v>
      </c>
      <c r="AD80" s="100">
        <v>0</v>
      </c>
      <c r="AE80" s="100">
        <v>0</v>
      </c>
      <c r="AF80" s="100">
        <v>0</v>
      </c>
      <c r="AG80" s="101">
        <v>0</v>
      </c>
      <c r="AH80" s="101">
        <v>0</v>
      </c>
      <c r="AI80" s="101">
        <v>0</v>
      </c>
      <c r="AJ80" s="101">
        <v>0</v>
      </c>
      <c r="AK80" s="101">
        <v>0</v>
      </c>
      <c r="AM80" s="104">
        <f t="shared" si="33"/>
        <v>1</v>
      </c>
      <c r="AR80">
        <f t="shared" si="34"/>
        <v>6</v>
      </c>
      <c r="AS80">
        <f t="shared" si="35"/>
        <v>5</v>
      </c>
    </row>
    <row r="81" spans="7:45" x14ac:dyDescent="0.35">
      <c r="G81" s="96">
        <v>7</v>
      </c>
      <c r="H81" s="100">
        <v>0</v>
      </c>
      <c r="I81" s="100">
        <v>0</v>
      </c>
      <c r="J81" s="100">
        <v>0</v>
      </c>
      <c r="K81" s="100">
        <v>0</v>
      </c>
      <c r="L81" s="100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0">
        <v>0</v>
      </c>
      <c r="S81" s="100">
        <v>0</v>
      </c>
      <c r="T81" s="100">
        <v>0</v>
      </c>
      <c r="U81" s="100">
        <v>0</v>
      </c>
      <c r="V81" s="100">
        <v>0</v>
      </c>
      <c r="W81" s="100">
        <v>0</v>
      </c>
      <c r="X81" s="100">
        <v>0</v>
      </c>
      <c r="Y81" s="100">
        <v>0</v>
      </c>
      <c r="Z81" s="100">
        <v>0</v>
      </c>
      <c r="AA81" s="100">
        <v>0</v>
      </c>
      <c r="AB81" s="100">
        <v>0</v>
      </c>
      <c r="AC81" s="100">
        <v>0</v>
      </c>
      <c r="AD81" s="100">
        <v>0</v>
      </c>
      <c r="AE81" s="100">
        <v>0</v>
      </c>
      <c r="AF81" s="100">
        <v>0</v>
      </c>
      <c r="AG81" s="101">
        <v>0</v>
      </c>
      <c r="AH81" s="101">
        <v>0</v>
      </c>
      <c r="AI81" s="101">
        <v>1</v>
      </c>
      <c r="AJ81" s="101">
        <v>0</v>
      </c>
      <c r="AK81" s="101">
        <v>0</v>
      </c>
      <c r="AM81" s="104">
        <f t="shared" si="33"/>
        <v>1</v>
      </c>
      <c r="AR81">
        <f t="shared" si="34"/>
        <v>7</v>
      </c>
      <c r="AS81">
        <f t="shared" si="35"/>
        <v>3</v>
      </c>
    </row>
    <row r="82" spans="7:45" x14ac:dyDescent="0.35">
      <c r="G82" s="96">
        <v>8</v>
      </c>
      <c r="H82" s="100">
        <v>0</v>
      </c>
      <c r="I82" s="100">
        <v>0</v>
      </c>
      <c r="J82" s="100">
        <v>0</v>
      </c>
      <c r="K82" s="100">
        <v>0</v>
      </c>
      <c r="L82" s="100">
        <v>0</v>
      </c>
      <c r="M82" s="100">
        <v>0</v>
      </c>
      <c r="N82" s="100">
        <v>0</v>
      </c>
      <c r="O82" s="100">
        <v>0</v>
      </c>
      <c r="P82" s="100">
        <v>0</v>
      </c>
      <c r="Q82" s="100">
        <v>1</v>
      </c>
      <c r="R82" s="100">
        <v>0</v>
      </c>
      <c r="S82" s="100">
        <v>0</v>
      </c>
      <c r="T82" s="100">
        <v>0</v>
      </c>
      <c r="U82" s="100">
        <v>0</v>
      </c>
      <c r="V82" s="100">
        <v>0</v>
      </c>
      <c r="W82" s="100">
        <v>0</v>
      </c>
      <c r="X82" s="100">
        <v>0</v>
      </c>
      <c r="Y82" s="100">
        <v>0</v>
      </c>
      <c r="Z82" s="100">
        <v>0</v>
      </c>
      <c r="AA82" s="100">
        <v>0</v>
      </c>
      <c r="AB82" s="100">
        <v>0</v>
      </c>
      <c r="AC82" s="100">
        <v>0</v>
      </c>
      <c r="AD82" s="100">
        <v>0</v>
      </c>
      <c r="AE82" s="100">
        <v>0</v>
      </c>
      <c r="AF82" s="100">
        <v>0</v>
      </c>
      <c r="AG82" s="101">
        <v>0</v>
      </c>
      <c r="AH82" s="101">
        <v>0</v>
      </c>
      <c r="AI82" s="101">
        <v>0</v>
      </c>
      <c r="AJ82" s="101">
        <v>0</v>
      </c>
      <c r="AK82" s="101">
        <v>0</v>
      </c>
      <c r="AM82" s="104">
        <f t="shared" si="33"/>
        <v>1</v>
      </c>
      <c r="AR82">
        <f t="shared" si="34"/>
        <v>8</v>
      </c>
      <c r="AS82">
        <f t="shared" si="35"/>
        <v>10</v>
      </c>
    </row>
    <row r="83" spans="7:45" x14ac:dyDescent="0.35">
      <c r="G83" s="96">
        <v>9</v>
      </c>
      <c r="H83" s="100">
        <v>0</v>
      </c>
      <c r="I83" s="100">
        <v>0</v>
      </c>
      <c r="J83" s="100">
        <v>0</v>
      </c>
      <c r="K83" s="100">
        <v>0</v>
      </c>
      <c r="L83" s="100">
        <v>0</v>
      </c>
      <c r="M83" s="100">
        <v>0</v>
      </c>
      <c r="N83" s="100">
        <v>0</v>
      </c>
      <c r="O83" s="100">
        <v>0</v>
      </c>
      <c r="P83" s="100">
        <v>0</v>
      </c>
      <c r="Q83" s="100">
        <v>0</v>
      </c>
      <c r="R83" s="100">
        <v>1</v>
      </c>
      <c r="S83" s="100">
        <v>0</v>
      </c>
      <c r="T83" s="100">
        <v>0</v>
      </c>
      <c r="U83" s="100">
        <v>0</v>
      </c>
      <c r="V83" s="100">
        <v>0</v>
      </c>
      <c r="W83" s="100">
        <v>0</v>
      </c>
      <c r="X83" s="100">
        <v>0</v>
      </c>
      <c r="Y83" s="100">
        <v>0</v>
      </c>
      <c r="Z83" s="100">
        <v>0</v>
      </c>
      <c r="AA83" s="100">
        <v>0</v>
      </c>
      <c r="AB83" s="100">
        <v>0</v>
      </c>
      <c r="AC83" s="100">
        <v>0</v>
      </c>
      <c r="AD83" s="100">
        <v>0</v>
      </c>
      <c r="AE83" s="100">
        <v>0</v>
      </c>
      <c r="AF83" s="100">
        <v>0</v>
      </c>
      <c r="AG83" s="101">
        <v>0</v>
      </c>
      <c r="AH83" s="101">
        <v>0</v>
      </c>
      <c r="AI83" s="101">
        <v>0</v>
      </c>
      <c r="AJ83" s="101">
        <v>0</v>
      </c>
      <c r="AK83" s="101">
        <v>0</v>
      </c>
      <c r="AM83" s="104">
        <f t="shared" si="33"/>
        <v>1</v>
      </c>
      <c r="AR83">
        <f t="shared" si="34"/>
        <v>9</v>
      </c>
      <c r="AS83">
        <f t="shared" si="35"/>
        <v>11</v>
      </c>
    </row>
    <row r="84" spans="7:45" x14ac:dyDescent="0.35">
      <c r="G84" s="96">
        <v>10</v>
      </c>
      <c r="H84" s="100">
        <v>0</v>
      </c>
      <c r="I84" s="100">
        <v>0</v>
      </c>
      <c r="J84" s="100">
        <v>0</v>
      </c>
      <c r="K84" s="100">
        <v>0</v>
      </c>
      <c r="L84" s="100">
        <v>0</v>
      </c>
      <c r="M84" s="100">
        <v>0</v>
      </c>
      <c r="N84" s="100">
        <v>1</v>
      </c>
      <c r="O84" s="100">
        <v>0</v>
      </c>
      <c r="P84" s="100">
        <v>0</v>
      </c>
      <c r="Q84" s="100">
        <v>0</v>
      </c>
      <c r="R84" s="100">
        <v>0</v>
      </c>
      <c r="S84" s="100">
        <v>0</v>
      </c>
      <c r="T84" s="100">
        <v>0</v>
      </c>
      <c r="U84" s="100">
        <v>0</v>
      </c>
      <c r="V84" s="100">
        <v>0</v>
      </c>
      <c r="W84" s="100">
        <v>0</v>
      </c>
      <c r="X84" s="100">
        <v>0</v>
      </c>
      <c r="Y84" s="100">
        <v>0</v>
      </c>
      <c r="Z84" s="100">
        <v>0</v>
      </c>
      <c r="AA84" s="100">
        <v>0</v>
      </c>
      <c r="AB84" s="100">
        <v>0</v>
      </c>
      <c r="AC84" s="100">
        <v>0</v>
      </c>
      <c r="AD84" s="100">
        <v>0</v>
      </c>
      <c r="AE84" s="100">
        <v>0</v>
      </c>
      <c r="AF84" s="100">
        <v>0</v>
      </c>
      <c r="AG84" s="101">
        <v>0</v>
      </c>
      <c r="AH84" s="101">
        <v>0</v>
      </c>
      <c r="AI84" s="101">
        <v>0</v>
      </c>
      <c r="AJ84" s="101">
        <v>0</v>
      </c>
      <c r="AK84" s="101">
        <v>0</v>
      </c>
      <c r="AM84" s="104">
        <f t="shared" si="33"/>
        <v>1</v>
      </c>
      <c r="AR84">
        <f t="shared" si="34"/>
        <v>10</v>
      </c>
      <c r="AS84">
        <f t="shared" si="35"/>
        <v>7</v>
      </c>
    </row>
    <row r="85" spans="7:45" x14ac:dyDescent="0.35">
      <c r="G85" s="96">
        <v>11</v>
      </c>
      <c r="H85" s="100">
        <v>0</v>
      </c>
      <c r="I85" s="100">
        <v>0</v>
      </c>
      <c r="J85" s="100">
        <v>0</v>
      </c>
      <c r="K85" s="100">
        <v>0</v>
      </c>
      <c r="L85" s="100">
        <v>0</v>
      </c>
      <c r="M85" s="100">
        <v>0</v>
      </c>
      <c r="N85" s="100">
        <v>0</v>
      </c>
      <c r="O85" s="100">
        <v>1</v>
      </c>
      <c r="P85" s="100">
        <v>0</v>
      </c>
      <c r="Q85" s="100">
        <v>0</v>
      </c>
      <c r="R85" s="100">
        <v>0</v>
      </c>
      <c r="S85" s="100">
        <v>0</v>
      </c>
      <c r="T85" s="100">
        <v>0</v>
      </c>
      <c r="U85" s="100">
        <v>0</v>
      </c>
      <c r="V85" s="100">
        <v>0</v>
      </c>
      <c r="W85" s="100">
        <v>0</v>
      </c>
      <c r="X85" s="100">
        <v>0</v>
      </c>
      <c r="Y85" s="100">
        <v>0</v>
      </c>
      <c r="Z85" s="100">
        <v>0</v>
      </c>
      <c r="AA85" s="100">
        <v>0</v>
      </c>
      <c r="AB85" s="100">
        <v>0</v>
      </c>
      <c r="AC85" s="100">
        <v>0</v>
      </c>
      <c r="AD85" s="100">
        <v>0</v>
      </c>
      <c r="AE85" s="100">
        <v>0</v>
      </c>
      <c r="AF85" s="100">
        <v>0</v>
      </c>
      <c r="AG85" s="101">
        <v>0</v>
      </c>
      <c r="AH85" s="101">
        <v>0</v>
      </c>
      <c r="AI85" s="101">
        <v>0</v>
      </c>
      <c r="AJ85" s="101">
        <v>0</v>
      </c>
      <c r="AK85" s="101">
        <v>0</v>
      </c>
      <c r="AM85" s="104">
        <f t="shared" si="33"/>
        <v>1</v>
      </c>
      <c r="AR85">
        <f t="shared" si="34"/>
        <v>11</v>
      </c>
      <c r="AS85">
        <f t="shared" si="35"/>
        <v>8</v>
      </c>
    </row>
    <row r="86" spans="7:45" x14ac:dyDescent="0.35">
      <c r="G86" s="96">
        <v>12</v>
      </c>
      <c r="H86" s="100">
        <v>0</v>
      </c>
      <c r="I86" s="100">
        <v>0</v>
      </c>
      <c r="J86" s="100">
        <v>0</v>
      </c>
      <c r="K86" s="100">
        <v>0</v>
      </c>
      <c r="L86" s="100">
        <v>0</v>
      </c>
      <c r="M86" s="100">
        <v>0</v>
      </c>
      <c r="N86" s="100">
        <v>0</v>
      </c>
      <c r="O86" s="100">
        <v>0</v>
      </c>
      <c r="P86" s="100">
        <v>0</v>
      </c>
      <c r="Q86" s="100">
        <v>0</v>
      </c>
      <c r="R86" s="100">
        <v>0</v>
      </c>
      <c r="S86" s="100">
        <v>0</v>
      </c>
      <c r="T86" s="100">
        <v>0</v>
      </c>
      <c r="U86" s="100">
        <v>0</v>
      </c>
      <c r="V86" s="100">
        <v>0</v>
      </c>
      <c r="W86" s="100">
        <v>0</v>
      </c>
      <c r="X86" s="100">
        <v>0</v>
      </c>
      <c r="Y86" s="100">
        <v>0</v>
      </c>
      <c r="Z86" s="100">
        <v>0</v>
      </c>
      <c r="AA86" s="100">
        <v>0</v>
      </c>
      <c r="AB86" s="100">
        <v>0</v>
      </c>
      <c r="AC86" s="100">
        <v>0</v>
      </c>
      <c r="AD86" s="100">
        <v>0</v>
      </c>
      <c r="AE86" s="100">
        <v>0</v>
      </c>
      <c r="AF86" s="100">
        <v>0</v>
      </c>
      <c r="AG86" s="101">
        <v>0</v>
      </c>
      <c r="AH86" s="101">
        <v>0</v>
      </c>
      <c r="AI86" s="101">
        <v>0</v>
      </c>
      <c r="AJ86" s="101">
        <v>0</v>
      </c>
      <c r="AK86" s="101">
        <v>1</v>
      </c>
      <c r="AM86" s="104">
        <f t="shared" si="33"/>
        <v>1</v>
      </c>
      <c r="AR86">
        <f t="shared" si="34"/>
        <v>12</v>
      </c>
      <c r="AS86">
        <f t="shared" si="35"/>
        <v>5</v>
      </c>
    </row>
    <row r="87" spans="7:45" x14ac:dyDescent="0.35">
      <c r="G87" s="96">
        <v>13</v>
      </c>
      <c r="H87" s="100">
        <v>0</v>
      </c>
      <c r="I87" s="100">
        <v>0</v>
      </c>
      <c r="J87" s="100">
        <v>0</v>
      </c>
      <c r="K87" s="100">
        <v>0</v>
      </c>
      <c r="L87" s="100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0">
        <v>0</v>
      </c>
      <c r="S87" s="100">
        <v>1</v>
      </c>
      <c r="T87" s="100">
        <v>0</v>
      </c>
      <c r="U87" s="100">
        <v>0</v>
      </c>
      <c r="V87" s="100">
        <v>0</v>
      </c>
      <c r="W87" s="100">
        <v>0</v>
      </c>
      <c r="X87" s="100">
        <v>0</v>
      </c>
      <c r="Y87" s="100">
        <v>0</v>
      </c>
      <c r="Z87" s="100">
        <v>0</v>
      </c>
      <c r="AA87" s="100">
        <v>0</v>
      </c>
      <c r="AB87" s="100">
        <v>0</v>
      </c>
      <c r="AC87" s="100">
        <v>0</v>
      </c>
      <c r="AD87" s="100">
        <v>0</v>
      </c>
      <c r="AE87" s="100">
        <v>0</v>
      </c>
      <c r="AF87" s="100">
        <v>0</v>
      </c>
      <c r="AG87" s="101">
        <v>0</v>
      </c>
      <c r="AH87" s="101">
        <v>0</v>
      </c>
      <c r="AI87" s="101">
        <v>0</v>
      </c>
      <c r="AJ87" s="101">
        <v>0</v>
      </c>
      <c r="AK87" s="101">
        <v>0</v>
      </c>
      <c r="AM87" s="104">
        <f t="shared" si="33"/>
        <v>1</v>
      </c>
      <c r="AR87">
        <f t="shared" si="34"/>
        <v>13</v>
      </c>
      <c r="AS87">
        <f t="shared" si="35"/>
        <v>12</v>
      </c>
    </row>
    <row r="88" spans="7:45" x14ac:dyDescent="0.35">
      <c r="G88" s="96">
        <v>14</v>
      </c>
      <c r="H88" s="100">
        <v>0</v>
      </c>
      <c r="I88" s="100">
        <v>0</v>
      </c>
      <c r="J88" s="100">
        <v>0</v>
      </c>
      <c r="K88" s="100">
        <v>0</v>
      </c>
      <c r="L88" s="100">
        <v>0</v>
      </c>
      <c r="M88" s="100">
        <v>0</v>
      </c>
      <c r="N88" s="100">
        <v>0</v>
      </c>
      <c r="O88" s="100">
        <v>0</v>
      </c>
      <c r="P88" s="100">
        <v>0</v>
      </c>
      <c r="Q88" s="100">
        <v>0</v>
      </c>
      <c r="R88" s="100">
        <v>0</v>
      </c>
      <c r="S88" s="100">
        <v>0</v>
      </c>
      <c r="T88" s="100">
        <v>0</v>
      </c>
      <c r="U88" s="100">
        <v>0</v>
      </c>
      <c r="V88" s="100">
        <v>0</v>
      </c>
      <c r="W88" s="100">
        <v>1</v>
      </c>
      <c r="X88" s="100">
        <v>0</v>
      </c>
      <c r="Y88" s="100">
        <v>0</v>
      </c>
      <c r="Z88" s="100">
        <v>0</v>
      </c>
      <c r="AA88" s="100">
        <v>0</v>
      </c>
      <c r="AB88" s="100">
        <v>0</v>
      </c>
      <c r="AC88" s="100">
        <v>0</v>
      </c>
      <c r="AD88" s="100">
        <v>0</v>
      </c>
      <c r="AE88" s="100">
        <v>0</v>
      </c>
      <c r="AF88" s="100">
        <v>0</v>
      </c>
      <c r="AG88" s="101">
        <v>0</v>
      </c>
      <c r="AH88" s="101">
        <v>0</v>
      </c>
      <c r="AI88" s="101">
        <v>0</v>
      </c>
      <c r="AJ88" s="101">
        <v>0</v>
      </c>
      <c r="AK88" s="101">
        <v>0</v>
      </c>
      <c r="AM88" s="104">
        <f t="shared" si="33"/>
        <v>1</v>
      </c>
      <c r="AR88">
        <f t="shared" si="34"/>
        <v>14</v>
      </c>
      <c r="AS88">
        <f t="shared" si="35"/>
        <v>16</v>
      </c>
    </row>
    <row r="89" spans="7:45" x14ac:dyDescent="0.35">
      <c r="G89" s="96">
        <v>15</v>
      </c>
      <c r="H89" s="100">
        <v>0</v>
      </c>
      <c r="I89" s="100">
        <v>0</v>
      </c>
      <c r="J89" s="100">
        <v>0</v>
      </c>
      <c r="K89" s="100">
        <v>0</v>
      </c>
      <c r="L89" s="100">
        <v>0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0">
        <v>0</v>
      </c>
      <c r="S89" s="100">
        <v>0</v>
      </c>
      <c r="T89" s="100">
        <v>0</v>
      </c>
      <c r="U89" s="100">
        <v>0</v>
      </c>
      <c r="V89" s="100">
        <v>0</v>
      </c>
      <c r="W89" s="100">
        <v>0</v>
      </c>
      <c r="X89" s="100">
        <v>0</v>
      </c>
      <c r="Y89" s="100">
        <v>0</v>
      </c>
      <c r="Z89" s="100">
        <v>0</v>
      </c>
      <c r="AA89" s="100">
        <v>0</v>
      </c>
      <c r="AB89" s="100">
        <v>0</v>
      </c>
      <c r="AC89" s="100">
        <v>0</v>
      </c>
      <c r="AD89" s="100">
        <v>0</v>
      </c>
      <c r="AE89" s="100">
        <v>0</v>
      </c>
      <c r="AF89" s="100">
        <v>0</v>
      </c>
      <c r="AG89" s="101">
        <v>1</v>
      </c>
      <c r="AH89" s="101">
        <v>0</v>
      </c>
      <c r="AI89" s="101">
        <v>0</v>
      </c>
      <c r="AJ89" s="101">
        <v>0</v>
      </c>
      <c r="AK89" s="101">
        <v>0</v>
      </c>
      <c r="AM89" s="104">
        <f t="shared" si="33"/>
        <v>1</v>
      </c>
      <c r="AR89">
        <f t="shared" si="34"/>
        <v>15</v>
      </c>
      <c r="AS89">
        <f t="shared" si="35"/>
        <v>1</v>
      </c>
    </row>
    <row r="90" spans="7:45" x14ac:dyDescent="0.35">
      <c r="G90" s="96">
        <v>16</v>
      </c>
      <c r="H90" s="100">
        <v>0</v>
      </c>
      <c r="I90" s="100">
        <v>0</v>
      </c>
      <c r="J90" s="100">
        <v>0</v>
      </c>
      <c r="K90" s="100">
        <v>0</v>
      </c>
      <c r="L90" s="100">
        <v>0</v>
      </c>
      <c r="M90" s="100">
        <v>0</v>
      </c>
      <c r="N90" s="100">
        <v>0</v>
      </c>
      <c r="O90" s="100">
        <v>0</v>
      </c>
      <c r="P90" s="100">
        <v>0</v>
      </c>
      <c r="Q90" s="100">
        <v>0</v>
      </c>
      <c r="R90" s="100">
        <v>0</v>
      </c>
      <c r="S90" s="100">
        <v>0</v>
      </c>
      <c r="T90" s="100">
        <v>0</v>
      </c>
      <c r="U90" s="100">
        <v>0</v>
      </c>
      <c r="V90" s="100">
        <v>0</v>
      </c>
      <c r="W90" s="100">
        <v>0</v>
      </c>
      <c r="X90" s="100">
        <v>0</v>
      </c>
      <c r="Y90" s="100">
        <v>1</v>
      </c>
      <c r="Z90" s="100">
        <v>0</v>
      </c>
      <c r="AA90" s="100">
        <v>0</v>
      </c>
      <c r="AB90" s="100">
        <v>0</v>
      </c>
      <c r="AC90" s="100">
        <v>0</v>
      </c>
      <c r="AD90" s="100">
        <v>0</v>
      </c>
      <c r="AE90" s="100">
        <v>0</v>
      </c>
      <c r="AF90" s="100">
        <v>0</v>
      </c>
      <c r="AG90" s="101">
        <v>0</v>
      </c>
      <c r="AH90" s="101">
        <v>0</v>
      </c>
      <c r="AI90" s="101">
        <v>0</v>
      </c>
      <c r="AJ90" s="101">
        <v>0</v>
      </c>
      <c r="AK90" s="101">
        <v>0</v>
      </c>
      <c r="AM90" s="104">
        <f t="shared" si="33"/>
        <v>1</v>
      </c>
      <c r="AR90">
        <f t="shared" si="34"/>
        <v>16</v>
      </c>
      <c r="AS90">
        <f t="shared" si="35"/>
        <v>18</v>
      </c>
    </row>
    <row r="91" spans="7:45" x14ac:dyDescent="0.35">
      <c r="G91" s="96">
        <v>17</v>
      </c>
      <c r="H91" s="100">
        <v>0</v>
      </c>
      <c r="I91" s="100">
        <v>0</v>
      </c>
      <c r="J91" s="100">
        <v>0</v>
      </c>
      <c r="K91" s="100">
        <v>0</v>
      </c>
      <c r="L91" s="100">
        <v>0</v>
      </c>
      <c r="M91" s="100">
        <v>0</v>
      </c>
      <c r="N91" s="100">
        <v>0</v>
      </c>
      <c r="O91" s="100">
        <v>0</v>
      </c>
      <c r="P91" s="100">
        <v>0</v>
      </c>
      <c r="Q91" s="100">
        <v>0</v>
      </c>
      <c r="R91" s="100">
        <v>0</v>
      </c>
      <c r="S91" s="100">
        <v>0</v>
      </c>
      <c r="T91" s="100">
        <v>0</v>
      </c>
      <c r="U91" s="100">
        <v>0</v>
      </c>
      <c r="V91" s="100">
        <v>1</v>
      </c>
      <c r="W91" s="100">
        <v>0</v>
      </c>
      <c r="X91" s="100">
        <v>0</v>
      </c>
      <c r="Y91" s="100">
        <v>0</v>
      </c>
      <c r="Z91" s="100">
        <v>0</v>
      </c>
      <c r="AA91" s="100">
        <v>0</v>
      </c>
      <c r="AB91" s="100">
        <v>0</v>
      </c>
      <c r="AC91" s="100">
        <v>0</v>
      </c>
      <c r="AD91" s="100">
        <v>0</v>
      </c>
      <c r="AE91" s="100">
        <v>0</v>
      </c>
      <c r="AF91" s="100">
        <v>0</v>
      </c>
      <c r="AG91" s="101">
        <v>0</v>
      </c>
      <c r="AH91" s="101">
        <v>0</v>
      </c>
      <c r="AI91" s="101">
        <v>0</v>
      </c>
      <c r="AJ91" s="101">
        <v>0</v>
      </c>
      <c r="AK91" s="101">
        <v>0</v>
      </c>
      <c r="AM91" s="104">
        <f t="shared" si="33"/>
        <v>1</v>
      </c>
      <c r="AR91">
        <f t="shared" si="34"/>
        <v>17</v>
      </c>
      <c r="AS91">
        <f t="shared" si="35"/>
        <v>15</v>
      </c>
    </row>
    <row r="92" spans="7:45" x14ac:dyDescent="0.35">
      <c r="G92" s="96">
        <v>18</v>
      </c>
      <c r="H92" s="100">
        <v>0</v>
      </c>
      <c r="I92" s="100">
        <v>0</v>
      </c>
      <c r="J92" s="100">
        <v>0</v>
      </c>
      <c r="K92" s="100">
        <v>0</v>
      </c>
      <c r="L92" s="100">
        <v>0</v>
      </c>
      <c r="M92" s="100">
        <v>0</v>
      </c>
      <c r="N92" s="100">
        <v>0</v>
      </c>
      <c r="O92" s="100">
        <v>0</v>
      </c>
      <c r="P92" s="100">
        <v>0</v>
      </c>
      <c r="Q92" s="100">
        <v>0</v>
      </c>
      <c r="R92" s="100">
        <v>0</v>
      </c>
      <c r="S92" s="100">
        <v>0</v>
      </c>
      <c r="T92" s="100">
        <v>0</v>
      </c>
      <c r="U92" s="100">
        <v>0</v>
      </c>
      <c r="V92" s="100">
        <v>0</v>
      </c>
      <c r="W92" s="100">
        <v>0</v>
      </c>
      <c r="X92" s="100">
        <v>1</v>
      </c>
      <c r="Y92" s="100">
        <v>0</v>
      </c>
      <c r="Z92" s="100">
        <v>0</v>
      </c>
      <c r="AA92" s="100">
        <v>0</v>
      </c>
      <c r="AB92" s="100">
        <v>0</v>
      </c>
      <c r="AC92" s="100">
        <v>0</v>
      </c>
      <c r="AD92" s="100">
        <v>0</v>
      </c>
      <c r="AE92" s="100">
        <v>0</v>
      </c>
      <c r="AF92" s="100">
        <v>0</v>
      </c>
      <c r="AG92" s="101">
        <v>0</v>
      </c>
      <c r="AH92" s="101">
        <v>0</v>
      </c>
      <c r="AI92" s="101">
        <v>0</v>
      </c>
      <c r="AJ92" s="101">
        <v>0</v>
      </c>
      <c r="AK92" s="101">
        <v>0</v>
      </c>
      <c r="AM92" s="104">
        <f t="shared" si="33"/>
        <v>1</v>
      </c>
      <c r="AR92">
        <f t="shared" si="34"/>
        <v>18</v>
      </c>
      <c r="AS92">
        <f t="shared" si="35"/>
        <v>17</v>
      </c>
    </row>
    <row r="93" spans="7:45" x14ac:dyDescent="0.35">
      <c r="G93" s="96">
        <v>19</v>
      </c>
      <c r="H93" s="100">
        <v>0</v>
      </c>
      <c r="I93" s="100">
        <v>0</v>
      </c>
      <c r="J93" s="100">
        <v>0</v>
      </c>
      <c r="K93" s="100">
        <v>0</v>
      </c>
      <c r="L93" s="100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0">
        <v>0</v>
      </c>
      <c r="S93" s="100">
        <v>0</v>
      </c>
      <c r="T93" s="100">
        <v>0</v>
      </c>
      <c r="U93" s="100">
        <v>0</v>
      </c>
      <c r="V93" s="100">
        <v>0</v>
      </c>
      <c r="W93" s="100">
        <v>0</v>
      </c>
      <c r="X93" s="100">
        <v>0</v>
      </c>
      <c r="Y93" s="100">
        <v>0</v>
      </c>
      <c r="Z93" s="100">
        <v>0</v>
      </c>
      <c r="AA93" s="100">
        <v>0</v>
      </c>
      <c r="AB93" s="100">
        <v>0</v>
      </c>
      <c r="AC93" s="100">
        <v>0</v>
      </c>
      <c r="AD93" s="100">
        <v>0</v>
      </c>
      <c r="AE93" s="100">
        <v>0</v>
      </c>
      <c r="AF93" s="100">
        <v>0</v>
      </c>
      <c r="AG93" s="101">
        <v>0</v>
      </c>
      <c r="AH93" s="101">
        <v>0</v>
      </c>
      <c r="AI93" s="101">
        <v>0</v>
      </c>
      <c r="AJ93" s="101">
        <v>1</v>
      </c>
      <c r="AK93" s="101">
        <v>0</v>
      </c>
      <c r="AM93" s="104">
        <f t="shared" si="33"/>
        <v>1</v>
      </c>
      <c r="AR93">
        <f t="shared" si="34"/>
        <v>19</v>
      </c>
      <c r="AS93">
        <f t="shared" si="35"/>
        <v>4</v>
      </c>
    </row>
    <row r="94" spans="7:45" x14ac:dyDescent="0.35">
      <c r="G94" s="96">
        <v>20</v>
      </c>
      <c r="H94" s="100">
        <v>0</v>
      </c>
      <c r="I94" s="100">
        <v>0</v>
      </c>
      <c r="J94" s="100">
        <v>1</v>
      </c>
      <c r="K94" s="100">
        <v>0</v>
      </c>
      <c r="L94" s="100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0">
        <v>0</v>
      </c>
      <c r="S94" s="100">
        <v>0</v>
      </c>
      <c r="T94" s="100">
        <v>0</v>
      </c>
      <c r="U94" s="100">
        <v>0</v>
      </c>
      <c r="V94" s="100">
        <v>0</v>
      </c>
      <c r="W94" s="100">
        <v>0</v>
      </c>
      <c r="X94" s="100">
        <v>0</v>
      </c>
      <c r="Y94" s="100">
        <v>0</v>
      </c>
      <c r="Z94" s="100">
        <v>0</v>
      </c>
      <c r="AA94" s="100">
        <v>0</v>
      </c>
      <c r="AB94" s="100">
        <v>0</v>
      </c>
      <c r="AC94" s="100">
        <v>0</v>
      </c>
      <c r="AD94" s="100">
        <v>0</v>
      </c>
      <c r="AE94" s="100">
        <v>0</v>
      </c>
      <c r="AF94" s="100">
        <v>0</v>
      </c>
      <c r="AG94" s="101">
        <v>0</v>
      </c>
      <c r="AH94" s="101">
        <v>0</v>
      </c>
      <c r="AI94" s="101">
        <v>0</v>
      </c>
      <c r="AJ94" s="101">
        <v>0</v>
      </c>
      <c r="AK94" s="101">
        <v>0</v>
      </c>
      <c r="AM94" s="104">
        <f t="shared" si="33"/>
        <v>1</v>
      </c>
      <c r="AR94">
        <f t="shared" si="34"/>
        <v>20</v>
      </c>
      <c r="AS94">
        <f t="shared" si="35"/>
        <v>3</v>
      </c>
    </row>
    <row r="95" spans="7:45" x14ac:dyDescent="0.35">
      <c r="G95" s="96">
        <v>21</v>
      </c>
      <c r="H95" s="100">
        <v>0</v>
      </c>
      <c r="I95" s="100">
        <v>0</v>
      </c>
      <c r="J95" s="100">
        <v>0</v>
      </c>
      <c r="K95" s="100">
        <v>0</v>
      </c>
      <c r="L95" s="100">
        <v>0</v>
      </c>
      <c r="M95" s="100">
        <v>0</v>
      </c>
      <c r="N95" s="100">
        <v>0</v>
      </c>
      <c r="O95" s="100">
        <v>0</v>
      </c>
      <c r="P95" s="100">
        <v>0</v>
      </c>
      <c r="Q95" s="100">
        <v>0</v>
      </c>
      <c r="R95" s="100">
        <v>0</v>
      </c>
      <c r="S95" s="100">
        <v>0</v>
      </c>
      <c r="T95" s="100">
        <v>0</v>
      </c>
      <c r="U95" s="100">
        <v>0</v>
      </c>
      <c r="V95" s="100">
        <v>0</v>
      </c>
      <c r="W95" s="100">
        <v>0</v>
      </c>
      <c r="X95" s="100">
        <v>0</v>
      </c>
      <c r="Y95" s="100">
        <v>0</v>
      </c>
      <c r="Z95" s="100">
        <v>0</v>
      </c>
      <c r="AA95" s="100">
        <v>0</v>
      </c>
      <c r="AB95" s="100">
        <v>0</v>
      </c>
      <c r="AC95" s="100">
        <v>0</v>
      </c>
      <c r="AD95" s="100">
        <v>1</v>
      </c>
      <c r="AE95" s="100">
        <v>0</v>
      </c>
      <c r="AF95" s="100">
        <v>0</v>
      </c>
      <c r="AG95" s="101">
        <v>0</v>
      </c>
      <c r="AH95" s="101">
        <v>0</v>
      </c>
      <c r="AI95" s="101">
        <v>0</v>
      </c>
      <c r="AJ95" s="101">
        <v>0</v>
      </c>
      <c r="AK95" s="101">
        <v>0</v>
      </c>
      <c r="AM95" s="104">
        <f t="shared" si="33"/>
        <v>1</v>
      </c>
      <c r="AR95">
        <f t="shared" si="34"/>
        <v>21</v>
      </c>
      <c r="AS95">
        <f t="shared" si="35"/>
        <v>23</v>
      </c>
    </row>
    <row r="96" spans="7:45" x14ac:dyDescent="0.35">
      <c r="G96" s="96">
        <v>22</v>
      </c>
      <c r="H96" s="100">
        <v>0</v>
      </c>
      <c r="I96" s="100">
        <v>0</v>
      </c>
      <c r="J96" s="100">
        <v>0</v>
      </c>
      <c r="K96" s="100">
        <v>1</v>
      </c>
      <c r="L96" s="100">
        <v>0</v>
      </c>
      <c r="M96" s="100">
        <v>0</v>
      </c>
      <c r="N96" s="100">
        <v>0</v>
      </c>
      <c r="O96" s="100">
        <v>0</v>
      </c>
      <c r="P96" s="100">
        <v>0</v>
      </c>
      <c r="Q96" s="100">
        <v>0</v>
      </c>
      <c r="R96" s="100">
        <v>0</v>
      </c>
      <c r="S96" s="100">
        <v>0</v>
      </c>
      <c r="T96" s="100">
        <v>0</v>
      </c>
      <c r="U96" s="100">
        <v>0</v>
      </c>
      <c r="V96" s="100">
        <v>0</v>
      </c>
      <c r="W96" s="100">
        <v>0</v>
      </c>
      <c r="X96" s="100">
        <v>0</v>
      </c>
      <c r="Y96" s="100">
        <v>0</v>
      </c>
      <c r="Z96" s="100">
        <v>0</v>
      </c>
      <c r="AA96" s="100">
        <v>0</v>
      </c>
      <c r="AB96" s="100">
        <v>0</v>
      </c>
      <c r="AC96" s="100">
        <v>0</v>
      </c>
      <c r="AD96" s="100">
        <v>0</v>
      </c>
      <c r="AE96" s="100">
        <v>0</v>
      </c>
      <c r="AF96" s="100">
        <v>0</v>
      </c>
      <c r="AG96" s="101">
        <v>0</v>
      </c>
      <c r="AH96" s="101">
        <v>0</v>
      </c>
      <c r="AI96" s="101">
        <v>0</v>
      </c>
      <c r="AJ96" s="101">
        <v>0</v>
      </c>
      <c r="AK96" s="101">
        <v>0</v>
      </c>
      <c r="AM96" s="104">
        <f t="shared" si="33"/>
        <v>1</v>
      </c>
      <c r="AR96">
        <f t="shared" si="34"/>
        <v>22</v>
      </c>
      <c r="AS96">
        <f t="shared" si="35"/>
        <v>4</v>
      </c>
    </row>
    <row r="97" spans="3:45" x14ac:dyDescent="0.35">
      <c r="G97" s="96">
        <v>23</v>
      </c>
      <c r="H97" s="100">
        <v>0</v>
      </c>
      <c r="I97" s="100">
        <v>0</v>
      </c>
      <c r="J97" s="100">
        <v>0</v>
      </c>
      <c r="K97" s="100">
        <v>0</v>
      </c>
      <c r="L97" s="100">
        <v>0</v>
      </c>
      <c r="M97" s="100">
        <v>0</v>
      </c>
      <c r="N97" s="100">
        <v>0</v>
      </c>
      <c r="O97" s="100">
        <v>0</v>
      </c>
      <c r="P97" s="100">
        <v>0</v>
      </c>
      <c r="Q97" s="100">
        <v>0</v>
      </c>
      <c r="R97" s="100">
        <v>0</v>
      </c>
      <c r="S97" s="100">
        <v>0</v>
      </c>
      <c r="T97" s="100">
        <v>0</v>
      </c>
      <c r="U97" s="100">
        <v>0</v>
      </c>
      <c r="V97" s="100">
        <v>0</v>
      </c>
      <c r="W97" s="100">
        <v>0</v>
      </c>
      <c r="X97" s="100">
        <v>0</v>
      </c>
      <c r="Y97" s="100">
        <v>0</v>
      </c>
      <c r="Z97" s="100">
        <v>0</v>
      </c>
      <c r="AA97" s="100">
        <v>0</v>
      </c>
      <c r="AB97" s="100">
        <v>0</v>
      </c>
      <c r="AC97" s="100">
        <v>0</v>
      </c>
      <c r="AD97" s="100">
        <v>0</v>
      </c>
      <c r="AE97" s="100">
        <v>0</v>
      </c>
      <c r="AF97" s="100">
        <v>0</v>
      </c>
      <c r="AG97" s="101">
        <v>0</v>
      </c>
      <c r="AH97" s="101">
        <v>1</v>
      </c>
      <c r="AI97" s="101">
        <v>0</v>
      </c>
      <c r="AJ97" s="101">
        <v>0</v>
      </c>
      <c r="AK97" s="101">
        <v>0</v>
      </c>
      <c r="AM97" s="104">
        <f t="shared" si="33"/>
        <v>1</v>
      </c>
      <c r="AR97">
        <f t="shared" si="34"/>
        <v>23</v>
      </c>
      <c r="AS97">
        <f t="shared" si="35"/>
        <v>2</v>
      </c>
    </row>
    <row r="98" spans="3:45" x14ac:dyDescent="0.35">
      <c r="G98" s="96">
        <v>24</v>
      </c>
      <c r="H98" s="100">
        <v>0</v>
      </c>
      <c r="I98" s="100">
        <v>0</v>
      </c>
      <c r="J98" s="100">
        <v>0</v>
      </c>
      <c r="K98" s="100">
        <v>0</v>
      </c>
      <c r="L98" s="100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0">
        <v>0</v>
      </c>
      <c r="S98" s="100">
        <v>0</v>
      </c>
      <c r="T98" s="100">
        <v>0</v>
      </c>
      <c r="U98" s="100">
        <v>0</v>
      </c>
      <c r="V98" s="100">
        <v>0</v>
      </c>
      <c r="W98" s="100">
        <v>0</v>
      </c>
      <c r="X98" s="100">
        <v>0</v>
      </c>
      <c r="Y98" s="100">
        <v>0</v>
      </c>
      <c r="Z98" s="100">
        <v>0</v>
      </c>
      <c r="AA98" s="100">
        <v>0</v>
      </c>
      <c r="AB98" s="100">
        <v>1</v>
      </c>
      <c r="AC98" s="100">
        <v>0</v>
      </c>
      <c r="AD98" s="100">
        <v>0</v>
      </c>
      <c r="AE98" s="100">
        <v>0</v>
      </c>
      <c r="AF98" s="100">
        <v>0</v>
      </c>
      <c r="AG98" s="101">
        <v>0</v>
      </c>
      <c r="AH98" s="101">
        <v>0</v>
      </c>
      <c r="AI98" s="101">
        <v>0</v>
      </c>
      <c r="AJ98" s="101">
        <v>0</v>
      </c>
      <c r="AK98" s="101">
        <v>0</v>
      </c>
      <c r="AM98" s="104">
        <f t="shared" si="33"/>
        <v>1</v>
      </c>
      <c r="AR98">
        <f t="shared" si="34"/>
        <v>24</v>
      </c>
      <c r="AS98">
        <f t="shared" si="35"/>
        <v>21</v>
      </c>
    </row>
    <row r="99" spans="3:45" x14ac:dyDescent="0.35">
      <c r="G99" s="96">
        <v>25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1</v>
      </c>
      <c r="AB99" s="100">
        <v>0</v>
      </c>
      <c r="AC99" s="100">
        <v>0</v>
      </c>
      <c r="AD99" s="100">
        <v>0</v>
      </c>
      <c r="AE99" s="100">
        <v>0</v>
      </c>
      <c r="AF99" s="100">
        <v>0</v>
      </c>
      <c r="AG99" s="101">
        <v>0</v>
      </c>
      <c r="AH99" s="101">
        <v>0</v>
      </c>
      <c r="AI99" s="101">
        <v>0</v>
      </c>
      <c r="AJ99" s="101">
        <v>0</v>
      </c>
      <c r="AK99" s="101">
        <v>0</v>
      </c>
      <c r="AM99" s="104">
        <f t="shared" si="33"/>
        <v>1</v>
      </c>
      <c r="AR99">
        <f t="shared" si="34"/>
        <v>25</v>
      </c>
      <c r="AS99">
        <f t="shared" si="35"/>
        <v>20</v>
      </c>
    </row>
    <row r="100" spans="3:45" x14ac:dyDescent="0.35">
      <c r="G100" s="97">
        <v>1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1</v>
      </c>
      <c r="Q100" s="101">
        <v>0</v>
      </c>
      <c r="R100" s="101">
        <v>0</v>
      </c>
      <c r="S100" s="101">
        <v>0</v>
      </c>
      <c r="T100" s="101">
        <v>0</v>
      </c>
      <c r="U100" s="101">
        <v>0</v>
      </c>
      <c r="V100" s="101">
        <v>0</v>
      </c>
      <c r="W100" s="101">
        <v>0</v>
      </c>
      <c r="X100" s="101">
        <v>0</v>
      </c>
      <c r="Y100" s="101">
        <v>0</v>
      </c>
      <c r="Z100" s="101">
        <v>0</v>
      </c>
      <c r="AA100" s="101">
        <v>0</v>
      </c>
      <c r="AB100" s="101">
        <v>0</v>
      </c>
      <c r="AC100" s="101">
        <v>0</v>
      </c>
      <c r="AD100" s="101">
        <v>0</v>
      </c>
      <c r="AE100" s="101">
        <v>0</v>
      </c>
      <c r="AF100" s="101">
        <v>0</v>
      </c>
      <c r="AG100" s="102">
        <v>0</v>
      </c>
      <c r="AH100" s="102">
        <v>0</v>
      </c>
      <c r="AI100" s="102">
        <v>0</v>
      </c>
      <c r="AJ100" s="102">
        <v>0</v>
      </c>
      <c r="AK100" s="102">
        <v>0</v>
      </c>
      <c r="AM100" s="104">
        <f t="shared" si="33"/>
        <v>1</v>
      </c>
      <c r="AR100">
        <f t="shared" si="34"/>
        <v>1</v>
      </c>
      <c r="AS100">
        <f t="shared" si="35"/>
        <v>9</v>
      </c>
    </row>
    <row r="101" spans="3:45" x14ac:dyDescent="0.35">
      <c r="G101" s="97">
        <v>2</v>
      </c>
      <c r="H101" s="101">
        <v>0</v>
      </c>
      <c r="I101" s="101">
        <v>0</v>
      </c>
      <c r="J101" s="101">
        <v>0</v>
      </c>
      <c r="K101" s="101">
        <v>0</v>
      </c>
      <c r="L101" s="101">
        <v>0</v>
      </c>
      <c r="M101" s="101">
        <v>1</v>
      </c>
      <c r="N101" s="101">
        <v>0</v>
      </c>
      <c r="O101" s="101">
        <v>0</v>
      </c>
      <c r="P101" s="101">
        <v>0</v>
      </c>
      <c r="Q101" s="101">
        <v>0</v>
      </c>
      <c r="R101" s="101">
        <v>0</v>
      </c>
      <c r="S101" s="101">
        <v>0</v>
      </c>
      <c r="T101" s="101">
        <v>0</v>
      </c>
      <c r="U101" s="101">
        <v>0</v>
      </c>
      <c r="V101" s="101">
        <v>0</v>
      </c>
      <c r="W101" s="101">
        <v>0</v>
      </c>
      <c r="X101" s="101">
        <v>0</v>
      </c>
      <c r="Y101" s="101">
        <v>0</v>
      </c>
      <c r="Z101" s="101">
        <v>0</v>
      </c>
      <c r="AA101" s="101">
        <v>0</v>
      </c>
      <c r="AB101" s="101">
        <v>0</v>
      </c>
      <c r="AC101" s="101">
        <v>0</v>
      </c>
      <c r="AD101" s="101">
        <v>0</v>
      </c>
      <c r="AE101" s="101">
        <v>0</v>
      </c>
      <c r="AF101" s="101">
        <v>0</v>
      </c>
      <c r="AG101" s="102">
        <v>0</v>
      </c>
      <c r="AH101" s="102">
        <v>0</v>
      </c>
      <c r="AI101" s="102">
        <v>0</v>
      </c>
      <c r="AJ101" s="102">
        <v>0</v>
      </c>
      <c r="AK101" s="102">
        <v>0</v>
      </c>
      <c r="AM101" s="104">
        <f t="shared" si="33"/>
        <v>1</v>
      </c>
      <c r="AR101">
        <f t="shared" si="34"/>
        <v>2</v>
      </c>
      <c r="AS101">
        <f t="shared" si="35"/>
        <v>6</v>
      </c>
    </row>
    <row r="102" spans="3:45" x14ac:dyDescent="0.35">
      <c r="G102" s="97">
        <v>3</v>
      </c>
      <c r="H102" s="101">
        <v>1</v>
      </c>
      <c r="I102" s="101">
        <v>0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0</v>
      </c>
      <c r="R102" s="101">
        <v>0</v>
      </c>
      <c r="S102" s="101">
        <v>0</v>
      </c>
      <c r="T102" s="101">
        <v>0</v>
      </c>
      <c r="U102" s="101">
        <v>0</v>
      </c>
      <c r="V102" s="101">
        <v>0</v>
      </c>
      <c r="W102" s="101">
        <v>0</v>
      </c>
      <c r="X102" s="101">
        <v>0</v>
      </c>
      <c r="Y102" s="101">
        <v>0</v>
      </c>
      <c r="Z102" s="101">
        <v>0</v>
      </c>
      <c r="AA102" s="101">
        <v>0</v>
      </c>
      <c r="AB102" s="101">
        <v>0</v>
      </c>
      <c r="AC102" s="101">
        <v>0</v>
      </c>
      <c r="AD102" s="101">
        <v>0</v>
      </c>
      <c r="AE102" s="101">
        <v>0</v>
      </c>
      <c r="AF102" s="101">
        <v>0</v>
      </c>
      <c r="AG102" s="102">
        <v>0</v>
      </c>
      <c r="AH102" s="102">
        <v>0</v>
      </c>
      <c r="AI102" s="102">
        <v>0</v>
      </c>
      <c r="AJ102" s="102">
        <v>0</v>
      </c>
      <c r="AK102" s="102">
        <v>0</v>
      </c>
      <c r="AM102" s="104">
        <f t="shared" si="33"/>
        <v>1</v>
      </c>
      <c r="AR102">
        <f t="shared" si="34"/>
        <v>3</v>
      </c>
      <c r="AS102">
        <f t="shared" si="35"/>
        <v>1</v>
      </c>
    </row>
    <row r="103" spans="3:45" x14ac:dyDescent="0.35">
      <c r="G103" s="97">
        <v>4</v>
      </c>
      <c r="H103" s="101">
        <v>0</v>
      </c>
      <c r="I103" s="101">
        <v>0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0</v>
      </c>
      <c r="R103" s="101">
        <v>0</v>
      </c>
      <c r="S103" s="101">
        <v>0</v>
      </c>
      <c r="T103" s="101">
        <v>0</v>
      </c>
      <c r="U103" s="101">
        <v>0</v>
      </c>
      <c r="V103" s="101">
        <v>0</v>
      </c>
      <c r="W103" s="101">
        <v>0</v>
      </c>
      <c r="X103" s="101">
        <v>0</v>
      </c>
      <c r="Y103" s="101">
        <v>0</v>
      </c>
      <c r="Z103" s="101">
        <v>0</v>
      </c>
      <c r="AA103" s="101">
        <v>0</v>
      </c>
      <c r="AB103" s="101">
        <v>0</v>
      </c>
      <c r="AC103" s="101">
        <v>1</v>
      </c>
      <c r="AD103" s="101">
        <v>0</v>
      </c>
      <c r="AE103" s="101">
        <v>0</v>
      </c>
      <c r="AF103" s="101">
        <v>0</v>
      </c>
      <c r="AG103" s="102">
        <v>0</v>
      </c>
      <c r="AH103" s="102">
        <v>0</v>
      </c>
      <c r="AI103" s="102">
        <v>0</v>
      </c>
      <c r="AJ103" s="102">
        <v>0</v>
      </c>
      <c r="AK103" s="102">
        <v>0</v>
      </c>
      <c r="AM103" s="104">
        <f t="shared" si="33"/>
        <v>1</v>
      </c>
      <c r="AR103">
        <f t="shared" si="34"/>
        <v>4</v>
      </c>
      <c r="AS103">
        <f t="shared" si="35"/>
        <v>22</v>
      </c>
    </row>
    <row r="104" spans="3:45" x14ac:dyDescent="0.35">
      <c r="G104" s="97">
        <v>5</v>
      </c>
      <c r="H104" s="101">
        <v>0</v>
      </c>
      <c r="I104" s="101">
        <v>0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0</v>
      </c>
      <c r="R104" s="101">
        <v>0</v>
      </c>
      <c r="S104" s="101">
        <v>0</v>
      </c>
      <c r="T104" s="101">
        <v>1</v>
      </c>
      <c r="U104" s="101">
        <v>0</v>
      </c>
      <c r="V104" s="101">
        <v>0</v>
      </c>
      <c r="W104" s="101">
        <v>0</v>
      </c>
      <c r="X104" s="101">
        <v>0</v>
      </c>
      <c r="Y104" s="101">
        <v>0</v>
      </c>
      <c r="Z104" s="101">
        <v>0</v>
      </c>
      <c r="AA104" s="101">
        <v>0</v>
      </c>
      <c r="AB104" s="101">
        <v>0</v>
      </c>
      <c r="AC104" s="101">
        <v>0</v>
      </c>
      <c r="AD104" s="101">
        <v>0</v>
      </c>
      <c r="AE104" s="101">
        <v>0</v>
      </c>
      <c r="AF104" s="101">
        <v>0</v>
      </c>
      <c r="AG104" s="102">
        <v>0</v>
      </c>
      <c r="AH104" s="102">
        <v>0</v>
      </c>
      <c r="AI104" s="102">
        <v>0</v>
      </c>
      <c r="AJ104" s="102">
        <v>0</v>
      </c>
      <c r="AK104" s="102">
        <v>0</v>
      </c>
      <c r="AM104" s="104">
        <f t="shared" si="33"/>
        <v>1</v>
      </c>
      <c r="AR104">
        <f t="shared" si="34"/>
        <v>5</v>
      </c>
      <c r="AS104">
        <f t="shared" si="35"/>
        <v>13</v>
      </c>
    </row>
    <row r="107" spans="3:45" x14ac:dyDescent="0.35">
      <c r="G107" t="s">
        <v>87</v>
      </c>
      <c r="H107" s="104">
        <f>SUM(H75:H104)</f>
        <v>1</v>
      </c>
      <c r="I107" s="104">
        <f t="shared" ref="I107:AK107" si="36">SUM(I75:I104)</f>
        <v>1</v>
      </c>
      <c r="J107" s="104">
        <f t="shared" si="36"/>
        <v>1</v>
      </c>
      <c r="K107" s="104">
        <f t="shared" si="36"/>
        <v>1</v>
      </c>
      <c r="L107" s="104">
        <f t="shared" si="36"/>
        <v>1</v>
      </c>
      <c r="M107" s="104">
        <f t="shared" si="36"/>
        <v>1</v>
      </c>
      <c r="N107" s="104">
        <f t="shared" si="36"/>
        <v>1</v>
      </c>
      <c r="O107" s="104">
        <f t="shared" si="36"/>
        <v>1</v>
      </c>
      <c r="P107" s="104">
        <f t="shared" si="36"/>
        <v>1</v>
      </c>
      <c r="Q107" s="104">
        <f t="shared" si="36"/>
        <v>1</v>
      </c>
      <c r="R107" s="104">
        <f t="shared" si="36"/>
        <v>1</v>
      </c>
      <c r="S107" s="104">
        <f t="shared" si="36"/>
        <v>1</v>
      </c>
      <c r="T107" s="104">
        <f t="shared" si="36"/>
        <v>1</v>
      </c>
      <c r="U107" s="104">
        <f t="shared" si="36"/>
        <v>1</v>
      </c>
      <c r="V107" s="104">
        <f t="shared" si="36"/>
        <v>1</v>
      </c>
      <c r="W107" s="104">
        <f t="shared" si="36"/>
        <v>1</v>
      </c>
      <c r="X107" s="104">
        <f t="shared" si="36"/>
        <v>1</v>
      </c>
      <c r="Y107" s="104">
        <f t="shared" si="36"/>
        <v>1</v>
      </c>
      <c r="Z107" s="104">
        <f t="shared" si="36"/>
        <v>1</v>
      </c>
      <c r="AA107" s="104">
        <f t="shared" si="36"/>
        <v>1</v>
      </c>
      <c r="AB107" s="104">
        <f t="shared" si="36"/>
        <v>1</v>
      </c>
      <c r="AC107" s="104">
        <f t="shared" si="36"/>
        <v>1</v>
      </c>
      <c r="AD107" s="104">
        <f t="shared" si="36"/>
        <v>1</v>
      </c>
      <c r="AE107" s="104">
        <f t="shared" si="36"/>
        <v>1</v>
      </c>
      <c r="AF107" s="104">
        <f t="shared" si="36"/>
        <v>1</v>
      </c>
      <c r="AG107" s="104">
        <f t="shared" si="36"/>
        <v>1</v>
      </c>
      <c r="AH107" s="104">
        <f t="shared" si="36"/>
        <v>1</v>
      </c>
      <c r="AI107" s="104">
        <f t="shared" si="36"/>
        <v>1</v>
      </c>
      <c r="AJ107" s="104">
        <f t="shared" si="36"/>
        <v>1</v>
      </c>
      <c r="AK107" s="104">
        <f t="shared" si="36"/>
        <v>1</v>
      </c>
    </row>
    <row r="109" spans="3:45" x14ac:dyDescent="0.35">
      <c r="G109" s="113" t="s">
        <v>109</v>
      </c>
      <c r="H109" s="5">
        <f>C113</f>
        <v>511</v>
      </c>
      <c r="I109" s="5">
        <f>C114</f>
        <v>718</v>
      </c>
      <c r="J109" s="5">
        <f>C115</f>
        <v>842</v>
      </c>
      <c r="K109" s="5">
        <f>C116</f>
        <v>616</v>
      </c>
      <c r="L109" s="5">
        <f>C117</f>
        <v>583</v>
      </c>
      <c r="M109" s="5">
        <f>C118</f>
        <v>569</v>
      </c>
      <c r="N109" s="5">
        <f>C119</f>
        <v>822</v>
      </c>
      <c r="O109" s="5">
        <f>C120</f>
        <v>617</v>
      </c>
      <c r="P109" s="5">
        <f>C121</f>
        <v>504</v>
      </c>
      <c r="Q109" s="5">
        <f>C122</f>
        <v>727</v>
      </c>
      <c r="R109" s="5">
        <f>C123</f>
        <v>515</v>
      </c>
      <c r="S109" s="5">
        <f>C124</f>
        <v>743</v>
      </c>
      <c r="T109" s="5">
        <f>C125</f>
        <v>653</v>
      </c>
      <c r="U109" s="5">
        <f>C126</f>
        <v>534</v>
      </c>
      <c r="V109" s="5">
        <f>C127</f>
        <v>865</v>
      </c>
      <c r="W109" s="5">
        <f>C128</f>
        <v>608</v>
      </c>
      <c r="X109" s="5">
        <f>C129</f>
        <v>783</v>
      </c>
      <c r="Y109" s="5">
        <f>C130</f>
        <v>726</v>
      </c>
      <c r="Z109" s="5">
        <f>C131</f>
        <v>917</v>
      </c>
      <c r="AA109" s="5">
        <f>C132</f>
        <v>741</v>
      </c>
      <c r="AB109" s="5">
        <f>C133</f>
        <v>840</v>
      </c>
      <c r="AC109" s="5">
        <f>C134</f>
        <v>570</v>
      </c>
      <c r="AD109" s="5">
        <f>C135</f>
        <v>949</v>
      </c>
      <c r="AE109" s="5">
        <f>C136</f>
        <v>829</v>
      </c>
      <c r="AF109" s="5">
        <f>C137</f>
        <v>714</v>
      </c>
    </row>
    <row r="110" spans="3:45" x14ac:dyDescent="0.35">
      <c r="G110" s="113" t="s">
        <v>105</v>
      </c>
      <c r="H110" s="4">
        <f>E113</f>
        <v>511</v>
      </c>
      <c r="I110" s="4">
        <f>E114</f>
        <v>718</v>
      </c>
      <c r="J110" s="4">
        <f>E115</f>
        <v>854</v>
      </c>
      <c r="K110" s="4">
        <f>E116</f>
        <v>624</v>
      </c>
      <c r="L110" s="4">
        <f>E117</f>
        <v>592.00000000000011</v>
      </c>
      <c r="M110" s="4">
        <f>E118</f>
        <v>569</v>
      </c>
      <c r="N110" s="4">
        <f>E119</f>
        <v>822</v>
      </c>
      <c r="O110" s="4">
        <f>E120</f>
        <v>629</v>
      </c>
      <c r="P110" s="4">
        <f>E121</f>
        <v>504</v>
      </c>
      <c r="Q110" s="4">
        <f>E122</f>
        <v>727</v>
      </c>
      <c r="R110" s="4">
        <f>E123</f>
        <v>515</v>
      </c>
      <c r="S110" s="4">
        <f>E124</f>
        <v>743</v>
      </c>
      <c r="T110" s="4">
        <f>E125</f>
        <v>653</v>
      </c>
      <c r="U110" s="4">
        <f>E126</f>
        <v>534</v>
      </c>
      <c r="V110" s="4">
        <f>E127</f>
        <v>865</v>
      </c>
      <c r="W110" s="4">
        <f>E128</f>
        <v>608</v>
      </c>
      <c r="X110" s="4">
        <f>E129</f>
        <v>790.3</v>
      </c>
      <c r="Y110" s="4">
        <f>E130</f>
        <v>726</v>
      </c>
      <c r="Z110" s="4">
        <f>E131</f>
        <v>932</v>
      </c>
      <c r="AA110" s="4">
        <f>E132</f>
        <v>753</v>
      </c>
      <c r="AB110" s="4">
        <f>E133</f>
        <v>855</v>
      </c>
      <c r="AC110" s="4">
        <f>E134</f>
        <v>581</v>
      </c>
      <c r="AD110" s="4">
        <f>E135</f>
        <v>961</v>
      </c>
      <c r="AE110" s="4">
        <f>E136</f>
        <v>829</v>
      </c>
      <c r="AF110" s="4">
        <f>E137</f>
        <v>714</v>
      </c>
    </row>
    <row r="112" spans="3:45" x14ac:dyDescent="0.35">
      <c r="C112" s="114" t="s">
        <v>108</v>
      </c>
      <c r="D112" s="114" t="s">
        <v>107</v>
      </c>
      <c r="E112" s="114" t="s">
        <v>106</v>
      </c>
      <c r="G112" s="95" t="s">
        <v>104</v>
      </c>
      <c r="H112" s="96">
        <v>1</v>
      </c>
      <c r="I112" s="96">
        <v>2</v>
      </c>
      <c r="J112" s="96">
        <v>3</v>
      </c>
      <c r="K112" s="96">
        <v>4</v>
      </c>
      <c r="L112" s="96">
        <v>5</v>
      </c>
      <c r="M112" s="96">
        <v>6</v>
      </c>
      <c r="N112" s="96">
        <v>7</v>
      </c>
      <c r="O112" s="96">
        <v>8</v>
      </c>
      <c r="P112" s="96">
        <v>9</v>
      </c>
      <c r="Q112" s="96">
        <v>10</v>
      </c>
      <c r="R112" s="96">
        <v>11</v>
      </c>
      <c r="S112" s="96">
        <v>12</v>
      </c>
      <c r="T112" s="96">
        <v>13</v>
      </c>
      <c r="U112" s="96">
        <v>14</v>
      </c>
      <c r="V112" s="96">
        <v>15</v>
      </c>
      <c r="W112" s="96">
        <v>16</v>
      </c>
      <c r="X112" s="96">
        <v>17</v>
      </c>
      <c r="Y112" s="96">
        <v>18</v>
      </c>
      <c r="Z112" s="96">
        <v>19</v>
      </c>
      <c r="AA112" s="96">
        <v>20</v>
      </c>
      <c r="AB112" s="96">
        <v>21</v>
      </c>
      <c r="AC112" s="96">
        <v>22</v>
      </c>
      <c r="AD112" s="96">
        <v>23</v>
      </c>
      <c r="AE112" s="96">
        <v>24</v>
      </c>
      <c r="AF112" s="96">
        <v>25</v>
      </c>
      <c r="AG112" s="97">
        <v>1</v>
      </c>
      <c r="AH112" s="97">
        <v>2</v>
      </c>
      <c r="AI112" s="97">
        <v>3</v>
      </c>
      <c r="AJ112" s="98">
        <v>4</v>
      </c>
      <c r="AK112" s="97">
        <v>5</v>
      </c>
    </row>
    <row r="113" spans="3:37" x14ac:dyDescent="0.35">
      <c r="C113" s="5">
        <f>C5</f>
        <v>511</v>
      </c>
      <c r="D113" s="5">
        <f>D5</f>
        <v>526</v>
      </c>
      <c r="E113" s="1">
        <v>511</v>
      </c>
      <c r="G113" s="96">
        <v>1</v>
      </c>
      <c r="H113" s="112">
        <f>$E113+$B5+H5-H$110-($D113-H$109+$B5+H5)*(1-H75)</f>
        <v>-15</v>
      </c>
      <c r="I113" s="112">
        <f t="shared" ref="I113:AF113" si="37">$E113+$B5+I5-I$110-($D113-I$109+$B5+I5)*(1-I75)</f>
        <v>-14.999999999999943</v>
      </c>
      <c r="J113" s="112">
        <f t="shared" si="37"/>
        <v>-27</v>
      </c>
      <c r="K113" s="112">
        <f t="shared" si="37"/>
        <v>-23</v>
      </c>
      <c r="L113" s="112">
        <f t="shared" si="37"/>
        <v>-24.000000000000085</v>
      </c>
      <c r="M113" s="112">
        <f t="shared" si="37"/>
        <v>-15</v>
      </c>
      <c r="N113" s="112">
        <f t="shared" si="37"/>
        <v>-15.000000000000028</v>
      </c>
      <c r="O113" s="112">
        <f t="shared" si="37"/>
        <v>-26.999999999999979</v>
      </c>
      <c r="P113" s="112">
        <f t="shared" si="37"/>
        <v>-14.999999999999972</v>
      </c>
      <c r="Q113" s="112">
        <f t="shared" si="37"/>
        <v>-14.999999999999943</v>
      </c>
      <c r="R113" s="112">
        <f t="shared" si="37"/>
        <v>-15.000000000000028</v>
      </c>
      <c r="S113" s="112">
        <f t="shared" si="37"/>
        <v>-15.000000000000057</v>
      </c>
      <c r="T113" s="112">
        <f t="shared" si="37"/>
        <v>-15.000000000000028</v>
      </c>
      <c r="U113" s="112">
        <f t="shared" si="37"/>
        <v>-5.6000000000000227</v>
      </c>
      <c r="V113" s="112">
        <f t="shared" si="37"/>
        <v>-15.000000000000057</v>
      </c>
      <c r="W113" s="112">
        <f t="shared" si="37"/>
        <v>-14.999999999999957</v>
      </c>
      <c r="X113" s="112">
        <f t="shared" si="37"/>
        <v>-22.299999999999955</v>
      </c>
      <c r="Y113" s="112">
        <f t="shared" si="37"/>
        <v>-15.000000000000028</v>
      </c>
      <c r="Z113" s="112">
        <f t="shared" si="37"/>
        <v>-30</v>
      </c>
      <c r="AA113" s="112">
        <f t="shared" si="37"/>
        <v>-27.000000000000057</v>
      </c>
      <c r="AB113" s="112">
        <f t="shared" si="37"/>
        <v>-30.000000000000057</v>
      </c>
      <c r="AC113" s="112">
        <f t="shared" si="37"/>
        <v>-26</v>
      </c>
      <c r="AD113" s="112">
        <f t="shared" si="37"/>
        <v>-27</v>
      </c>
      <c r="AE113" s="112">
        <f t="shared" si="37"/>
        <v>-15.000000000000028</v>
      </c>
      <c r="AF113" s="112">
        <f t="shared" si="37"/>
        <v>-14.999999999999957</v>
      </c>
      <c r="AG113" s="110"/>
      <c r="AH113" s="110"/>
      <c r="AI113" s="110"/>
      <c r="AJ113" s="110"/>
      <c r="AK113" s="110"/>
    </row>
    <row r="114" spans="3:37" x14ac:dyDescent="0.35">
      <c r="C114" s="5">
        <f t="shared" ref="C114:C137" si="38">C6</f>
        <v>718</v>
      </c>
      <c r="D114" s="5">
        <f t="shared" ref="D114:D137" si="39">D6</f>
        <v>728</v>
      </c>
      <c r="E114" s="1">
        <v>718</v>
      </c>
      <c r="G114" s="96">
        <v>2</v>
      </c>
      <c r="H114" s="112">
        <f t="shared" ref="H114:AF114" si="40">$E114+$B6+H6-H$110-($D114-H$109+$B6+H6)*(1-H76)</f>
        <v>-10</v>
      </c>
      <c r="I114" s="112">
        <f t="shared" si="40"/>
        <v>-10</v>
      </c>
      <c r="J114" s="112">
        <f t="shared" si="40"/>
        <v>-22.000000000000021</v>
      </c>
      <c r="K114" s="112">
        <f t="shared" si="40"/>
        <v>-17.999999999999943</v>
      </c>
      <c r="L114" s="112">
        <f t="shared" si="40"/>
        <v>-19.000000000000114</v>
      </c>
      <c r="M114" s="112">
        <f t="shared" si="40"/>
        <v>-10.000000000000028</v>
      </c>
      <c r="N114" s="112">
        <f t="shared" si="40"/>
        <v>-10</v>
      </c>
      <c r="O114" s="112">
        <f t="shared" si="40"/>
        <v>-22.000000000000028</v>
      </c>
      <c r="P114" s="112">
        <f t="shared" si="40"/>
        <v>-10.000000000000028</v>
      </c>
      <c r="Q114" s="112">
        <f t="shared" si="40"/>
        <v>-10.000000000000021</v>
      </c>
      <c r="R114" s="112">
        <f t="shared" si="40"/>
        <v>-9.9999999999999716</v>
      </c>
      <c r="S114" s="112">
        <f t="shared" si="40"/>
        <v>-9.9999999999999716</v>
      </c>
      <c r="T114" s="112">
        <f t="shared" si="40"/>
        <v>-9.9999999999999432</v>
      </c>
      <c r="U114" s="112">
        <f t="shared" si="40"/>
        <v>-10</v>
      </c>
      <c r="V114" s="112">
        <f t="shared" si="40"/>
        <v>-10.000000000000028</v>
      </c>
      <c r="W114" s="112">
        <f t="shared" si="40"/>
        <v>-10.000000000000028</v>
      </c>
      <c r="X114" s="112">
        <f t="shared" si="40"/>
        <v>-17.299999999999997</v>
      </c>
      <c r="Y114" s="112">
        <f t="shared" si="40"/>
        <v>-10.000000000000043</v>
      </c>
      <c r="Z114" s="112">
        <f t="shared" si="40"/>
        <v>-24.999999999999972</v>
      </c>
      <c r="AA114" s="112">
        <f t="shared" si="40"/>
        <v>-22</v>
      </c>
      <c r="AB114" s="112">
        <f t="shared" si="40"/>
        <v>-24.999999999999979</v>
      </c>
      <c r="AC114" s="112">
        <f t="shared" si="40"/>
        <v>-21.000000000000028</v>
      </c>
      <c r="AD114" s="112">
        <f t="shared" si="40"/>
        <v>-22.000000000000028</v>
      </c>
      <c r="AE114" s="112">
        <f t="shared" si="40"/>
        <v>-61.600000000000023</v>
      </c>
      <c r="AF114" s="112">
        <f t="shared" si="40"/>
        <v>-9.9999999999999716</v>
      </c>
      <c r="AG114" s="110"/>
      <c r="AH114" s="110"/>
      <c r="AI114" s="110"/>
      <c r="AJ114" s="110"/>
      <c r="AK114" s="110"/>
    </row>
    <row r="115" spans="3:37" x14ac:dyDescent="0.35">
      <c r="C115" s="5">
        <f t="shared" si="38"/>
        <v>842</v>
      </c>
      <c r="D115" s="5">
        <f t="shared" si="39"/>
        <v>854</v>
      </c>
      <c r="E115" s="1">
        <v>854</v>
      </c>
      <c r="G115" s="96">
        <v>3</v>
      </c>
      <c r="H115" s="112">
        <f t="shared" ref="H115:AF115" si="41">$E115+$B7+H7-H$110-($D115-H$109+$B7+H7)*(1-H77)</f>
        <v>0</v>
      </c>
      <c r="I115" s="112">
        <f t="shared" si="41"/>
        <v>0</v>
      </c>
      <c r="J115" s="112">
        <f t="shared" si="41"/>
        <v>-12</v>
      </c>
      <c r="K115" s="112">
        <f t="shared" si="41"/>
        <v>-7.9999999999999432</v>
      </c>
      <c r="L115" s="112">
        <f t="shared" si="41"/>
        <v>-9.0000000000001137</v>
      </c>
      <c r="M115" s="112">
        <f t="shared" si="41"/>
        <v>0</v>
      </c>
      <c r="N115" s="112">
        <f t="shared" si="41"/>
        <v>0</v>
      </c>
      <c r="O115" s="112">
        <f t="shared" si="41"/>
        <v>-11.999999999999943</v>
      </c>
      <c r="P115" s="112">
        <f t="shared" si="41"/>
        <v>0</v>
      </c>
      <c r="Q115" s="112">
        <f t="shared" si="41"/>
        <v>0</v>
      </c>
      <c r="R115" s="112">
        <f t="shared" si="41"/>
        <v>0</v>
      </c>
      <c r="S115" s="112">
        <f t="shared" si="41"/>
        <v>0</v>
      </c>
      <c r="T115" s="112">
        <f t="shared" si="41"/>
        <v>0</v>
      </c>
      <c r="U115" s="112">
        <f t="shared" si="41"/>
        <v>0</v>
      </c>
      <c r="V115" s="112">
        <f t="shared" si="41"/>
        <v>0</v>
      </c>
      <c r="W115" s="112">
        <f t="shared" si="41"/>
        <v>0</v>
      </c>
      <c r="X115" s="112">
        <f t="shared" si="41"/>
        <v>-7.3000000000000114</v>
      </c>
      <c r="Y115" s="112">
        <f t="shared" si="41"/>
        <v>0</v>
      </c>
      <c r="Z115" s="112">
        <f t="shared" si="41"/>
        <v>-59.299999999999955</v>
      </c>
      <c r="AA115" s="112">
        <f t="shared" si="41"/>
        <v>-12</v>
      </c>
      <c r="AB115" s="112">
        <f t="shared" si="41"/>
        <v>-14.999999999999979</v>
      </c>
      <c r="AC115" s="112">
        <f t="shared" si="41"/>
        <v>-11.000000000000057</v>
      </c>
      <c r="AD115" s="112">
        <f t="shared" si="41"/>
        <v>-12.000000000000043</v>
      </c>
      <c r="AE115" s="112">
        <f t="shared" si="41"/>
        <v>0</v>
      </c>
      <c r="AF115" s="112">
        <f t="shared" si="41"/>
        <v>0</v>
      </c>
      <c r="AG115" s="110"/>
      <c r="AH115" s="110"/>
      <c r="AI115" s="110"/>
      <c r="AJ115" s="110"/>
      <c r="AK115" s="110"/>
    </row>
    <row r="116" spans="3:37" x14ac:dyDescent="0.35">
      <c r="C116" s="5">
        <f t="shared" si="38"/>
        <v>616</v>
      </c>
      <c r="D116" s="5">
        <f t="shared" si="39"/>
        <v>624</v>
      </c>
      <c r="E116" s="1">
        <v>624</v>
      </c>
      <c r="G116" s="96">
        <v>4</v>
      </c>
      <c r="H116" s="112">
        <f t="shared" ref="H116:AF116" si="42">$E116+$B8+H8-H$110-($D116-H$109+$B8+H8)*(1-H78)</f>
        <v>0</v>
      </c>
      <c r="I116" s="112">
        <f t="shared" si="42"/>
        <v>-49.399999999999977</v>
      </c>
      <c r="J116" s="112">
        <f t="shared" si="42"/>
        <v>-12.000000000000028</v>
      </c>
      <c r="K116" s="112">
        <f t="shared" si="42"/>
        <v>-8</v>
      </c>
      <c r="L116" s="112">
        <f t="shared" si="42"/>
        <v>-9.0000000000001137</v>
      </c>
      <c r="M116" s="112">
        <f t="shared" si="42"/>
        <v>0</v>
      </c>
      <c r="N116" s="112">
        <f t="shared" si="42"/>
        <v>0</v>
      </c>
      <c r="O116" s="112">
        <f t="shared" si="42"/>
        <v>-11.999999999999979</v>
      </c>
      <c r="P116" s="112">
        <f t="shared" si="42"/>
        <v>0</v>
      </c>
      <c r="Q116" s="112">
        <f t="shared" si="42"/>
        <v>0</v>
      </c>
      <c r="R116" s="112">
        <f t="shared" si="42"/>
        <v>0</v>
      </c>
      <c r="S116" s="112">
        <f t="shared" si="42"/>
        <v>0</v>
      </c>
      <c r="T116" s="112">
        <f t="shared" si="42"/>
        <v>0</v>
      </c>
      <c r="U116" s="112">
        <f t="shared" si="42"/>
        <v>0</v>
      </c>
      <c r="V116" s="112">
        <f t="shared" si="42"/>
        <v>0</v>
      </c>
      <c r="W116" s="112">
        <f t="shared" si="42"/>
        <v>0</v>
      </c>
      <c r="X116" s="112">
        <f t="shared" si="42"/>
        <v>-7.2999999999999829</v>
      </c>
      <c r="Y116" s="112">
        <f t="shared" si="42"/>
        <v>-4.2632564145606011E-14</v>
      </c>
      <c r="Z116" s="112">
        <f t="shared" si="42"/>
        <v>-15</v>
      </c>
      <c r="AA116" s="112">
        <f t="shared" si="42"/>
        <v>-12.000000000000028</v>
      </c>
      <c r="AB116" s="112">
        <f t="shared" si="42"/>
        <v>-15.000000000000028</v>
      </c>
      <c r="AC116" s="112">
        <f t="shared" si="42"/>
        <v>-11.000000000000043</v>
      </c>
      <c r="AD116" s="112">
        <f t="shared" si="42"/>
        <v>-12.000000000000057</v>
      </c>
      <c r="AE116" s="112">
        <f t="shared" si="42"/>
        <v>0</v>
      </c>
      <c r="AF116" s="112">
        <f t="shared" si="42"/>
        <v>0</v>
      </c>
      <c r="AG116" s="110"/>
      <c r="AH116" s="110"/>
      <c r="AI116" s="110"/>
      <c r="AJ116" s="110"/>
      <c r="AK116" s="110"/>
    </row>
    <row r="117" spans="3:37" x14ac:dyDescent="0.35">
      <c r="C117" s="5">
        <f t="shared" si="38"/>
        <v>583</v>
      </c>
      <c r="D117" s="5">
        <f t="shared" si="39"/>
        <v>592</v>
      </c>
      <c r="E117" s="1">
        <v>592.00000000000011</v>
      </c>
      <c r="G117" s="96">
        <v>5</v>
      </c>
      <c r="H117" s="112">
        <f t="shared" ref="H117:AF117" si="43">$E117+$B9+H9-H$110-($D117-H$109+$B9+H9)*(1-H79)</f>
        <v>0</v>
      </c>
      <c r="I117" s="112">
        <f t="shared" si="43"/>
        <v>1.5631940186722204E-13</v>
      </c>
      <c r="J117" s="112">
        <f t="shared" si="43"/>
        <v>-11.999999999999858</v>
      </c>
      <c r="K117" s="112">
        <f t="shared" si="43"/>
        <v>-7.9999999999999076</v>
      </c>
      <c r="L117" s="112">
        <f t="shared" si="43"/>
        <v>-9</v>
      </c>
      <c r="M117" s="112">
        <f t="shared" si="43"/>
        <v>1.1368683772161603E-13</v>
      </c>
      <c r="N117" s="112">
        <f t="shared" si="43"/>
        <v>0</v>
      </c>
      <c r="O117" s="112">
        <f t="shared" si="43"/>
        <v>-11.999999999999844</v>
      </c>
      <c r="P117" s="112">
        <f t="shared" si="43"/>
        <v>0</v>
      </c>
      <c r="Q117" s="112">
        <f t="shared" si="43"/>
        <v>1.5631940186722204E-13</v>
      </c>
      <c r="R117" s="112">
        <f t="shared" si="43"/>
        <v>0</v>
      </c>
      <c r="S117" s="112">
        <f t="shared" si="43"/>
        <v>1.1368683772161603E-13</v>
      </c>
      <c r="T117" s="112">
        <f t="shared" si="43"/>
        <v>1.1368683772161603E-13</v>
      </c>
      <c r="U117" s="112">
        <f t="shared" si="43"/>
        <v>0</v>
      </c>
      <c r="V117" s="112">
        <f t="shared" si="43"/>
        <v>0</v>
      </c>
      <c r="W117" s="112">
        <f t="shared" si="43"/>
        <v>0</v>
      </c>
      <c r="X117" s="112">
        <f t="shared" si="43"/>
        <v>-7.2999999999998835</v>
      </c>
      <c r="Y117" s="112">
        <f t="shared" si="43"/>
        <v>1.1368683772161603E-13</v>
      </c>
      <c r="Z117" s="112">
        <f t="shared" si="43"/>
        <v>-14.999999999999886</v>
      </c>
      <c r="AA117" s="112">
        <f t="shared" si="43"/>
        <v>-11.999999999999844</v>
      </c>
      <c r="AB117" s="112">
        <f t="shared" si="43"/>
        <v>-14.999999999999943</v>
      </c>
      <c r="AC117" s="112">
        <f t="shared" si="43"/>
        <v>-10.999999999999844</v>
      </c>
      <c r="AD117" s="112">
        <f t="shared" si="43"/>
        <v>-11.999999999999829</v>
      </c>
      <c r="AE117" s="112">
        <f t="shared" si="43"/>
        <v>0</v>
      </c>
      <c r="AF117" s="112">
        <f t="shared" si="43"/>
        <v>-95.599999999999909</v>
      </c>
      <c r="AG117" s="110"/>
      <c r="AH117" s="110"/>
      <c r="AI117" s="110"/>
      <c r="AJ117" s="110"/>
      <c r="AK117" s="110"/>
    </row>
    <row r="118" spans="3:37" x14ac:dyDescent="0.35">
      <c r="C118" s="5">
        <f t="shared" si="38"/>
        <v>569</v>
      </c>
      <c r="D118" s="5">
        <f t="shared" si="39"/>
        <v>579</v>
      </c>
      <c r="E118" s="1">
        <v>569</v>
      </c>
      <c r="G118" s="96">
        <v>6</v>
      </c>
      <c r="H118" s="112">
        <f t="shared" ref="H118:AF118" si="44">$E118+$B10+H10-H$110-($D118-H$109+$B10+H10)*(1-H80)</f>
        <v>-9.9999999999999716</v>
      </c>
      <c r="I118" s="112">
        <f t="shared" si="44"/>
        <v>-10.000000000000043</v>
      </c>
      <c r="J118" s="112">
        <f t="shared" si="44"/>
        <v>-21.999999999999943</v>
      </c>
      <c r="K118" s="112">
        <f t="shared" si="44"/>
        <v>-18</v>
      </c>
      <c r="L118" s="112">
        <f t="shared" si="44"/>
        <v>-4.4000000000000909</v>
      </c>
      <c r="M118" s="112">
        <f t="shared" si="44"/>
        <v>-10</v>
      </c>
      <c r="N118" s="112">
        <f t="shared" si="44"/>
        <v>-10.000000000000057</v>
      </c>
      <c r="O118" s="112">
        <f t="shared" si="44"/>
        <v>-22.000000000000043</v>
      </c>
      <c r="P118" s="112">
        <f t="shared" si="44"/>
        <v>-10.000000000000057</v>
      </c>
      <c r="Q118" s="112">
        <f t="shared" si="44"/>
        <v>-10.000000000000043</v>
      </c>
      <c r="R118" s="112">
        <f t="shared" si="44"/>
        <v>-10.000000000000028</v>
      </c>
      <c r="S118" s="112">
        <f t="shared" si="44"/>
        <v>-10</v>
      </c>
      <c r="T118" s="112">
        <f t="shared" si="44"/>
        <v>-10</v>
      </c>
      <c r="U118" s="112">
        <f t="shared" si="44"/>
        <v>-9.9999999999999716</v>
      </c>
      <c r="V118" s="112">
        <f t="shared" si="44"/>
        <v>-10</v>
      </c>
      <c r="W118" s="112">
        <f t="shared" si="44"/>
        <v>-10</v>
      </c>
      <c r="X118" s="112">
        <f t="shared" si="44"/>
        <v>-17.299999999999983</v>
      </c>
      <c r="Y118" s="112">
        <f t="shared" si="44"/>
        <v>-9.9999999999999716</v>
      </c>
      <c r="Z118" s="112">
        <f t="shared" si="44"/>
        <v>-25</v>
      </c>
      <c r="AA118" s="112">
        <f t="shared" si="44"/>
        <v>-22.000000000000043</v>
      </c>
      <c r="AB118" s="112">
        <f t="shared" si="44"/>
        <v>-25.000000000000057</v>
      </c>
      <c r="AC118" s="112">
        <f t="shared" si="44"/>
        <v>-20.999999999999957</v>
      </c>
      <c r="AD118" s="112">
        <f t="shared" si="44"/>
        <v>-22.000000000000057</v>
      </c>
      <c r="AE118" s="112">
        <f t="shared" si="44"/>
        <v>-10.000000000000028</v>
      </c>
      <c r="AF118" s="112">
        <f t="shared" si="44"/>
        <v>-10.000000000000028</v>
      </c>
      <c r="AG118" s="110"/>
      <c r="AH118" s="110"/>
      <c r="AI118" s="110"/>
      <c r="AJ118" s="110"/>
      <c r="AK118" s="110"/>
    </row>
    <row r="119" spans="3:37" x14ac:dyDescent="0.35">
      <c r="C119" s="5">
        <f t="shared" si="38"/>
        <v>822</v>
      </c>
      <c r="D119" s="5">
        <f t="shared" si="39"/>
        <v>829</v>
      </c>
      <c r="E119" s="1">
        <v>822</v>
      </c>
      <c r="G119" s="96">
        <v>7</v>
      </c>
      <c r="H119" s="112">
        <f t="shared" ref="H119:AF119" si="45">$E119+$B11+H11-H$110-($D119-H$109+$B11+H11)*(1-H81)</f>
        <v>-7.0000000000000568</v>
      </c>
      <c r="I119" s="112">
        <f t="shared" si="45"/>
        <v>-7.0000000000000568</v>
      </c>
      <c r="J119" s="112">
        <f t="shared" si="45"/>
        <v>-19.000000000000043</v>
      </c>
      <c r="K119" s="112">
        <f t="shared" si="45"/>
        <v>-15</v>
      </c>
      <c r="L119" s="112">
        <f t="shared" si="45"/>
        <v>-16.000000000000114</v>
      </c>
      <c r="M119" s="112">
        <f t="shared" si="45"/>
        <v>-7.0000000000000568</v>
      </c>
      <c r="N119" s="112">
        <f t="shared" si="45"/>
        <v>-7</v>
      </c>
      <c r="O119" s="112">
        <f t="shared" si="45"/>
        <v>-18.999999999999943</v>
      </c>
      <c r="P119" s="112">
        <f t="shared" si="45"/>
        <v>-7</v>
      </c>
      <c r="Q119" s="112">
        <f t="shared" si="45"/>
        <v>-7</v>
      </c>
      <c r="R119" s="112">
        <f t="shared" si="45"/>
        <v>-6.9999999999999432</v>
      </c>
      <c r="S119" s="112">
        <f t="shared" si="45"/>
        <v>-7</v>
      </c>
      <c r="T119" s="112">
        <f t="shared" si="45"/>
        <v>-7</v>
      </c>
      <c r="U119" s="112">
        <f t="shared" si="45"/>
        <v>-7.0000000000000568</v>
      </c>
      <c r="V119" s="112">
        <f t="shared" si="45"/>
        <v>-7.0000000000000426</v>
      </c>
      <c r="W119" s="112">
        <f t="shared" si="45"/>
        <v>-6.9999999999999432</v>
      </c>
      <c r="X119" s="112">
        <f t="shared" si="45"/>
        <v>-14.299999999999926</v>
      </c>
      <c r="Y119" s="112">
        <f t="shared" si="45"/>
        <v>-7.0000000000000284</v>
      </c>
      <c r="Z119" s="112">
        <f t="shared" si="45"/>
        <v>-21.999999999999979</v>
      </c>
      <c r="AA119" s="112">
        <f t="shared" si="45"/>
        <v>-19.000000000000028</v>
      </c>
      <c r="AB119" s="112">
        <f t="shared" si="45"/>
        <v>-22.000000000000021</v>
      </c>
      <c r="AC119" s="112">
        <f t="shared" si="45"/>
        <v>-17.999999999999943</v>
      </c>
      <c r="AD119" s="112">
        <f t="shared" si="45"/>
        <v>-18.999999999999957</v>
      </c>
      <c r="AE119" s="112">
        <f t="shared" si="45"/>
        <v>-6.9999999999999574</v>
      </c>
      <c r="AF119" s="112">
        <f t="shared" si="45"/>
        <v>-7</v>
      </c>
      <c r="AG119" s="110"/>
      <c r="AH119" s="110"/>
      <c r="AI119" s="110"/>
      <c r="AJ119" s="110"/>
      <c r="AK119" s="110"/>
    </row>
    <row r="120" spans="3:37" x14ac:dyDescent="0.35">
      <c r="C120" s="5">
        <f t="shared" si="38"/>
        <v>617</v>
      </c>
      <c r="D120" s="5">
        <f t="shared" si="39"/>
        <v>629</v>
      </c>
      <c r="E120" s="1">
        <v>629</v>
      </c>
      <c r="G120" s="96">
        <v>8</v>
      </c>
      <c r="H120" s="112">
        <f t="shared" ref="H120:AF120" si="46">$E120+$B12+H12-H$110-($D120-H$109+$B12+H12)*(1-H82)</f>
        <v>0</v>
      </c>
      <c r="I120" s="112">
        <f t="shared" si="46"/>
        <v>0</v>
      </c>
      <c r="J120" s="112">
        <f t="shared" si="46"/>
        <v>-12.000000000000057</v>
      </c>
      <c r="K120" s="112">
        <f t="shared" si="46"/>
        <v>-7.9999999999999787</v>
      </c>
      <c r="L120" s="112">
        <f t="shared" si="46"/>
        <v>-9.0000000000001421</v>
      </c>
      <c r="M120" s="112">
        <f t="shared" si="46"/>
        <v>0</v>
      </c>
      <c r="N120" s="112">
        <f t="shared" si="46"/>
        <v>0</v>
      </c>
      <c r="O120" s="112">
        <f t="shared" si="46"/>
        <v>-12</v>
      </c>
      <c r="P120" s="112">
        <f t="shared" si="46"/>
        <v>0</v>
      </c>
      <c r="Q120" s="112">
        <f t="shared" si="46"/>
        <v>-85.700000000000045</v>
      </c>
      <c r="R120" s="112">
        <f t="shared" si="46"/>
        <v>0</v>
      </c>
      <c r="S120" s="112">
        <f t="shared" si="46"/>
        <v>-2.8421709430404007E-14</v>
      </c>
      <c r="T120" s="112">
        <f t="shared" si="46"/>
        <v>0</v>
      </c>
      <c r="U120" s="112">
        <f t="shared" si="46"/>
        <v>0</v>
      </c>
      <c r="V120" s="112">
        <f t="shared" si="46"/>
        <v>0</v>
      </c>
      <c r="W120" s="112">
        <f t="shared" si="46"/>
        <v>0</v>
      </c>
      <c r="X120" s="112">
        <f t="shared" si="46"/>
        <v>-7.2999999999999261</v>
      </c>
      <c r="Y120" s="112">
        <f t="shared" si="46"/>
        <v>0</v>
      </c>
      <c r="Z120" s="112">
        <f t="shared" si="46"/>
        <v>-14.999999999999972</v>
      </c>
      <c r="AA120" s="112">
        <f t="shared" si="46"/>
        <v>-12.000000000000028</v>
      </c>
      <c r="AB120" s="112">
        <f t="shared" si="46"/>
        <v>-15</v>
      </c>
      <c r="AC120" s="112">
        <f t="shared" si="46"/>
        <v>-11.000000000000043</v>
      </c>
      <c r="AD120" s="112">
        <f t="shared" si="46"/>
        <v>-12.000000000000057</v>
      </c>
      <c r="AE120" s="112">
        <f t="shared" si="46"/>
        <v>0</v>
      </c>
      <c r="AF120" s="112">
        <f t="shared" si="46"/>
        <v>0</v>
      </c>
      <c r="AG120" s="110"/>
      <c r="AH120" s="110"/>
      <c r="AI120" s="110"/>
      <c r="AJ120" s="110"/>
      <c r="AK120" s="110"/>
    </row>
    <row r="121" spans="3:37" x14ac:dyDescent="0.35">
      <c r="C121" s="5">
        <f t="shared" si="38"/>
        <v>504</v>
      </c>
      <c r="D121" s="5">
        <f t="shared" si="39"/>
        <v>515</v>
      </c>
      <c r="E121" s="1">
        <v>504</v>
      </c>
      <c r="G121" s="96">
        <v>9</v>
      </c>
      <c r="H121" s="112">
        <f t="shared" ref="H121:AF121" si="47">$E121+$B13+H13-H$110-($D121-H$109+$B13+H13)*(1-H83)</f>
        <v>-11.000000000000043</v>
      </c>
      <c r="I121" s="112">
        <f t="shared" si="47"/>
        <v>-11.000000000000028</v>
      </c>
      <c r="J121" s="112">
        <f t="shared" si="47"/>
        <v>-23</v>
      </c>
      <c r="K121" s="112">
        <f t="shared" si="47"/>
        <v>-19.000000000000043</v>
      </c>
      <c r="L121" s="112">
        <f t="shared" si="47"/>
        <v>-20.000000000000092</v>
      </c>
      <c r="M121" s="112">
        <f t="shared" si="47"/>
        <v>-11</v>
      </c>
      <c r="N121" s="112">
        <f t="shared" si="47"/>
        <v>-11</v>
      </c>
      <c r="O121" s="112">
        <f t="shared" si="47"/>
        <v>-23.000000000000043</v>
      </c>
      <c r="P121" s="112">
        <f t="shared" si="47"/>
        <v>-11</v>
      </c>
      <c r="Q121" s="112">
        <f t="shared" si="47"/>
        <v>-11.000000000000057</v>
      </c>
      <c r="R121" s="112">
        <f t="shared" si="47"/>
        <v>-0.10000000000002274</v>
      </c>
      <c r="S121" s="112">
        <f t="shared" si="47"/>
        <v>-11.000000000000028</v>
      </c>
      <c r="T121" s="112">
        <f t="shared" si="47"/>
        <v>-11</v>
      </c>
      <c r="U121" s="112">
        <f t="shared" si="47"/>
        <v>-11.000000000000021</v>
      </c>
      <c r="V121" s="112">
        <f t="shared" si="47"/>
        <v>-11.000000000000057</v>
      </c>
      <c r="W121" s="112">
        <f t="shared" si="47"/>
        <v>-10.999999999999957</v>
      </c>
      <c r="X121" s="112">
        <f t="shared" si="47"/>
        <v>-18.299999999999926</v>
      </c>
      <c r="Y121" s="112">
        <f t="shared" si="47"/>
        <v>-11.000000000000057</v>
      </c>
      <c r="Z121" s="112">
        <f t="shared" si="47"/>
        <v>-26.000000000000057</v>
      </c>
      <c r="AA121" s="112">
        <f t="shared" si="47"/>
        <v>-22.999999999999972</v>
      </c>
      <c r="AB121" s="112">
        <f t="shared" si="47"/>
        <v>-26</v>
      </c>
      <c r="AC121" s="112">
        <f t="shared" si="47"/>
        <v>-22</v>
      </c>
      <c r="AD121" s="112">
        <f t="shared" si="47"/>
        <v>-23</v>
      </c>
      <c r="AE121" s="112">
        <f t="shared" si="47"/>
        <v>-11</v>
      </c>
      <c r="AF121" s="112">
        <f t="shared" si="47"/>
        <v>-10.999999999999943</v>
      </c>
      <c r="AG121" s="110"/>
      <c r="AH121" s="110"/>
      <c r="AI121" s="110"/>
      <c r="AJ121" s="110"/>
      <c r="AK121" s="110"/>
    </row>
    <row r="122" spans="3:37" x14ac:dyDescent="0.35">
      <c r="C122" s="5">
        <f t="shared" si="38"/>
        <v>727</v>
      </c>
      <c r="D122" s="5">
        <f t="shared" si="39"/>
        <v>737</v>
      </c>
      <c r="E122" s="1">
        <v>727</v>
      </c>
      <c r="G122" s="96">
        <v>10</v>
      </c>
      <c r="H122" s="112">
        <f t="shared" ref="H122:AF122" si="48">$E122+$B14+H14-H$110-($D122-H$109+$B14+H14)*(1-H84)</f>
        <v>-10</v>
      </c>
      <c r="I122" s="112">
        <f t="shared" si="48"/>
        <v>-9.9999999999999787</v>
      </c>
      <c r="J122" s="112">
        <f t="shared" si="48"/>
        <v>-22.000000000000021</v>
      </c>
      <c r="K122" s="112">
        <f t="shared" si="48"/>
        <v>-17.999999999999943</v>
      </c>
      <c r="L122" s="112">
        <f t="shared" si="48"/>
        <v>-19.000000000000114</v>
      </c>
      <c r="M122" s="112">
        <f t="shared" si="48"/>
        <v>-10.000000000000028</v>
      </c>
      <c r="N122" s="112">
        <f t="shared" si="48"/>
        <v>-50.799999999999955</v>
      </c>
      <c r="O122" s="112">
        <f t="shared" si="48"/>
        <v>-22.000000000000057</v>
      </c>
      <c r="P122" s="112">
        <f t="shared" si="48"/>
        <v>-10.000000000000057</v>
      </c>
      <c r="Q122" s="112">
        <f t="shared" si="48"/>
        <v>-10</v>
      </c>
      <c r="R122" s="112">
        <f t="shared" si="48"/>
        <v>-9.9999999999999432</v>
      </c>
      <c r="S122" s="112">
        <f t="shared" si="48"/>
        <v>-9.9999999999999574</v>
      </c>
      <c r="T122" s="112">
        <f t="shared" si="48"/>
        <v>-10.000000000000057</v>
      </c>
      <c r="U122" s="112">
        <f t="shared" si="48"/>
        <v>-10</v>
      </c>
      <c r="V122" s="112">
        <f t="shared" si="48"/>
        <v>-10</v>
      </c>
      <c r="W122" s="112">
        <f t="shared" si="48"/>
        <v>-10</v>
      </c>
      <c r="X122" s="112">
        <f t="shared" si="48"/>
        <v>-17.299999999999976</v>
      </c>
      <c r="Y122" s="112">
        <f t="shared" si="48"/>
        <v>-9.9999999999999787</v>
      </c>
      <c r="Z122" s="112">
        <f t="shared" si="48"/>
        <v>-24.999999999999943</v>
      </c>
      <c r="AA122" s="112">
        <f t="shared" si="48"/>
        <v>-22</v>
      </c>
      <c r="AB122" s="112">
        <f t="shared" si="48"/>
        <v>-24.999999999999979</v>
      </c>
      <c r="AC122" s="112">
        <f t="shared" si="48"/>
        <v>-21.000000000000028</v>
      </c>
      <c r="AD122" s="112">
        <f t="shared" si="48"/>
        <v>-22.000000000000028</v>
      </c>
      <c r="AE122" s="112">
        <f t="shared" si="48"/>
        <v>-10.000000000000043</v>
      </c>
      <c r="AF122" s="112">
        <f t="shared" si="48"/>
        <v>-9.9999999999999716</v>
      </c>
      <c r="AG122" s="110"/>
      <c r="AH122" s="110"/>
      <c r="AI122" s="110"/>
      <c r="AJ122" s="110"/>
      <c r="AK122" s="110"/>
    </row>
    <row r="123" spans="3:37" x14ac:dyDescent="0.35">
      <c r="C123" s="5">
        <f t="shared" si="38"/>
        <v>515</v>
      </c>
      <c r="D123" s="5">
        <f t="shared" si="39"/>
        <v>524</v>
      </c>
      <c r="E123" s="1">
        <v>515</v>
      </c>
      <c r="G123" s="96">
        <v>11</v>
      </c>
      <c r="H123" s="112">
        <f t="shared" ref="H123:AF123" si="49">$E123+$B15+H15-H$110-($D123-H$109+$B15+H15)*(1-H85)</f>
        <v>-9.0000000000000426</v>
      </c>
      <c r="I123" s="112">
        <f t="shared" si="49"/>
        <v>-9.0000000000000568</v>
      </c>
      <c r="J123" s="112">
        <f t="shared" si="49"/>
        <v>-21</v>
      </c>
      <c r="K123" s="112">
        <f t="shared" si="49"/>
        <v>-17.000000000000043</v>
      </c>
      <c r="L123" s="112">
        <f t="shared" si="49"/>
        <v>-18.000000000000092</v>
      </c>
      <c r="M123" s="112">
        <f t="shared" si="49"/>
        <v>-9</v>
      </c>
      <c r="N123" s="112">
        <f t="shared" si="49"/>
        <v>-8.9999999999999432</v>
      </c>
      <c r="O123" s="112">
        <f t="shared" si="49"/>
        <v>-91.600000000000023</v>
      </c>
      <c r="P123" s="112">
        <f t="shared" si="49"/>
        <v>-9.0000000000000213</v>
      </c>
      <c r="Q123" s="112">
        <f t="shared" si="49"/>
        <v>-9.0000000000000568</v>
      </c>
      <c r="R123" s="112">
        <f t="shared" si="49"/>
        <v>-9</v>
      </c>
      <c r="S123" s="112">
        <f t="shared" si="49"/>
        <v>-9.0000000000000284</v>
      </c>
      <c r="T123" s="112">
        <f t="shared" si="49"/>
        <v>-9</v>
      </c>
      <c r="U123" s="112">
        <f t="shared" si="49"/>
        <v>-9.0000000000000426</v>
      </c>
      <c r="V123" s="112">
        <f t="shared" si="49"/>
        <v>-8.9999999999999432</v>
      </c>
      <c r="W123" s="112">
        <f t="shared" si="49"/>
        <v>-8.9999999999999574</v>
      </c>
      <c r="X123" s="112">
        <f t="shared" si="49"/>
        <v>-16.299999999999926</v>
      </c>
      <c r="Y123" s="112">
        <f t="shared" si="49"/>
        <v>-8.9999999999999716</v>
      </c>
      <c r="Z123" s="112">
        <f t="shared" si="49"/>
        <v>-24</v>
      </c>
      <c r="AA123" s="112">
        <f t="shared" si="49"/>
        <v>-20.999999999999972</v>
      </c>
      <c r="AB123" s="112">
        <f t="shared" si="49"/>
        <v>-23.999999999999943</v>
      </c>
      <c r="AC123" s="112">
        <f t="shared" si="49"/>
        <v>-20</v>
      </c>
      <c r="AD123" s="112">
        <f t="shared" si="49"/>
        <v>-21</v>
      </c>
      <c r="AE123" s="112">
        <f t="shared" si="49"/>
        <v>-9</v>
      </c>
      <c r="AF123" s="112">
        <f t="shared" si="49"/>
        <v>-8.9999999999999432</v>
      </c>
      <c r="AG123" s="110"/>
      <c r="AH123" s="110"/>
      <c r="AI123" s="110"/>
      <c r="AJ123" s="110"/>
      <c r="AK123" s="110"/>
    </row>
    <row r="124" spans="3:37" x14ac:dyDescent="0.35">
      <c r="C124" s="5">
        <f t="shared" si="38"/>
        <v>743</v>
      </c>
      <c r="D124" s="5">
        <f t="shared" si="39"/>
        <v>758</v>
      </c>
      <c r="E124" s="1">
        <v>743</v>
      </c>
      <c r="G124" s="96">
        <v>12</v>
      </c>
      <c r="H124" s="112">
        <f t="shared" ref="H124:AF124" si="50">$E124+$B16+H16-H$110-($D124-H$109+$B16+H16)*(1-H86)</f>
        <v>-15</v>
      </c>
      <c r="I124" s="112">
        <f t="shared" si="50"/>
        <v>-15.000000000000028</v>
      </c>
      <c r="J124" s="112">
        <f t="shared" si="50"/>
        <v>-27.000000000000028</v>
      </c>
      <c r="K124" s="112">
        <f t="shared" si="50"/>
        <v>-23</v>
      </c>
      <c r="L124" s="112">
        <f t="shared" si="50"/>
        <v>-24.000000000000114</v>
      </c>
      <c r="M124" s="112">
        <f t="shared" si="50"/>
        <v>-15</v>
      </c>
      <c r="N124" s="112">
        <f t="shared" si="50"/>
        <v>-15</v>
      </c>
      <c r="O124" s="112">
        <f t="shared" si="50"/>
        <v>-27</v>
      </c>
      <c r="P124" s="112">
        <f t="shared" si="50"/>
        <v>-15.000000000000057</v>
      </c>
      <c r="Q124" s="112">
        <f t="shared" si="50"/>
        <v>-15.000000000000028</v>
      </c>
      <c r="R124" s="112">
        <f t="shared" si="50"/>
        <v>-15</v>
      </c>
      <c r="S124" s="112">
        <f t="shared" si="50"/>
        <v>-15</v>
      </c>
      <c r="T124" s="112">
        <f t="shared" si="50"/>
        <v>-15.000000000000043</v>
      </c>
      <c r="U124" s="112">
        <f t="shared" si="50"/>
        <v>-15</v>
      </c>
      <c r="V124" s="112">
        <f t="shared" si="50"/>
        <v>-15</v>
      </c>
      <c r="W124" s="112">
        <f t="shared" si="50"/>
        <v>-14.999999999999972</v>
      </c>
      <c r="X124" s="112">
        <f t="shared" si="50"/>
        <v>-22.299999999999997</v>
      </c>
      <c r="Y124" s="112">
        <f t="shared" si="50"/>
        <v>-15.000000000000057</v>
      </c>
      <c r="Z124" s="112">
        <f t="shared" si="50"/>
        <v>-29.999999999999972</v>
      </c>
      <c r="AA124" s="112">
        <f t="shared" si="50"/>
        <v>-27</v>
      </c>
      <c r="AB124" s="112">
        <f t="shared" si="50"/>
        <v>-30.000000000000028</v>
      </c>
      <c r="AC124" s="112">
        <f t="shared" si="50"/>
        <v>-26</v>
      </c>
      <c r="AD124" s="112">
        <f t="shared" si="50"/>
        <v>-27</v>
      </c>
      <c r="AE124" s="112">
        <f t="shared" si="50"/>
        <v>-15</v>
      </c>
      <c r="AF124" s="112">
        <f t="shared" si="50"/>
        <v>-15</v>
      </c>
      <c r="AG124" s="110"/>
      <c r="AH124" s="110"/>
      <c r="AI124" s="110"/>
      <c r="AJ124" s="110"/>
      <c r="AK124" s="110"/>
    </row>
    <row r="125" spans="3:37" x14ac:dyDescent="0.35">
      <c r="C125" s="5">
        <f t="shared" si="38"/>
        <v>653</v>
      </c>
      <c r="D125" s="5">
        <f t="shared" si="39"/>
        <v>664</v>
      </c>
      <c r="E125" s="1">
        <v>653</v>
      </c>
      <c r="G125" s="96">
        <v>13</v>
      </c>
      <c r="H125" s="112">
        <f t="shared" ref="H125:AF125" si="51">$E125+$B17+H17-H$110-($D125-H$109+$B17+H17)*(1-H87)</f>
        <v>-11.000000000000057</v>
      </c>
      <c r="I125" s="112">
        <f t="shared" si="51"/>
        <v>-10.999999999999957</v>
      </c>
      <c r="J125" s="112">
        <f t="shared" si="51"/>
        <v>-22.999999999999957</v>
      </c>
      <c r="K125" s="112">
        <f t="shared" si="51"/>
        <v>-19</v>
      </c>
      <c r="L125" s="112">
        <f t="shared" si="51"/>
        <v>-20.000000000000114</v>
      </c>
      <c r="M125" s="112">
        <f t="shared" si="51"/>
        <v>-11</v>
      </c>
      <c r="N125" s="112">
        <f t="shared" si="51"/>
        <v>-11</v>
      </c>
      <c r="O125" s="112">
        <f t="shared" si="51"/>
        <v>-23</v>
      </c>
      <c r="P125" s="112">
        <f t="shared" si="51"/>
        <v>-11</v>
      </c>
      <c r="Q125" s="112">
        <f t="shared" si="51"/>
        <v>-11.000000000000043</v>
      </c>
      <c r="R125" s="112">
        <f t="shared" si="51"/>
        <v>-11</v>
      </c>
      <c r="S125" s="112">
        <f t="shared" si="51"/>
        <v>-79.200000000000045</v>
      </c>
      <c r="T125" s="112">
        <f t="shared" si="51"/>
        <v>-11</v>
      </c>
      <c r="U125" s="112">
        <f t="shared" si="51"/>
        <v>-11</v>
      </c>
      <c r="V125" s="112">
        <f t="shared" si="51"/>
        <v>-11.000000000000028</v>
      </c>
      <c r="W125" s="112">
        <f t="shared" si="51"/>
        <v>-11</v>
      </c>
      <c r="X125" s="112">
        <f t="shared" si="51"/>
        <v>-18.299999999999926</v>
      </c>
      <c r="Y125" s="112">
        <f t="shared" si="51"/>
        <v>-10.999999999999972</v>
      </c>
      <c r="Z125" s="112">
        <f t="shared" si="51"/>
        <v>-26.000000000000028</v>
      </c>
      <c r="AA125" s="112">
        <f t="shared" si="51"/>
        <v>-23</v>
      </c>
      <c r="AB125" s="112">
        <f t="shared" si="51"/>
        <v>-25.999999999999957</v>
      </c>
      <c r="AC125" s="112">
        <f t="shared" si="51"/>
        <v>-22</v>
      </c>
      <c r="AD125" s="112">
        <f t="shared" si="51"/>
        <v>-23</v>
      </c>
      <c r="AE125" s="112">
        <f t="shared" si="51"/>
        <v>-11</v>
      </c>
      <c r="AF125" s="112">
        <f t="shared" si="51"/>
        <v>-11</v>
      </c>
      <c r="AG125" s="110"/>
      <c r="AH125" s="110"/>
      <c r="AI125" s="110"/>
      <c r="AJ125" s="110"/>
      <c r="AK125" s="110"/>
    </row>
    <row r="126" spans="3:37" x14ac:dyDescent="0.35">
      <c r="C126" s="5">
        <f t="shared" si="38"/>
        <v>534</v>
      </c>
      <c r="D126" s="5">
        <f t="shared" si="39"/>
        <v>543</v>
      </c>
      <c r="E126" s="1">
        <v>534</v>
      </c>
      <c r="G126" s="96">
        <v>14</v>
      </c>
      <c r="H126" s="112">
        <f t="shared" ref="H126:AF126" si="52">$E126+$B18+H18-H$110-($D126-H$109+$B18+H18)*(1-H88)</f>
        <v>-8.9999999999999787</v>
      </c>
      <c r="I126" s="112">
        <f t="shared" si="52"/>
        <v>-9</v>
      </c>
      <c r="J126" s="112">
        <f t="shared" si="52"/>
        <v>-20.999999999999943</v>
      </c>
      <c r="K126" s="112">
        <f t="shared" si="52"/>
        <v>-17.000000000000043</v>
      </c>
      <c r="L126" s="112">
        <f t="shared" si="52"/>
        <v>-18.000000000000142</v>
      </c>
      <c r="M126" s="112">
        <f t="shared" si="52"/>
        <v>-9.0000000000000426</v>
      </c>
      <c r="N126" s="112">
        <f t="shared" si="52"/>
        <v>-8.9999999999999432</v>
      </c>
      <c r="O126" s="112">
        <f t="shared" si="52"/>
        <v>-21.000000000000021</v>
      </c>
      <c r="P126" s="112">
        <f t="shared" si="52"/>
        <v>-9.0000000000000284</v>
      </c>
      <c r="Q126" s="112">
        <f t="shared" si="52"/>
        <v>-8.9999999999999716</v>
      </c>
      <c r="R126" s="112">
        <f t="shared" si="52"/>
        <v>-9.0000000000000426</v>
      </c>
      <c r="S126" s="112">
        <f t="shared" si="52"/>
        <v>-8.9999999999999716</v>
      </c>
      <c r="T126" s="112">
        <f t="shared" si="52"/>
        <v>-9</v>
      </c>
      <c r="U126" s="112">
        <f t="shared" si="52"/>
        <v>-9</v>
      </c>
      <c r="V126" s="112">
        <f t="shared" si="52"/>
        <v>-9.0000000000000568</v>
      </c>
      <c r="W126" s="112">
        <f t="shared" si="52"/>
        <v>-56.5</v>
      </c>
      <c r="X126" s="112">
        <f t="shared" si="52"/>
        <v>-16.299999999999983</v>
      </c>
      <c r="Y126" s="112">
        <f t="shared" si="52"/>
        <v>-9</v>
      </c>
      <c r="Z126" s="112">
        <f t="shared" si="52"/>
        <v>-24</v>
      </c>
      <c r="AA126" s="112">
        <f t="shared" si="52"/>
        <v>-20.999999999999957</v>
      </c>
      <c r="AB126" s="112">
        <f t="shared" si="52"/>
        <v>-23.999999999999943</v>
      </c>
      <c r="AC126" s="112">
        <f t="shared" si="52"/>
        <v>-20.000000000000043</v>
      </c>
      <c r="AD126" s="112">
        <f t="shared" si="52"/>
        <v>-21.000000000000057</v>
      </c>
      <c r="AE126" s="112">
        <f t="shared" si="52"/>
        <v>-9.0000000000000568</v>
      </c>
      <c r="AF126" s="112">
        <f t="shared" si="52"/>
        <v>-9</v>
      </c>
      <c r="AG126" s="110"/>
      <c r="AH126" s="110"/>
      <c r="AI126" s="110"/>
      <c r="AJ126" s="110"/>
      <c r="AK126" s="110"/>
    </row>
    <row r="127" spans="3:37" x14ac:dyDescent="0.35">
      <c r="C127" s="5">
        <f t="shared" si="38"/>
        <v>865</v>
      </c>
      <c r="D127" s="5">
        <f t="shared" si="39"/>
        <v>870</v>
      </c>
      <c r="E127" s="1">
        <v>865</v>
      </c>
      <c r="G127" s="96">
        <v>15</v>
      </c>
      <c r="H127" s="112">
        <f t="shared" ref="H127:AF127" si="53">$E127+$B19+H19-H$110-($D127-H$109+$B19+H19)*(1-H89)</f>
        <v>-5</v>
      </c>
      <c r="I127" s="112">
        <f t="shared" si="53"/>
        <v>-5</v>
      </c>
      <c r="J127" s="112">
        <f t="shared" si="53"/>
        <v>-16.999999999999972</v>
      </c>
      <c r="K127" s="112">
        <f t="shared" si="53"/>
        <v>-12.999999999999943</v>
      </c>
      <c r="L127" s="112">
        <f t="shared" si="53"/>
        <v>-14.000000000000171</v>
      </c>
      <c r="M127" s="112">
        <f t="shared" si="53"/>
        <v>-4.9999999999999432</v>
      </c>
      <c r="N127" s="112">
        <f t="shared" si="53"/>
        <v>-4.9999999999999432</v>
      </c>
      <c r="O127" s="112">
        <f t="shared" si="53"/>
        <v>-17</v>
      </c>
      <c r="P127" s="112">
        <f t="shared" si="53"/>
        <v>-5</v>
      </c>
      <c r="Q127" s="112">
        <f t="shared" si="53"/>
        <v>-5</v>
      </c>
      <c r="R127" s="112">
        <f t="shared" si="53"/>
        <v>-4.9999999999999432</v>
      </c>
      <c r="S127" s="112">
        <f t="shared" si="53"/>
        <v>-5</v>
      </c>
      <c r="T127" s="112">
        <f t="shared" si="53"/>
        <v>-5</v>
      </c>
      <c r="U127" s="112">
        <f t="shared" si="53"/>
        <v>-5.0000000000000568</v>
      </c>
      <c r="V127" s="112">
        <f t="shared" si="53"/>
        <v>-5</v>
      </c>
      <c r="W127" s="112">
        <f t="shared" si="53"/>
        <v>-5</v>
      </c>
      <c r="X127" s="112">
        <f t="shared" si="53"/>
        <v>-12.299999999999983</v>
      </c>
      <c r="Y127" s="112">
        <f t="shared" si="53"/>
        <v>-5</v>
      </c>
      <c r="Z127" s="112">
        <f t="shared" si="53"/>
        <v>-20.000000000000043</v>
      </c>
      <c r="AA127" s="112">
        <f t="shared" si="53"/>
        <v>-16.999999999999972</v>
      </c>
      <c r="AB127" s="112">
        <f t="shared" si="53"/>
        <v>-19.999999999999972</v>
      </c>
      <c r="AC127" s="112">
        <f t="shared" si="53"/>
        <v>-15.999999999999943</v>
      </c>
      <c r="AD127" s="112">
        <f t="shared" si="53"/>
        <v>-16.999999999999957</v>
      </c>
      <c r="AE127" s="112">
        <f t="shared" si="53"/>
        <v>-4.9999999999999574</v>
      </c>
      <c r="AF127" s="112">
        <f t="shared" si="53"/>
        <v>-5.0000000000000284</v>
      </c>
      <c r="AG127" s="110"/>
      <c r="AH127" s="110"/>
      <c r="AI127" s="110"/>
      <c r="AJ127" s="110"/>
      <c r="AK127" s="110"/>
    </row>
    <row r="128" spans="3:37" x14ac:dyDescent="0.35">
      <c r="C128" s="5">
        <f t="shared" si="38"/>
        <v>608</v>
      </c>
      <c r="D128" s="5">
        <f t="shared" si="39"/>
        <v>619</v>
      </c>
      <c r="E128" s="1">
        <v>608</v>
      </c>
      <c r="G128" s="96">
        <v>16</v>
      </c>
      <c r="H128" s="112">
        <f t="shared" ref="H128:AF128" si="54">$E128+$B20+H20-H$110-($D128-H$109+$B20+H20)*(1-H90)</f>
        <v>-11.000000000000028</v>
      </c>
      <c r="I128" s="112">
        <f t="shared" si="54"/>
        <v>-11.000000000000043</v>
      </c>
      <c r="J128" s="112">
        <f t="shared" si="54"/>
        <v>-23.000000000000028</v>
      </c>
      <c r="K128" s="112">
        <f t="shared" si="54"/>
        <v>-18.999999999999972</v>
      </c>
      <c r="L128" s="112">
        <f t="shared" si="54"/>
        <v>-20.000000000000085</v>
      </c>
      <c r="M128" s="112">
        <f t="shared" si="54"/>
        <v>-11</v>
      </c>
      <c r="N128" s="112">
        <f t="shared" si="54"/>
        <v>-11</v>
      </c>
      <c r="O128" s="112">
        <f t="shared" si="54"/>
        <v>-22.999999999999957</v>
      </c>
      <c r="P128" s="112">
        <f t="shared" si="54"/>
        <v>-10.999999999999943</v>
      </c>
      <c r="Q128" s="112">
        <f t="shared" si="54"/>
        <v>-11.000000000000043</v>
      </c>
      <c r="R128" s="112">
        <f t="shared" si="54"/>
        <v>-11</v>
      </c>
      <c r="S128" s="112">
        <f t="shared" si="54"/>
        <v>-10.999999999999979</v>
      </c>
      <c r="T128" s="112">
        <f t="shared" si="54"/>
        <v>-11</v>
      </c>
      <c r="U128" s="112">
        <f t="shared" si="54"/>
        <v>-11</v>
      </c>
      <c r="V128" s="112">
        <f t="shared" si="54"/>
        <v>-11.000000000000028</v>
      </c>
      <c r="W128" s="112">
        <f t="shared" si="54"/>
        <v>-11</v>
      </c>
      <c r="X128" s="112">
        <f t="shared" si="54"/>
        <v>-18.299999999999983</v>
      </c>
      <c r="Y128" s="112">
        <f t="shared" si="54"/>
        <v>-92.200000000000045</v>
      </c>
      <c r="Z128" s="112">
        <f t="shared" si="54"/>
        <v>-25.999999999999943</v>
      </c>
      <c r="AA128" s="112">
        <f t="shared" si="54"/>
        <v>-23.000000000000028</v>
      </c>
      <c r="AB128" s="112">
        <f t="shared" si="54"/>
        <v>-26.000000000000028</v>
      </c>
      <c r="AC128" s="112">
        <f t="shared" si="54"/>
        <v>-21.999999999999972</v>
      </c>
      <c r="AD128" s="112">
        <f t="shared" si="54"/>
        <v>-23</v>
      </c>
      <c r="AE128" s="112">
        <f t="shared" si="54"/>
        <v>-11</v>
      </c>
      <c r="AF128" s="112">
        <f t="shared" si="54"/>
        <v>-11.000000000000043</v>
      </c>
      <c r="AG128" s="110"/>
      <c r="AH128" s="110"/>
      <c r="AI128" s="110"/>
      <c r="AJ128" s="110"/>
      <c r="AK128" s="110"/>
    </row>
    <row r="129" spans="3:37" x14ac:dyDescent="0.35">
      <c r="C129" s="5">
        <f t="shared" si="38"/>
        <v>783</v>
      </c>
      <c r="D129" s="5">
        <f t="shared" si="39"/>
        <v>797</v>
      </c>
      <c r="E129" s="1">
        <v>790.3</v>
      </c>
      <c r="G129" s="96">
        <v>17</v>
      </c>
      <c r="H129" s="112">
        <f t="shared" ref="H129:AF129" si="55">$E129+$B21+H21-H$110-($D129-H$109+$B21+H21)*(1-H91)</f>
        <v>-6.7000000000000455</v>
      </c>
      <c r="I129" s="112">
        <f t="shared" si="55"/>
        <v>-6.7000000000001023</v>
      </c>
      <c r="J129" s="112">
        <f t="shared" si="55"/>
        <v>-18.700000000000067</v>
      </c>
      <c r="K129" s="112">
        <f t="shared" si="55"/>
        <v>-14.700000000000017</v>
      </c>
      <c r="L129" s="112">
        <f t="shared" si="55"/>
        <v>-15.700000000000159</v>
      </c>
      <c r="M129" s="112">
        <f t="shared" si="55"/>
        <v>-6.7000000000000455</v>
      </c>
      <c r="N129" s="112">
        <f t="shared" si="55"/>
        <v>-6.7000000000000455</v>
      </c>
      <c r="O129" s="112">
        <f t="shared" si="55"/>
        <v>-18.699999999999989</v>
      </c>
      <c r="P129" s="112">
        <f t="shared" si="55"/>
        <v>-6.6999999999999886</v>
      </c>
      <c r="Q129" s="112">
        <f t="shared" si="55"/>
        <v>-6.7000000000001023</v>
      </c>
      <c r="R129" s="112">
        <f t="shared" si="55"/>
        <v>-6.7000000000000455</v>
      </c>
      <c r="S129" s="112">
        <f t="shared" si="55"/>
        <v>-6.7000000000001023</v>
      </c>
      <c r="T129" s="112">
        <f t="shared" si="55"/>
        <v>-6.7000000000000739</v>
      </c>
      <c r="U129" s="112">
        <f t="shared" si="55"/>
        <v>-6.7000000000000455</v>
      </c>
      <c r="V129" s="112">
        <f t="shared" si="55"/>
        <v>-60.300000000000068</v>
      </c>
      <c r="W129" s="112">
        <f t="shared" si="55"/>
        <v>-6.7000000000000739</v>
      </c>
      <c r="X129" s="112">
        <f t="shared" si="55"/>
        <v>-14</v>
      </c>
      <c r="Y129" s="112">
        <f t="shared" si="55"/>
        <v>-6.7000000000000028</v>
      </c>
      <c r="Z129" s="112">
        <f t="shared" si="55"/>
        <v>-21.700000000000017</v>
      </c>
      <c r="AA129" s="112">
        <f t="shared" si="55"/>
        <v>-18.700000000000074</v>
      </c>
      <c r="AB129" s="112">
        <f t="shared" si="55"/>
        <v>-21.700000000000067</v>
      </c>
      <c r="AC129" s="112">
        <f t="shared" si="55"/>
        <v>-17.700000000000045</v>
      </c>
      <c r="AD129" s="112">
        <f t="shared" si="55"/>
        <v>-18.700000000000045</v>
      </c>
      <c r="AE129" s="112">
        <f t="shared" si="55"/>
        <v>-6.7000000000000455</v>
      </c>
      <c r="AF129" s="112">
        <f t="shared" si="55"/>
        <v>-6.6999999999999886</v>
      </c>
      <c r="AG129" s="110"/>
      <c r="AH129" s="110"/>
      <c r="AI129" s="110"/>
      <c r="AJ129" s="110"/>
      <c r="AK129" s="110"/>
    </row>
    <row r="130" spans="3:37" x14ac:dyDescent="0.35">
      <c r="C130" s="5">
        <f t="shared" si="38"/>
        <v>726</v>
      </c>
      <c r="D130" s="5">
        <f t="shared" si="39"/>
        <v>737</v>
      </c>
      <c r="E130" s="1">
        <v>726</v>
      </c>
      <c r="G130" s="96">
        <v>18</v>
      </c>
      <c r="H130" s="112">
        <f t="shared" ref="H130:AF130" si="56">$E130+$B22+H22-H$110-($D130-H$109+$B22+H22)*(1-H92)</f>
        <v>-11</v>
      </c>
      <c r="I130" s="112">
        <f t="shared" si="56"/>
        <v>-11</v>
      </c>
      <c r="J130" s="112">
        <f t="shared" si="56"/>
        <v>-22.999999999999979</v>
      </c>
      <c r="K130" s="112">
        <f t="shared" si="56"/>
        <v>-19.000000000000057</v>
      </c>
      <c r="L130" s="112">
        <f t="shared" si="56"/>
        <v>-20.000000000000171</v>
      </c>
      <c r="M130" s="112">
        <f t="shared" si="56"/>
        <v>-10.999999999999943</v>
      </c>
      <c r="N130" s="112">
        <f t="shared" si="56"/>
        <v>-11</v>
      </c>
      <c r="O130" s="112">
        <f t="shared" si="56"/>
        <v>-22.999999999999972</v>
      </c>
      <c r="P130" s="112">
        <f t="shared" si="56"/>
        <v>-10.999999999999943</v>
      </c>
      <c r="Q130" s="112">
        <f t="shared" si="56"/>
        <v>-10.999999999999979</v>
      </c>
      <c r="R130" s="112">
        <f t="shared" si="56"/>
        <v>-11</v>
      </c>
      <c r="S130" s="112">
        <f t="shared" si="56"/>
        <v>-10.999999999999957</v>
      </c>
      <c r="T130" s="112">
        <f t="shared" si="56"/>
        <v>-11.000000000000028</v>
      </c>
      <c r="U130" s="112">
        <f t="shared" si="56"/>
        <v>-10.999999999999972</v>
      </c>
      <c r="V130" s="112">
        <f t="shared" si="56"/>
        <v>-11</v>
      </c>
      <c r="W130" s="112">
        <f t="shared" si="56"/>
        <v>-10.999999999999972</v>
      </c>
      <c r="X130" s="112">
        <f t="shared" si="56"/>
        <v>-39.799999999999955</v>
      </c>
      <c r="Y130" s="112">
        <f t="shared" si="56"/>
        <v>-11</v>
      </c>
      <c r="Z130" s="112">
        <f t="shared" si="56"/>
        <v>-26.000000000000028</v>
      </c>
      <c r="AA130" s="112">
        <f t="shared" si="56"/>
        <v>-22.999999999999979</v>
      </c>
      <c r="AB130" s="112">
        <f t="shared" si="56"/>
        <v>-25.999999999999979</v>
      </c>
      <c r="AC130" s="112">
        <f t="shared" si="56"/>
        <v>-22.000000000000057</v>
      </c>
      <c r="AD130" s="112">
        <f t="shared" si="56"/>
        <v>-23.000000000000057</v>
      </c>
      <c r="AE130" s="112">
        <f t="shared" si="56"/>
        <v>-10.999999999999957</v>
      </c>
      <c r="AF130" s="112">
        <f t="shared" si="56"/>
        <v>-11</v>
      </c>
      <c r="AG130" s="110"/>
      <c r="AH130" s="110"/>
      <c r="AI130" s="110"/>
      <c r="AJ130" s="110"/>
      <c r="AK130" s="110"/>
    </row>
    <row r="131" spans="3:37" x14ac:dyDescent="0.35">
      <c r="C131" s="5">
        <f t="shared" si="38"/>
        <v>917</v>
      </c>
      <c r="D131" s="5">
        <f t="shared" si="39"/>
        <v>932</v>
      </c>
      <c r="E131" s="1">
        <v>932</v>
      </c>
      <c r="G131" s="96">
        <v>19</v>
      </c>
      <c r="H131" s="112">
        <f t="shared" ref="H131:AF131" si="57">$E131+$B23+H23-H$110-($D131-H$109+$B23+H23)*(1-H93)</f>
        <v>0</v>
      </c>
      <c r="I131" s="112">
        <f t="shared" si="57"/>
        <v>0</v>
      </c>
      <c r="J131" s="112">
        <f t="shared" si="57"/>
        <v>-12.000000000000043</v>
      </c>
      <c r="K131" s="112">
        <f t="shared" si="57"/>
        <v>-8</v>
      </c>
      <c r="L131" s="112">
        <f t="shared" si="57"/>
        <v>-9.0000000000001137</v>
      </c>
      <c r="M131" s="112">
        <f t="shared" si="57"/>
        <v>0</v>
      </c>
      <c r="N131" s="112">
        <f t="shared" si="57"/>
        <v>0</v>
      </c>
      <c r="O131" s="112">
        <f t="shared" si="57"/>
        <v>-12.000000000000057</v>
      </c>
      <c r="P131" s="112">
        <f t="shared" si="57"/>
        <v>0</v>
      </c>
      <c r="Q131" s="112">
        <f t="shared" si="57"/>
        <v>0</v>
      </c>
      <c r="R131" s="112">
        <f t="shared" si="57"/>
        <v>0</v>
      </c>
      <c r="S131" s="112">
        <f t="shared" si="57"/>
        <v>0</v>
      </c>
      <c r="T131" s="112">
        <f t="shared" si="57"/>
        <v>0</v>
      </c>
      <c r="U131" s="112">
        <f t="shared" si="57"/>
        <v>0</v>
      </c>
      <c r="V131" s="112">
        <f t="shared" si="57"/>
        <v>0</v>
      </c>
      <c r="W131" s="112">
        <f t="shared" si="57"/>
        <v>0</v>
      </c>
      <c r="X131" s="112">
        <f t="shared" si="57"/>
        <v>-7.2999999999999545</v>
      </c>
      <c r="Y131" s="112">
        <f t="shared" si="57"/>
        <v>0</v>
      </c>
      <c r="Z131" s="112">
        <f t="shared" si="57"/>
        <v>-15</v>
      </c>
      <c r="AA131" s="112">
        <f t="shared" si="57"/>
        <v>-12.000000000000057</v>
      </c>
      <c r="AB131" s="112">
        <f t="shared" si="57"/>
        <v>-15.000000000000043</v>
      </c>
      <c r="AC131" s="112">
        <f t="shared" si="57"/>
        <v>-11</v>
      </c>
      <c r="AD131" s="112">
        <f t="shared" si="57"/>
        <v>-12.000000000000021</v>
      </c>
      <c r="AE131" s="112">
        <f t="shared" si="57"/>
        <v>0</v>
      </c>
      <c r="AF131" s="112">
        <f t="shared" si="57"/>
        <v>0</v>
      </c>
      <c r="AG131" s="110"/>
      <c r="AH131" s="110"/>
      <c r="AI131" s="110"/>
      <c r="AJ131" s="110"/>
      <c r="AK131" s="110"/>
    </row>
    <row r="132" spans="3:37" x14ac:dyDescent="0.35">
      <c r="C132" s="5">
        <f t="shared" si="38"/>
        <v>741</v>
      </c>
      <c r="D132" s="5">
        <f t="shared" si="39"/>
        <v>753</v>
      </c>
      <c r="E132" s="1">
        <v>753</v>
      </c>
      <c r="G132" s="96">
        <v>20</v>
      </c>
      <c r="H132" s="112">
        <f t="shared" ref="H132:AF132" si="58">$E132+$B24+H24-H$110-($D132-H$109+$B24+H24)*(1-H94)</f>
        <v>0</v>
      </c>
      <c r="I132" s="112">
        <f t="shared" si="58"/>
        <v>0</v>
      </c>
      <c r="J132" s="112">
        <f t="shared" si="58"/>
        <v>-87.100000000000023</v>
      </c>
      <c r="K132" s="112">
        <f t="shared" si="58"/>
        <v>-7.9999999999999716</v>
      </c>
      <c r="L132" s="112">
        <f t="shared" si="58"/>
        <v>-9.0000000000000853</v>
      </c>
      <c r="M132" s="112">
        <f t="shared" si="58"/>
        <v>0</v>
      </c>
      <c r="N132" s="112">
        <f t="shared" si="58"/>
        <v>-2.1316282072803006E-14</v>
      </c>
      <c r="O132" s="112">
        <f t="shared" si="58"/>
        <v>-12.000000000000057</v>
      </c>
      <c r="P132" s="112">
        <f t="shared" si="58"/>
        <v>0</v>
      </c>
      <c r="Q132" s="112">
        <f t="shared" si="58"/>
        <v>0</v>
      </c>
      <c r="R132" s="112">
        <f t="shared" si="58"/>
        <v>0</v>
      </c>
      <c r="S132" s="112">
        <f t="shared" si="58"/>
        <v>0</v>
      </c>
      <c r="T132" s="112">
        <f t="shared" si="58"/>
        <v>0</v>
      </c>
      <c r="U132" s="112">
        <f t="shared" si="58"/>
        <v>0</v>
      </c>
      <c r="V132" s="112">
        <f t="shared" si="58"/>
        <v>0</v>
      </c>
      <c r="W132" s="112">
        <f t="shared" si="58"/>
        <v>0</v>
      </c>
      <c r="X132" s="112">
        <f t="shared" si="58"/>
        <v>-7.2999999999999332</v>
      </c>
      <c r="Y132" s="112">
        <f t="shared" si="58"/>
        <v>0</v>
      </c>
      <c r="Z132" s="112">
        <f t="shared" si="58"/>
        <v>-14.999999999999972</v>
      </c>
      <c r="AA132" s="112">
        <f t="shared" si="58"/>
        <v>-12</v>
      </c>
      <c r="AB132" s="112">
        <f t="shared" si="58"/>
        <v>-14.999999999999972</v>
      </c>
      <c r="AC132" s="112">
        <f t="shared" si="58"/>
        <v>-10.999999999999943</v>
      </c>
      <c r="AD132" s="112">
        <f t="shared" si="58"/>
        <v>-12</v>
      </c>
      <c r="AE132" s="112">
        <f t="shared" si="58"/>
        <v>0</v>
      </c>
      <c r="AF132" s="112">
        <f t="shared" si="58"/>
        <v>0</v>
      </c>
      <c r="AG132" s="110"/>
      <c r="AH132" s="110"/>
      <c r="AI132" s="110"/>
      <c r="AJ132" s="110"/>
      <c r="AK132" s="110"/>
    </row>
    <row r="133" spans="3:37" x14ac:dyDescent="0.35">
      <c r="C133" s="5">
        <f t="shared" si="38"/>
        <v>840</v>
      </c>
      <c r="D133" s="5">
        <f t="shared" si="39"/>
        <v>855</v>
      </c>
      <c r="E133" s="1">
        <v>855</v>
      </c>
      <c r="G133" s="96">
        <v>21</v>
      </c>
      <c r="H133" s="112">
        <f t="shared" ref="H133:AF133" si="59">$E133+$B25+H25-H$110-($D133-H$109+$B25+H25)*(1-H95)</f>
        <v>0</v>
      </c>
      <c r="I133" s="112">
        <f t="shared" si="59"/>
        <v>0</v>
      </c>
      <c r="J133" s="112">
        <f t="shared" si="59"/>
        <v>-12.000000000000021</v>
      </c>
      <c r="K133" s="112">
        <f t="shared" si="59"/>
        <v>-8</v>
      </c>
      <c r="L133" s="112">
        <f t="shared" si="59"/>
        <v>-9.0000000000001137</v>
      </c>
      <c r="M133" s="112">
        <f t="shared" si="59"/>
        <v>0</v>
      </c>
      <c r="N133" s="112">
        <f t="shared" si="59"/>
        <v>0</v>
      </c>
      <c r="O133" s="112">
        <f t="shared" si="59"/>
        <v>-12</v>
      </c>
      <c r="P133" s="112">
        <f t="shared" si="59"/>
        <v>0</v>
      </c>
      <c r="Q133" s="112">
        <f t="shared" si="59"/>
        <v>0</v>
      </c>
      <c r="R133" s="112">
        <f t="shared" si="59"/>
        <v>0</v>
      </c>
      <c r="S133" s="112">
        <f t="shared" si="59"/>
        <v>0</v>
      </c>
      <c r="T133" s="112">
        <f t="shared" si="59"/>
        <v>0</v>
      </c>
      <c r="U133" s="112">
        <f t="shared" si="59"/>
        <v>0</v>
      </c>
      <c r="V133" s="112">
        <f t="shared" si="59"/>
        <v>0</v>
      </c>
      <c r="W133" s="112">
        <f t="shared" si="59"/>
        <v>0</v>
      </c>
      <c r="X133" s="112">
        <f t="shared" si="59"/>
        <v>-7.2999999999999261</v>
      </c>
      <c r="Y133" s="112">
        <f t="shared" si="59"/>
        <v>0</v>
      </c>
      <c r="Z133" s="112">
        <f t="shared" si="59"/>
        <v>-15.000000000000021</v>
      </c>
      <c r="AA133" s="112">
        <f t="shared" si="59"/>
        <v>-12.000000000000028</v>
      </c>
      <c r="AB133" s="112">
        <f t="shared" si="59"/>
        <v>-15</v>
      </c>
      <c r="AC133" s="112">
        <f t="shared" si="59"/>
        <v>-11.000000000000057</v>
      </c>
      <c r="AD133" s="112">
        <f t="shared" si="59"/>
        <v>-82.100000000000023</v>
      </c>
      <c r="AE133" s="112">
        <f t="shared" si="59"/>
        <v>0</v>
      </c>
      <c r="AF133" s="112">
        <f t="shared" si="59"/>
        <v>0</v>
      </c>
      <c r="AG133" s="110"/>
      <c r="AH133" s="110"/>
      <c r="AI133" s="110"/>
      <c r="AJ133" s="110"/>
      <c r="AK133" s="110"/>
    </row>
    <row r="134" spans="3:37" x14ac:dyDescent="0.35">
      <c r="C134" s="5">
        <f t="shared" si="38"/>
        <v>570</v>
      </c>
      <c r="D134" s="5">
        <f t="shared" si="39"/>
        <v>581</v>
      </c>
      <c r="E134" s="1">
        <v>581</v>
      </c>
      <c r="G134" s="96">
        <v>22</v>
      </c>
      <c r="H134" s="112">
        <f t="shared" ref="H134:AF134" si="60">$E134+$B26+H26-H$110-($D134-H$109+$B26+H26)*(1-H96)</f>
        <v>0</v>
      </c>
      <c r="I134" s="112">
        <f t="shared" si="60"/>
        <v>0</v>
      </c>
      <c r="J134" s="112">
        <f t="shared" si="60"/>
        <v>-11.999999999999972</v>
      </c>
      <c r="K134" s="112">
        <f t="shared" si="60"/>
        <v>-35.799999999999955</v>
      </c>
      <c r="L134" s="112">
        <f t="shared" si="60"/>
        <v>-9.000000000000135</v>
      </c>
      <c r="M134" s="112">
        <f t="shared" si="60"/>
        <v>0</v>
      </c>
      <c r="N134" s="112">
        <f t="shared" si="60"/>
        <v>0</v>
      </c>
      <c r="O134" s="112">
        <f t="shared" si="60"/>
        <v>-11.999999999999957</v>
      </c>
      <c r="P134" s="112">
        <f t="shared" si="60"/>
        <v>0</v>
      </c>
      <c r="Q134" s="112">
        <f t="shared" si="60"/>
        <v>0</v>
      </c>
      <c r="R134" s="112">
        <f t="shared" si="60"/>
        <v>0</v>
      </c>
      <c r="S134" s="112">
        <f t="shared" si="60"/>
        <v>0</v>
      </c>
      <c r="T134" s="112">
        <f t="shared" si="60"/>
        <v>0</v>
      </c>
      <c r="U134" s="112">
        <f t="shared" si="60"/>
        <v>0</v>
      </c>
      <c r="V134" s="112">
        <f t="shared" si="60"/>
        <v>0</v>
      </c>
      <c r="W134" s="112">
        <f t="shared" si="60"/>
        <v>0</v>
      </c>
      <c r="X134" s="112">
        <f t="shared" si="60"/>
        <v>-7.2999999999999545</v>
      </c>
      <c r="Y134" s="112">
        <f t="shared" si="60"/>
        <v>0</v>
      </c>
      <c r="Z134" s="112">
        <f t="shared" si="60"/>
        <v>-15</v>
      </c>
      <c r="AA134" s="112">
        <f t="shared" si="60"/>
        <v>-12.000000000000057</v>
      </c>
      <c r="AB134" s="112">
        <f t="shared" si="60"/>
        <v>-15.000000000000028</v>
      </c>
      <c r="AC134" s="112">
        <f t="shared" si="60"/>
        <v>-11</v>
      </c>
      <c r="AD134" s="112">
        <f t="shared" si="60"/>
        <v>-12</v>
      </c>
      <c r="AE134" s="112">
        <f t="shared" si="60"/>
        <v>0</v>
      </c>
      <c r="AF134" s="112">
        <f t="shared" si="60"/>
        <v>0</v>
      </c>
      <c r="AG134" s="110"/>
      <c r="AH134" s="110"/>
      <c r="AI134" s="110"/>
      <c r="AJ134" s="110"/>
      <c r="AK134" s="110"/>
    </row>
    <row r="135" spans="3:37" x14ac:dyDescent="0.35">
      <c r="C135" s="5">
        <f t="shared" si="38"/>
        <v>949</v>
      </c>
      <c r="D135" s="5">
        <f t="shared" si="39"/>
        <v>961</v>
      </c>
      <c r="E135" s="1">
        <v>961</v>
      </c>
      <c r="G135" s="96">
        <v>23</v>
      </c>
      <c r="H135" s="112">
        <f t="shared" ref="H135:AF135" si="61">$E135+$B27+H27-H$110-($D135-H$109+$B27+H27)*(1-H97)</f>
        <v>0</v>
      </c>
      <c r="I135" s="112">
        <f t="shared" si="61"/>
        <v>0</v>
      </c>
      <c r="J135" s="112">
        <f t="shared" si="61"/>
        <v>-11.999999999999972</v>
      </c>
      <c r="K135" s="112">
        <f t="shared" si="61"/>
        <v>-8</v>
      </c>
      <c r="L135" s="112">
        <f t="shared" si="61"/>
        <v>-9.0000000000001137</v>
      </c>
      <c r="M135" s="112">
        <f t="shared" si="61"/>
        <v>0</v>
      </c>
      <c r="N135" s="112">
        <f t="shared" si="61"/>
        <v>0</v>
      </c>
      <c r="O135" s="112">
        <f t="shared" si="61"/>
        <v>-11.999999999999943</v>
      </c>
      <c r="P135" s="112">
        <f t="shared" si="61"/>
        <v>0</v>
      </c>
      <c r="Q135" s="112">
        <f t="shared" si="61"/>
        <v>0</v>
      </c>
      <c r="R135" s="112">
        <f t="shared" si="61"/>
        <v>0</v>
      </c>
      <c r="S135" s="112">
        <f t="shared" si="61"/>
        <v>0</v>
      </c>
      <c r="T135" s="112">
        <f t="shared" si="61"/>
        <v>0</v>
      </c>
      <c r="U135" s="112">
        <f t="shared" si="61"/>
        <v>0</v>
      </c>
      <c r="V135" s="112">
        <f t="shared" si="61"/>
        <v>0</v>
      </c>
      <c r="W135" s="112">
        <f t="shared" si="61"/>
        <v>0</v>
      </c>
      <c r="X135" s="112">
        <f t="shared" si="61"/>
        <v>-7.2999999999999545</v>
      </c>
      <c r="Y135" s="112">
        <f t="shared" si="61"/>
        <v>0</v>
      </c>
      <c r="Z135" s="112">
        <f t="shared" si="61"/>
        <v>-14.999999999999972</v>
      </c>
      <c r="AA135" s="112">
        <f t="shared" si="61"/>
        <v>-12.000000000000057</v>
      </c>
      <c r="AB135" s="112">
        <f t="shared" si="61"/>
        <v>-15.000000000000057</v>
      </c>
      <c r="AC135" s="112">
        <f t="shared" si="61"/>
        <v>-11</v>
      </c>
      <c r="AD135" s="112">
        <f t="shared" si="61"/>
        <v>-12</v>
      </c>
      <c r="AE135" s="112">
        <f t="shared" si="61"/>
        <v>0</v>
      </c>
      <c r="AF135" s="112">
        <f t="shared" si="61"/>
        <v>0</v>
      </c>
      <c r="AG135" s="110"/>
      <c r="AH135" s="110"/>
      <c r="AI135" s="110"/>
      <c r="AJ135" s="110"/>
      <c r="AK135" s="110"/>
    </row>
    <row r="136" spans="3:37" x14ac:dyDescent="0.35">
      <c r="C136" s="5">
        <f t="shared" si="38"/>
        <v>829</v>
      </c>
      <c r="D136" s="5">
        <f t="shared" si="39"/>
        <v>835</v>
      </c>
      <c r="E136" s="1">
        <v>829</v>
      </c>
      <c r="G136" s="96">
        <v>24</v>
      </c>
      <c r="H136" s="112">
        <f t="shared" ref="H136:AF136" si="62">$E136+$B28+H28-H$110-($D136-H$109+$B28+H28)*(1-H98)</f>
        <v>-5.9999999999999432</v>
      </c>
      <c r="I136" s="112">
        <f t="shared" si="62"/>
        <v>-6.0000000000000284</v>
      </c>
      <c r="J136" s="112">
        <f t="shared" si="62"/>
        <v>-18.000000000000021</v>
      </c>
      <c r="K136" s="112">
        <f t="shared" si="62"/>
        <v>-13.999999999999943</v>
      </c>
      <c r="L136" s="112">
        <f t="shared" si="62"/>
        <v>-15.000000000000114</v>
      </c>
      <c r="M136" s="112">
        <f t="shared" si="62"/>
        <v>-6</v>
      </c>
      <c r="N136" s="112">
        <f t="shared" si="62"/>
        <v>-6</v>
      </c>
      <c r="O136" s="112">
        <f t="shared" si="62"/>
        <v>-18</v>
      </c>
      <c r="P136" s="112">
        <f t="shared" si="62"/>
        <v>-6</v>
      </c>
      <c r="Q136" s="112">
        <f t="shared" si="62"/>
        <v>-6.0000000000000568</v>
      </c>
      <c r="R136" s="112">
        <f t="shared" si="62"/>
        <v>-6</v>
      </c>
      <c r="S136" s="112">
        <f t="shared" si="62"/>
        <v>-6</v>
      </c>
      <c r="T136" s="112">
        <f t="shared" si="62"/>
        <v>-6</v>
      </c>
      <c r="U136" s="112">
        <f t="shared" si="62"/>
        <v>-5.9999999999999432</v>
      </c>
      <c r="V136" s="112">
        <f t="shared" si="62"/>
        <v>-5.9999999999999716</v>
      </c>
      <c r="W136" s="112">
        <f t="shared" si="62"/>
        <v>-6</v>
      </c>
      <c r="X136" s="112">
        <f t="shared" si="62"/>
        <v>-13.299999999999955</v>
      </c>
      <c r="Y136" s="112">
        <f t="shared" si="62"/>
        <v>-5.9999999999999716</v>
      </c>
      <c r="Z136" s="112">
        <f t="shared" si="62"/>
        <v>-20.999999999999979</v>
      </c>
      <c r="AA136" s="112">
        <f t="shared" si="62"/>
        <v>-17.999999999999972</v>
      </c>
      <c r="AB136" s="112">
        <f t="shared" si="62"/>
        <v>-8.8999999999999773</v>
      </c>
      <c r="AC136" s="112">
        <f t="shared" si="62"/>
        <v>-17</v>
      </c>
      <c r="AD136" s="112">
        <f t="shared" si="62"/>
        <v>-17.999999999999972</v>
      </c>
      <c r="AE136" s="112">
        <f t="shared" si="62"/>
        <v>-6</v>
      </c>
      <c r="AF136" s="112">
        <f t="shared" si="62"/>
        <v>-6</v>
      </c>
      <c r="AG136" s="110"/>
      <c r="AH136" s="110"/>
      <c r="AI136" s="110"/>
      <c r="AJ136" s="110"/>
      <c r="AK136" s="110"/>
    </row>
    <row r="137" spans="3:37" x14ac:dyDescent="0.35">
      <c r="C137" s="5">
        <f t="shared" si="38"/>
        <v>714</v>
      </c>
      <c r="D137" s="5">
        <f t="shared" si="39"/>
        <v>727</v>
      </c>
      <c r="E137" s="1">
        <v>714</v>
      </c>
      <c r="G137" s="96">
        <v>25</v>
      </c>
      <c r="H137" s="112">
        <f t="shared" ref="H137:AF137" si="63">$E137+$B29+H29-H$110-($D137-H$109+$B29+H29)*(1-H99)</f>
        <v>-13</v>
      </c>
      <c r="I137" s="112">
        <f t="shared" si="63"/>
        <v>-12.999999999999957</v>
      </c>
      <c r="J137" s="112">
        <f t="shared" si="63"/>
        <v>-24.999999999999957</v>
      </c>
      <c r="K137" s="112">
        <f t="shared" si="63"/>
        <v>-20.999999999999972</v>
      </c>
      <c r="L137" s="112">
        <f t="shared" si="63"/>
        <v>-22.000000000000114</v>
      </c>
      <c r="M137" s="112">
        <f t="shared" si="63"/>
        <v>-13.000000000000028</v>
      </c>
      <c r="N137" s="112">
        <f t="shared" si="63"/>
        <v>-13.000000000000043</v>
      </c>
      <c r="O137" s="112">
        <f t="shared" si="63"/>
        <v>-24.999999999999943</v>
      </c>
      <c r="P137" s="112">
        <f t="shared" si="63"/>
        <v>-12.999999999999943</v>
      </c>
      <c r="Q137" s="112">
        <f t="shared" si="63"/>
        <v>-12.999999999999979</v>
      </c>
      <c r="R137" s="112">
        <f t="shared" si="63"/>
        <v>-12.999999999999943</v>
      </c>
      <c r="S137" s="112">
        <f t="shared" si="63"/>
        <v>-13</v>
      </c>
      <c r="T137" s="112">
        <f t="shared" si="63"/>
        <v>-13</v>
      </c>
      <c r="U137" s="112">
        <f t="shared" si="63"/>
        <v>-13</v>
      </c>
      <c r="V137" s="112">
        <f t="shared" si="63"/>
        <v>-13.000000000000028</v>
      </c>
      <c r="W137" s="112">
        <f t="shared" si="63"/>
        <v>-13.000000000000028</v>
      </c>
      <c r="X137" s="112">
        <f t="shared" si="63"/>
        <v>-20.299999999999997</v>
      </c>
      <c r="Y137" s="112">
        <f t="shared" si="63"/>
        <v>-13</v>
      </c>
      <c r="Z137" s="112">
        <f t="shared" si="63"/>
        <v>-28.000000000000028</v>
      </c>
      <c r="AA137" s="112">
        <f t="shared" si="63"/>
        <v>-14.100000000000023</v>
      </c>
      <c r="AB137" s="112">
        <f t="shared" si="63"/>
        <v>-28.000000000000028</v>
      </c>
      <c r="AC137" s="112">
        <f t="shared" si="63"/>
        <v>-24.000000000000057</v>
      </c>
      <c r="AD137" s="112">
        <f t="shared" si="63"/>
        <v>-25.000000000000028</v>
      </c>
      <c r="AE137" s="112">
        <f t="shared" si="63"/>
        <v>-13</v>
      </c>
      <c r="AF137" s="112">
        <f t="shared" si="63"/>
        <v>-13</v>
      </c>
      <c r="AG137" s="110"/>
      <c r="AH137" s="110"/>
      <c r="AI137" s="110"/>
      <c r="AJ137" s="110"/>
      <c r="AK137" s="110"/>
    </row>
    <row r="138" spans="3:37" x14ac:dyDescent="0.35">
      <c r="G138" s="97">
        <v>1</v>
      </c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1"/>
      <c r="AH138" s="111"/>
      <c r="AI138" s="111"/>
      <c r="AJ138" s="111"/>
      <c r="AK138" s="111"/>
    </row>
    <row r="139" spans="3:37" x14ac:dyDescent="0.35">
      <c r="G139" s="97">
        <v>2</v>
      </c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1"/>
      <c r="AH139" s="111"/>
      <c r="AI139" s="111"/>
      <c r="AJ139" s="111"/>
      <c r="AK139" s="111"/>
    </row>
    <row r="140" spans="3:37" x14ac:dyDescent="0.35">
      <c r="G140" s="97">
        <v>3</v>
      </c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1"/>
      <c r="AH140" s="111"/>
      <c r="AI140" s="111"/>
      <c r="AJ140" s="111"/>
      <c r="AK140" s="111"/>
    </row>
    <row r="141" spans="3:37" x14ac:dyDescent="0.35">
      <c r="G141" s="97">
        <v>4</v>
      </c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1"/>
      <c r="AH141" s="111"/>
      <c r="AI141" s="111"/>
      <c r="AJ141" s="111"/>
      <c r="AK141" s="111"/>
    </row>
    <row r="142" spans="3:37" x14ac:dyDescent="0.35">
      <c r="G142" s="97">
        <v>5</v>
      </c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1"/>
      <c r="AH142" s="111"/>
      <c r="AI142" s="111"/>
      <c r="AJ142" s="111"/>
      <c r="AK142" s="111"/>
    </row>
    <row r="146" spans="3:37" x14ac:dyDescent="0.35">
      <c r="G146" s="180" t="s">
        <v>90</v>
      </c>
      <c r="H146" s="4">
        <f>E149</f>
        <v>0</v>
      </c>
      <c r="I146" s="4">
        <f>E150</f>
        <v>36.999999999999872</v>
      </c>
      <c r="J146" s="4">
        <f>E151</f>
        <v>17.999999999999687</v>
      </c>
      <c r="K146" s="4">
        <f>E152</f>
        <v>0</v>
      </c>
      <c r="L146" s="4">
        <f>E153</f>
        <v>0</v>
      </c>
      <c r="M146" s="4">
        <f>E154</f>
        <v>8</v>
      </c>
      <c r="N146" s="4">
        <f>E155</f>
        <v>12.999999999999908</v>
      </c>
      <c r="O146" s="4">
        <f>E156</f>
        <v>17.999999999999794</v>
      </c>
      <c r="P146" s="4">
        <f>E157</f>
        <v>25.999999999999709</v>
      </c>
      <c r="Q146" s="4">
        <f>E158</f>
        <v>34.999999999999631</v>
      </c>
      <c r="R146" s="4">
        <f>E159</f>
        <v>27.999999999999872</v>
      </c>
      <c r="S146" s="4">
        <f>E160</f>
        <v>15.99999999999994</v>
      </c>
      <c r="T146" s="4">
        <f>E161</f>
        <v>29.999999999999904</v>
      </c>
      <c r="U146" s="4">
        <f>E162</f>
        <v>0</v>
      </c>
      <c r="V146" s="4">
        <f>E163</f>
        <v>5</v>
      </c>
      <c r="W146" s="4">
        <f>E164</f>
        <v>12.999999999999911</v>
      </c>
      <c r="X146" s="4">
        <f>E165</f>
        <v>8</v>
      </c>
      <c r="Y146" s="4">
        <f>E166</f>
        <v>21.999999999999872</v>
      </c>
      <c r="Z146" s="4">
        <f>E167</f>
        <v>4.9999999999996874</v>
      </c>
      <c r="AA146" s="4">
        <f>E168</f>
        <v>31.999999999999687</v>
      </c>
      <c r="AB146" s="4">
        <f>E169</f>
        <v>45.999999999999687</v>
      </c>
      <c r="AC146" s="4">
        <f>E170</f>
        <v>6</v>
      </c>
      <c r="AD146" s="4">
        <f>E171</f>
        <v>12.999999999999869</v>
      </c>
      <c r="AE146" s="4">
        <f>E172</f>
        <v>20.999999999999794</v>
      </c>
      <c r="AF146" s="4">
        <f>E173</f>
        <v>35.999999999999687</v>
      </c>
      <c r="AG146" s="4">
        <f>E174</f>
        <v>0</v>
      </c>
      <c r="AH146" s="4">
        <f>E175</f>
        <v>0</v>
      </c>
      <c r="AI146" s="4">
        <f>E176</f>
        <v>0</v>
      </c>
      <c r="AJ146" s="4">
        <f>E177</f>
        <v>0</v>
      </c>
      <c r="AK146" s="4">
        <f>E178</f>
        <v>0</v>
      </c>
    </row>
    <row r="148" spans="3:37" x14ac:dyDescent="0.35">
      <c r="C148" s="180" t="s">
        <v>91</v>
      </c>
      <c r="D148" s="181" t="s">
        <v>76</v>
      </c>
      <c r="E148" s="180" t="s">
        <v>89</v>
      </c>
      <c r="F148" s="180" t="s">
        <v>92</v>
      </c>
      <c r="G148" s="95" t="s">
        <v>85</v>
      </c>
      <c r="H148" s="96">
        <v>1</v>
      </c>
      <c r="I148" s="96">
        <v>2</v>
      </c>
      <c r="J148" s="96">
        <v>3</v>
      </c>
      <c r="K148" s="96">
        <v>4</v>
      </c>
      <c r="L148" s="96">
        <v>5</v>
      </c>
      <c r="M148" s="96">
        <v>6</v>
      </c>
      <c r="N148" s="96">
        <v>7</v>
      </c>
      <c r="O148" s="96">
        <v>8</v>
      </c>
      <c r="P148" s="96">
        <v>9</v>
      </c>
      <c r="Q148" s="96">
        <v>10</v>
      </c>
      <c r="R148" s="96">
        <v>11</v>
      </c>
      <c r="S148" s="96">
        <v>12</v>
      </c>
      <c r="T148" s="96">
        <v>13</v>
      </c>
      <c r="U148" s="96">
        <v>14</v>
      </c>
      <c r="V148" s="96">
        <v>15</v>
      </c>
      <c r="W148" s="96">
        <v>16</v>
      </c>
      <c r="X148" s="96">
        <v>17</v>
      </c>
      <c r="Y148" s="96">
        <v>18</v>
      </c>
      <c r="Z148" s="96">
        <v>19</v>
      </c>
      <c r="AA148" s="96">
        <v>20</v>
      </c>
      <c r="AB148" s="96">
        <v>21</v>
      </c>
      <c r="AC148" s="96">
        <v>22</v>
      </c>
      <c r="AD148" s="96">
        <v>23</v>
      </c>
      <c r="AE148" s="96">
        <v>24</v>
      </c>
      <c r="AF148" s="96">
        <v>25</v>
      </c>
      <c r="AG148" s="97">
        <v>1</v>
      </c>
      <c r="AH148" s="97">
        <v>2</v>
      </c>
      <c r="AI148" s="97">
        <v>3</v>
      </c>
      <c r="AJ148" s="98">
        <v>4</v>
      </c>
      <c r="AK148" s="97">
        <v>5</v>
      </c>
    </row>
    <row r="149" spans="3:37" x14ac:dyDescent="0.35">
      <c r="C149" s="5">
        <v>1</v>
      </c>
      <c r="D149" s="5">
        <v>8</v>
      </c>
      <c r="E149" s="1">
        <v>0</v>
      </c>
      <c r="F149" s="5">
        <f t="shared" ref="F149:F173" si="64">$D$174-D149</f>
        <v>52</v>
      </c>
      <c r="G149" s="96">
        <v>1</v>
      </c>
      <c r="H149" s="100">
        <f t="shared" ref="H149:AF149" si="65">$E149+$D149-H$146-($D$174-$D149)*(1-H75)</f>
        <v>-44</v>
      </c>
      <c r="I149" s="100">
        <f t="shared" si="65"/>
        <v>-80.999999999999872</v>
      </c>
      <c r="J149" s="100">
        <f t="shared" si="65"/>
        <v>-61.999999999999687</v>
      </c>
      <c r="K149" s="100">
        <f t="shared" si="65"/>
        <v>-44</v>
      </c>
      <c r="L149" s="100">
        <f t="shared" si="65"/>
        <v>-44</v>
      </c>
      <c r="M149" s="100">
        <f t="shared" si="65"/>
        <v>-52</v>
      </c>
      <c r="N149" s="100">
        <f t="shared" si="65"/>
        <v>-56.999999999999908</v>
      </c>
      <c r="O149" s="100">
        <f t="shared" si="65"/>
        <v>-61.999999999999794</v>
      </c>
      <c r="P149" s="100">
        <f t="shared" si="65"/>
        <v>-69.999999999999716</v>
      </c>
      <c r="Q149" s="100">
        <f t="shared" si="65"/>
        <v>-78.999999999999631</v>
      </c>
      <c r="R149" s="100">
        <f t="shared" si="65"/>
        <v>-71.999999999999872</v>
      </c>
      <c r="S149" s="100">
        <f t="shared" si="65"/>
        <v>-59.999999999999943</v>
      </c>
      <c r="T149" s="100">
        <f t="shared" si="65"/>
        <v>-73.999999999999901</v>
      </c>
      <c r="U149" s="100">
        <f t="shared" si="65"/>
        <v>8</v>
      </c>
      <c r="V149" s="100">
        <f t="shared" si="65"/>
        <v>-49</v>
      </c>
      <c r="W149" s="100">
        <f t="shared" si="65"/>
        <v>-56.999999999999915</v>
      </c>
      <c r="X149" s="100">
        <f t="shared" si="65"/>
        <v>-52</v>
      </c>
      <c r="Y149" s="100">
        <f t="shared" si="65"/>
        <v>-65.999999999999872</v>
      </c>
      <c r="Z149" s="100">
        <f t="shared" si="65"/>
        <v>-48.999999999999687</v>
      </c>
      <c r="AA149" s="100">
        <f t="shared" si="65"/>
        <v>-75.999999999999687</v>
      </c>
      <c r="AB149" s="100">
        <f t="shared" si="65"/>
        <v>-89.999999999999687</v>
      </c>
      <c r="AC149" s="100">
        <f t="shared" si="65"/>
        <v>-50</v>
      </c>
      <c r="AD149" s="100">
        <f t="shared" si="65"/>
        <v>-56.999999999999872</v>
      </c>
      <c r="AE149" s="100">
        <f t="shared" si="65"/>
        <v>-64.999999999999801</v>
      </c>
      <c r="AF149" s="100">
        <f t="shared" si="65"/>
        <v>-79.999999999999687</v>
      </c>
      <c r="AG149" s="101"/>
      <c r="AH149" s="101"/>
      <c r="AI149" s="101"/>
      <c r="AJ149" s="101"/>
      <c r="AK149" s="101"/>
    </row>
    <row r="150" spans="3:37" x14ac:dyDescent="0.35">
      <c r="C150" s="5">
        <v>2</v>
      </c>
      <c r="D150" s="5">
        <v>8</v>
      </c>
      <c r="E150" s="1">
        <v>36.999999999999872</v>
      </c>
      <c r="F150" s="5">
        <f t="shared" si="64"/>
        <v>52</v>
      </c>
      <c r="G150" s="96">
        <v>2</v>
      </c>
      <c r="H150" s="100">
        <f t="shared" ref="H150:AF150" si="66">$E150+$D150-H$146-($D$174-$D150)*(1-H76)</f>
        <v>-7.0000000000001279</v>
      </c>
      <c r="I150" s="100">
        <f t="shared" si="66"/>
        <v>-44</v>
      </c>
      <c r="J150" s="100">
        <f t="shared" si="66"/>
        <v>-24.999999999999815</v>
      </c>
      <c r="K150" s="100">
        <f t="shared" si="66"/>
        <v>-7.0000000000001279</v>
      </c>
      <c r="L150" s="100">
        <f t="shared" si="66"/>
        <v>-7.0000000000001279</v>
      </c>
      <c r="M150" s="100">
        <f t="shared" si="66"/>
        <v>-15.000000000000128</v>
      </c>
      <c r="N150" s="100">
        <f t="shared" si="66"/>
        <v>-20.000000000000036</v>
      </c>
      <c r="O150" s="100">
        <f t="shared" si="66"/>
        <v>-24.999999999999922</v>
      </c>
      <c r="P150" s="100">
        <f t="shared" si="66"/>
        <v>-32.999999999999837</v>
      </c>
      <c r="Q150" s="100">
        <f t="shared" si="66"/>
        <v>-41.999999999999758</v>
      </c>
      <c r="R150" s="100">
        <f t="shared" si="66"/>
        <v>-35</v>
      </c>
      <c r="S150" s="100">
        <f t="shared" si="66"/>
        <v>-23.000000000000068</v>
      </c>
      <c r="T150" s="100">
        <f t="shared" si="66"/>
        <v>-37.000000000000028</v>
      </c>
      <c r="U150" s="100">
        <f t="shared" si="66"/>
        <v>-7.0000000000001279</v>
      </c>
      <c r="V150" s="100">
        <f t="shared" si="66"/>
        <v>-12.000000000000128</v>
      </c>
      <c r="W150" s="100">
        <f t="shared" si="66"/>
        <v>-20.000000000000039</v>
      </c>
      <c r="X150" s="100">
        <f t="shared" si="66"/>
        <v>-15.000000000000128</v>
      </c>
      <c r="Y150" s="100">
        <f t="shared" si="66"/>
        <v>-29</v>
      </c>
      <c r="Z150" s="100">
        <f t="shared" si="66"/>
        <v>-11.999999999999815</v>
      </c>
      <c r="AA150" s="100">
        <f t="shared" si="66"/>
        <v>-38.999999999999815</v>
      </c>
      <c r="AB150" s="100">
        <f t="shared" si="66"/>
        <v>-52.999999999999815</v>
      </c>
      <c r="AC150" s="100">
        <f t="shared" si="66"/>
        <v>-13.000000000000128</v>
      </c>
      <c r="AD150" s="100">
        <f t="shared" si="66"/>
        <v>-20</v>
      </c>
      <c r="AE150" s="100">
        <f t="shared" si="66"/>
        <v>24.000000000000078</v>
      </c>
      <c r="AF150" s="100">
        <f t="shared" si="66"/>
        <v>-42.999999999999815</v>
      </c>
      <c r="AG150" s="101"/>
      <c r="AH150" s="101"/>
      <c r="AI150" s="101"/>
      <c r="AJ150" s="101"/>
      <c r="AK150" s="101"/>
    </row>
    <row r="151" spans="3:37" x14ac:dyDescent="0.35">
      <c r="C151" s="5">
        <v>3</v>
      </c>
      <c r="D151" s="5">
        <v>14</v>
      </c>
      <c r="E151" s="1">
        <v>17.999999999999687</v>
      </c>
      <c r="F151" s="5">
        <f t="shared" si="64"/>
        <v>46</v>
      </c>
      <c r="G151" s="96">
        <v>3</v>
      </c>
      <c r="H151" s="100">
        <f t="shared" ref="H151:AF151" si="67">$E151+$D151-H$146-($D$174-$D151)*(1-H77)</f>
        <v>-14.000000000000313</v>
      </c>
      <c r="I151" s="100">
        <f t="shared" si="67"/>
        <v>-51.000000000000185</v>
      </c>
      <c r="J151" s="100">
        <f t="shared" si="67"/>
        <v>-32</v>
      </c>
      <c r="K151" s="100">
        <f t="shared" si="67"/>
        <v>-14.000000000000313</v>
      </c>
      <c r="L151" s="100">
        <f t="shared" si="67"/>
        <v>-14.000000000000313</v>
      </c>
      <c r="M151" s="100">
        <f t="shared" si="67"/>
        <v>-22.000000000000313</v>
      </c>
      <c r="N151" s="100">
        <f t="shared" si="67"/>
        <v>-27.00000000000022</v>
      </c>
      <c r="O151" s="100">
        <f t="shared" si="67"/>
        <v>-32.000000000000107</v>
      </c>
      <c r="P151" s="100">
        <f t="shared" si="67"/>
        <v>-40.000000000000021</v>
      </c>
      <c r="Q151" s="100">
        <f t="shared" si="67"/>
        <v>-48.999999999999943</v>
      </c>
      <c r="R151" s="100">
        <f t="shared" si="67"/>
        <v>-42.000000000000185</v>
      </c>
      <c r="S151" s="100">
        <f t="shared" si="67"/>
        <v>-30.000000000000252</v>
      </c>
      <c r="T151" s="100">
        <f t="shared" si="67"/>
        <v>-44.000000000000213</v>
      </c>
      <c r="U151" s="100">
        <f t="shared" si="67"/>
        <v>-14.000000000000313</v>
      </c>
      <c r="V151" s="100">
        <f t="shared" si="67"/>
        <v>-19.000000000000313</v>
      </c>
      <c r="W151" s="100">
        <f t="shared" si="67"/>
        <v>-27.000000000000224</v>
      </c>
      <c r="X151" s="100">
        <f t="shared" si="67"/>
        <v>-22.000000000000313</v>
      </c>
      <c r="Y151" s="100">
        <f t="shared" si="67"/>
        <v>-36.000000000000185</v>
      </c>
      <c r="Z151" s="100">
        <f t="shared" si="67"/>
        <v>27</v>
      </c>
      <c r="AA151" s="100">
        <f t="shared" si="67"/>
        <v>-46</v>
      </c>
      <c r="AB151" s="100">
        <f t="shared" si="67"/>
        <v>-60</v>
      </c>
      <c r="AC151" s="100">
        <f t="shared" si="67"/>
        <v>-20.000000000000313</v>
      </c>
      <c r="AD151" s="100">
        <f t="shared" si="67"/>
        <v>-27.000000000000181</v>
      </c>
      <c r="AE151" s="100">
        <f t="shared" si="67"/>
        <v>-35.000000000000107</v>
      </c>
      <c r="AF151" s="100">
        <f t="shared" si="67"/>
        <v>-50</v>
      </c>
      <c r="AG151" s="101"/>
      <c r="AH151" s="101"/>
      <c r="AI151" s="101"/>
      <c r="AJ151" s="101"/>
      <c r="AK151" s="101"/>
    </row>
    <row r="152" spans="3:37" x14ac:dyDescent="0.35">
      <c r="C152" s="5">
        <v>4</v>
      </c>
      <c r="D152" s="5">
        <v>6</v>
      </c>
      <c r="E152" s="1">
        <v>0</v>
      </c>
      <c r="F152" s="5">
        <f t="shared" si="64"/>
        <v>54</v>
      </c>
      <c r="G152" s="96">
        <v>4</v>
      </c>
      <c r="H152" s="100">
        <f t="shared" ref="H152:AF152" si="68">$E152+$D152-H$146-($D$174-$D152)*(1-H78)</f>
        <v>-48</v>
      </c>
      <c r="I152" s="100">
        <f t="shared" si="68"/>
        <v>-30.999999999999872</v>
      </c>
      <c r="J152" s="100">
        <f t="shared" si="68"/>
        <v>-65.999999999999687</v>
      </c>
      <c r="K152" s="100">
        <f t="shared" si="68"/>
        <v>-48</v>
      </c>
      <c r="L152" s="100">
        <f t="shared" si="68"/>
        <v>-48</v>
      </c>
      <c r="M152" s="100">
        <f t="shared" si="68"/>
        <v>-56</v>
      </c>
      <c r="N152" s="100">
        <f t="shared" si="68"/>
        <v>-60.999999999999908</v>
      </c>
      <c r="O152" s="100">
        <f t="shared" si="68"/>
        <v>-65.999999999999801</v>
      </c>
      <c r="P152" s="100">
        <f t="shared" si="68"/>
        <v>-73.999999999999716</v>
      </c>
      <c r="Q152" s="100">
        <f t="shared" si="68"/>
        <v>-82.999999999999631</v>
      </c>
      <c r="R152" s="100">
        <f t="shared" si="68"/>
        <v>-75.999999999999872</v>
      </c>
      <c r="S152" s="100">
        <f t="shared" si="68"/>
        <v>-63.999999999999943</v>
      </c>
      <c r="T152" s="100">
        <f t="shared" si="68"/>
        <v>-77.999999999999901</v>
      </c>
      <c r="U152" s="100">
        <f t="shared" si="68"/>
        <v>-48</v>
      </c>
      <c r="V152" s="100">
        <f t="shared" si="68"/>
        <v>-53</v>
      </c>
      <c r="W152" s="100">
        <f t="shared" si="68"/>
        <v>-60.999999999999915</v>
      </c>
      <c r="X152" s="100">
        <f t="shared" si="68"/>
        <v>-56</v>
      </c>
      <c r="Y152" s="100">
        <f t="shared" si="68"/>
        <v>-69.999999999999872</v>
      </c>
      <c r="Z152" s="100">
        <f t="shared" si="68"/>
        <v>-52.999999999999687</v>
      </c>
      <c r="AA152" s="100">
        <f t="shared" si="68"/>
        <v>-79.999999999999687</v>
      </c>
      <c r="AB152" s="100">
        <f t="shared" si="68"/>
        <v>-93.999999999999687</v>
      </c>
      <c r="AC152" s="100">
        <f t="shared" si="68"/>
        <v>-54</v>
      </c>
      <c r="AD152" s="100">
        <f t="shared" si="68"/>
        <v>-60.999999999999872</v>
      </c>
      <c r="AE152" s="100">
        <f t="shared" si="68"/>
        <v>-68.999999999999801</v>
      </c>
      <c r="AF152" s="100">
        <f t="shared" si="68"/>
        <v>-83.999999999999687</v>
      </c>
      <c r="AG152" s="101"/>
      <c r="AH152" s="101"/>
      <c r="AI152" s="101"/>
      <c r="AJ152" s="101"/>
      <c r="AK152" s="101"/>
    </row>
    <row r="153" spans="3:37" x14ac:dyDescent="0.35">
      <c r="C153" s="5">
        <v>5</v>
      </c>
      <c r="D153" s="5">
        <v>8</v>
      </c>
      <c r="E153" s="1">
        <v>0</v>
      </c>
      <c r="F153" s="5">
        <f t="shared" si="64"/>
        <v>52</v>
      </c>
      <c r="G153" s="96">
        <v>5</v>
      </c>
      <c r="H153" s="100">
        <f t="shared" ref="H153:AF153" si="69">$E153+$D153-H$146-($D$174-$D153)*(1-H79)</f>
        <v>-44</v>
      </c>
      <c r="I153" s="100">
        <f t="shared" si="69"/>
        <v>-80.999999999999872</v>
      </c>
      <c r="J153" s="100">
        <f t="shared" si="69"/>
        <v>-61.999999999999687</v>
      </c>
      <c r="K153" s="100">
        <f t="shared" si="69"/>
        <v>-44</v>
      </c>
      <c r="L153" s="100">
        <f t="shared" si="69"/>
        <v>-44</v>
      </c>
      <c r="M153" s="100">
        <f t="shared" si="69"/>
        <v>-52</v>
      </c>
      <c r="N153" s="100">
        <f t="shared" si="69"/>
        <v>-56.999999999999908</v>
      </c>
      <c r="O153" s="100">
        <f t="shared" si="69"/>
        <v>-61.999999999999794</v>
      </c>
      <c r="P153" s="100">
        <f t="shared" si="69"/>
        <v>-69.999999999999716</v>
      </c>
      <c r="Q153" s="100">
        <f t="shared" si="69"/>
        <v>-78.999999999999631</v>
      </c>
      <c r="R153" s="100">
        <f t="shared" si="69"/>
        <v>-71.999999999999872</v>
      </c>
      <c r="S153" s="100">
        <f t="shared" si="69"/>
        <v>-59.999999999999943</v>
      </c>
      <c r="T153" s="100">
        <f t="shared" si="69"/>
        <v>-73.999999999999901</v>
      </c>
      <c r="U153" s="100">
        <f t="shared" si="69"/>
        <v>-44</v>
      </c>
      <c r="V153" s="100">
        <f t="shared" si="69"/>
        <v>-49</v>
      </c>
      <c r="W153" s="100">
        <f t="shared" si="69"/>
        <v>-56.999999999999915</v>
      </c>
      <c r="X153" s="100">
        <f t="shared" si="69"/>
        <v>-52</v>
      </c>
      <c r="Y153" s="100">
        <f t="shared" si="69"/>
        <v>-65.999999999999872</v>
      </c>
      <c r="Z153" s="100">
        <f t="shared" si="69"/>
        <v>-48.999999999999687</v>
      </c>
      <c r="AA153" s="100">
        <f t="shared" si="69"/>
        <v>-75.999999999999687</v>
      </c>
      <c r="AB153" s="100">
        <f t="shared" si="69"/>
        <v>-89.999999999999687</v>
      </c>
      <c r="AC153" s="100">
        <f t="shared" si="69"/>
        <v>-50</v>
      </c>
      <c r="AD153" s="100">
        <f t="shared" si="69"/>
        <v>-56.999999999999872</v>
      </c>
      <c r="AE153" s="100">
        <f t="shared" si="69"/>
        <v>-64.999999999999801</v>
      </c>
      <c r="AF153" s="100">
        <f t="shared" si="69"/>
        <v>-27.999999999999687</v>
      </c>
      <c r="AG153" s="101"/>
      <c r="AH153" s="101"/>
      <c r="AI153" s="101"/>
      <c r="AJ153" s="101"/>
      <c r="AK153" s="101"/>
    </row>
    <row r="154" spans="3:37" x14ac:dyDescent="0.35">
      <c r="C154" s="5">
        <v>6</v>
      </c>
      <c r="D154" s="5">
        <v>5</v>
      </c>
      <c r="E154" s="1">
        <v>8</v>
      </c>
      <c r="F154" s="5">
        <f t="shared" si="64"/>
        <v>55</v>
      </c>
      <c r="G154" s="96">
        <v>6</v>
      </c>
      <c r="H154" s="100">
        <f t="shared" ref="H154:AF154" si="70">$E154+$D154-H$146-($D$174-$D154)*(1-H80)</f>
        <v>-42</v>
      </c>
      <c r="I154" s="100">
        <f t="shared" si="70"/>
        <v>-78.999999999999872</v>
      </c>
      <c r="J154" s="100">
        <f t="shared" si="70"/>
        <v>-59.999999999999687</v>
      </c>
      <c r="K154" s="100">
        <f t="shared" si="70"/>
        <v>-42</v>
      </c>
      <c r="L154" s="100">
        <f t="shared" si="70"/>
        <v>13</v>
      </c>
      <c r="M154" s="100">
        <f t="shared" si="70"/>
        <v>-50</v>
      </c>
      <c r="N154" s="100">
        <f t="shared" si="70"/>
        <v>-54.999999999999908</v>
      </c>
      <c r="O154" s="100">
        <f t="shared" si="70"/>
        <v>-59.999999999999794</v>
      </c>
      <c r="P154" s="100">
        <f t="shared" si="70"/>
        <v>-67.999999999999716</v>
      </c>
      <c r="Q154" s="100">
        <f t="shared" si="70"/>
        <v>-76.999999999999631</v>
      </c>
      <c r="R154" s="100">
        <f t="shared" si="70"/>
        <v>-69.999999999999872</v>
      </c>
      <c r="S154" s="100">
        <f t="shared" si="70"/>
        <v>-57.999999999999943</v>
      </c>
      <c r="T154" s="100">
        <f t="shared" si="70"/>
        <v>-71.999999999999901</v>
      </c>
      <c r="U154" s="100">
        <f t="shared" si="70"/>
        <v>-42</v>
      </c>
      <c r="V154" s="100">
        <f t="shared" si="70"/>
        <v>-47</v>
      </c>
      <c r="W154" s="100">
        <f t="shared" si="70"/>
        <v>-54.999999999999915</v>
      </c>
      <c r="X154" s="100">
        <f t="shared" si="70"/>
        <v>-50</v>
      </c>
      <c r="Y154" s="100">
        <f t="shared" si="70"/>
        <v>-63.999999999999872</v>
      </c>
      <c r="Z154" s="100">
        <f t="shared" si="70"/>
        <v>-46.999999999999687</v>
      </c>
      <c r="AA154" s="100">
        <f t="shared" si="70"/>
        <v>-73.999999999999687</v>
      </c>
      <c r="AB154" s="100">
        <f t="shared" si="70"/>
        <v>-87.999999999999687</v>
      </c>
      <c r="AC154" s="100">
        <f t="shared" si="70"/>
        <v>-48</v>
      </c>
      <c r="AD154" s="100">
        <f t="shared" si="70"/>
        <v>-54.999999999999872</v>
      </c>
      <c r="AE154" s="100">
        <f t="shared" si="70"/>
        <v>-62.999999999999794</v>
      </c>
      <c r="AF154" s="100">
        <f t="shared" si="70"/>
        <v>-77.999999999999687</v>
      </c>
      <c r="AG154" s="101"/>
      <c r="AH154" s="101"/>
      <c r="AI154" s="101"/>
      <c r="AJ154" s="101"/>
      <c r="AK154" s="101"/>
    </row>
    <row r="155" spans="3:37" x14ac:dyDescent="0.35">
      <c r="C155" s="5">
        <v>7</v>
      </c>
      <c r="D155" s="5">
        <v>5</v>
      </c>
      <c r="E155" s="1">
        <v>12.999999999999908</v>
      </c>
      <c r="F155" s="5">
        <f t="shared" si="64"/>
        <v>55</v>
      </c>
      <c r="G155" s="96">
        <v>7</v>
      </c>
      <c r="H155" s="100">
        <f t="shared" ref="H155:AF155" si="71">$E155+$D155-H$146-($D$174-$D155)*(1-H81)</f>
        <v>-37.000000000000092</v>
      </c>
      <c r="I155" s="100">
        <f t="shared" si="71"/>
        <v>-73.999999999999972</v>
      </c>
      <c r="J155" s="100">
        <f t="shared" si="71"/>
        <v>-54.99999999999978</v>
      </c>
      <c r="K155" s="100">
        <f t="shared" si="71"/>
        <v>-37.000000000000092</v>
      </c>
      <c r="L155" s="100">
        <f t="shared" si="71"/>
        <v>-37.000000000000092</v>
      </c>
      <c r="M155" s="100">
        <f t="shared" si="71"/>
        <v>-45.000000000000092</v>
      </c>
      <c r="N155" s="100">
        <f t="shared" si="71"/>
        <v>-50</v>
      </c>
      <c r="O155" s="100">
        <f t="shared" si="71"/>
        <v>-54.999999999999886</v>
      </c>
      <c r="P155" s="100">
        <f t="shared" si="71"/>
        <v>-62.999999999999801</v>
      </c>
      <c r="Q155" s="100">
        <f t="shared" si="71"/>
        <v>-71.999999999999716</v>
      </c>
      <c r="R155" s="100">
        <f t="shared" si="71"/>
        <v>-64.999999999999972</v>
      </c>
      <c r="S155" s="100">
        <f t="shared" si="71"/>
        <v>-53.000000000000028</v>
      </c>
      <c r="T155" s="100">
        <f t="shared" si="71"/>
        <v>-67</v>
      </c>
      <c r="U155" s="100">
        <f t="shared" si="71"/>
        <v>-37.000000000000092</v>
      </c>
      <c r="V155" s="100">
        <f t="shared" si="71"/>
        <v>-42.000000000000092</v>
      </c>
      <c r="W155" s="100">
        <f t="shared" si="71"/>
        <v>-50</v>
      </c>
      <c r="X155" s="100">
        <f t="shared" si="71"/>
        <v>-45.000000000000092</v>
      </c>
      <c r="Y155" s="100">
        <f t="shared" si="71"/>
        <v>-58.999999999999964</v>
      </c>
      <c r="Z155" s="100">
        <f t="shared" si="71"/>
        <v>-41.99999999999978</v>
      </c>
      <c r="AA155" s="100">
        <f t="shared" si="71"/>
        <v>-68.999999999999773</v>
      </c>
      <c r="AB155" s="100">
        <f t="shared" si="71"/>
        <v>-82.999999999999773</v>
      </c>
      <c r="AC155" s="100">
        <f t="shared" si="71"/>
        <v>-43.000000000000092</v>
      </c>
      <c r="AD155" s="100">
        <f t="shared" si="71"/>
        <v>-49.999999999999957</v>
      </c>
      <c r="AE155" s="100">
        <f t="shared" si="71"/>
        <v>-57.999999999999886</v>
      </c>
      <c r="AF155" s="100">
        <f t="shared" si="71"/>
        <v>-72.999999999999773</v>
      </c>
      <c r="AG155" s="101"/>
      <c r="AH155" s="101"/>
      <c r="AI155" s="101"/>
      <c r="AJ155" s="101"/>
      <c r="AK155" s="101"/>
    </row>
    <row r="156" spans="3:37" x14ac:dyDescent="0.35">
      <c r="C156" s="5">
        <v>8</v>
      </c>
      <c r="D156" s="5">
        <v>8</v>
      </c>
      <c r="E156" s="1">
        <v>17.999999999999794</v>
      </c>
      <c r="F156" s="5">
        <f t="shared" si="64"/>
        <v>52</v>
      </c>
      <c r="G156" s="96">
        <v>8</v>
      </c>
      <c r="H156" s="100">
        <f t="shared" ref="H156:AF156" si="72">$E156+$D156-H$146-($D$174-$D156)*(1-H82)</f>
        <v>-26.000000000000206</v>
      </c>
      <c r="I156" s="100">
        <f t="shared" si="72"/>
        <v>-63.000000000000078</v>
      </c>
      <c r="J156" s="100">
        <f t="shared" si="72"/>
        <v>-43.999999999999893</v>
      </c>
      <c r="K156" s="100">
        <f t="shared" si="72"/>
        <v>-26.000000000000206</v>
      </c>
      <c r="L156" s="100">
        <f t="shared" si="72"/>
        <v>-26.000000000000206</v>
      </c>
      <c r="M156" s="100">
        <f t="shared" si="72"/>
        <v>-34.000000000000206</v>
      </c>
      <c r="N156" s="100">
        <f t="shared" si="72"/>
        <v>-39.000000000000114</v>
      </c>
      <c r="O156" s="100">
        <f t="shared" si="72"/>
        <v>-44</v>
      </c>
      <c r="P156" s="100">
        <f t="shared" si="72"/>
        <v>-51.999999999999915</v>
      </c>
      <c r="Q156" s="100">
        <f t="shared" si="72"/>
        <v>-8.9999999999998366</v>
      </c>
      <c r="R156" s="100">
        <f t="shared" si="72"/>
        <v>-54.000000000000078</v>
      </c>
      <c r="S156" s="100">
        <f t="shared" si="72"/>
        <v>-42.000000000000142</v>
      </c>
      <c r="T156" s="100">
        <f t="shared" si="72"/>
        <v>-56.000000000000114</v>
      </c>
      <c r="U156" s="100">
        <f t="shared" si="72"/>
        <v>-26.000000000000206</v>
      </c>
      <c r="V156" s="100">
        <f t="shared" si="72"/>
        <v>-31.000000000000206</v>
      </c>
      <c r="W156" s="100">
        <f t="shared" si="72"/>
        <v>-39.000000000000114</v>
      </c>
      <c r="X156" s="100">
        <f t="shared" si="72"/>
        <v>-34.000000000000206</v>
      </c>
      <c r="Y156" s="100">
        <f t="shared" si="72"/>
        <v>-48.000000000000078</v>
      </c>
      <c r="Z156" s="100">
        <f t="shared" si="72"/>
        <v>-30.999999999999893</v>
      </c>
      <c r="AA156" s="100">
        <f t="shared" si="72"/>
        <v>-57.999999999999893</v>
      </c>
      <c r="AB156" s="100">
        <f t="shared" si="72"/>
        <v>-71.999999999999886</v>
      </c>
      <c r="AC156" s="100">
        <f t="shared" si="72"/>
        <v>-32.000000000000206</v>
      </c>
      <c r="AD156" s="100">
        <f t="shared" si="72"/>
        <v>-39.000000000000071</v>
      </c>
      <c r="AE156" s="100">
        <f t="shared" si="72"/>
        <v>-47</v>
      </c>
      <c r="AF156" s="100">
        <f t="shared" si="72"/>
        <v>-61.999999999999893</v>
      </c>
      <c r="AG156" s="101"/>
      <c r="AH156" s="101"/>
      <c r="AI156" s="101"/>
      <c r="AJ156" s="101"/>
      <c r="AK156" s="101"/>
    </row>
    <row r="157" spans="3:37" x14ac:dyDescent="0.35">
      <c r="C157" s="5">
        <v>9</v>
      </c>
      <c r="D157" s="5">
        <v>9</v>
      </c>
      <c r="E157" s="1">
        <v>25.999999999999709</v>
      </c>
      <c r="F157" s="5">
        <f t="shared" si="64"/>
        <v>51</v>
      </c>
      <c r="G157" s="96">
        <v>9</v>
      </c>
      <c r="H157" s="100">
        <f t="shared" ref="H157:AF157" si="73">$E157+$D157-H$146-($D$174-$D157)*(1-H83)</f>
        <v>-16.000000000000291</v>
      </c>
      <c r="I157" s="100">
        <f t="shared" si="73"/>
        <v>-53.000000000000163</v>
      </c>
      <c r="J157" s="100">
        <f t="shared" si="73"/>
        <v>-33.999999999999979</v>
      </c>
      <c r="K157" s="100">
        <f t="shared" si="73"/>
        <v>-16.000000000000291</v>
      </c>
      <c r="L157" s="100">
        <f t="shared" si="73"/>
        <v>-16.000000000000291</v>
      </c>
      <c r="M157" s="100">
        <f t="shared" si="73"/>
        <v>-24.000000000000291</v>
      </c>
      <c r="N157" s="100">
        <f t="shared" si="73"/>
        <v>-29.000000000000199</v>
      </c>
      <c r="O157" s="100">
        <f t="shared" si="73"/>
        <v>-34.000000000000085</v>
      </c>
      <c r="P157" s="100">
        <f t="shared" si="73"/>
        <v>-42</v>
      </c>
      <c r="Q157" s="100">
        <f t="shared" si="73"/>
        <v>-50.999999999999922</v>
      </c>
      <c r="R157" s="100">
        <f t="shared" si="73"/>
        <v>6.9999999999998366</v>
      </c>
      <c r="S157" s="100">
        <f t="shared" si="73"/>
        <v>-32.000000000000227</v>
      </c>
      <c r="T157" s="100">
        <f t="shared" si="73"/>
        <v>-46.000000000000199</v>
      </c>
      <c r="U157" s="100">
        <f t="shared" si="73"/>
        <v>-16.000000000000291</v>
      </c>
      <c r="V157" s="100">
        <f t="shared" si="73"/>
        <v>-21.000000000000291</v>
      </c>
      <c r="W157" s="100">
        <f t="shared" si="73"/>
        <v>-29.000000000000203</v>
      </c>
      <c r="X157" s="100">
        <f t="shared" si="73"/>
        <v>-24.000000000000291</v>
      </c>
      <c r="Y157" s="100">
        <f t="shared" si="73"/>
        <v>-38.000000000000163</v>
      </c>
      <c r="Z157" s="100">
        <f t="shared" si="73"/>
        <v>-20.999999999999979</v>
      </c>
      <c r="AA157" s="100">
        <f t="shared" si="73"/>
        <v>-47.999999999999979</v>
      </c>
      <c r="AB157" s="100">
        <f t="shared" si="73"/>
        <v>-61.999999999999979</v>
      </c>
      <c r="AC157" s="100">
        <f t="shared" si="73"/>
        <v>-22.000000000000291</v>
      </c>
      <c r="AD157" s="100">
        <f t="shared" si="73"/>
        <v>-29.00000000000016</v>
      </c>
      <c r="AE157" s="100">
        <f t="shared" si="73"/>
        <v>-37.000000000000085</v>
      </c>
      <c r="AF157" s="100">
        <f t="shared" si="73"/>
        <v>-51.999999999999979</v>
      </c>
      <c r="AG157" s="101"/>
      <c r="AH157" s="101"/>
      <c r="AI157" s="101"/>
      <c r="AJ157" s="101"/>
      <c r="AK157" s="101"/>
    </row>
    <row r="158" spans="3:37" x14ac:dyDescent="0.35">
      <c r="C158" s="5">
        <v>10</v>
      </c>
      <c r="D158" s="5">
        <v>12</v>
      </c>
      <c r="E158" s="1">
        <v>34.999999999999631</v>
      </c>
      <c r="F158" s="5">
        <f t="shared" si="64"/>
        <v>48</v>
      </c>
      <c r="G158" s="96">
        <v>10</v>
      </c>
      <c r="H158" s="100">
        <f t="shared" ref="H158:AF158" si="74">$E158+$D158-H$146-($D$174-$D158)*(1-H84)</f>
        <v>-1.0000000000003695</v>
      </c>
      <c r="I158" s="100">
        <f t="shared" si="74"/>
        <v>-38.000000000000242</v>
      </c>
      <c r="J158" s="100">
        <f t="shared" si="74"/>
        <v>-19.000000000000057</v>
      </c>
      <c r="K158" s="100">
        <f t="shared" si="74"/>
        <v>-1.0000000000003695</v>
      </c>
      <c r="L158" s="100">
        <f t="shared" si="74"/>
        <v>-1.0000000000003695</v>
      </c>
      <c r="M158" s="100">
        <f t="shared" si="74"/>
        <v>-9.0000000000003695</v>
      </c>
      <c r="N158" s="100">
        <f t="shared" si="74"/>
        <v>33.999999999999723</v>
      </c>
      <c r="O158" s="100">
        <f t="shared" si="74"/>
        <v>-19.000000000000163</v>
      </c>
      <c r="P158" s="100">
        <f t="shared" si="74"/>
        <v>-27.000000000000078</v>
      </c>
      <c r="Q158" s="100">
        <f t="shared" si="74"/>
        <v>-36</v>
      </c>
      <c r="R158" s="100">
        <f t="shared" si="74"/>
        <v>-29.000000000000242</v>
      </c>
      <c r="S158" s="100">
        <f t="shared" si="74"/>
        <v>-17.000000000000309</v>
      </c>
      <c r="T158" s="100">
        <f t="shared" si="74"/>
        <v>-31.000000000000274</v>
      </c>
      <c r="U158" s="100">
        <f t="shared" si="74"/>
        <v>-1.0000000000003695</v>
      </c>
      <c r="V158" s="100">
        <f t="shared" si="74"/>
        <v>-6.0000000000003695</v>
      </c>
      <c r="W158" s="100">
        <f t="shared" si="74"/>
        <v>-14.000000000000284</v>
      </c>
      <c r="X158" s="100">
        <f t="shared" si="74"/>
        <v>-9.0000000000003695</v>
      </c>
      <c r="Y158" s="100">
        <f t="shared" si="74"/>
        <v>-23.000000000000242</v>
      </c>
      <c r="Z158" s="100">
        <f t="shared" si="74"/>
        <v>-6.0000000000000568</v>
      </c>
      <c r="AA158" s="100">
        <f t="shared" si="74"/>
        <v>-33.000000000000057</v>
      </c>
      <c r="AB158" s="100">
        <f t="shared" si="74"/>
        <v>-47.000000000000057</v>
      </c>
      <c r="AC158" s="100">
        <f t="shared" si="74"/>
        <v>-7.0000000000003695</v>
      </c>
      <c r="AD158" s="100">
        <f t="shared" si="74"/>
        <v>-14.000000000000242</v>
      </c>
      <c r="AE158" s="100">
        <f t="shared" si="74"/>
        <v>-22.000000000000163</v>
      </c>
      <c r="AF158" s="100">
        <f t="shared" si="74"/>
        <v>-37.000000000000057</v>
      </c>
      <c r="AG158" s="101"/>
      <c r="AH158" s="101"/>
      <c r="AI158" s="101"/>
      <c r="AJ158" s="101"/>
      <c r="AK158" s="101"/>
    </row>
    <row r="159" spans="3:37" x14ac:dyDescent="0.35">
      <c r="C159" s="5">
        <v>11</v>
      </c>
      <c r="D159" s="5">
        <v>9</v>
      </c>
      <c r="E159" s="1">
        <v>27.999999999999872</v>
      </c>
      <c r="F159" s="5">
        <f t="shared" si="64"/>
        <v>51</v>
      </c>
      <c r="G159" s="96">
        <v>11</v>
      </c>
      <c r="H159" s="100">
        <f t="shared" ref="H159:AF159" si="75">$E159+$D159-H$146-($D$174-$D159)*(1-H85)</f>
        <v>-14.000000000000128</v>
      </c>
      <c r="I159" s="100">
        <f t="shared" si="75"/>
        <v>-51</v>
      </c>
      <c r="J159" s="100">
        <f t="shared" si="75"/>
        <v>-31.999999999999815</v>
      </c>
      <c r="K159" s="100">
        <f t="shared" si="75"/>
        <v>-14.000000000000128</v>
      </c>
      <c r="L159" s="100">
        <f t="shared" si="75"/>
        <v>-14.000000000000128</v>
      </c>
      <c r="M159" s="100">
        <f t="shared" si="75"/>
        <v>-22.000000000000128</v>
      </c>
      <c r="N159" s="100">
        <f t="shared" si="75"/>
        <v>-27.000000000000036</v>
      </c>
      <c r="O159" s="100">
        <f t="shared" si="75"/>
        <v>19.000000000000078</v>
      </c>
      <c r="P159" s="100">
        <f t="shared" si="75"/>
        <v>-39.999999999999837</v>
      </c>
      <c r="Q159" s="100">
        <f t="shared" si="75"/>
        <v>-48.999999999999758</v>
      </c>
      <c r="R159" s="100">
        <f t="shared" si="75"/>
        <v>-42</v>
      </c>
      <c r="S159" s="100">
        <f t="shared" si="75"/>
        <v>-30.000000000000068</v>
      </c>
      <c r="T159" s="100">
        <f t="shared" si="75"/>
        <v>-44.000000000000028</v>
      </c>
      <c r="U159" s="100">
        <f t="shared" si="75"/>
        <v>-14.000000000000128</v>
      </c>
      <c r="V159" s="100">
        <f t="shared" si="75"/>
        <v>-19.000000000000128</v>
      </c>
      <c r="W159" s="100">
        <f t="shared" si="75"/>
        <v>-27.000000000000039</v>
      </c>
      <c r="X159" s="100">
        <f t="shared" si="75"/>
        <v>-22.000000000000128</v>
      </c>
      <c r="Y159" s="100">
        <f t="shared" si="75"/>
        <v>-36</v>
      </c>
      <c r="Z159" s="100">
        <f t="shared" si="75"/>
        <v>-18.999999999999815</v>
      </c>
      <c r="AA159" s="100">
        <f t="shared" si="75"/>
        <v>-45.999999999999815</v>
      </c>
      <c r="AB159" s="100">
        <f t="shared" si="75"/>
        <v>-59.999999999999815</v>
      </c>
      <c r="AC159" s="100">
        <f t="shared" si="75"/>
        <v>-20.000000000000128</v>
      </c>
      <c r="AD159" s="100">
        <f t="shared" si="75"/>
        <v>-26.999999999999996</v>
      </c>
      <c r="AE159" s="100">
        <f t="shared" si="75"/>
        <v>-34.999999999999922</v>
      </c>
      <c r="AF159" s="100">
        <f t="shared" si="75"/>
        <v>-49.999999999999815</v>
      </c>
      <c r="AG159" s="101"/>
      <c r="AH159" s="101"/>
      <c r="AI159" s="101"/>
      <c r="AJ159" s="101"/>
      <c r="AK159" s="101"/>
    </row>
    <row r="160" spans="3:37" x14ac:dyDescent="0.35">
      <c r="C160" s="5">
        <v>12</v>
      </c>
      <c r="D160" s="5">
        <v>14</v>
      </c>
      <c r="E160" s="1">
        <v>15.99999999999994</v>
      </c>
      <c r="F160" s="5">
        <f t="shared" si="64"/>
        <v>46</v>
      </c>
      <c r="G160" s="96">
        <v>12</v>
      </c>
      <c r="H160" s="100">
        <f t="shared" ref="H160:AF160" si="76">$E160+$D160-H$146-($D$174-$D160)*(1-H86)</f>
        <v>-16.00000000000006</v>
      </c>
      <c r="I160" s="100">
        <f t="shared" si="76"/>
        <v>-52.999999999999929</v>
      </c>
      <c r="J160" s="100">
        <f t="shared" si="76"/>
        <v>-33.999999999999744</v>
      </c>
      <c r="K160" s="100">
        <f t="shared" si="76"/>
        <v>-16.00000000000006</v>
      </c>
      <c r="L160" s="100">
        <f t="shared" si="76"/>
        <v>-16.00000000000006</v>
      </c>
      <c r="M160" s="100">
        <f t="shared" si="76"/>
        <v>-24.00000000000006</v>
      </c>
      <c r="N160" s="100">
        <f t="shared" si="76"/>
        <v>-28.999999999999968</v>
      </c>
      <c r="O160" s="100">
        <f t="shared" si="76"/>
        <v>-33.999999999999858</v>
      </c>
      <c r="P160" s="100">
        <f t="shared" si="76"/>
        <v>-41.999999999999773</v>
      </c>
      <c r="Q160" s="100">
        <f t="shared" si="76"/>
        <v>-50.999999999999687</v>
      </c>
      <c r="R160" s="100">
        <f t="shared" si="76"/>
        <v>-43.999999999999929</v>
      </c>
      <c r="S160" s="100">
        <f t="shared" si="76"/>
        <v>-32</v>
      </c>
      <c r="T160" s="100">
        <f t="shared" si="76"/>
        <v>-45.999999999999964</v>
      </c>
      <c r="U160" s="100">
        <f t="shared" si="76"/>
        <v>-16.00000000000006</v>
      </c>
      <c r="V160" s="100">
        <f t="shared" si="76"/>
        <v>-21.00000000000006</v>
      </c>
      <c r="W160" s="100">
        <f t="shared" si="76"/>
        <v>-28.999999999999972</v>
      </c>
      <c r="X160" s="100">
        <f t="shared" si="76"/>
        <v>-24.00000000000006</v>
      </c>
      <c r="Y160" s="100">
        <f t="shared" si="76"/>
        <v>-37.999999999999929</v>
      </c>
      <c r="Z160" s="100">
        <f t="shared" si="76"/>
        <v>-20.999999999999748</v>
      </c>
      <c r="AA160" s="100">
        <f t="shared" si="76"/>
        <v>-47.999999999999744</v>
      </c>
      <c r="AB160" s="100">
        <f t="shared" si="76"/>
        <v>-61.999999999999744</v>
      </c>
      <c r="AC160" s="100">
        <f t="shared" si="76"/>
        <v>-22.00000000000006</v>
      </c>
      <c r="AD160" s="100">
        <f t="shared" si="76"/>
        <v>-28.999999999999929</v>
      </c>
      <c r="AE160" s="100">
        <f t="shared" si="76"/>
        <v>-36.999999999999858</v>
      </c>
      <c r="AF160" s="100">
        <f t="shared" si="76"/>
        <v>-51.999999999999744</v>
      </c>
      <c r="AG160" s="101"/>
      <c r="AH160" s="101"/>
      <c r="AI160" s="101"/>
      <c r="AJ160" s="101"/>
      <c r="AK160" s="101"/>
    </row>
    <row r="161" spans="3:37" x14ac:dyDescent="0.35">
      <c r="C161" s="5">
        <v>13</v>
      </c>
      <c r="D161" s="5">
        <v>14</v>
      </c>
      <c r="E161" s="1">
        <v>29.999999999999904</v>
      </c>
      <c r="F161" s="5">
        <f t="shared" si="64"/>
        <v>46</v>
      </c>
      <c r="G161" s="96">
        <v>13</v>
      </c>
      <c r="H161" s="100">
        <f t="shared" ref="H161:AF161" si="77">$E161+$D161-H$146-($D$174-$D161)*(1-H87)</f>
        <v>-2.0000000000000995</v>
      </c>
      <c r="I161" s="100">
        <f t="shared" si="77"/>
        <v>-38.999999999999972</v>
      </c>
      <c r="J161" s="100">
        <f t="shared" si="77"/>
        <v>-19.999999999999787</v>
      </c>
      <c r="K161" s="100">
        <f t="shared" si="77"/>
        <v>-2.0000000000000995</v>
      </c>
      <c r="L161" s="100">
        <f t="shared" si="77"/>
        <v>-2.0000000000000995</v>
      </c>
      <c r="M161" s="100">
        <f t="shared" si="77"/>
        <v>-10.000000000000099</v>
      </c>
      <c r="N161" s="100">
        <f t="shared" si="77"/>
        <v>-15.000000000000007</v>
      </c>
      <c r="O161" s="100">
        <f t="shared" si="77"/>
        <v>-19.999999999999893</v>
      </c>
      <c r="P161" s="100">
        <f t="shared" si="77"/>
        <v>-27.999999999999808</v>
      </c>
      <c r="Q161" s="100">
        <f t="shared" si="77"/>
        <v>-36.99999999999973</v>
      </c>
      <c r="R161" s="100">
        <f t="shared" si="77"/>
        <v>-29.999999999999972</v>
      </c>
      <c r="S161" s="100">
        <f t="shared" si="77"/>
        <v>27.999999999999961</v>
      </c>
      <c r="T161" s="100">
        <f t="shared" si="77"/>
        <v>-32</v>
      </c>
      <c r="U161" s="100">
        <f t="shared" si="77"/>
        <v>-2.0000000000000995</v>
      </c>
      <c r="V161" s="100">
        <f t="shared" si="77"/>
        <v>-7.0000000000000995</v>
      </c>
      <c r="W161" s="100">
        <f t="shared" si="77"/>
        <v>-15.000000000000011</v>
      </c>
      <c r="X161" s="100">
        <f t="shared" si="77"/>
        <v>-10.000000000000099</v>
      </c>
      <c r="Y161" s="100">
        <f t="shared" si="77"/>
        <v>-23.999999999999972</v>
      </c>
      <c r="Z161" s="100">
        <f t="shared" si="77"/>
        <v>-6.9999999999997868</v>
      </c>
      <c r="AA161" s="100">
        <f t="shared" si="77"/>
        <v>-33.999999999999787</v>
      </c>
      <c r="AB161" s="100">
        <f t="shared" si="77"/>
        <v>-47.999999999999787</v>
      </c>
      <c r="AC161" s="100">
        <f t="shared" si="77"/>
        <v>-8.0000000000000995</v>
      </c>
      <c r="AD161" s="100">
        <f t="shared" si="77"/>
        <v>-14.999999999999968</v>
      </c>
      <c r="AE161" s="100">
        <f t="shared" si="77"/>
        <v>-22.999999999999893</v>
      </c>
      <c r="AF161" s="100">
        <f t="shared" si="77"/>
        <v>-37.999999999999787</v>
      </c>
      <c r="AG161" s="101"/>
      <c r="AH161" s="101"/>
      <c r="AI161" s="101"/>
      <c r="AJ161" s="101"/>
      <c r="AK161" s="101"/>
    </row>
    <row r="162" spans="3:37" x14ac:dyDescent="0.35">
      <c r="C162" s="5">
        <v>14</v>
      </c>
      <c r="D162" s="5">
        <v>5</v>
      </c>
      <c r="E162" s="1">
        <v>0</v>
      </c>
      <c r="F162" s="5">
        <f t="shared" si="64"/>
        <v>55</v>
      </c>
      <c r="G162" s="96">
        <v>14</v>
      </c>
      <c r="H162" s="100">
        <f t="shared" ref="H162:AF162" si="78">$E162+$D162-H$146-($D$174-$D162)*(1-H88)</f>
        <v>-50</v>
      </c>
      <c r="I162" s="100">
        <f t="shared" si="78"/>
        <v>-86.999999999999872</v>
      </c>
      <c r="J162" s="100">
        <f t="shared" si="78"/>
        <v>-67.999999999999687</v>
      </c>
      <c r="K162" s="100">
        <f t="shared" si="78"/>
        <v>-50</v>
      </c>
      <c r="L162" s="100">
        <f t="shared" si="78"/>
        <v>-50</v>
      </c>
      <c r="M162" s="100">
        <f t="shared" si="78"/>
        <v>-58</v>
      </c>
      <c r="N162" s="100">
        <f t="shared" si="78"/>
        <v>-62.999999999999908</v>
      </c>
      <c r="O162" s="100">
        <f t="shared" si="78"/>
        <v>-67.999999999999801</v>
      </c>
      <c r="P162" s="100">
        <f t="shared" si="78"/>
        <v>-75.999999999999716</v>
      </c>
      <c r="Q162" s="100">
        <f t="shared" si="78"/>
        <v>-84.999999999999631</v>
      </c>
      <c r="R162" s="100">
        <f t="shared" si="78"/>
        <v>-77.999999999999872</v>
      </c>
      <c r="S162" s="100">
        <f t="shared" si="78"/>
        <v>-65.999999999999943</v>
      </c>
      <c r="T162" s="100">
        <f t="shared" si="78"/>
        <v>-79.999999999999901</v>
      </c>
      <c r="U162" s="100">
        <f t="shared" si="78"/>
        <v>-50</v>
      </c>
      <c r="V162" s="100">
        <f t="shared" si="78"/>
        <v>-55</v>
      </c>
      <c r="W162" s="100">
        <f t="shared" si="78"/>
        <v>-7.9999999999999112</v>
      </c>
      <c r="X162" s="100">
        <f t="shared" si="78"/>
        <v>-58</v>
      </c>
      <c r="Y162" s="100">
        <f t="shared" si="78"/>
        <v>-71.999999999999872</v>
      </c>
      <c r="Z162" s="100">
        <f t="shared" si="78"/>
        <v>-54.999999999999687</v>
      </c>
      <c r="AA162" s="100">
        <f t="shared" si="78"/>
        <v>-81.999999999999687</v>
      </c>
      <c r="AB162" s="100">
        <f t="shared" si="78"/>
        <v>-95.999999999999687</v>
      </c>
      <c r="AC162" s="100">
        <f t="shared" si="78"/>
        <v>-56</v>
      </c>
      <c r="AD162" s="100">
        <f t="shared" si="78"/>
        <v>-62.999999999999872</v>
      </c>
      <c r="AE162" s="100">
        <f t="shared" si="78"/>
        <v>-70.999999999999801</v>
      </c>
      <c r="AF162" s="100">
        <f t="shared" si="78"/>
        <v>-85.999999999999687</v>
      </c>
      <c r="AG162" s="101"/>
      <c r="AH162" s="101"/>
      <c r="AI162" s="101"/>
      <c r="AJ162" s="101"/>
      <c r="AK162" s="101"/>
    </row>
    <row r="163" spans="3:37" x14ac:dyDescent="0.35">
      <c r="C163" s="5">
        <v>15</v>
      </c>
      <c r="D163" s="5">
        <v>11</v>
      </c>
      <c r="E163" s="1">
        <v>5</v>
      </c>
      <c r="F163" s="5">
        <f t="shared" si="64"/>
        <v>49</v>
      </c>
      <c r="G163" s="96">
        <v>15</v>
      </c>
      <c r="H163" s="100">
        <f t="shared" ref="H163:AF163" si="79">$E163+$D163-H$146-($D$174-$D163)*(1-H89)</f>
        <v>-33</v>
      </c>
      <c r="I163" s="100">
        <f t="shared" si="79"/>
        <v>-69.999999999999872</v>
      </c>
      <c r="J163" s="100">
        <f t="shared" si="79"/>
        <v>-50.999999999999687</v>
      </c>
      <c r="K163" s="100">
        <f t="shared" si="79"/>
        <v>-33</v>
      </c>
      <c r="L163" s="100">
        <f t="shared" si="79"/>
        <v>-33</v>
      </c>
      <c r="M163" s="100">
        <f t="shared" si="79"/>
        <v>-41</v>
      </c>
      <c r="N163" s="100">
        <f t="shared" si="79"/>
        <v>-45.999999999999908</v>
      </c>
      <c r="O163" s="100">
        <f t="shared" si="79"/>
        <v>-50.999999999999794</v>
      </c>
      <c r="P163" s="100">
        <f t="shared" si="79"/>
        <v>-58.999999999999709</v>
      </c>
      <c r="Q163" s="100">
        <f t="shared" si="79"/>
        <v>-67.999999999999631</v>
      </c>
      <c r="R163" s="100">
        <f t="shared" si="79"/>
        <v>-60.999999999999872</v>
      </c>
      <c r="S163" s="100">
        <f t="shared" si="79"/>
        <v>-48.999999999999943</v>
      </c>
      <c r="T163" s="100">
        <f t="shared" si="79"/>
        <v>-62.999999999999901</v>
      </c>
      <c r="U163" s="100">
        <f t="shared" si="79"/>
        <v>-33</v>
      </c>
      <c r="V163" s="100">
        <f t="shared" si="79"/>
        <v>-38</v>
      </c>
      <c r="W163" s="100">
        <f t="shared" si="79"/>
        <v>-45.999999999999915</v>
      </c>
      <c r="X163" s="100">
        <f t="shared" si="79"/>
        <v>-41</v>
      </c>
      <c r="Y163" s="100">
        <f t="shared" si="79"/>
        <v>-54.999999999999872</v>
      </c>
      <c r="Z163" s="100">
        <f t="shared" si="79"/>
        <v>-37.999999999999687</v>
      </c>
      <c r="AA163" s="100">
        <f t="shared" si="79"/>
        <v>-64.999999999999687</v>
      </c>
      <c r="AB163" s="100">
        <f t="shared" si="79"/>
        <v>-78.999999999999687</v>
      </c>
      <c r="AC163" s="100">
        <f t="shared" si="79"/>
        <v>-39</v>
      </c>
      <c r="AD163" s="100">
        <f t="shared" si="79"/>
        <v>-45.999999999999872</v>
      </c>
      <c r="AE163" s="100">
        <f t="shared" si="79"/>
        <v>-53.999999999999794</v>
      </c>
      <c r="AF163" s="100">
        <f t="shared" si="79"/>
        <v>-68.999999999999687</v>
      </c>
      <c r="AG163" s="101"/>
      <c r="AH163" s="101"/>
      <c r="AI163" s="101"/>
      <c r="AJ163" s="101"/>
      <c r="AK163" s="101"/>
    </row>
    <row r="164" spans="3:37" x14ac:dyDescent="0.35">
      <c r="C164" s="5">
        <v>16</v>
      </c>
      <c r="D164" s="5">
        <v>9</v>
      </c>
      <c r="E164" s="1">
        <v>12.999999999999911</v>
      </c>
      <c r="F164" s="5">
        <f t="shared" si="64"/>
        <v>51</v>
      </c>
      <c r="G164" s="96">
        <v>16</v>
      </c>
      <c r="H164" s="100">
        <f t="shared" ref="H164:AF164" si="80">$E164+$D164-H$146-($D$174-$D164)*(1-H90)</f>
        <v>-29.000000000000089</v>
      </c>
      <c r="I164" s="100">
        <f t="shared" si="80"/>
        <v>-65.999999999999957</v>
      </c>
      <c r="J164" s="100">
        <f t="shared" si="80"/>
        <v>-46.999999999999773</v>
      </c>
      <c r="K164" s="100">
        <f t="shared" si="80"/>
        <v>-29.000000000000089</v>
      </c>
      <c r="L164" s="100">
        <f t="shared" si="80"/>
        <v>-29.000000000000089</v>
      </c>
      <c r="M164" s="100">
        <f t="shared" si="80"/>
        <v>-37.000000000000085</v>
      </c>
      <c r="N164" s="100">
        <f t="shared" si="80"/>
        <v>-42</v>
      </c>
      <c r="O164" s="100">
        <f t="shared" si="80"/>
        <v>-46.999999999999886</v>
      </c>
      <c r="P164" s="100">
        <f t="shared" si="80"/>
        <v>-54.999999999999801</v>
      </c>
      <c r="Q164" s="100">
        <f t="shared" si="80"/>
        <v>-63.999999999999716</v>
      </c>
      <c r="R164" s="100">
        <f t="shared" si="80"/>
        <v>-56.999999999999957</v>
      </c>
      <c r="S164" s="100">
        <f t="shared" si="80"/>
        <v>-45.000000000000028</v>
      </c>
      <c r="T164" s="100">
        <f t="shared" si="80"/>
        <v>-58.999999999999993</v>
      </c>
      <c r="U164" s="100">
        <f t="shared" si="80"/>
        <v>-29.000000000000089</v>
      </c>
      <c r="V164" s="100">
        <f t="shared" si="80"/>
        <v>-34.000000000000085</v>
      </c>
      <c r="W164" s="100">
        <f t="shared" si="80"/>
        <v>-42</v>
      </c>
      <c r="X164" s="100">
        <f t="shared" si="80"/>
        <v>-37.000000000000085</v>
      </c>
      <c r="Y164" s="100">
        <f t="shared" si="80"/>
        <v>3.907985046680551E-14</v>
      </c>
      <c r="Z164" s="100">
        <f t="shared" si="80"/>
        <v>-33.999999999999773</v>
      </c>
      <c r="AA164" s="100">
        <f t="shared" si="80"/>
        <v>-60.999999999999773</v>
      </c>
      <c r="AB164" s="100">
        <f t="shared" si="80"/>
        <v>-74.999999999999773</v>
      </c>
      <c r="AC164" s="100">
        <f t="shared" si="80"/>
        <v>-35.000000000000085</v>
      </c>
      <c r="AD164" s="100">
        <f t="shared" si="80"/>
        <v>-41.999999999999957</v>
      </c>
      <c r="AE164" s="100">
        <f t="shared" si="80"/>
        <v>-49.999999999999886</v>
      </c>
      <c r="AF164" s="100">
        <f t="shared" si="80"/>
        <v>-64.999999999999773</v>
      </c>
      <c r="AG164" s="101"/>
      <c r="AH164" s="101"/>
      <c r="AI164" s="101"/>
      <c r="AJ164" s="101"/>
      <c r="AK164" s="101"/>
    </row>
    <row r="165" spans="3:37" x14ac:dyDescent="0.35">
      <c r="C165" s="5">
        <v>17</v>
      </c>
      <c r="D165" s="5">
        <v>5</v>
      </c>
      <c r="E165" s="1">
        <v>8</v>
      </c>
      <c r="F165" s="5">
        <f t="shared" si="64"/>
        <v>55</v>
      </c>
      <c r="G165" s="96">
        <v>17</v>
      </c>
      <c r="H165" s="100">
        <f t="shared" ref="H165:AF165" si="81">$E165+$D165-H$146-($D$174-$D165)*(1-H91)</f>
        <v>-42</v>
      </c>
      <c r="I165" s="100">
        <f t="shared" si="81"/>
        <v>-78.999999999999872</v>
      </c>
      <c r="J165" s="100">
        <f t="shared" si="81"/>
        <v>-59.999999999999687</v>
      </c>
      <c r="K165" s="100">
        <f t="shared" si="81"/>
        <v>-42</v>
      </c>
      <c r="L165" s="100">
        <f t="shared" si="81"/>
        <v>-42</v>
      </c>
      <c r="M165" s="100">
        <f t="shared" si="81"/>
        <v>-50</v>
      </c>
      <c r="N165" s="100">
        <f t="shared" si="81"/>
        <v>-54.999999999999908</v>
      </c>
      <c r="O165" s="100">
        <f t="shared" si="81"/>
        <v>-59.999999999999794</v>
      </c>
      <c r="P165" s="100">
        <f t="shared" si="81"/>
        <v>-67.999999999999716</v>
      </c>
      <c r="Q165" s="100">
        <f t="shared" si="81"/>
        <v>-76.999999999999631</v>
      </c>
      <c r="R165" s="100">
        <f t="shared" si="81"/>
        <v>-69.999999999999872</v>
      </c>
      <c r="S165" s="100">
        <f t="shared" si="81"/>
        <v>-57.999999999999943</v>
      </c>
      <c r="T165" s="100">
        <f t="shared" si="81"/>
        <v>-71.999999999999901</v>
      </c>
      <c r="U165" s="100">
        <f t="shared" si="81"/>
        <v>-42</v>
      </c>
      <c r="V165" s="100">
        <f t="shared" si="81"/>
        <v>8</v>
      </c>
      <c r="W165" s="100">
        <f t="shared" si="81"/>
        <v>-54.999999999999915</v>
      </c>
      <c r="X165" s="100">
        <f t="shared" si="81"/>
        <v>-50</v>
      </c>
      <c r="Y165" s="100">
        <f t="shared" si="81"/>
        <v>-63.999999999999872</v>
      </c>
      <c r="Z165" s="100">
        <f t="shared" si="81"/>
        <v>-46.999999999999687</v>
      </c>
      <c r="AA165" s="100">
        <f t="shared" si="81"/>
        <v>-73.999999999999687</v>
      </c>
      <c r="AB165" s="100">
        <f t="shared" si="81"/>
        <v>-87.999999999999687</v>
      </c>
      <c r="AC165" s="100">
        <f t="shared" si="81"/>
        <v>-48</v>
      </c>
      <c r="AD165" s="100">
        <f t="shared" si="81"/>
        <v>-54.999999999999872</v>
      </c>
      <c r="AE165" s="100">
        <f t="shared" si="81"/>
        <v>-62.999999999999794</v>
      </c>
      <c r="AF165" s="100">
        <f t="shared" si="81"/>
        <v>-77.999999999999687</v>
      </c>
      <c r="AG165" s="101"/>
      <c r="AH165" s="101"/>
      <c r="AI165" s="101"/>
      <c r="AJ165" s="101"/>
      <c r="AK165" s="101"/>
    </row>
    <row r="166" spans="3:37" x14ac:dyDescent="0.35">
      <c r="C166" s="5">
        <v>18</v>
      </c>
      <c r="D166" s="5">
        <v>6</v>
      </c>
      <c r="E166" s="1">
        <v>21.999999999999872</v>
      </c>
      <c r="F166" s="5">
        <f t="shared" si="64"/>
        <v>54</v>
      </c>
      <c r="G166" s="96">
        <v>18</v>
      </c>
      <c r="H166" s="100">
        <f t="shared" ref="H166:AF166" si="82">$E166+$D166-H$146-($D$174-$D166)*(1-H92)</f>
        <v>-26.000000000000128</v>
      </c>
      <c r="I166" s="100">
        <f t="shared" si="82"/>
        <v>-63</v>
      </c>
      <c r="J166" s="100">
        <f t="shared" si="82"/>
        <v>-43.999999999999815</v>
      </c>
      <c r="K166" s="100">
        <f t="shared" si="82"/>
        <v>-26.000000000000128</v>
      </c>
      <c r="L166" s="100">
        <f t="shared" si="82"/>
        <v>-26.000000000000128</v>
      </c>
      <c r="M166" s="100">
        <f t="shared" si="82"/>
        <v>-34.000000000000128</v>
      </c>
      <c r="N166" s="100">
        <f t="shared" si="82"/>
        <v>-39.000000000000036</v>
      </c>
      <c r="O166" s="100">
        <f t="shared" si="82"/>
        <v>-43.999999999999922</v>
      </c>
      <c r="P166" s="100">
        <f t="shared" si="82"/>
        <v>-51.999999999999837</v>
      </c>
      <c r="Q166" s="100">
        <f t="shared" si="82"/>
        <v>-60.999999999999758</v>
      </c>
      <c r="R166" s="100">
        <f t="shared" si="82"/>
        <v>-54</v>
      </c>
      <c r="S166" s="100">
        <f t="shared" si="82"/>
        <v>-42.000000000000071</v>
      </c>
      <c r="T166" s="100">
        <f t="shared" si="82"/>
        <v>-56.000000000000028</v>
      </c>
      <c r="U166" s="100">
        <f t="shared" si="82"/>
        <v>-26.000000000000128</v>
      </c>
      <c r="V166" s="100">
        <f t="shared" si="82"/>
        <v>-31.000000000000128</v>
      </c>
      <c r="W166" s="100">
        <f t="shared" si="82"/>
        <v>-39.000000000000043</v>
      </c>
      <c r="X166" s="100">
        <f t="shared" si="82"/>
        <v>19.999999999999872</v>
      </c>
      <c r="Y166" s="100">
        <f t="shared" si="82"/>
        <v>-48</v>
      </c>
      <c r="Z166" s="100">
        <f t="shared" si="82"/>
        <v>-30.999999999999815</v>
      </c>
      <c r="AA166" s="100">
        <f t="shared" si="82"/>
        <v>-57.999999999999815</v>
      </c>
      <c r="AB166" s="100">
        <f t="shared" si="82"/>
        <v>-71.999999999999815</v>
      </c>
      <c r="AC166" s="100">
        <f t="shared" si="82"/>
        <v>-32.000000000000128</v>
      </c>
      <c r="AD166" s="100">
        <f t="shared" si="82"/>
        <v>-39</v>
      </c>
      <c r="AE166" s="100">
        <f t="shared" si="82"/>
        <v>-46.999999999999922</v>
      </c>
      <c r="AF166" s="100">
        <f t="shared" si="82"/>
        <v>-61.999999999999815</v>
      </c>
      <c r="AG166" s="101"/>
      <c r="AH166" s="101"/>
      <c r="AI166" s="101"/>
      <c r="AJ166" s="101"/>
      <c r="AK166" s="101"/>
    </row>
    <row r="167" spans="3:37" x14ac:dyDescent="0.35">
      <c r="C167" s="5">
        <v>19</v>
      </c>
      <c r="D167" s="5">
        <v>13</v>
      </c>
      <c r="E167" s="1">
        <v>4.9999999999996874</v>
      </c>
      <c r="F167" s="5">
        <f t="shared" si="64"/>
        <v>47</v>
      </c>
      <c r="G167" s="96">
        <v>19</v>
      </c>
      <c r="H167" s="100">
        <f t="shared" ref="H167:AF167" si="83">$E167+$D167-H$146-($D$174-$D167)*(1-H93)</f>
        <v>-29.000000000000313</v>
      </c>
      <c r="I167" s="100">
        <f t="shared" si="83"/>
        <v>-66.000000000000185</v>
      </c>
      <c r="J167" s="100">
        <f t="shared" si="83"/>
        <v>-47</v>
      </c>
      <c r="K167" s="100">
        <f t="shared" si="83"/>
        <v>-29.000000000000313</v>
      </c>
      <c r="L167" s="100">
        <f t="shared" si="83"/>
        <v>-29.000000000000313</v>
      </c>
      <c r="M167" s="100">
        <f t="shared" si="83"/>
        <v>-37.000000000000313</v>
      </c>
      <c r="N167" s="100">
        <f t="shared" si="83"/>
        <v>-42.00000000000022</v>
      </c>
      <c r="O167" s="100">
        <f t="shared" si="83"/>
        <v>-47.000000000000107</v>
      </c>
      <c r="P167" s="100">
        <f t="shared" si="83"/>
        <v>-55.000000000000021</v>
      </c>
      <c r="Q167" s="100">
        <f t="shared" si="83"/>
        <v>-63.999999999999943</v>
      </c>
      <c r="R167" s="100">
        <f t="shared" si="83"/>
        <v>-57.000000000000185</v>
      </c>
      <c r="S167" s="100">
        <f t="shared" si="83"/>
        <v>-45.000000000000256</v>
      </c>
      <c r="T167" s="100">
        <f t="shared" si="83"/>
        <v>-59.000000000000213</v>
      </c>
      <c r="U167" s="100">
        <f t="shared" si="83"/>
        <v>-29.000000000000313</v>
      </c>
      <c r="V167" s="100">
        <f t="shared" si="83"/>
        <v>-34.000000000000313</v>
      </c>
      <c r="W167" s="100">
        <f t="shared" si="83"/>
        <v>-42.000000000000227</v>
      </c>
      <c r="X167" s="100">
        <f t="shared" si="83"/>
        <v>-37.000000000000313</v>
      </c>
      <c r="Y167" s="100">
        <f t="shared" si="83"/>
        <v>-51.000000000000185</v>
      </c>
      <c r="Z167" s="100">
        <f t="shared" si="83"/>
        <v>-34</v>
      </c>
      <c r="AA167" s="100">
        <f t="shared" si="83"/>
        <v>-61</v>
      </c>
      <c r="AB167" s="100">
        <f t="shared" si="83"/>
        <v>-75</v>
      </c>
      <c r="AC167" s="100">
        <f t="shared" si="83"/>
        <v>-35.000000000000313</v>
      </c>
      <c r="AD167" s="100">
        <f t="shared" si="83"/>
        <v>-42.000000000000185</v>
      </c>
      <c r="AE167" s="100">
        <f t="shared" si="83"/>
        <v>-50.000000000000107</v>
      </c>
      <c r="AF167" s="100">
        <f t="shared" si="83"/>
        <v>-65</v>
      </c>
      <c r="AG167" s="101"/>
      <c r="AH167" s="101"/>
      <c r="AI167" s="101"/>
      <c r="AJ167" s="101"/>
      <c r="AK167" s="101"/>
    </row>
    <row r="168" spans="3:37" x14ac:dyDescent="0.35">
      <c r="C168" s="5">
        <v>20</v>
      </c>
      <c r="D168" s="5">
        <v>14</v>
      </c>
      <c r="E168" s="1">
        <v>31.999999999999687</v>
      </c>
      <c r="F168" s="5">
        <f t="shared" si="64"/>
        <v>46</v>
      </c>
      <c r="G168" s="96">
        <v>20</v>
      </c>
      <c r="H168" s="100">
        <f t="shared" ref="H168:AF168" si="84">$E168+$D168-H$146-($D$174-$D168)*(1-H94)</f>
        <v>-3.1263880373444408E-13</v>
      </c>
      <c r="I168" s="100">
        <f t="shared" si="84"/>
        <v>-37.000000000000185</v>
      </c>
      <c r="J168" s="100">
        <f t="shared" si="84"/>
        <v>28</v>
      </c>
      <c r="K168" s="100">
        <f t="shared" si="84"/>
        <v>-3.1263880373444408E-13</v>
      </c>
      <c r="L168" s="100">
        <f t="shared" si="84"/>
        <v>-3.1263880373444408E-13</v>
      </c>
      <c r="M168" s="100">
        <f t="shared" si="84"/>
        <v>-8.0000000000003126</v>
      </c>
      <c r="N168" s="100">
        <f t="shared" si="84"/>
        <v>-13.00000000000022</v>
      </c>
      <c r="O168" s="100">
        <f t="shared" si="84"/>
        <v>-18.000000000000107</v>
      </c>
      <c r="P168" s="100">
        <f t="shared" si="84"/>
        <v>-26.000000000000021</v>
      </c>
      <c r="Q168" s="100">
        <f t="shared" si="84"/>
        <v>-34.999999999999943</v>
      </c>
      <c r="R168" s="100">
        <f t="shared" si="84"/>
        <v>-28.000000000000185</v>
      </c>
      <c r="S168" s="100">
        <f t="shared" si="84"/>
        <v>-16.000000000000252</v>
      </c>
      <c r="T168" s="100">
        <f t="shared" si="84"/>
        <v>-30.000000000000217</v>
      </c>
      <c r="U168" s="100">
        <f t="shared" si="84"/>
        <v>-3.1263880373444408E-13</v>
      </c>
      <c r="V168" s="100">
        <f t="shared" si="84"/>
        <v>-5.0000000000003126</v>
      </c>
      <c r="W168" s="100">
        <f t="shared" si="84"/>
        <v>-13.000000000000227</v>
      </c>
      <c r="X168" s="100">
        <f t="shared" si="84"/>
        <v>-8.0000000000003126</v>
      </c>
      <c r="Y168" s="100">
        <f t="shared" si="84"/>
        <v>-22.000000000000185</v>
      </c>
      <c r="Z168" s="100">
        <f t="shared" si="84"/>
        <v>-5</v>
      </c>
      <c r="AA168" s="100">
        <f t="shared" si="84"/>
        <v>-32</v>
      </c>
      <c r="AB168" s="100">
        <f t="shared" si="84"/>
        <v>-46</v>
      </c>
      <c r="AC168" s="100">
        <f t="shared" si="84"/>
        <v>-6.0000000000003126</v>
      </c>
      <c r="AD168" s="100">
        <f t="shared" si="84"/>
        <v>-13.000000000000185</v>
      </c>
      <c r="AE168" s="100">
        <f t="shared" si="84"/>
        <v>-21.000000000000107</v>
      </c>
      <c r="AF168" s="100">
        <f t="shared" si="84"/>
        <v>-36</v>
      </c>
      <c r="AG168" s="101"/>
      <c r="AH168" s="101"/>
      <c r="AI168" s="101"/>
      <c r="AJ168" s="101"/>
      <c r="AK168" s="101"/>
    </row>
    <row r="169" spans="3:37" x14ac:dyDescent="0.35">
      <c r="C169" s="5">
        <v>21</v>
      </c>
      <c r="D169" s="5">
        <v>7</v>
      </c>
      <c r="E169" s="1">
        <v>45.999999999999687</v>
      </c>
      <c r="F169" s="5">
        <f t="shared" si="64"/>
        <v>53</v>
      </c>
      <c r="G169" s="96">
        <v>21</v>
      </c>
      <c r="H169" s="100">
        <f t="shared" ref="H169:AF169" si="85">$E169+$D169-H$146-($D$174-$D169)*(1-H95)</f>
        <v>-3.1263880373444408E-13</v>
      </c>
      <c r="I169" s="100">
        <f t="shared" si="85"/>
        <v>-37.000000000000185</v>
      </c>
      <c r="J169" s="100">
        <f t="shared" si="85"/>
        <v>-18</v>
      </c>
      <c r="K169" s="100">
        <f t="shared" si="85"/>
        <v>-3.1263880373444408E-13</v>
      </c>
      <c r="L169" s="100">
        <f t="shared" si="85"/>
        <v>-3.1263880373444408E-13</v>
      </c>
      <c r="M169" s="100">
        <f t="shared" si="85"/>
        <v>-8.0000000000003126</v>
      </c>
      <c r="N169" s="100">
        <f t="shared" si="85"/>
        <v>-13.00000000000022</v>
      </c>
      <c r="O169" s="100">
        <f t="shared" si="85"/>
        <v>-18.000000000000107</v>
      </c>
      <c r="P169" s="100">
        <f t="shared" si="85"/>
        <v>-26.000000000000021</v>
      </c>
      <c r="Q169" s="100">
        <f t="shared" si="85"/>
        <v>-34.999999999999943</v>
      </c>
      <c r="R169" s="100">
        <f t="shared" si="85"/>
        <v>-28.000000000000185</v>
      </c>
      <c r="S169" s="100">
        <f t="shared" si="85"/>
        <v>-16.000000000000256</v>
      </c>
      <c r="T169" s="100">
        <f t="shared" si="85"/>
        <v>-30.000000000000217</v>
      </c>
      <c r="U169" s="100">
        <f t="shared" si="85"/>
        <v>-3.1263880373444408E-13</v>
      </c>
      <c r="V169" s="100">
        <f t="shared" si="85"/>
        <v>-5.0000000000003126</v>
      </c>
      <c r="W169" s="100">
        <f t="shared" si="85"/>
        <v>-13.000000000000227</v>
      </c>
      <c r="X169" s="100">
        <f t="shared" si="85"/>
        <v>-8.0000000000003126</v>
      </c>
      <c r="Y169" s="100">
        <f t="shared" si="85"/>
        <v>-22.000000000000185</v>
      </c>
      <c r="Z169" s="100">
        <f t="shared" si="85"/>
        <v>-5</v>
      </c>
      <c r="AA169" s="100">
        <f t="shared" si="85"/>
        <v>-32</v>
      </c>
      <c r="AB169" s="100">
        <f t="shared" si="85"/>
        <v>-46</v>
      </c>
      <c r="AC169" s="100">
        <f t="shared" si="85"/>
        <v>-6.0000000000003126</v>
      </c>
      <c r="AD169" s="100">
        <f t="shared" si="85"/>
        <v>39.999999999999815</v>
      </c>
      <c r="AE169" s="100">
        <f t="shared" si="85"/>
        <v>-21.000000000000107</v>
      </c>
      <c r="AF169" s="100">
        <f t="shared" si="85"/>
        <v>-36</v>
      </c>
      <c r="AG169" s="101"/>
      <c r="AH169" s="101"/>
      <c r="AI169" s="101"/>
      <c r="AJ169" s="101"/>
      <c r="AK169" s="101"/>
    </row>
    <row r="170" spans="3:37" x14ac:dyDescent="0.35">
      <c r="C170" s="5">
        <v>22</v>
      </c>
      <c r="D170" s="5">
        <v>7</v>
      </c>
      <c r="E170" s="1">
        <v>6</v>
      </c>
      <c r="F170" s="5">
        <f t="shared" si="64"/>
        <v>53</v>
      </c>
      <c r="G170" s="96">
        <v>22</v>
      </c>
      <c r="H170" s="100">
        <f t="shared" ref="H170:AF170" si="86">$E170+$D170-H$146-($D$174-$D170)*(1-H96)</f>
        <v>-40</v>
      </c>
      <c r="I170" s="100">
        <f t="shared" si="86"/>
        <v>-76.999999999999872</v>
      </c>
      <c r="J170" s="100">
        <f t="shared" si="86"/>
        <v>-57.999999999999687</v>
      </c>
      <c r="K170" s="100">
        <f t="shared" si="86"/>
        <v>13</v>
      </c>
      <c r="L170" s="100">
        <f t="shared" si="86"/>
        <v>-40</v>
      </c>
      <c r="M170" s="100">
        <f t="shared" si="86"/>
        <v>-48</v>
      </c>
      <c r="N170" s="100">
        <f t="shared" si="86"/>
        <v>-52.999999999999908</v>
      </c>
      <c r="O170" s="100">
        <f t="shared" si="86"/>
        <v>-57.999999999999794</v>
      </c>
      <c r="P170" s="100">
        <f t="shared" si="86"/>
        <v>-65.999999999999716</v>
      </c>
      <c r="Q170" s="100">
        <f t="shared" si="86"/>
        <v>-74.999999999999631</v>
      </c>
      <c r="R170" s="100">
        <f t="shared" si="86"/>
        <v>-67.999999999999872</v>
      </c>
      <c r="S170" s="100">
        <f t="shared" si="86"/>
        <v>-55.999999999999943</v>
      </c>
      <c r="T170" s="100">
        <f t="shared" si="86"/>
        <v>-69.999999999999901</v>
      </c>
      <c r="U170" s="100">
        <f t="shared" si="86"/>
        <v>-40</v>
      </c>
      <c r="V170" s="100">
        <f t="shared" si="86"/>
        <v>-45</v>
      </c>
      <c r="W170" s="100">
        <f t="shared" si="86"/>
        <v>-52.999999999999915</v>
      </c>
      <c r="X170" s="100">
        <f t="shared" si="86"/>
        <v>-48</v>
      </c>
      <c r="Y170" s="100">
        <f t="shared" si="86"/>
        <v>-61.999999999999872</v>
      </c>
      <c r="Z170" s="100">
        <f t="shared" si="86"/>
        <v>-44.999999999999687</v>
      </c>
      <c r="AA170" s="100">
        <f t="shared" si="86"/>
        <v>-71.999999999999687</v>
      </c>
      <c r="AB170" s="100">
        <f t="shared" si="86"/>
        <v>-85.999999999999687</v>
      </c>
      <c r="AC170" s="100">
        <f t="shared" si="86"/>
        <v>-46</v>
      </c>
      <c r="AD170" s="100">
        <f t="shared" si="86"/>
        <v>-52.999999999999872</v>
      </c>
      <c r="AE170" s="100">
        <f t="shared" si="86"/>
        <v>-60.999999999999794</v>
      </c>
      <c r="AF170" s="100">
        <f t="shared" si="86"/>
        <v>-75.999999999999687</v>
      </c>
      <c r="AG170" s="101"/>
      <c r="AH170" s="101"/>
      <c r="AI170" s="101"/>
      <c r="AJ170" s="101"/>
      <c r="AK170" s="101"/>
    </row>
    <row r="171" spans="3:37" x14ac:dyDescent="0.35">
      <c r="C171" s="5">
        <v>23</v>
      </c>
      <c r="D171" s="5">
        <v>8</v>
      </c>
      <c r="E171" s="1">
        <v>12.999999999999869</v>
      </c>
      <c r="F171" s="5">
        <f t="shared" si="64"/>
        <v>52</v>
      </c>
      <c r="G171" s="96">
        <v>23</v>
      </c>
      <c r="H171" s="100">
        <f t="shared" ref="H171:AF171" si="87">$E171+$D171-H$146-($D$174-$D171)*(1-H97)</f>
        <v>-31.000000000000131</v>
      </c>
      <c r="I171" s="100">
        <f t="shared" si="87"/>
        <v>-68</v>
      </c>
      <c r="J171" s="100">
        <f t="shared" si="87"/>
        <v>-48.999999999999815</v>
      </c>
      <c r="K171" s="100">
        <f t="shared" si="87"/>
        <v>-31.000000000000131</v>
      </c>
      <c r="L171" s="100">
        <f t="shared" si="87"/>
        <v>-31.000000000000131</v>
      </c>
      <c r="M171" s="100">
        <f t="shared" si="87"/>
        <v>-39.000000000000128</v>
      </c>
      <c r="N171" s="100">
        <f t="shared" si="87"/>
        <v>-44.000000000000043</v>
      </c>
      <c r="O171" s="100">
        <f t="shared" si="87"/>
        <v>-48.999999999999929</v>
      </c>
      <c r="P171" s="100">
        <f t="shared" si="87"/>
        <v>-56.999999999999844</v>
      </c>
      <c r="Q171" s="100">
        <f t="shared" si="87"/>
        <v>-65.999999999999758</v>
      </c>
      <c r="R171" s="100">
        <f t="shared" si="87"/>
        <v>-59</v>
      </c>
      <c r="S171" s="100">
        <f t="shared" si="87"/>
        <v>-47.000000000000071</v>
      </c>
      <c r="T171" s="100">
        <f t="shared" si="87"/>
        <v>-61.000000000000036</v>
      </c>
      <c r="U171" s="100">
        <f t="shared" si="87"/>
        <v>-31.000000000000131</v>
      </c>
      <c r="V171" s="100">
        <f t="shared" si="87"/>
        <v>-36.000000000000128</v>
      </c>
      <c r="W171" s="100">
        <f t="shared" si="87"/>
        <v>-44.000000000000043</v>
      </c>
      <c r="X171" s="100">
        <f t="shared" si="87"/>
        <v>-39.000000000000128</v>
      </c>
      <c r="Y171" s="100">
        <f t="shared" si="87"/>
        <v>-53</v>
      </c>
      <c r="Z171" s="100">
        <f t="shared" si="87"/>
        <v>-35.999999999999815</v>
      </c>
      <c r="AA171" s="100">
        <f t="shared" si="87"/>
        <v>-62.999999999999815</v>
      </c>
      <c r="AB171" s="100">
        <f t="shared" si="87"/>
        <v>-76.999999999999815</v>
      </c>
      <c r="AC171" s="100">
        <f t="shared" si="87"/>
        <v>-37.000000000000128</v>
      </c>
      <c r="AD171" s="100">
        <f t="shared" si="87"/>
        <v>-44</v>
      </c>
      <c r="AE171" s="100">
        <f t="shared" si="87"/>
        <v>-51.999999999999929</v>
      </c>
      <c r="AF171" s="100">
        <f t="shared" si="87"/>
        <v>-66.999999999999815</v>
      </c>
      <c r="AG171" s="101"/>
      <c r="AH171" s="101"/>
      <c r="AI171" s="101"/>
      <c r="AJ171" s="101"/>
      <c r="AK171" s="101"/>
    </row>
    <row r="172" spans="3:37" x14ac:dyDescent="0.35">
      <c r="C172" s="5">
        <v>24</v>
      </c>
      <c r="D172" s="5">
        <v>15</v>
      </c>
      <c r="E172" s="1">
        <v>20.999999999999794</v>
      </c>
      <c r="F172" s="5">
        <f t="shared" si="64"/>
        <v>45</v>
      </c>
      <c r="G172" s="96">
        <v>24</v>
      </c>
      <c r="H172" s="100">
        <f t="shared" ref="H172:AF172" si="88">$E172+$D172-H$146-($D$174-$D172)*(1-H98)</f>
        <v>-9.0000000000002061</v>
      </c>
      <c r="I172" s="100">
        <f t="shared" si="88"/>
        <v>-46.000000000000078</v>
      </c>
      <c r="J172" s="100">
        <f t="shared" si="88"/>
        <v>-26.999999999999893</v>
      </c>
      <c r="K172" s="100">
        <f t="shared" si="88"/>
        <v>-9.0000000000002061</v>
      </c>
      <c r="L172" s="100">
        <f t="shared" si="88"/>
        <v>-9.0000000000002061</v>
      </c>
      <c r="M172" s="100">
        <f t="shared" si="88"/>
        <v>-17.000000000000206</v>
      </c>
      <c r="N172" s="100">
        <f t="shared" si="88"/>
        <v>-22.000000000000114</v>
      </c>
      <c r="O172" s="100">
        <f t="shared" si="88"/>
        <v>-27</v>
      </c>
      <c r="P172" s="100">
        <f t="shared" si="88"/>
        <v>-34.999999999999915</v>
      </c>
      <c r="Q172" s="100">
        <f t="shared" si="88"/>
        <v>-43.999999999999837</v>
      </c>
      <c r="R172" s="100">
        <f t="shared" si="88"/>
        <v>-37.000000000000078</v>
      </c>
      <c r="S172" s="100">
        <f t="shared" si="88"/>
        <v>-25.000000000000146</v>
      </c>
      <c r="T172" s="100">
        <f t="shared" si="88"/>
        <v>-39.000000000000114</v>
      </c>
      <c r="U172" s="100">
        <f t="shared" si="88"/>
        <v>-9.0000000000002061</v>
      </c>
      <c r="V172" s="100">
        <f t="shared" si="88"/>
        <v>-14.000000000000206</v>
      </c>
      <c r="W172" s="100">
        <f t="shared" si="88"/>
        <v>-22.000000000000117</v>
      </c>
      <c r="X172" s="100">
        <f t="shared" si="88"/>
        <v>-17.000000000000206</v>
      </c>
      <c r="Y172" s="100">
        <f t="shared" si="88"/>
        <v>-31.000000000000078</v>
      </c>
      <c r="Z172" s="100">
        <f t="shared" si="88"/>
        <v>-13.999999999999893</v>
      </c>
      <c r="AA172" s="100">
        <f t="shared" si="88"/>
        <v>-40.999999999999893</v>
      </c>
      <c r="AB172" s="100">
        <f t="shared" si="88"/>
        <v>-9.9999999999998934</v>
      </c>
      <c r="AC172" s="100">
        <f t="shared" si="88"/>
        <v>-15.000000000000206</v>
      </c>
      <c r="AD172" s="100">
        <f t="shared" si="88"/>
        <v>-22.000000000000075</v>
      </c>
      <c r="AE172" s="100">
        <f t="shared" si="88"/>
        <v>-30</v>
      </c>
      <c r="AF172" s="100">
        <f t="shared" si="88"/>
        <v>-44.999999999999893</v>
      </c>
      <c r="AG172" s="101"/>
      <c r="AH172" s="101"/>
      <c r="AI172" s="101"/>
      <c r="AJ172" s="101"/>
      <c r="AK172" s="101"/>
    </row>
    <row r="173" spans="3:37" x14ac:dyDescent="0.35">
      <c r="C173" s="5">
        <v>25</v>
      </c>
      <c r="D173" s="5">
        <v>12</v>
      </c>
      <c r="E173" s="1">
        <v>35.999999999999687</v>
      </c>
      <c r="F173" s="5">
        <f t="shared" si="64"/>
        <v>48</v>
      </c>
      <c r="G173" s="96">
        <v>25</v>
      </c>
      <c r="H173" s="100">
        <f t="shared" ref="H173:AF173" si="89">$E173+$D173-H$146-($D$174-$D173)*(1-H99)</f>
        <v>-3.1263880373444408E-13</v>
      </c>
      <c r="I173" s="100">
        <f t="shared" si="89"/>
        <v>-37.000000000000185</v>
      </c>
      <c r="J173" s="100">
        <f t="shared" si="89"/>
        <v>-18</v>
      </c>
      <c r="K173" s="100">
        <f t="shared" si="89"/>
        <v>-3.1263880373444408E-13</v>
      </c>
      <c r="L173" s="100">
        <f t="shared" si="89"/>
        <v>-3.1263880373444408E-13</v>
      </c>
      <c r="M173" s="100">
        <f t="shared" si="89"/>
        <v>-8.0000000000003126</v>
      </c>
      <c r="N173" s="100">
        <f t="shared" si="89"/>
        <v>-13.00000000000022</v>
      </c>
      <c r="O173" s="100">
        <f t="shared" si="89"/>
        <v>-18.000000000000107</v>
      </c>
      <c r="P173" s="100">
        <f t="shared" si="89"/>
        <v>-26.000000000000021</v>
      </c>
      <c r="Q173" s="100">
        <f t="shared" si="89"/>
        <v>-34.999999999999943</v>
      </c>
      <c r="R173" s="100">
        <f t="shared" si="89"/>
        <v>-28.000000000000185</v>
      </c>
      <c r="S173" s="100">
        <f t="shared" si="89"/>
        <v>-16.000000000000252</v>
      </c>
      <c r="T173" s="100">
        <f t="shared" si="89"/>
        <v>-30.000000000000217</v>
      </c>
      <c r="U173" s="100">
        <f t="shared" si="89"/>
        <v>-3.1263880373444408E-13</v>
      </c>
      <c r="V173" s="100">
        <f t="shared" si="89"/>
        <v>-5.0000000000003126</v>
      </c>
      <c r="W173" s="100">
        <f t="shared" si="89"/>
        <v>-13.000000000000227</v>
      </c>
      <c r="X173" s="100">
        <f t="shared" si="89"/>
        <v>-8.0000000000003126</v>
      </c>
      <c r="Y173" s="100">
        <f t="shared" si="89"/>
        <v>-22.000000000000185</v>
      </c>
      <c r="Z173" s="100">
        <f t="shared" si="89"/>
        <v>-5</v>
      </c>
      <c r="AA173" s="100">
        <f t="shared" si="89"/>
        <v>16</v>
      </c>
      <c r="AB173" s="100">
        <f t="shared" si="89"/>
        <v>-46</v>
      </c>
      <c r="AC173" s="100">
        <f t="shared" si="89"/>
        <v>-6.0000000000003126</v>
      </c>
      <c r="AD173" s="100">
        <f t="shared" si="89"/>
        <v>-13.000000000000185</v>
      </c>
      <c r="AE173" s="100">
        <f t="shared" si="89"/>
        <v>-21.000000000000107</v>
      </c>
      <c r="AF173" s="100">
        <f t="shared" si="89"/>
        <v>-36</v>
      </c>
      <c r="AG173" s="101"/>
      <c r="AH173" s="101"/>
      <c r="AI173" s="101"/>
      <c r="AJ173" s="101"/>
      <c r="AK173" s="101"/>
    </row>
    <row r="174" spans="3:37" x14ac:dyDescent="0.35">
      <c r="C174" s="5">
        <v>26</v>
      </c>
      <c r="D174" s="5">
        <v>60</v>
      </c>
      <c r="E174" s="1">
        <v>0</v>
      </c>
      <c r="F174" s="5">
        <v>60</v>
      </c>
      <c r="G174" s="97">
        <v>1</v>
      </c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2"/>
      <c r="AH174" s="102"/>
      <c r="AI174" s="102"/>
      <c r="AJ174" s="102"/>
      <c r="AK174" s="102"/>
    </row>
    <row r="175" spans="3:37" x14ac:dyDescent="0.35">
      <c r="C175" s="5">
        <v>27</v>
      </c>
      <c r="D175" s="5">
        <v>60</v>
      </c>
      <c r="E175" s="1">
        <v>0</v>
      </c>
      <c r="F175" s="5">
        <v>60</v>
      </c>
      <c r="G175" s="97">
        <v>2</v>
      </c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2"/>
      <c r="AH175" s="102"/>
      <c r="AI175" s="102"/>
      <c r="AJ175" s="102"/>
      <c r="AK175" s="102"/>
    </row>
    <row r="176" spans="3:37" x14ac:dyDescent="0.35">
      <c r="C176" s="5">
        <v>28</v>
      </c>
      <c r="D176" s="5">
        <v>60</v>
      </c>
      <c r="E176" s="1">
        <v>0</v>
      </c>
      <c r="F176" s="5">
        <v>60</v>
      </c>
      <c r="G176" s="97">
        <v>3</v>
      </c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2"/>
      <c r="AH176" s="102"/>
      <c r="AI176" s="102"/>
      <c r="AJ176" s="102"/>
      <c r="AK176" s="102"/>
    </row>
    <row r="177" spans="3:37" x14ac:dyDescent="0.35">
      <c r="C177" s="5">
        <v>29</v>
      </c>
      <c r="D177" s="5">
        <v>60</v>
      </c>
      <c r="E177" s="1">
        <v>0</v>
      </c>
      <c r="F177" s="5">
        <v>60</v>
      </c>
      <c r="G177" s="97">
        <v>4</v>
      </c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2"/>
      <c r="AH177" s="102"/>
      <c r="AI177" s="102"/>
      <c r="AJ177" s="102"/>
      <c r="AK177" s="102"/>
    </row>
    <row r="178" spans="3:37" x14ac:dyDescent="0.35">
      <c r="C178" s="5">
        <v>30</v>
      </c>
      <c r="D178" s="5">
        <v>60</v>
      </c>
      <c r="E178" s="1">
        <v>0</v>
      </c>
      <c r="F178" s="5">
        <v>60</v>
      </c>
      <c r="G178" s="97">
        <v>5</v>
      </c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2"/>
      <c r="AH178" s="102"/>
      <c r="AI178" s="102"/>
      <c r="AJ178" s="102"/>
      <c r="AK178" s="102"/>
    </row>
  </sheetData>
  <mergeCells count="3">
    <mergeCell ref="AM4:AP4"/>
    <mergeCell ref="AM17:AO17"/>
    <mergeCell ref="C3:E3"/>
  </mergeCells>
  <conditionalFormatting sqref="H3:AF3 H5:AK34">
    <cfRule type="cellIs" dxfId="47" priority="10" operator="equal">
      <formula>1</formula>
    </cfRule>
  </conditionalFormatting>
  <conditionalFormatting sqref="H5:AF29">
    <cfRule type="cellIs" dxfId="46" priority="9" operator="equal">
      <formula>0</formula>
    </cfRule>
  </conditionalFormatting>
  <conditionalFormatting sqref="H100:AK104 AG75:AK99">
    <cfRule type="cellIs" dxfId="45" priority="6" operator="equal">
      <formula>1</formula>
    </cfRule>
  </conditionalFormatting>
  <conditionalFormatting sqref="H75:AF99">
    <cfRule type="cellIs" dxfId="44" priority="5" operator="equal">
      <formula>1</formula>
    </cfRule>
  </conditionalFormatting>
  <conditionalFormatting sqref="H174:AK178 AG149:AK173">
    <cfRule type="cellIs" dxfId="43" priority="4" operator="equal">
      <formula>1</formula>
    </cfRule>
  </conditionalFormatting>
  <conditionalFormatting sqref="H149:AF173">
    <cfRule type="cellIs" dxfId="42" priority="3" operator="equal">
      <formula>1</formula>
    </cfRule>
  </conditionalFormatting>
  <conditionalFormatting sqref="H138:AK142 AG113:AK137">
    <cfRule type="cellIs" dxfId="41" priority="2" operator="equal">
      <formula>1</formula>
    </cfRule>
  </conditionalFormatting>
  <conditionalFormatting sqref="H113:AF137">
    <cfRule type="cellIs" dxfId="40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0C35-D084-4B38-8F17-766BA9FADF45}">
  <dimension ref="A1:AV178"/>
  <sheetViews>
    <sheetView topLeftCell="B85" zoomScale="45" zoomScaleNormal="40" workbookViewId="0">
      <selection activeCell="K1" sqref="K1"/>
    </sheetView>
  </sheetViews>
  <sheetFormatPr defaultRowHeight="14.5" x14ac:dyDescent="0.35"/>
  <cols>
    <col min="1" max="1" width="10.54296875" bestFit="1" customWidth="1"/>
    <col min="2" max="2" width="10.54296875" customWidth="1"/>
    <col min="7" max="7" width="13.1796875" bestFit="1" customWidth="1"/>
    <col min="8" max="8" width="10.7265625" bestFit="1" customWidth="1"/>
    <col min="9" max="10" width="10.6328125" bestFit="1" customWidth="1"/>
    <col min="11" max="11" width="10" customWidth="1"/>
    <col min="12" max="12" width="9.6328125" bestFit="1" customWidth="1"/>
    <col min="13" max="13" width="11.26953125" bestFit="1" customWidth="1"/>
    <col min="14" max="14" width="11.7265625" bestFit="1" customWidth="1"/>
    <col min="15" max="15" width="12.36328125" bestFit="1" customWidth="1"/>
    <col min="16" max="16" width="11.7265625" bestFit="1" customWidth="1"/>
    <col min="17" max="17" width="10" customWidth="1"/>
    <col min="18" max="18" width="10.6328125" bestFit="1" customWidth="1"/>
    <col min="19" max="32" width="10" customWidth="1"/>
    <col min="33" max="33" width="10.6328125" bestFit="1" customWidth="1"/>
    <col min="34" max="37" width="10" customWidth="1"/>
    <col min="39" max="39" width="19.6328125" bestFit="1" customWidth="1"/>
    <col min="40" max="40" width="14" bestFit="1" customWidth="1"/>
    <col min="41" max="41" width="9.54296875" bestFit="1" customWidth="1"/>
    <col min="42" max="42" width="13.81640625" bestFit="1" customWidth="1"/>
    <col min="45" max="46" width="10.7265625" bestFit="1" customWidth="1"/>
    <col min="47" max="47" width="12.453125" bestFit="1" customWidth="1"/>
  </cols>
  <sheetData>
    <row r="1" spans="1:48" x14ac:dyDescent="0.35">
      <c r="B1" s="99" t="s">
        <v>86</v>
      </c>
      <c r="C1" s="182">
        <f>SUMPRODUCT(H40:AK69,H75:AK104)</f>
        <v>571.6</v>
      </c>
      <c r="E1" t="s">
        <v>97</v>
      </c>
    </row>
    <row r="3" spans="1:48" ht="15" thickBot="1" x14ac:dyDescent="0.4">
      <c r="C3" s="189" t="s">
        <v>103</v>
      </c>
      <c r="D3" s="189"/>
      <c r="E3" s="189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</row>
    <row r="4" spans="1:48" ht="15" thickBot="1" x14ac:dyDescent="0.4">
      <c r="A4" s="107" t="s">
        <v>99</v>
      </c>
      <c r="B4" s="107" t="s">
        <v>100</v>
      </c>
      <c r="C4" s="107" t="s">
        <v>101</v>
      </c>
      <c r="D4" s="107" t="s">
        <v>102</v>
      </c>
      <c r="E4" s="107" t="s">
        <v>8</v>
      </c>
      <c r="G4" s="9" t="s">
        <v>98</v>
      </c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1">
        <v>20</v>
      </c>
      <c r="AB4" s="1">
        <v>21</v>
      </c>
      <c r="AC4" s="1">
        <v>22</v>
      </c>
      <c r="AD4" s="1">
        <v>23</v>
      </c>
      <c r="AE4" s="1">
        <v>24</v>
      </c>
      <c r="AF4" s="1">
        <v>25</v>
      </c>
      <c r="AG4" s="63">
        <v>1</v>
      </c>
      <c r="AH4" s="63">
        <v>2</v>
      </c>
      <c r="AI4" s="63">
        <v>3</v>
      </c>
      <c r="AJ4" s="64">
        <v>4</v>
      </c>
      <c r="AK4" s="63">
        <v>5</v>
      </c>
      <c r="AM4" s="183" t="s">
        <v>45</v>
      </c>
      <c r="AN4" s="184"/>
      <c r="AO4" s="184"/>
      <c r="AP4" s="185"/>
      <c r="AS4" s="70" t="s">
        <v>12</v>
      </c>
      <c r="AT4" s="71" t="s">
        <v>14</v>
      </c>
      <c r="AU4" s="72" t="s">
        <v>15</v>
      </c>
      <c r="AV4" s="65" t="s">
        <v>76</v>
      </c>
    </row>
    <row r="5" spans="1:48" x14ac:dyDescent="0.35">
      <c r="A5" s="106">
        <v>1</v>
      </c>
      <c r="B5" s="5">
        <v>8</v>
      </c>
      <c r="C5" s="5">
        <v>511</v>
      </c>
      <c r="D5" s="5">
        <f>C5+E5</f>
        <v>631</v>
      </c>
      <c r="E5" s="5">
        <v>120</v>
      </c>
      <c r="G5" s="1">
        <v>1</v>
      </c>
      <c r="H5" s="4">
        <v>0</v>
      </c>
      <c r="I5" s="4">
        <v>35.700000000000003</v>
      </c>
      <c r="J5" s="4">
        <v>47.4</v>
      </c>
      <c r="K5" s="4">
        <v>57</v>
      </c>
      <c r="L5" s="4">
        <v>69.599999999999994</v>
      </c>
      <c r="M5" s="4">
        <v>75.5</v>
      </c>
      <c r="N5" s="4">
        <v>76.900000000000006</v>
      </c>
      <c r="O5" s="4">
        <v>50.1</v>
      </c>
      <c r="P5" s="4">
        <v>47.6</v>
      </c>
      <c r="Q5" s="4">
        <v>46.7</v>
      </c>
      <c r="R5" s="4">
        <v>45.9</v>
      </c>
      <c r="S5" s="4">
        <v>70.8</v>
      </c>
      <c r="T5" s="4">
        <v>72.400000000000006</v>
      </c>
      <c r="U5" s="4">
        <v>9.4</v>
      </c>
      <c r="V5" s="4">
        <v>9.8000000000000007</v>
      </c>
      <c r="W5" s="4">
        <v>10.7</v>
      </c>
      <c r="X5" s="4">
        <v>5</v>
      </c>
      <c r="Y5" s="4">
        <v>21.9</v>
      </c>
      <c r="Z5" s="4">
        <v>39.1</v>
      </c>
      <c r="AA5" s="4">
        <v>56.8</v>
      </c>
      <c r="AB5" s="4">
        <v>50.3</v>
      </c>
      <c r="AC5" s="4">
        <v>58</v>
      </c>
      <c r="AD5" s="4">
        <v>56.5</v>
      </c>
      <c r="AE5" s="4">
        <v>58.4</v>
      </c>
      <c r="AF5" s="4">
        <v>59.2</v>
      </c>
      <c r="AG5" s="36">
        <v>13.6</v>
      </c>
      <c r="AH5" s="36">
        <v>13.6</v>
      </c>
      <c r="AI5" s="36">
        <v>13.6</v>
      </c>
      <c r="AJ5" s="36">
        <v>13.6</v>
      </c>
      <c r="AK5" s="36">
        <v>13.6</v>
      </c>
      <c r="AM5" s="21"/>
      <c r="AN5" s="22"/>
      <c r="AO5" s="22"/>
      <c r="AP5" s="82" t="s">
        <v>79</v>
      </c>
      <c r="AS5" s="17">
        <v>1</v>
      </c>
      <c r="AT5" s="7">
        <v>43.732478999999998</v>
      </c>
      <c r="AU5" s="73">
        <v>-79.756525999999994</v>
      </c>
      <c r="AV5" s="5">
        <v>8</v>
      </c>
    </row>
    <row r="6" spans="1:48" x14ac:dyDescent="0.35">
      <c r="A6" s="1">
        <v>2</v>
      </c>
      <c r="B6" s="5">
        <v>10</v>
      </c>
      <c r="C6" s="5">
        <v>718</v>
      </c>
      <c r="D6" s="5">
        <f t="shared" ref="D6:D29" si="0">C6+E6</f>
        <v>838</v>
      </c>
      <c r="E6" s="5">
        <v>120</v>
      </c>
      <c r="G6" s="1">
        <v>2</v>
      </c>
      <c r="H6" s="4">
        <v>32</v>
      </c>
      <c r="I6" s="4">
        <v>0</v>
      </c>
      <c r="J6" s="4">
        <v>40.4</v>
      </c>
      <c r="K6" s="4">
        <v>37.700000000000003</v>
      </c>
      <c r="L6" s="4">
        <v>50.5</v>
      </c>
      <c r="M6" s="4">
        <v>56.4</v>
      </c>
      <c r="N6" s="4">
        <v>48</v>
      </c>
      <c r="O6" s="4">
        <v>18.399999999999999</v>
      </c>
      <c r="P6" s="4">
        <v>15.9</v>
      </c>
      <c r="Q6" s="4">
        <v>15.4</v>
      </c>
      <c r="R6" s="4">
        <v>14.6</v>
      </c>
      <c r="S6" s="4">
        <v>84.1</v>
      </c>
      <c r="T6" s="4">
        <v>85.7</v>
      </c>
      <c r="U6" s="4">
        <v>39</v>
      </c>
      <c r="V6" s="4">
        <v>39.4</v>
      </c>
      <c r="W6" s="4">
        <v>40.4</v>
      </c>
      <c r="X6" s="4">
        <v>36.299999999999997</v>
      </c>
      <c r="Y6" s="4">
        <v>28.3</v>
      </c>
      <c r="Z6" s="4">
        <v>21.1</v>
      </c>
      <c r="AA6" s="4">
        <v>37.5</v>
      </c>
      <c r="AB6" s="4">
        <v>38.1</v>
      </c>
      <c r="AC6" s="4">
        <v>38.9</v>
      </c>
      <c r="AD6" s="4">
        <v>37.4</v>
      </c>
      <c r="AE6" s="4">
        <v>39.4</v>
      </c>
      <c r="AF6" s="4">
        <v>40.1</v>
      </c>
      <c r="AG6" s="36">
        <v>28.8</v>
      </c>
      <c r="AH6" s="36">
        <v>28.8</v>
      </c>
      <c r="AI6" s="36">
        <v>28.8</v>
      </c>
      <c r="AJ6" s="36">
        <v>28.8</v>
      </c>
      <c r="AK6" s="36">
        <v>28.8</v>
      </c>
      <c r="AM6" s="24" t="s">
        <v>46</v>
      </c>
      <c r="AN6" s="10">
        <v>54397</v>
      </c>
      <c r="AP6" s="79">
        <f>AN6</f>
        <v>54397</v>
      </c>
      <c r="AS6" s="17">
        <v>2</v>
      </c>
      <c r="AT6" s="7">
        <v>43.798329000000003</v>
      </c>
      <c r="AU6" s="73">
        <v>-79.507907299999999</v>
      </c>
      <c r="AV6" s="5">
        <v>8</v>
      </c>
    </row>
    <row r="7" spans="1:48" x14ac:dyDescent="0.35">
      <c r="A7" s="1">
        <v>3</v>
      </c>
      <c r="B7" s="5">
        <v>9</v>
      </c>
      <c r="C7" s="5">
        <v>842</v>
      </c>
      <c r="D7" s="5">
        <f t="shared" si="0"/>
        <v>962</v>
      </c>
      <c r="E7" s="5">
        <v>120</v>
      </c>
      <c r="G7" s="1">
        <v>3</v>
      </c>
      <c r="H7" s="4">
        <v>46.5</v>
      </c>
      <c r="I7" s="4">
        <v>38.299999999999997</v>
      </c>
      <c r="J7" s="4">
        <v>0</v>
      </c>
      <c r="K7" s="4">
        <v>13.7</v>
      </c>
      <c r="L7" s="4">
        <v>39</v>
      </c>
      <c r="M7" s="4">
        <v>44.9</v>
      </c>
      <c r="N7" s="4">
        <v>53.3</v>
      </c>
      <c r="O7" s="4">
        <v>39.200000000000003</v>
      </c>
      <c r="P7" s="4">
        <v>38.799999999999997</v>
      </c>
      <c r="Q7" s="4">
        <v>38.700000000000003</v>
      </c>
      <c r="R7" s="4">
        <v>41.3</v>
      </c>
      <c r="S7" s="4">
        <v>94.3</v>
      </c>
      <c r="T7" s="4">
        <v>95.9</v>
      </c>
      <c r="U7" s="4">
        <v>53.5</v>
      </c>
      <c r="V7" s="4">
        <v>54</v>
      </c>
      <c r="W7" s="4">
        <v>54.9</v>
      </c>
      <c r="X7" s="4">
        <v>50.8</v>
      </c>
      <c r="Y7" s="4">
        <v>52.9</v>
      </c>
      <c r="Z7" s="4">
        <v>9.6999999999999993</v>
      </c>
      <c r="AA7" s="4">
        <v>4.5</v>
      </c>
      <c r="AB7" s="4">
        <v>5.0999999999999996</v>
      </c>
      <c r="AC7" s="4">
        <v>15.3</v>
      </c>
      <c r="AD7" s="4">
        <v>13.8</v>
      </c>
      <c r="AE7" s="4">
        <v>16.100000000000001</v>
      </c>
      <c r="AF7" s="4">
        <v>16.899999999999999</v>
      </c>
      <c r="AG7" s="36">
        <v>36.5</v>
      </c>
      <c r="AH7" s="36">
        <v>36.5</v>
      </c>
      <c r="AI7" s="36">
        <v>36.5</v>
      </c>
      <c r="AJ7" s="36">
        <v>36.5</v>
      </c>
      <c r="AK7" s="36">
        <v>36.5</v>
      </c>
      <c r="AM7" s="24" t="s">
        <v>47</v>
      </c>
      <c r="AN7">
        <v>10</v>
      </c>
      <c r="AO7" t="s">
        <v>48</v>
      </c>
      <c r="AP7" s="25"/>
      <c r="AS7" s="17">
        <v>3</v>
      </c>
      <c r="AT7" s="7">
        <v>43.665460000000003</v>
      </c>
      <c r="AU7" s="73">
        <v>-79.381135999999998</v>
      </c>
      <c r="AV7" s="5">
        <v>14</v>
      </c>
    </row>
    <row r="8" spans="1:48" x14ac:dyDescent="0.35">
      <c r="A8" s="1">
        <v>4</v>
      </c>
      <c r="B8" s="5">
        <v>10</v>
      </c>
      <c r="C8" s="5">
        <v>616</v>
      </c>
      <c r="D8" s="5">
        <f t="shared" si="0"/>
        <v>736</v>
      </c>
      <c r="E8" s="5">
        <v>120</v>
      </c>
      <c r="G8" s="1">
        <v>4</v>
      </c>
      <c r="H8" s="4">
        <v>57.1</v>
      </c>
      <c r="I8" s="4">
        <v>34.6</v>
      </c>
      <c r="J8" s="4">
        <v>9.4</v>
      </c>
      <c r="K8" s="4">
        <v>0</v>
      </c>
      <c r="L8" s="4">
        <v>31.5</v>
      </c>
      <c r="M8" s="4">
        <v>37.4</v>
      </c>
      <c r="N8" s="4">
        <v>49.7</v>
      </c>
      <c r="O8" s="4">
        <v>35.6</v>
      </c>
      <c r="P8" s="4">
        <v>35.1</v>
      </c>
      <c r="Q8" s="4">
        <v>35</v>
      </c>
      <c r="R8" s="4">
        <v>37.6</v>
      </c>
      <c r="S8" s="4">
        <v>105</v>
      </c>
      <c r="T8" s="4">
        <v>106</v>
      </c>
      <c r="U8" s="4">
        <v>64.099999999999994</v>
      </c>
      <c r="V8" s="4">
        <v>64.5</v>
      </c>
      <c r="W8" s="4">
        <v>65.5</v>
      </c>
      <c r="X8" s="4">
        <v>61.4</v>
      </c>
      <c r="Y8" s="4">
        <v>61.3</v>
      </c>
      <c r="Z8" s="4">
        <v>20.5</v>
      </c>
      <c r="AA8" s="4">
        <v>4.9000000000000004</v>
      </c>
      <c r="AB8" s="4">
        <v>5.4</v>
      </c>
      <c r="AC8" s="4">
        <v>3.3</v>
      </c>
      <c r="AD8" s="4">
        <v>4.8</v>
      </c>
      <c r="AE8" s="4">
        <v>6.4</v>
      </c>
      <c r="AF8" s="4">
        <v>7.7</v>
      </c>
      <c r="AG8" s="36">
        <v>46.2</v>
      </c>
      <c r="AH8" s="36">
        <v>46.2</v>
      </c>
      <c r="AI8" s="36">
        <v>46.2</v>
      </c>
      <c r="AJ8" s="36">
        <v>46.2</v>
      </c>
      <c r="AK8" s="36">
        <v>46.2</v>
      </c>
      <c r="AM8" s="24" t="s">
        <v>49</v>
      </c>
      <c r="AN8" s="83">
        <v>7.0000000000000007E-2</v>
      </c>
      <c r="AO8" t="s">
        <v>50</v>
      </c>
      <c r="AP8" s="25"/>
      <c r="AS8" s="17">
        <v>4</v>
      </c>
      <c r="AT8" s="7">
        <v>43.693610999999997</v>
      </c>
      <c r="AU8" s="73">
        <v>-79.293735999999996</v>
      </c>
      <c r="AV8" s="5">
        <v>6</v>
      </c>
    </row>
    <row r="9" spans="1:48" x14ac:dyDescent="0.35">
      <c r="A9" s="1">
        <v>5</v>
      </c>
      <c r="B9" s="5">
        <v>7</v>
      </c>
      <c r="C9" s="5">
        <v>583</v>
      </c>
      <c r="D9" s="5">
        <f t="shared" si="0"/>
        <v>703</v>
      </c>
      <c r="E9" s="5">
        <v>120</v>
      </c>
      <c r="G9" s="1">
        <v>5</v>
      </c>
      <c r="H9" s="4">
        <v>69</v>
      </c>
      <c r="I9" s="4">
        <v>46.7</v>
      </c>
      <c r="J9" s="4">
        <v>38.6</v>
      </c>
      <c r="K9" s="4">
        <v>31.9</v>
      </c>
      <c r="L9" s="4">
        <v>0</v>
      </c>
      <c r="M9" s="4">
        <v>6.5</v>
      </c>
      <c r="N9" s="4">
        <v>35.6</v>
      </c>
      <c r="O9" s="4">
        <v>47.7</v>
      </c>
      <c r="P9" s="4">
        <v>47.2</v>
      </c>
      <c r="Q9" s="4">
        <v>47.2</v>
      </c>
      <c r="R9" s="4">
        <v>49.8</v>
      </c>
      <c r="S9" s="4">
        <v>117</v>
      </c>
      <c r="T9" s="4">
        <v>118</v>
      </c>
      <c r="U9" s="4">
        <v>76.099999999999994</v>
      </c>
      <c r="V9" s="4">
        <v>76.5</v>
      </c>
      <c r="W9" s="4">
        <v>77.400000000000006</v>
      </c>
      <c r="X9" s="4">
        <v>73.3</v>
      </c>
      <c r="Y9" s="4">
        <v>71.5</v>
      </c>
      <c r="Z9" s="4">
        <v>32.4</v>
      </c>
      <c r="AA9" s="4">
        <v>35.700000000000003</v>
      </c>
      <c r="AB9" s="4">
        <v>36.299999999999997</v>
      </c>
      <c r="AC9" s="4">
        <v>23.7</v>
      </c>
      <c r="AD9" s="4">
        <v>22.7</v>
      </c>
      <c r="AE9" s="4">
        <v>21.3</v>
      </c>
      <c r="AF9" s="4">
        <v>19.399999999999999</v>
      </c>
      <c r="AG9" s="36">
        <v>58.7</v>
      </c>
      <c r="AH9" s="36">
        <v>58.7</v>
      </c>
      <c r="AI9" s="36">
        <v>58.7</v>
      </c>
      <c r="AJ9" s="36">
        <v>58.7</v>
      </c>
      <c r="AK9" s="36">
        <v>58.7</v>
      </c>
      <c r="AM9" s="24" t="s">
        <v>51</v>
      </c>
      <c r="AN9" s="10">
        <v>16999</v>
      </c>
      <c r="AP9" s="79">
        <f>PV(AN8,AN7,,AN9)</f>
        <v>-8641.429616998068</v>
      </c>
      <c r="AS9" s="17">
        <v>5</v>
      </c>
      <c r="AT9" s="7">
        <v>43.824367000000002</v>
      </c>
      <c r="AU9" s="73">
        <v>-79.075826000000006</v>
      </c>
      <c r="AV9" s="5">
        <v>8</v>
      </c>
    </row>
    <row r="10" spans="1:48" x14ac:dyDescent="0.35">
      <c r="A10" s="1">
        <v>6</v>
      </c>
      <c r="B10" s="5">
        <v>12</v>
      </c>
      <c r="C10" s="5">
        <v>569</v>
      </c>
      <c r="D10" s="5">
        <f t="shared" si="0"/>
        <v>689</v>
      </c>
      <c r="E10" s="5">
        <v>120</v>
      </c>
      <c r="G10" s="1">
        <v>6</v>
      </c>
      <c r="H10" s="4">
        <v>75.099999999999994</v>
      </c>
      <c r="I10" s="4">
        <v>52.8</v>
      </c>
      <c r="J10" s="4">
        <v>44.7</v>
      </c>
      <c r="K10" s="4">
        <v>38</v>
      </c>
      <c r="L10" s="4">
        <v>6.6</v>
      </c>
      <c r="M10" s="4">
        <v>0</v>
      </c>
      <c r="N10" s="4">
        <v>40.799999999999997</v>
      </c>
      <c r="O10" s="4">
        <v>53.8</v>
      </c>
      <c r="P10" s="4">
        <v>53.3</v>
      </c>
      <c r="Q10" s="4">
        <v>53.3</v>
      </c>
      <c r="R10" s="4">
        <v>55.9</v>
      </c>
      <c r="S10" s="4">
        <v>123</v>
      </c>
      <c r="T10" s="4">
        <v>124</v>
      </c>
      <c r="U10" s="4">
        <v>82.1</v>
      </c>
      <c r="V10" s="4">
        <v>82.5</v>
      </c>
      <c r="W10" s="4">
        <v>83.5</v>
      </c>
      <c r="X10" s="4">
        <v>79.400000000000006</v>
      </c>
      <c r="Y10" s="4">
        <v>77.599999999999994</v>
      </c>
      <c r="Z10" s="4">
        <v>38.5</v>
      </c>
      <c r="AA10" s="4">
        <v>41.8</v>
      </c>
      <c r="AB10" s="4">
        <v>42.3</v>
      </c>
      <c r="AC10" s="4">
        <v>29.7</v>
      </c>
      <c r="AD10" s="4">
        <v>28.8</v>
      </c>
      <c r="AE10" s="4">
        <v>27.4</v>
      </c>
      <c r="AF10" s="4">
        <v>25.4</v>
      </c>
      <c r="AG10" s="36">
        <v>64.599999999999994</v>
      </c>
      <c r="AH10" s="36">
        <v>64.599999999999994</v>
      </c>
      <c r="AI10" s="36">
        <v>64.599999999999994</v>
      </c>
      <c r="AJ10" s="36">
        <v>64.599999999999994</v>
      </c>
      <c r="AK10" s="36">
        <v>64.599999999999994</v>
      </c>
      <c r="AM10" s="24" t="s">
        <v>52</v>
      </c>
      <c r="AN10" s="10">
        <f>-PMT(AN8,AN7,AP10)</f>
        <v>6514.5638469979867</v>
      </c>
      <c r="AP10" s="79">
        <f>AP6+AP9</f>
        <v>45755.570383001934</v>
      </c>
      <c r="AS10" s="17">
        <v>6</v>
      </c>
      <c r="AT10" s="7">
        <v>43.827964000000001</v>
      </c>
      <c r="AU10" s="73">
        <v>-79.028240999999994</v>
      </c>
      <c r="AV10" s="5">
        <v>5</v>
      </c>
    </row>
    <row r="11" spans="1:48" x14ac:dyDescent="0.35">
      <c r="A11" s="1">
        <v>7</v>
      </c>
      <c r="B11" s="5">
        <v>10</v>
      </c>
      <c r="C11" s="5">
        <v>822</v>
      </c>
      <c r="D11" s="5">
        <f t="shared" si="0"/>
        <v>942</v>
      </c>
      <c r="E11" s="5">
        <v>120</v>
      </c>
      <c r="G11" s="1">
        <v>7</v>
      </c>
      <c r="H11" s="4">
        <v>74.3</v>
      </c>
      <c r="I11" s="4">
        <v>43.8</v>
      </c>
      <c r="J11" s="4">
        <v>52.8</v>
      </c>
      <c r="K11" s="4">
        <v>50</v>
      </c>
      <c r="L11" s="4">
        <v>35.5</v>
      </c>
      <c r="M11" s="4">
        <v>40.799999999999997</v>
      </c>
      <c r="N11" s="4">
        <v>0</v>
      </c>
      <c r="O11" s="4">
        <v>26.7</v>
      </c>
      <c r="P11" s="4">
        <v>30.9</v>
      </c>
      <c r="Q11" s="4">
        <v>31</v>
      </c>
      <c r="R11" s="4">
        <v>31.2</v>
      </c>
      <c r="S11" s="4">
        <v>126</v>
      </c>
      <c r="T11" s="4">
        <v>128</v>
      </c>
      <c r="U11" s="4">
        <v>81.3</v>
      </c>
      <c r="V11" s="4">
        <v>81.8</v>
      </c>
      <c r="W11" s="4">
        <v>82.7</v>
      </c>
      <c r="X11" s="4">
        <v>78.599999999999994</v>
      </c>
      <c r="Y11" s="4">
        <v>46.4</v>
      </c>
      <c r="Z11" s="4">
        <v>46.6</v>
      </c>
      <c r="AA11" s="4">
        <v>49.9</v>
      </c>
      <c r="AB11" s="4">
        <v>50.4</v>
      </c>
      <c r="AC11" s="4">
        <v>51.2</v>
      </c>
      <c r="AD11" s="4">
        <v>49.7</v>
      </c>
      <c r="AE11" s="4">
        <v>51.7</v>
      </c>
      <c r="AF11" s="4">
        <v>52.5</v>
      </c>
      <c r="AG11" s="36">
        <v>70</v>
      </c>
      <c r="AH11" s="36">
        <v>70</v>
      </c>
      <c r="AI11" s="36">
        <v>70</v>
      </c>
      <c r="AJ11" s="36">
        <v>70</v>
      </c>
      <c r="AK11" s="36">
        <v>70</v>
      </c>
      <c r="AM11" s="24" t="s">
        <v>53</v>
      </c>
      <c r="AN11">
        <f>52*6</f>
        <v>312</v>
      </c>
      <c r="AP11" s="25"/>
      <c r="AS11" s="17">
        <v>7</v>
      </c>
      <c r="AT11" s="7">
        <v>44.032944000000001</v>
      </c>
      <c r="AU11" s="73">
        <v>-79.265574000000001</v>
      </c>
      <c r="AV11" s="5">
        <v>5</v>
      </c>
    </row>
    <row r="12" spans="1:48" x14ac:dyDescent="0.35">
      <c r="A12" s="1">
        <v>8</v>
      </c>
      <c r="B12" s="5">
        <v>7</v>
      </c>
      <c r="C12" s="5">
        <v>617</v>
      </c>
      <c r="D12" s="5">
        <f t="shared" si="0"/>
        <v>737</v>
      </c>
      <c r="E12" s="5">
        <v>120</v>
      </c>
      <c r="G12" s="1">
        <v>8</v>
      </c>
      <c r="H12" s="4">
        <v>47.8</v>
      </c>
      <c r="I12" s="4">
        <v>17.399999999999999</v>
      </c>
      <c r="J12" s="4">
        <v>37.799999999999997</v>
      </c>
      <c r="K12" s="4">
        <v>35.1</v>
      </c>
      <c r="L12" s="4">
        <v>47.9</v>
      </c>
      <c r="M12" s="4">
        <v>53.8</v>
      </c>
      <c r="N12" s="4">
        <v>26.8</v>
      </c>
      <c r="O12" s="4">
        <v>0</v>
      </c>
      <c r="P12" s="4">
        <v>4.8</v>
      </c>
      <c r="Q12" s="4">
        <v>5.3</v>
      </c>
      <c r="R12" s="4">
        <v>7.4</v>
      </c>
      <c r="S12" s="4">
        <v>99.9</v>
      </c>
      <c r="T12" s="4">
        <v>102</v>
      </c>
      <c r="U12" s="4">
        <v>54.9</v>
      </c>
      <c r="V12" s="4">
        <v>55.3</v>
      </c>
      <c r="W12" s="4">
        <v>56.2</v>
      </c>
      <c r="X12" s="4">
        <v>52.1</v>
      </c>
      <c r="Y12" s="4">
        <v>28.6</v>
      </c>
      <c r="Z12" s="4">
        <v>31.6</v>
      </c>
      <c r="AA12" s="4">
        <v>34.9</v>
      </c>
      <c r="AB12" s="4">
        <v>35.5</v>
      </c>
      <c r="AC12" s="4">
        <v>36.299999999999997</v>
      </c>
      <c r="AD12" s="4">
        <v>34.799999999999997</v>
      </c>
      <c r="AE12" s="4">
        <v>36.799999999999997</v>
      </c>
      <c r="AF12" s="4">
        <v>37.5</v>
      </c>
      <c r="AG12" s="36">
        <v>43.2</v>
      </c>
      <c r="AH12" s="36">
        <v>43.2</v>
      </c>
      <c r="AI12" s="36">
        <v>43.2</v>
      </c>
      <c r="AJ12" s="36">
        <v>43.2</v>
      </c>
      <c r="AK12" s="36">
        <v>43.2</v>
      </c>
      <c r="AM12" s="24" t="s">
        <v>54</v>
      </c>
      <c r="AN12" s="10">
        <f>AN10/AN11</f>
        <v>20.880012330121751</v>
      </c>
      <c r="AP12" s="25"/>
      <c r="AS12" s="17">
        <v>8</v>
      </c>
      <c r="AT12" s="7">
        <v>43.905304999999998</v>
      </c>
      <c r="AU12" s="73">
        <v>-79.455819000000005</v>
      </c>
      <c r="AV12" s="5">
        <v>8</v>
      </c>
    </row>
    <row r="13" spans="1:48" x14ac:dyDescent="0.35">
      <c r="A13" s="1">
        <v>9</v>
      </c>
      <c r="B13" s="5">
        <v>6</v>
      </c>
      <c r="C13" s="5">
        <v>504</v>
      </c>
      <c r="D13" s="5">
        <f t="shared" si="0"/>
        <v>624</v>
      </c>
      <c r="E13" s="5">
        <v>120</v>
      </c>
      <c r="G13" s="1">
        <v>9</v>
      </c>
      <c r="H13" s="4">
        <v>45.3</v>
      </c>
      <c r="I13" s="4">
        <v>14.9</v>
      </c>
      <c r="J13" s="4">
        <v>38</v>
      </c>
      <c r="K13" s="4">
        <v>35.299999999999997</v>
      </c>
      <c r="L13" s="4">
        <v>48.1</v>
      </c>
      <c r="M13" s="4">
        <v>54</v>
      </c>
      <c r="N13" s="4">
        <v>30.9</v>
      </c>
      <c r="O13" s="4">
        <v>4.8</v>
      </c>
      <c r="P13" s="4">
        <v>0</v>
      </c>
      <c r="Q13" s="4">
        <v>2.8</v>
      </c>
      <c r="R13" s="4">
        <v>4.9000000000000004</v>
      </c>
      <c r="S13" s="4">
        <v>97.4</v>
      </c>
      <c r="T13" s="4">
        <v>99</v>
      </c>
      <c r="U13" s="4">
        <v>52.4</v>
      </c>
      <c r="V13" s="4">
        <v>52.8</v>
      </c>
      <c r="W13" s="4">
        <v>53.7</v>
      </c>
      <c r="X13" s="4">
        <v>49.6</v>
      </c>
      <c r="Y13" s="4">
        <v>29.8</v>
      </c>
      <c r="Z13" s="4">
        <v>31.8</v>
      </c>
      <c r="AA13" s="4">
        <v>35.1</v>
      </c>
      <c r="AB13" s="4">
        <v>35.6</v>
      </c>
      <c r="AC13" s="4">
        <v>36.5</v>
      </c>
      <c r="AD13" s="4">
        <v>35</v>
      </c>
      <c r="AE13" s="4">
        <v>36.9</v>
      </c>
      <c r="AF13" s="4">
        <v>37.700000000000003</v>
      </c>
      <c r="AG13" s="36">
        <v>40.700000000000003</v>
      </c>
      <c r="AH13" s="36">
        <v>40.700000000000003</v>
      </c>
      <c r="AI13" s="36">
        <v>40.700000000000003</v>
      </c>
      <c r="AJ13" s="36">
        <v>40.700000000000003</v>
      </c>
      <c r="AK13" s="36">
        <v>40.700000000000003</v>
      </c>
      <c r="AM13" s="24" t="s">
        <v>55</v>
      </c>
      <c r="AN13">
        <f>21*8</f>
        <v>168</v>
      </c>
      <c r="AP13" s="25"/>
      <c r="AS13" s="17">
        <v>9</v>
      </c>
      <c r="AT13" s="7">
        <v>43.890334000000003</v>
      </c>
      <c r="AU13" s="73">
        <v>-79.478935000000007</v>
      </c>
      <c r="AV13" s="5">
        <v>9</v>
      </c>
    </row>
    <row r="14" spans="1:48" x14ac:dyDescent="0.35">
      <c r="A14" s="1">
        <v>10</v>
      </c>
      <c r="B14" s="5">
        <v>13</v>
      </c>
      <c r="C14" s="5">
        <v>727</v>
      </c>
      <c r="D14" s="5">
        <f t="shared" si="0"/>
        <v>847</v>
      </c>
      <c r="E14" s="5">
        <v>120</v>
      </c>
      <c r="G14" s="1">
        <v>10</v>
      </c>
      <c r="H14" s="4">
        <v>44.6</v>
      </c>
      <c r="I14" s="4">
        <v>14.1</v>
      </c>
      <c r="J14" s="4">
        <v>37.9</v>
      </c>
      <c r="K14" s="4">
        <v>35.200000000000003</v>
      </c>
      <c r="L14" s="4">
        <v>48</v>
      </c>
      <c r="M14" s="4">
        <v>53.9</v>
      </c>
      <c r="N14" s="4">
        <v>31.2</v>
      </c>
      <c r="O14" s="4">
        <v>5.3</v>
      </c>
      <c r="P14" s="4">
        <v>2.8</v>
      </c>
      <c r="Q14" s="4">
        <v>0</v>
      </c>
      <c r="R14" s="4">
        <v>3.7</v>
      </c>
      <c r="S14" s="4">
        <v>96.7</v>
      </c>
      <c r="T14" s="4">
        <v>98.3</v>
      </c>
      <c r="U14" s="4">
        <v>51.6</v>
      </c>
      <c r="V14" s="4">
        <v>52</v>
      </c>
      <c r="W14" s="4">
        <v>53</v>
      </c>
      <c r="X14" s="4">
        <v>48.9</v>
      </c>
      <c r="Y14" s="4">
        <v>29.1</v>
      </c>
      <c r="Z14" s="4">
        <v>33.200000000000003</v>
      </c>
      <c r="AA14" s="4">
        <v>35</v>
      </c>
      <c r="AB14" s="4">
        <v>35.6</v>
      </c>
      <c r="AC14" s="4">
        <v>36.4</v>
      </c>
      <c r="AD14" s="4">
        <v>34.9</v>
      </c>
      <c r="AE14" s="4">
        <v>36.799999999999997</v>
      </c>
      <c r="AF14" s="4">
        <v>37.6</v>
      </c>
      <c r="AG14" s="36">
        <v>39.9</v>
      </c>
      <c r="AH14" s="36">
        <v>39.9</v>
      </c>
      <c r="AI14" s="36">
        <v>39.9</v>
      </c>
      <c r="AJ14" s="36">
        <v>39.9</v>
      </c>
      <c r="AK14" s="36">
        <v>39.9</v>
      </c>
      <c r="AM14" s="24" t="s">
        <v>56</v>
      </c>
      <c r="AN14">
        <v>7.5</v>
      </c>
      <c r="AP14" s="25"/>
      <c r="AS14" s="17">
        <v>10</v>
      </c>
      <c r="AT14" s="7">
        <v>43.884819</v>
      </c>
      <c r="AU14" s="73">
        <v>-79.478956999999994</v>
      </c>
      <c r="AV14" s="5">
        <v>12</v>
      </c>
    </row>
    <row r="15" spans="1:48" ht="15" thickBot="1" x14ac:dyDescent="0.4">
      <c r="A15" s="1">
        <v>11</v>
      </c>
      <c r="B15" s="5">
        <v>15</v>
      </c>
      <c r="C15" s="5">
        <v>515</v>
      </c>
      <c r="D15" s="5">
        <f t="shared" si="0"/>
        <v>635</v>
      </c>
      <c r="E15" s="5">
        <v>120</v>
      </c>
      <c r="G15" s="1">
        <v>11</v>
      </c>
      <c r="H15" s="4">
        <v>43.8</v>
      </c>
      <c r="I15" s="4">
        <v>13.3</v>
      </c>
      <c r="J15" s="4">
        <v>41.1</v>
      </c>
      <c r="K15" s="4">
        <v>38.299999999999997</v>
      </c>
      <c r="L15" s="4">
        <v>51.1</v>
      </c>
      <c r="M15" s="4">
        <v>57</v>
      </c>
      <c r="N15" s="4">
        <v>31.2</v>
      </c>
      <c r="O15" s="4">
        <v>7.4</v>
      </c>
      <c r="P15" s="4">
        <v>4.9000000000000004</v>
      </c>
      <c r="Q15" s="4">
        <v>3.8</v>
      </c>
      <c r="R15" s="4">
        <v>0</v>
      </c>
      <c r="S15" s="4">
        <v>95.9</v>
      </c>
      <c r="T15" s="4">
        <v>97.5</v>
      </c>
      <c r="U15" s="4">
        <v>50.8</v>
      </c>
      <c r="V15" s="4">
        <v>51.2</v>
      </c>
      <c r="W15" s="4">
        <v>52.2</v>
      </c>
      <c r="X15" s="4">
        <v>48.1</v>
      </c>
      <c r="Y15" s="4">
        <v>26.1</v>
      </c>
      <c r="Z15" s="4">
        <v>32.4</v>
      </c>
      <c r="AA15" s="4">
        <v>38.1</v>
      </c>
      <c r="AB15" s="4">
        <v>38.700000000000003</v>
      </c>
      <c r="AC15" s="4">
        <v>39.5</v>
      </c>
      <c r="AD15" s="4">
        <v>38</v>
      </c>
      <c r="AE15" s="4">
        <v>40</v>
      </c>
      <c r="AF15" s="4">
        <v>40.700000000000003</v>
      </c>
      <c r="AG15" s="36">
        <v>39</v>
      </c>
      <c r="AH15" s="36">
        <v>39</v>
      </c>
      <c r="AI15" s="36">
        <v>39</v>
      </c>
      <c r="AJ15" s="36">
        <v>39</v>
      </c>
      <c r="AK15" s="36">
        <v>39</v>
      </c>
      <c r="AM15" s="80" t="s">
        <v>57</v>
      </c>
      <c r="AN15" s="81">
        <f>AN13+AN12+AN14</f>
        <v>196.38001233012176</v>
      </c>
      <c r="AO15" s="27"/>
      <c r="AP15" s="28"/>
      <c r="AS15" s="17">
        <v>11</v>
      </c>
      <c r="AT15" s="7">
        <v>43.886850000000003</v>
      </c>
      <c r="AU15" s="73">
        <v>-79.496093000000002</v>
      </c>
      <c r="AV15" s="5">
        <v>9</v>
      </c>
    </row>
    <row r="16" spans="1:48" ht="15" thickBot="1" x14ac:dyDescent="0.4">
      <c r="A16" s="1">
        <v>12</v>
      </c>
      <c r="B16" s="5">
        <v>8</v>
      </c>
      <c r="C16" s="5">
        <v>743</v>
      </c>
      <c r="D16" s="5">
        <f t="shared" si="0"/>
        <v>863</v>
      </c>
      <c r="E16" s="5">
        <v>120</v>
      </c>
      <c r="G16" s="1">
        <v>12</v>
      </c>
      <c r="H16" s="4">
        <v>72</v>
      </c>
      <c r="I16" s="4">
        <v>87.4</v>
      </c>
      <c r="J16" s="4">
        <v>95.9</v>
      </c>
      <c r="K16" s="4">
        <v>106</v>
      </c>
      <c r="L16" s="4">
        <v>118</v>
      </c>
      <c r="M16" s="4">
        <v>124</v>
      </c>
      <c r="N16" s="4">
        <v>129</v>
      </c>
      <c r="O16" s="4">
        <v>102</v>
      </c>
      <c r="P16" s="4">
        <v>99.3</v>
      </c>
      <c r="Q16" s="4">
        <v>98.4</v>
      </c>
      <c r="R16" s="4">
        <v>97.6</v>
      </c>
      <c r="S16" s="4">
        <v>0</v>
      </c>
      <c r="T16" s="4">
        <v>0.8</v>
      </c>
      <c r="U16" s="4">
        <v>52.6</v>
      </c>
      <c r="V16" s="4">
        <v>53</v>
      </c>
      <c r="W16" s="4">
        <v>52.1</v>
      </c>
      <c r="X16" s="4">
        <v>76.3</v>
      </c>
      <c r="Y16" s="4">
        <v>91.3</v>
      </c>
      <c r="Z16" s="4">
        <v>87.6</v>
      </c>
      <c r="AA16" s="4">
        <v>105</v>
      </c>
      <c r="AB16" s="4">
        <v>98.9</v>
      </c>
      <c r="AC16" s="4">
        <v>106</v>
      </c>
      <c r="AD16" s="4">
        <v>105</v>
      </c>
      <c r="AE16" s="4">
        <v>107</v>
      </c>
      <c r="AF16" s="4">
        <v>108</v>
      </c>
      <c r="AG16" s="36">
        <v>65</v>
      </c>
      <c r="AH16" s="36">
        <v>65</v>
      </c>
      <c r="AI16" s="36">
        <v>65</v>
      </c>
      <c r="AJ16" s="36">
        <v>65</v>
      </c>
      <c r="AK16" s="36">
        <v>65</v>
      </c>
      <c r="AS16" s="17">
        <v>12</v>
      </c>
      <c r="AT16" s="7">
        <v>43.539391000000002</v>
      </c>
      <c r="AU16" s="73">
        <v>-80.251378000000003</v>
      </c>
      <c r="AV16" s="5">
        <v>14</v>
      </c>
    </row>
    <row r="17" spans="1:48" x14ac:dyDescent="0.35">
      <c r="A17" s="1">
        <v>13</v>
      </c>
      <c r="B17" s="5">
        <v>10</v>
      </c>
      <c r="C17" s="5">
        <v>653</v>
      </c>
      <c r="D17" s="5">
        <f t="shared" si="0"/>
        <v>773</v>
      </c>
      <c r="E17" s="5">
        <v>120</v>
      </c>
      <c r="G17" s="1">
        <v>13</v>
      </c>
      <c r="H17" s="4">
        <v>72.8</v>
      </c>
      <c r="I17" s="4">
        <v>88.2</v>
      </c>
      <c r="J17" s="4">
        <v>96.7</v>
      </c>
      <c r="K17" s="4">
        <v>106</v>
      </c>
      <c r="L17" s="4">
        <v>119</v>
      </c>
      <c r="M17" s="4">
        <v>125</v>
      </c>
      <c r="N17" s="4">
        <v>129</v>
      </c>
      <c r="O17" s="4">
        <v>103</v>
      </c>
      <c r="P17" s="4">
        <v>100</v>
      </c>
      <c r="Q17" s="4">
        <v>99.3</v>
      </c>
      <c r="R17" s="4">
        <v>98.4</v>
      </c>
      <c r="S17" s="4">
        <v>0.8</v>
      </c>
      <c r="T17" s="4">
        <v>0</v>
      </c>
      <c r="U17" s="4">
        <v>58</v>
      </c>
      <c r="V17" s="4">
        <v>58.4</v>
      </c>
      <c r="W17" s="4">
        <v>57.5</v>
      </c>
      <c r="X17" s="4">
        <v>77.099999999999994</v>
      </c>
      <c r="Y17" s="4">
        <v>92.1</v>
      </c>
      <c r="Z17" s="4">
        <v>88.4</v>
      </c>
      <c r="AA17" s="4">
        <v>106</v>
      </c>
      <c r="AB17" s="4">
        <v>99.7</v>
      </c>
      <c r="AC17" s="4">
        <v>107</v>
      </c>
      <c r="AD17" s="4">
        <v>106</v>
      </c>
      <c r="AE17" s="4">
        <v>108</v>
      </c>
      <c r="AF17" s="4">
        <v>109</v>
      </c>
      <c r="AG17" s="36">
        <v>66.599999999999994</v>
      </c>
      <c r="AH17" s="36">
        <v>66.599999999999994</v>
      </c>
      <c r="AI17" s="36">
        <v>66.599999999999994</v>
      </c>
      <c r="AJ17" s="36">
        <v>66.599999999999994</v>
      </c>
      <c r="AK17" s="36">
        <v>66.599999999999994</v>
      </c>
      <c r="AM17" s="186" t="s">
        <v>80</v>
      </c>
      <c r="AN17" s="187"/>
      <c r="AO17" s="188"/>
      <c r="AS17" s="17">
        <v>13</v>
      </c>
      <c r="AT17" s="7">
        <v>43.544646999999998</v>
      </c>
      <c r="AU17" s="73">
        <v>-80.253932000000006</v>
      </c>
      <c r="AV17" s="5">
        <v>14</v>
      </c>
    </row>
    <row r="18" spans="1:48" x14ac:dyDescent="0.35">
      <c r="A18" s="1">
        <v>14</v>
      </c>
      <c r="B18" s="5">
        <v>12</v>
      </c>
      <c r="C18" s="5">
        <v>534</v>
      </c>
      <c r="D18" s="5">
        <f t="shared" si="0"/>
        <v>654</v>
      </c>
      <c r="E18" s="5">
        <v>120</v>
      </c>
      <c r="G18" s="1">
        <v>14</v>
      </c>
      <c r="H18" s="4">
        <v>10.1</v>
      </c>
      <c r="I18" s="4">
        <v>42.5</v>
      </c>
      <c r="J18" s="4">
        <v>54.2</v>
      </c>
      <c r="K18" s="4">
        <v>63.8</v>
      </c>
      <c r="L18" s="4">
        <v>76.400000000000006</v>
      </c>
      <c r="M18" s="4">
        <v>82.3</v>
      </c>
      <c r="N18" s="4">
        <v>83.7</v>
      </c>
      <c r="O18" s="4">
        <v>56.9</v>
      </c>
      <c r="P18" s="4">
        <v>54.4</v>
      </c>
      <c r="Q18" s="4">
        <v>53.6</v>
      </c>
      <c r="R18" s="4">
        <v>52.8</v>
      </c>
      <c r="S18" s="4">
        <v>52.6</v>
      </c>
      <c r="T18" s="4">
        <v>58</v>
      </c>
      <c r="U18" s="4">
        <v>0</v>
      </c>
      <c r="V18" s="4">
        <v>0.8</v>
      </c>
      <c r="W18" s="4">
        <v>5.5</v>
      </c>
      <c r="X18" s="4">
        <v>5.4</v>
      </c>
      <c r="Y18" s="4">
        <v>21</v>
      </c>
      <c r="Z18" s="4">
        <v>45.9</v>
      </c>
      <c r="AA18" s="4">
        <v>63.7</v>
      </c>
      <c r="AB18" s="4">
        <v>57.2</v>
      </c>
      <c r="AC18" s="4">
        <v>64.8</v>
      </c>
      <c r="AD18" s="4">
        <v>63.3</v>
      </c>
      <c r="AE18" s="4">
        <v>65.3</v>
      </c>
      <c r="AF18" s="4">
        <v>66</v>
      </c>
      <c r="AG18" s="36">
        <v>20.6</v>
      </c>
      <c r="AH18" s="36">
        <v>20.6</v>
      </c>
      <c r="AI18" s="36">
        <v>20.6</v>
      </c>
      <c r="AJ18" s="36">
        <v>20.6</v>
      </c>
      <c r="AK18" s="36">
        <v>20.6</v>
      </c>
      <c r="AM18" s="84"/>
      <c r="AN18" s="5"/>
      <c r="AO18" s="67"/>
      <c r="AS18" s="17">
        <v>14</v>
      </c>
      <c r="AT18" s="7">
        <v>43.744957999999997</v>
      </c>
      <c r="AU18" s="73">
        <v>-79.835166999999998</v>
      </c>
      <c r="AV18" s="5">
        <v>5</v>
      </c>
    </row>
    <row r="19" spans="1:48" x14ac:dyDescent="0.35">
      <c r="A19" s="1">
        <v>15</v>
      </c>
      <c r="B19" s="5">
        <v>10</v>
      </c>
      <c r="C19" s="5">
        <v>865</v>
      </c>
      <c r="D19" s="5">
        <f t="shared" si="0"/>
        <v>985</v>
      </c>
      <c r="E19" s="5">
        <v>120</v>
      </c>
      <c r="G19" s="1">
        <v>15</v>
      </c>
      <c r="H19" s="4">
        <v>10.5</v>
      </c>
      <c r="I19" s="4">
        <v>43</v>
      </c>
      <c r="J19" s="4">
        <v>54.6</v>
      </c>
      <c r="K19" s="4">
        <v>64.2</v>
      </c>
      <c r="L19" s="4">
        <v>76.8</v>
      </c>
      <c r="M19" s="4">
        <v>82.7</v>
      </c>
      <c r="N19" s="4">
        <v>84.2</v>
      </c>
      <c r="O19" s="4">
        <v>57.4</v>
      </c>
      <c r="P19" s="4">
        <v>54.9</v>
      </c>
      <c r="Q19" s="4">
        <v>54</v>
      </c>
      <c r="R19" s="4">
        <v>53.2</v>
      </c>
      <c r="S19" s="4">
        <v>53</v>
      </c>
      <c r="T19" s="4">
        <v>58.4</v>
      </c>
      <c r="U19" s="4">
        <v>0.8</v>
      </c>
      <c r="V19" s="4">
        <v>0</v>
      </c>
      <c r="W19" s="4">
        <v>5.9</v>
      </c>
      <c r="X19" s="4">
        <v>5.9</v>
      </c>
      <c r="Y19" s="4">
        <v>21.5</v>
      </c>
      <c r="Z19" s="4">
        <v>46.3</v>
      </c>
      <c r="AA19" s="4">
        <v>64.099999999999994</v>
      </c>
      <c r="AB19" s="4">
        <v>57.6</v>
      </c>
      <c r="AC19" s="4">
        <v>65.2</v>
      </c>
      <c r="AD19" s="4">
        <v>63.7</v>
      </c>
      <c r="AE19" s="4">
        <v>65.7</v>
      </c>
      <c r="AF19" s="4">
        <v>66.400000000000006</v>
      </c>
      <c r="AG19" s="36">
        <v>21</v>
      </c>
      <c r="AH19" s="36">
        <v>21</v>
      </c>
      <c r="AI19" s="36">
        <v>21</v>
      </c>
      <c r="AJ19" s="36">
        <v>21</v>
      </c>
      <c r="AK19" s="36">
        <v>21</v>
      </c>
      <c r="AM19" s="85" t="s">
        <v>59</v>
      </c>
      <c r="AN19" s="86">
        <f>AN20/100*AN21</f>
        <v>0.24150000000000002</v>
      </c>
      <c r="AO19" s="87" t="s">
        <v>60</v>
      </c>
      <c r="AS19" s="17">
        <v>15</v>
      </c>
      <c r="AT19" s="7">
        <v>43.748328999999998</v>
      </c>
      <c r="AU19" s="73">
        <v>-79.834969999999998</v>
      </c>
      <c r="AV19" s="5">
        <v>11</v>
      </c>
    </row>
    <row r="20" spans="1:48" x14ac:dyDescent="0.35">
      <c r="A20" s="1">
        <v>16</v>
      </c>
      <c r="B20" s="5">
        <v>8</v>
      </c>
      <c r="C20" s="5">
        <v>608</v>
      </c>
      <c r="D20" s="5">
        <f t="shared" si="0"/>
        <v>728</v>
      </c>
      <c r="E20" s="5">
        <v>120</v>
      </c>
      <c r="G20" s="1">
        <v>16</v>
      </c>
      <c r="H20" s="4">
        <v>10.9</v>
      </c>
      <c r="I20" s="4">
        <v>43.3</v>
      </c>
      <c r="J20" s="4">
        <v>54.9</v>
      </c>
      <c r="K20" s="4">
        <v>64.599999999999994</v>
      </c>
      <c r="L20" s="4">
        <v>77.099999999999994</v>
      </c>
      <c r="M20" s="4">
        <v>83</v>
      </c>
      <c r="N20" s="4">
        <v>84.5</v>
      </c>
      <c r="O20" s="4">
        <v>57.7</v>
      </c>
      <c r="P20" s="4">
        <v>55.2</v>
      </c>
      <c r="Q20" s="4">
        <v>54.3</v>
      </c>
      <c r="R20" s="4">
        <v>53.5</v>
      </c>
      <c r="S20" s="4">
        <v>52.1</v>
      </c>
      <c r="T20" s="4">
        <v>57.5</v>
      </c>
      <c r="U20" s="4">
        <v>5.5</v>
      </c>
      <c r="V20" s="4">
        <v>5.9</v>
      </c>
      <c r="W20" s="4">
        <v>0</v>
      </c>
      <c r="X20" s="4">
        <v>7.4</v>
      </c>
      <c r="Y20" s="4">
        <v>17.8</v>
      </c>
      <c r="Z20" s="4">
        <v>46.7</v>
      </c>
      <c r="AA20" s="4">
        <v>64.400000000000006</v>
      </c>
      <c r="AB20" s="4">
        <v>57.9</v>
      </c>
      <c r="AC20" s="4">
        <v>65.599999999999994</v>
      </c>
      <c r="AD20" s="4">
        <v>64.099999999999994</v>
      </c>
      <c r="AE20" s="4">
        <v>66</v>
      </c>
      <c r="AF20" s="4">
        <v>66.8</v>
      </c>
      <c r="AG20" s="36">
        <v>22</v>
      </c>
      <c r="AH20" s="36">
        <v>22</v>
      </c>
      <c r="AI20" s="36">
        <v>22</v>
      </c>
      <c r="AJ20" s="36">
        <v>22</v>
      </c>
      <c r="AK20" s="36">
        <v>22</v>
      </c>
      <c r="AM20" s="84" t="s">
        <v>61</v>
      </c>
      <c r="AN20" s="5">
        <v>13.8</v>
      </c>
      <c r="AO20" s="67" t="s">
        <v>62</v>
      </c>
      <c r="AS20" s="17">
        <v>16</v>
      </c>
      <c r="AT20" s="7">
        <v>43.762189999999997</v>
      </c>
      <c r="AU20" s="73">
        <v>-79.831626999999997</v>
      </c>
      <c r="AV20" s="5">
        <v>9</v>
      </c>
    </row>
    <row r="21" spans="1:48" x14ac:dyDescent="0.35">
      <c r="A21" s="1">
        <v>17</v>
      </c>
      <c r="B21" s="5">
        <v>9</v>
      </c>
      <c r="C21" s="5">
        <v>783</v>
      </c>
      <c r="D21" s="5">
        <f t="shared" si="0"/>
        <v>903</v>
      </c>
      <c r="E21" s="5">
        <v>120</v>
      </c>
      <c r="G21" s="1">
        <v>17</v>
      </c>
      <c r="H21" s="4">
        <v>5</v>
      </c>
      <c r="I21" s="4">
        <v>40.299999999999997</v>
      </c>
      <c r="J21" s="4">
        <v>51.9</v>
      </c>
      <c r="K21" s="4">
        <v>61.6</v>
      </c>
      <c r="L21" s="4">
        <v>74.099999999999994</v>
      </c>
      <c r="M21" s="4">
        <v>80</v>
      </c>
      <c r="N21" s="4">
        <v>81.5</v>
      </c>
      <c r="O21" s="4">
        <v>54.7</v>
      </c>
      <c r="P21" s="4">
        <v>52.2</v>
      </c>
      <c r="Q21" s="4">
        <v>51.3</v>
      </c>
      <c r="R21" s="4">
        <v>33.9</v>
      </c>
      <c r="S21" s="4">
        <v>75.3</v>
      </c>
      <c r="T21" s="4">
        <v>76.900000000000006</v>
      </c>
      <c r="U21" s="4">
        <v>5</v>
      </c>
      <c r="V21" s="4">
        <v>5.4</v>
      </c>
      <c r="W21" s="4">
        <v>7.4</v>
      </c>
      <c r="X21" s="4">
        <v>0</v>
      </c>
      <c r="Y21" s="4">
        <v>16.2</v>
      </c>
      <c r="Z21" s="4">
        <v>43.6</v>
      </c>
      <c r="AA21" s="4">
        <v>61.4</v>
      </c>
      <c r="AB21" s="4">
        <v>54.9</v>
      </c>
      <c r="AC21" s="4">
        <v>62.5</v>
      </c>
      <c r="AD21" s="4">
        <v>61</v>
      </c>
      <c r="AE21" s="4">
        <v>63</v>
      </c>
      <c r="AF21" s="4">
        <v>63.7</v>
      </c>
      <c r="AG21" s="36">
        <v>17.899999999999999</v>
      </c>
      <c r="AH21" s="36">
        <v>17.899999999999999</v>
      </c>
      <c r="AI21" s="36">
        <v>17.899999999999999</v>
      </c>
      <c r="AJ21" s="36">
        <v>17.899999999999999</v>
      </c>
      <c r="AK21" s="36">
        <v>17.899999999999999</v>
      </c>
      <c r="AM21" s="84" t="s">
        <v>63</v>
      </c>
      <c r="AN21" s="5">
        <v>1.75</v>
      </c>
      <c r="AO21" s="67" t="s">
        <v>64</v>
      </c>
      <c r="AS21" s="17">
        <v>17</v>
      </c>
      <c r="AT21" s="7">
        <v>43.760717999999997</v>
      </c>
      <c r="AU21" s="73">
        <v>-79.788261000000006</v>
      </c>
      <c r="AV21" s="5">
        <v>5</v>
      </c>
    </row>
    <row r="22" spans="1:48" x14ac:dyDescent="0.35">
      <c r="A22" s="1">
        <v>18</v>
      </c>
      <c r="B22" s="5">
        <v>8</v>
      </c>
      <c r="C22" s="5">
        <v>726</v>
      </c>
      <c r="D22" s="5">
        <f t="shared" si="0"/>
        <v>846</v>
      </c>
      <c r="E22" s="5">
        <v>120</v>
      </c>
      <c r="G22" s="1">
        <v>18</v>
      </c>
      <c r="H22" s="4">
        <v>21</v>
      </c>
      <c r="I22" s="4">
        <v>31</v>
      </c>
      <c r="J22" s="4">
        <v>53.1</v>
      </c>
      <c r="K22" s="4">
        <v>58.8</v>
      </c>
      <c r="L22" s="4">
        <v>71.3</v>
      </c>
      <c r="M22" s="4">
        <v>77.2</v>
      </c>
      <c r="N22" s="4">
        <v>46.5</v>
      </c>
      <c r="O22" s="4">
        <v>28.6</v>
      </c>
      <c r="P22" s="4">
        <v>29.7</v>
      </c>
      <c r="Q22" s="4">
        <v>29.1</v>
      </c>
      <c r="R22" s="4">
        <v>26.1</v>
      </c>
      <c r="S22" s="4">
        <v>89.2</v>
      </c>
      <c r="T22" s="4">
        <v>90.9</v>
      </c>
      <c r="U22" s="4">
        <v>20.6</v>
      </c>
      <c r="V22" s="4">
        <v>21</v>
      </c>
      <c r="W22" s="4">
        <v>18.100000000000001</v>
      </c>
      <c r="X22" s="4">
        <v>16.5</v>
      </c>
      <c r="Y22" s="4">
        <v>0</v>
      </c>
      <c r="Z22" s="4">
        <v>40.9</v>
      </c>
      <c r="AA22" s="4">
        <v>58.6</v>
      </c>
      <c r="AB22" s="4">
        <v>56.1</v>
      </c>
      <c r="AC22" s="4">
        <v>59.8</v>
      </c>
      <c r="AD22" s="4">
        <v>58.3</v>
      </c>
      <c r="AE22" s="4">
        <v>60.2</v>
      </c>
      <c r="AF22" s="4">
        <v>61</v>
      </c>
      <c r="AG22" s="36">
        <v>32.700000000000003</v>
      </c>
      <c r="AH22" s="36">
        <v>32.700000000000003</v>
      </c>
      <c r="AI22" s="36">
        <v>32.700000000000003</v>
      </c>
      <c r="AJ22" s="36">
        <v>32.700000000000003</v>
      </c>
      <c r="AK22" s="36">
        <v>32.700000000000003</v>
      </c>
      <c r="AM22" s="85" t="s">
        <v>65</v>
      </c>
      <c r="AN22" s="86">
        <f>AN23/AN24</f>
        <v>1.6944444444444446E-2</v>
      </c>
      <c r="AO22" s="87" t="s">
        <v>58</v>
      </c>
      <c r="AS22" s="17">
        <v>18</v>
      </c>
      <c r="AT22" s="7">
        <v>43.870294000000001</v>
      </c>
      <c r="AU22" s="73">
        <v>-79.721390999999997</v>
      </c>
      <c r="AV22" s="5">
        <v>6</v>
      </c>
    </row>
    <row r="23" spans="1:48" x14ac:dyDescent="0.35">
      <c r="A23" s="1">
        <v>19</v>
      </c>
      <c r="B23" s="5">
        <v>7</v>
      </c>
      <c r="C23" s="5">
        <v>917</v>
      </c>
      <c r="D23" s="5">
        <f t="shared" si="0"/>
        <v>1037</v>
      </c>
      <c r="E23" s="5">
        <v>120</v>
      </c>
      <c r="G23" s="1">
        <v>19</v>
      </c>
      <c r="H23" s="4">
        <v>38.700000000000003</v>
      </c>
      <c r="I23" s="4">
        <v>22.2</v>
      </c>
      <c r="J23" s="4">
        <v>9.8000000000000007</v>
      </c>
      <c r="K23" s="4">
        <v>19.399999999999999</v>
      </c>
      <c r="L23" s="4">
        <v>32</v>
      </c>
      <c r="M23" s="4">
        <v>37.9</v>
      </c>
      <c r="N23" s="4">
        <v>46.4</v>
      </c>
      <c r="O23" s="4">
        <v>32.299999999999997</v>
      </c>
      <c r="P23" s="4">
        <v>31.9</v>
      </c>
      <c r="Q23" s="4">
        <v>31.8</v>
      </c>
      <c r="R23" s="4">
        <v>32.4</v>
      </c>
      <c r="S23" s="4">
        <v>86.5</v>
      </c>
      <c r="T23" s="4">
        <v>88.1</v>
      </c>
      <c r="U23" s="4">
        <v>45.8</v>
      </c>
      <c r="V23" s="4">
        <v>46.2</v>
      </c>
      <c r="W23" s="4">
        <v>47.1</v>
      </c>
      <c r="X23" s="4">
        <v>43</v>
      </c>
      <c r="Y23" s="4">
        <v>41.2</v>
      </c>
      <c r="Z23" s="4">
        <v>0</v>
      </c>
      <c r="AA23" s="4">
        <v>19.3</v>
      </c>
      <c r="AB23" s="4">
        <v>19.8</v>
      </c>
      <c r="AC23" s="4">
        <v>20.399999999999999</v>
      </c>
      <c r="AD23" s="4">
        <v>18.899999999999999</v>
      </c>
      <c r="AE23" s="4">
        <v>20.9</v>
      </c>
      <c r="AF23" s="4">
        <v>21.6</v>
      </c>
      <c r="AG23" s="36">
        <v>28.3</v>
      </c>
      <c r="AH23" s="36">
        <v>28.3</v>
      </c>
      <c r="AI23" s="36">
        <v>28.3</v>
      </c>
      <c r="AJ23" s="36">
        <v>28.3</v>
      </c>
      <c r="AK23" s="36">
        <v>28.3</v>
      </c>
      <c r="AM23" s="84" t="s">
        <v>66</v>
      </c>
      <c r="AN23" s="5">
        <v>1220</v>
      </c>
      <c r="AO23" s="67" t="s">
        <v>67</v>
      </c>
      <c r="AS23" s="17">
        <v>19</v>
      </c>
      <c r="AT23" s="7">
        <v>43.739907000000002</v>
      </c>
      <c r="AU23" s="73">
        <v>-79.412431999999995</v>
      </c>
      <c r="AV23" s="5">
        <v>13</v>
      </c>
    </row>
    <row r="24" spans="1:48" x14ac:dyDescent="0.35">
      <c r="A24" s="1">
        <v>20</v>
      </c>
      <c r="B24" s="5">
        <v>10</v>
      </c>
      <c r="C24" s="5">
        <v>741</v>
      </c>
      <c r="D24" s="5">
        <f t="shared" si="0"/>
        <v>861</v>
      </c>
      <c r="E24" s="5">
        <v>120</v>
      </c>
      <c r="G24" s="1">
        <v>20</v>
      </c>
      <c r="H24" s="4">
        <v>52.8</v>
      </c>
      <c r="I24" s="4">
        <v>34.299999999999997</v>
      </c>
      <c r="J24" s="4">
        <v>3.9</v>
      </c>
      <c r="K24" s="4">
        <v>5.0999999999999996</v>
      </c>
      <c r="L24" s="4">
        <v>35.1</v>
      </c>
      <c r="M24" s="4">
        <v>41</v>
      </c>
      <c r="N24" s="4">
        <v>49.4</v>
      </c>
      <c r="O24" s="4">
        <v>35.299999999999997</v>
      </c>
      <c r="P24" s="4">
        <v>34.799999999999997</v>
      </c>
      <c r="Q24" s="4">
        <v>34.799999999999997</v>
      </c>
      <c r="R24" s="4">
        <v>37.4</v>
      </c>
      <c r="S24" s="4">
        <v>101</v>
      </c>
      <c r="T24" s="4">
        <v>102</v>
      </c>
      <c r="U24" s="4">
        <v>59.9</v>
      </c>
      <c r="V24" s="4">
        <v>60.3</v>
      </c>
      <c r="W24" s="4">
        <v>61.2</v>
      </c>
      <c r="X24" s="4">
        <v>57.1</v>
      </c>
      <c r="Y24" s="4">
        <v>59.2</v>
      </c>
      <c r="Z24" s="4">
        <v>13.1</v>
      </c>
      <c r="AA24" s="4">
        <v>0</v>
      </c>
      <c r="AB24" s="4">
        <v>2.6</v>
      </c>
      <c r="AC24" s="4">
        <v>7.2</v>
      </c>
      <c r="AD24" s="4">
        <v>9</v>
      </c>
      <c r="AE24" s="4">
        <v>11.2</v>
      </c>
      <c r="AF24" s="4">
        <v>12.1</v>
      </c>
      <c r="AG24" s="36">
        <v>46</v>
      </c>
      <c r="AH24" s="36">
        <v>46</v>
      </c>
      <c r="AI24" s="36">
        <v>46</v>
      </c>
      <c r="AJ24" s="36">
        <v>46</v>
      </c>
      <c r="AK24" s="36">
        <v>46</v>
      </c>
      <c r="AM24" s="84" t="s">
        <v>68</v>
      </c>
      <c r="AN24" s="5">
        <v>72000</v>
      </c>
      <c r="AO24" s="67" t="s">
        <v>69</v>
      </c>
      <c r="AS24" s="17">
        <v>20</v>
      </c>
      <c r="AT24" s="7">
        <v>43.678541000000003</v>
      </c>
      <c r="AU24" s="73">
        <v>-79.343441999999996</v>
      </c>
      <c r="AV24" s="5">
        <v>14</v>
      </c>
    </row>
    <row r="25" spans="1:48" x14ac:dyDescent="0.35">
      <c r="A25" s="1">
        <v>21</v>
      </c>
      <c r="B25" s="5">
        <v>15</v>
      </c>
      <c r="C25" s="5">
        <v>840</v>
      </c>
      <c r="D25" s="5">
        <f t="shared" si="0"/>
        <v>960</v>
      </c>
      <c r="E25" s="5">
        <v>120</v>
      </c>
      <c r="G25" s="1">
        <v>21</v>
      </c>
      <c r="H25" s="4">
        <v>49.8</v>
      </c>
      <c r="I25" s="4">
        <v>34.9</v>
      </c>
      <c r="J25" s="4">
        <v>5.4</v>
      </c>
      <c r="K25" s="4">
        <v>5.0999999999999996</v>
      </c>
      <c r="L25" s="4">
        <v>35.6</v>
      </c>
      <c r="M25" s="4">
        <v>41.5</v>
      </c>
      <c r="N25" s="4">
        <v>50</v>
      </c>
      <c r="O25" s="4">
        <v>35.9</v>
      </c>
      <c r="P25" s="4">
        <v>35.4</v>
      </c>
      <c r="Q25" s="4">
        <v>35.299999999999997</v>
      </c>
      <c r="R25" s="4">
        <v>38</v>
      </c>
      <c r="S25" s="4">
        <v>97.6</v>
      </c>
      <c r="T25" s="4">
        <v>99.2</v>
      </c>
      <c r="U25" s="4">
        <v>56.8</v>
      </c>
      <c r="V25" s="4">
        <v>57.2</v>
      </c>
      <c r="W25" s="4">
        <v>58.2</v>
      </c>
      <c r="X25" s="4">
        <v>54.1</v>
      </c>
      <c r="Y25" s="4">
        <v>61.7</v>
      </c>
      <c r="Z25" s="4">
        <v>20.9</v>
      </c>
      <c r="AA25" s="4">
        <v>1.9</v>
      </c>
      <c r="AB25" s="4">
        <v>0</v>
      </c>
      <c r="AC25" s="4">
        <v>5.8</v>
      </c>
      <c r="AD25" s="4">
        <v>8.9</v>
      </c>
      <c r="AE25" s="4">
        <v>9.9</v>
      </c>
      <c r="AF25" s="4">
        <v>11.2</v>
      </c>
      <c r="AG25" s="36">
        <v>39.5</v>
      </c>
      <c r="AH25" s="36">
        <v>39.5</v>
      </c>
      <c r="AI25" s="36">
        <v>39.5</v>
      </c>
      <c r="AJ25" s="36">
        <v>39.5</v>
      </c>
      <c r="AK25" s="36">
        <v>39.5</v>
      </c>
      <c r="AM25" s="85" t="s">
        <v>70</v>
      </c>
      <c r="AN25" s="89">
        <f>AN27/AN26</f>
        <v>6.1437499999999999E-2</v>
      </c>
      <c r="AO25" s="87" t="s">
        <v>58</v>
      </c>
      <c r="AS25" s="17">
        <v>21</v>
      </c>
      <c r="AT25" s="7">
        <v>43.673323000000003</v>
      </c>
      <c r="AU25" s="73">
        <v>-79.330710999999994</v>
      </c>
      <c r="AV25" s="5">
        <v>7</v>
      </c>
    </row>
    <row r="26" spans="1:48" x14ac:dyDescent="0.35">
      <c r="A26" s="1">
        <v>22</v>
      </c>
      <c r="B26" s="5">
        <v>5</v>
      </c>
      <c r="C26" s="5">
        <v>570</v>
      </c>
      <c r="D26" s="5">
        <f t="shared" si="0"/>
        <v>690</v>
      </c>
      <c r="E26" s="5">
        <v>120</v>
      </c>
      <c r="G26" s="1">
        <v>22</v>
      </c>
      <c r="H26" s="4">
        <v>58.2</v>
      </c>
      <c r="I26" s="4">
        <v>35.700000000000003</v>
      </c>
      <c r="J26" s="4">
        <v>15.1</v>
      </c>
      <c r="K26" s="4">
        <v>2.2000000000000002</v>
      </c>
      <c r="L26" s="4">
        <v>23.4</v>
      </c>
      <c r="M26" s="4">
        <v>29.3</v>
      </c>
      <c r="N26" s="4">
        <v>50.8</v>
      </c>
      <c r="O26" s="4">
        <v>36.700000000000003</v>
      </c>
      <c r="P26" s="4">
        <v>36.200000000000003</v>
      </c>
      <c r="Q26" s="4">
        <v>36.1</v>
      </c>
      <c r="R26" s="4">
        <v>38.799999999999997</v>
      </c>
      <c r="S26" s="4">
        <v>106</v>
      </c>
      <c r="T26" s="4">
        <v>108</v>
      </c>
      <c r="U26" s="4">
        <v>65.3</v>
      </c>
      <c r="V26" s="4">
        <v>65.7</v>
      </c>
      <c r="W26" s="4">
        <v>66.599999999999994</v>
      </c>
      <c r="X26" s="4">
        <v>62.5</v>
      </c>
      <c r="Y26" s="4">
        <v>62.5</v>
      </c>
      <c r="Z26" s="4">
        <v>21.6</v>
      </c>
      <c r="AA26" s="4">
        <v>7.3</v>
      </c>
      <c r="AB26" s="4">
        <v>6.4</v>
      </c>
      <c r="AC26" s="4">
        <v>0</v>
      </c>
      <c r="AD26" s="4">
        <v>3</v>
      </c>
      <c r="AE26" s="4">
        <v>3.5</v>
      </c>
      <c r="AF26" s="4">
        <v>4.8</v>
      </c>
      <c r="AG26" s="36">
        <v>47.2</v>
      </c>
      <c r="AH26" s="36">
        <v>47.2</v>
      </c>
      <c r="AI26" s="36">
        <v>47.2</v>
      </c>
      <c r="AJ26" s="36">
        <v>47.2</v>
      </c>
      <c r="AK26" s="36">
        <v>47.2</v>
      </c>
      <c r="AM26" s="84" t="s">
        <v>71</v>
      </c>
      <c r="AN26" s="5">
        <v>16000</v>
      </c>
      <c r="AO26" s="67" t="s">
        <v>69</v>
      </c>
      <c r="AS26" s="17">
        <v>22</v>
      </c>
      <c r="AT26" s="7">
        <v>43.692996000000001</v>
      </c>
      <c r="AU26" s="73">
        <v>-79.269407000000001</v>
      </c>
      <c r="AV26" s="5">
        <v>7</v>
      </c>
    </row>
    <row r="27" spans="1:48" x14ac:dyDescent="0.35">
      <c r="A27" s="1">
        <v>23</v>
      </c>
      <c r="B27" s="5">
        <v>10</v>
      </c>
      <c r="C27" s="5">
        <v>949</v>
      </c>
      <c r="D27" s="5">
        <f t="shared" si="0"/>
        <v>1069</v>
      </c>
      <c r="E27" s="5">
        <v>120</v>
      </c>
      <c r="G27" s="1">
        <v>23</v>
      </c>
      <c r="H27" s="4">
        <v>56.7</v>
      </c>
      <c r="I27" s="4">
        <v>34.200000000000003</v>
      </c>
      <c r="J27" s="4">
        <v>13.6</v>
      </c>
      <c r="K27" s="4">
        <v>4.5</v>
      </c>
      <c r="L27" s="4">
        <v>22.4</v>
      </c>
      <c r="M27" s="4">
        <v>28.3</v>
      </c>
      <c r="N27" s="4">
        <v>49.3</v>
      </c>
      <c r="O27" s="4">
        <v>35.200000000000003</v>
      </c>
      <c r="P27" s="4">
        <v>34.700000000000003</v>
      </c>
      <c r="Q27" s="4">
        <v>34.6</v>
      </c>
      <c r="R27" s="4">
        <v>37.299999999999997</v>
      </c>
      <c r="S27" s="4">
        <v>104</v>
      </c>
      <c r="T27" s="4">
        <v>106</v>
      </c>
      <c r="U27" s="4">
        <v>63.8</v>
      </c>
      <c r="V27" s="4">
        <v>64.2</v>
      </c>
      <c r="W27" s="4">
        <v>65.099999999999994</v>
      </c>
      <c r="X27" s="4">
        <v>61</v>
      </c>
      <c r="Y27" s="4">
        <v>61</v>
      </c>
      <c r="Z27" s="4">
        <v>20.100000000000001</v>
      </c>
      <c r="AA27" s="4">
        <v>8.8000000000000007</v>
      </c>
      <c r="AB27" s="4">
        <v>9.3000000000000007</v>
      </c>
      <c r="AC27" s="4">
        <v>3</v>
      </c>
      <c r="AD27" s="4">
        <v>0</v>
      </c>
      <c r="AE27" s="4">
        <v>3</v>
      </c>
      <c r="AF27" s="4">
        <v>3.9</v>
      </c>
      <c r="AG27" s="36">
        <v>45.7</v>
      </c>
      <c r="AH27" s="36">
        <v>45.7</v>
      </c>
      <c r="AI27" s="36">
        <v>45.7</v>
      </c>
      <c r="AJ27" s="36">
        <v>45.7</v>
      </c>
      <c r="AK27" s="36">
        <v>45.7</v>
      </c>
      <c r="AM27" s="84" t="s">
        <v>72</v>
      </c>
      <c r="AN27" s="88">
        <v>983</v>
      </c>
      <c r="AO27" s="67" t="s">
        <v>73</v>
      </c>
      <c r="AS27" s="17">
        <v>23</v>
      </c>
      <c r="AT27" s="7">
        <v>43.712000000000003</v>
      </c>
      <c r="AU27" s="73">
        <v>-79.275351000000001</v>
      </c>
      <c r="AV27" s="5">
        <v>8</v>
      </c>
    </row>
    <row r="28" spans="1:48" ht="15" thickBot="1" x14ac:dyDescent="0.4">
      <c r="A28" s="1">
        <v>24</v>
      </c>
      <c r="B28" s="5">
        <v>7</v>
      </c>
      <c r="C28" s="5">
        <v>829</v>
      </c>
      <c r="D28" s="5">
        <f t="shared" si="0"/>
        <v>949</v>
      </c>
      <c r="E28" s="5">
        <v>120</v>
      </c>
      <c r="G28" s="1">
        <v>24</v>
      </c>
      <c r="H28" s="4">
        <v>58.2</v>
      </c>
      <c r="I28" s="4">
        <v>35.9</v>
      </c>
      <c r="J28" s="4">
        <v>15.9</v>
      </c>
      <c r="K28" s="4">
        <v>5.2</v>
      </c>
      <c r="L28" s="4">
        <v>21</v>
      </c>
      <c r="M28" s="4">
        <v>26.9</v>
      </c>
      <c r="N28" s="4">
        <v>51</v>
      </c>
      <c r="O28" s="4">
        <v>36.9</v>
      </c>
      <c r="P28" s="4">
        <v>36.4</v>
      </c>
      <c r="Q28" s="4">
        <v>36.299999999999997</v>
      </c>
      <c r="R28" s="4">
        <v>38.9</v>
      </c>
      <c r="S28" s="4">
        <v>106</v>
      </c>
      <c r="T28" s="4">
        <v>108</v>
      </c>
      <c r="U28" s="4">
        <v>65.2</v>
      </c>
      <c r="V28" s="4">
        <v>65.599999999999994</v>
      </c>
      <c r="W28" s="4">
        <v>66.599999999999994</v>
      </c>
      <c r="X28" s="4">
        <v>62.5</v>
      </c>
      <c r="Y28" s="4">
        <v>60.6</v>
      </c>
      <c r="Z28" s="4">
        <v>21.6</v>
      </c>
      <c r="AA28" s="4">
        <v>11.6</v>
      </c>
      <c r="AB28" s="4">
        <v>10.1</v>
      </c>
      <c r="AC28" s="4">
        <v>3.5</v>
      </c>
      <c r="AD28" s="4">
        <v>3.1</v>
      </c>
      <c r="AE28" s="4">
        <v>0</v>
      </c>
      <c r="AF28" s="4">
        <v>2.5</v>
      </c>
      <c r="AG28" s="36">
        <v>47.6</v>
      </c>
      <c r="AH28" s="36">
        <v>47.6</v>
      </c>
      <c r="AI28" s="36">
        <v>47.6</v>
      </c>
      <c r="AJ28" s="36">
        <v>47.6</v>
      </c>
      <c r="AK28" s="36">
        <v>47.6</v>
      </c>
      <c r="AM28" s="90" t="s">
        <v>74</v>
      </c>
      <c r="AN28" s="91">
        <f>AN25+AN22+AN19</f>
        <v>0.31988194444444445</v>
      </c>
      <c r="AO28" s="92" t="s">
        <v>58</v>
      </c>
      <c r="AS28" s="17">
        <v>24</v>
      </c>
      <c r="AT28" s="7">
        <v>43.715775000000001</v>
      </c>
      <c r="AU28" s="73">
        <v>-79.254255000000001</v>
      </c>
      <c r="AV28" s="5">
        <v>15</v>
      </c>
    </row>
    <row r="29" spans="1:48" ht="15" thickBot="1" x14ac:dyDescent="0.4">
      <c r="A29" s="1">
        <v>25</v>
      </c>
      <c r="B29" s="5">
        <v>13</v>
      </c>
      <c r="C29" s="5">
        <v>714</v>
      </c>
      <c r="D29" s="5">
        <f t="shared" si="0"/>
        <v>834</v>
      </c>
      <c r="E29" s="5">
        <v>120</v>
      </c>
      <c r="G29" s="1">
        <v>25</v>
      </c>
      <c r="H29" s="4">
        <v>59</v>
      </c>
      <c r="I29" s="4">
        <v>36.700000000000003</v>
      </c>
      <c r="J29" s="4">
        <v>16.7</v>
      </c>
      <c r="K29" s="4">
        <v>6.6</v>
      </c>
      <c r="L29" s="4">
        <v>19</v>
      </c>
      <c r="M29" s="4">
        <v>24.9</v>
      </c>
      <c r="N29" s="4">
        <v>51.8</v>
      </c>
      <c r="O29" s="4">
        <v>37.700000000000003</v>
      </c>
      <c r="P29" s="4">
        <v>37.200000000000003</v>
      </c>
      <c r="Q29" s="4">
        <v>37.1</v>
      </c>
      <c r="R29" s="4">
        <v>39.700000000000003</v>
      </c>
      <c r="S29" s="4">
        <v>107</v>
      </c>
      <c r="T29" s="4">
        <v>108</v>
      </c>
      <c r="U29" s="4">
        <v>66</v>
      </c>
      <c r="V29" s="4">
        <v>66.400000000000006</v>
      </c>
      <c r="W29" s="4">
        <v>67.400000000000006</v>
      </c>
      <c r="X29" s="4">
        <v>63.3</v>
      </c>
      <c r="Y29" s="4">
        <v>61.5</v>
      </c>
      <c r="Z29" s="4">
        <v>22.4</v>
      </c>
      <c r="AA29" s="4">
        <v>11.9</v>
      </c>
      <c r="AB29" s="4">
        <v>11.4</v>
      </c>
      <c r="AC29" s="4">
        <v>4.8</v>
      </c>
      <c r="AD29" s="4">
        <v>3.9</v>
      </c>
      <c r="AE29" s="4">
        <v>2.5</v>
      </c>
      <c r="AF29" s="4">
        <v>0</v>
      </c>
      <c r="AG29" s="36">
        <v>48.4</v>
      </c>
      <c r="AH29" s="36">
        <v>48.4</v>
      </c>
      <c r="AI29" s="36">
        <v>48.4</v>
      </c>
      <c r="AJ29" s="36">
        <v>48.4</v>
      </c>
      <c r="AK29" s="36">
        <v>48.4</v>
      </c>
      <c r="AS29" s="19">
        <v>25</v>
      </c>
      <c r="AT29" s="8">
        <v>43.720703</v>
      </c>
      <c r="AU29" s="74">
        <v>-79.233638999999997</v>
      </c>
      <c r="AV29" s="5">
        <v>12</v>
      </c>
    </row>
    <row r="30" spans="1:48" ht="15" thickBot="1" x14ac:dyDescent="0.4">
      <c r="A30" s="63">
        <v>1</v>
      </c>
      <c r="B30" s="5"/>
      <c r="C30" s="5"/>
      <c r="D30" s="5"/>
      <c r="E30" s="5"/>
      <c r="G30" s="63">
        <v>1</v>
      </c>
      <c r="H30" s="36">
        <v>13.6</v>
      </c>
      <c r="I30" s="36">
        <v>28.8</v>
      </c>
      <c r="J30" s="36">
        <v>36.5</v>
      </c>
      <c r="K30" s="36">
        <v>46.2</v>
      </c>
      <c r="L30" s="36">
        <v>58.7</v>
      </c>
      <c r="M30" s="36">
        <v>64.599999999999994</v>
      </c>
      <c r="N30" s="36">
        <v>70</v>
      </c>
      <c r="O30" s="36">
        <v>43.2</v>
      </c>
      <c r="P30" s="36">
        <v>40.700000000000003</v>
      </c>
      <c r="Q30" s="36">
        <v>39.9</v>
      </c>
      <c r="R30" s="36">
        <v>39</v>
      </c>
      <c r="S30" s="36">
        <v>65</v>
      </c>
      <c r="T30" s="36">
        <v>66.599999999999994</v>
      </c>
      <c r="U30" s="36">
        <v>20.6</v>
      </c>
      <c r="V30" s="36">
        <v>21</v>
      </c>
      <c r="W30" s="36">
        <v>22</v>
      </c>
      <c r="X30" s="36">
        <v>17.899999999999999</v>
      </c>
      <c r="Y30" s="36">
        <v>32.700000000000003</v>
      </c>
      <c r="Z30" s="36">
        <v>28.3</v>
      </c>
      <c r="AA30" s="36">
        <v>46</v>
      </c>
      <c r="AB30" s="36">
        <v>39.5</v>
      </c>
      <c r="AC30" s="36">
        <v>47.2</v>
      </c>
      <c r="AD30" s="36">
        <v>45.7</v>
      </c>
      <c r="AE30" s="36">
        <v>47.6</v>
      </c>
      <c r="AF30" s="36">
        <v>48.4</v>
      </c>
      <c r="AG30" s="63">
        <v>0</v>
      </c>
      <c r="AH30" s="63">
        <v>0</v>
      </c>
      <c r="AI30" s="63">
        <v>0</v>
      </c>
      <c r="AJ30" s="63">
        <v>0</v>
      </c>
      <c r="AK30" s="63">
        <v>0</v>
      </c>
      <c r="AS30" s="16">
        <v>1</v>
      </c>
      <c r="AT30" s="69">
        <v>43.659249000000003</v>
      </c>
      <c r="AU30" s="75">
        <v>-79.666574999999995</v>
      </c>
      <c r="AV30" s="5">
        <v>60</v>
      </c>
    </row>
    <row r="31" spans="1:48" x14ac:dyDescent="0.35">
      <c r="A31" s="63">
        <v>2</v>
      </c>
      <c r="B31" s="5"/>
      <c r="C31" s="5"/>
      <c r="D31" s="5"/>
      <c r="E31" s="5"/>
      <c r="G31" s="63">
        <v>2</v>
      </c>
      <c r="H31" s="36">
        <v>13.6</v>
      </c>
      <c r="I31" s="36">
        <v>28.8</v>
      </c>
      <c r="J31" s="36">
        <v>36.5</v>
      </c>
      <c r="K31" s="36">
        <v>46.2</v>
      </c>
      <c r="L31" s="36">
        <v>58.7</v>
      </c>
      <c r="M31" s="36">
        <v>64.599999999999994</v>
      </c>
      <c r="N31" s="36">
        <v>70</v>
      </c>
      <c r="O31" s="36">
        <v>43.2</v>
      </c>
      <c r="P31" s="36">
        <v>40.700000000000003</v>
      </c>
      <c r="Q31" s="36">
        <v>39.9</v>
      </c>
      <c r="R31" s="36">
        <v>39</v>
      </c>
      <c r="S31" s="36">
        <v>65</v>
      </c>
      <c r="T31" s="36">
        <v>66.599999999999994</v>
      </c>
      <c r="U31" s="36">
        <v>20.6</v>
      </c>
      <c r="V31" s="36">
        <v>21</v>
      </c>
      <c r="W31" s="36">
        <v>22</v>
      </c>
      <c r="X31" s="36">
        <v>17.899999999999999</v>
      </c>
      <c r="Y31" s="36">
        <v>32.700000000000003</v>
      </c>
      <c r="Z31" s="36">
        <v>28.3</v>
      </c>
      <c r="AA31" s="36">
        <v>46</v>
      </c>
      <c r="AB31" s="36">
        <v>39.5</v>
      </c>
      <c r="AC31" s="36">
        <v>47.2</v>
      </c>
      <c r="AD31" s="36">
        <v>45.7</v>
      </c>
      <c r="AE31" s="36">
        <v>47.6</v>
      </c>
      <c r="AF31" s="36">
        <v>48.4</v>
      </c>
      <c r="AG31" s="63">
        <v>0</v>
      </c>
      <c r="AH31" s="63">
        <v>0</v>
      </c>
      <c r="AI31" s="63">
        <v>0</v>
      </c>
      <c r="AJ31" s="63">
        <v>0</v>
      </c>
      <c r="AK31" s="63">
        <v>0</v>
      </c>
      <c r="AM31" s="21" t="s">
        <v>81</v>
      </c>
      <c r="AN31" s="23">
        <v>25</v>
      </c>
      <c r="AS31" s="17">
        <v>2</v>
      </c>
      <c r="AT31" s="5">
        <v>43.659249000000003</v>
      </c>
      <c r="AU31" s="76">
        <v>-79.666574999999995</v>
      </c>
      <c r="AV31" s="5">
        <v>60</v>
      </c>
    </row>
    <row r="32" spans="1:48" x14ac:dyDescent="0.35">
      <c r="A32" s="63">
        <v>3</v>
      </c>
      <c r="B32" s="5"/>
      <c r="C32" s="5"/>
      <c r="D32" s="5"/>
      <c r="E32" s="5"/>
      <c r="G32" s="63">
        <v>3</v>
      </c>
      <c r="H32" s="36">
        <v>13.6</v>
      </c>
      <c r="I32" s="36">
        <v>28.8</v>
      </c>
      <c r="J32" s="36">
        <v>36.5</v>
      </c>
      <c r="K32" s="36">
        <v>46.2</v>
      </c>
      <c r="L32" s="36">
        <v>58.7</v>
      </c>
      <c r="M32" s="36">
        <v>64.599999999999994</v>
      </c>
      <c r="N32" s="36">
        <v>70</v>
      </c>
      <c r="O32" s="36">
        <v>43.2</v>
      </c>
      <c r="P32" s="36">
        <v>40.700000000000003</v>
      </c>
      <c r="Q32" s="36">
        <v>39.9</v>
      </c>
      <c r="R32" s="36">
        <v>39</v>
      </c>
      <c r="S32" s="36">
        <v>65</v>
      </c>
      <c r="T32" s="36">
        <v>66.599999999999994</v>
      </c>
      <c r="U32" s="36">
        <v>20.6</v>
      </c>
      <c r="V32" s="36">
        <v>21</v>
      </c>
      <c r="W32" s="36">
        <v>22</v>
      </c>
      <c r="X32" s="36">
        <v>17.899999999999999</v>
      </c>
      <c r="Y32" s="36">
        <v>32.700000000000003</v>
      </c>
      <c r="Z32" s="36">
        <v>28.3</v>
      </c>
      <c r="AA32" s="36">
        <v>46</v>
      </c>
      <c r="AB32" s="36">
        <v>39.5</v>
      </c>
      <c r="AC32" s="36">
        <v>47.2</v>
      </c>
      <c r="AD32" s="36">
        <v>45.7</v>
      </c>
      <c r="AE32" s="36">
        <v>47.6</v>
      </c>
      <c r="AF32" s="36">
        <v>48.4</v>
      </c>
      <c r="AG32" s="63">
        <v>0</v>
      </c>
      <c r="AH32" s="63">
        <v>0</v>
      </c>
      <c r="AI32" s="63">
        <v>0</v>
      </c>
      <c r="AJ32" s="63">
        <v>0</v>
      </c>
      <c r="AK32" s="63">
        <v>0</v>
      </c>
      <c r="AM32" s="24" t="s">
        <v>82</v>
      </c>
      <c r="AN32" s="25">
        <v>5</v>
      </c>
      <c r="AS32" s="17">
        <v>3</v>
      </c>
      <c r="AT32" s="5">
        <v>43.659249000000003</v>
      </c>
      <c r="AU32" s="76">
        <v>-79.666574999999995</v>
      </c>
      <c r="AV32" s="5">
        <v>60</v>
      </c>
    </row>
    <row r="33" spans="1:48" x14ac:dyDescent="0.35">
      <c r="A33" s="63">
        <v>4</v>
      </c>
      <c r="B33" s="5"/>
      <c r="C33" s="5"/>
      <c r="D33" s="5"/>
      <c r="E33" s="5"/>
      <c r="G33" s="63">
        <v>4</v>
      </c>
      <c r="H33" s="36">
        <v>13.6</v>
      </c>
      <c r="I33" s="36">
        <v>28.8</v>
      </c>
      <c r="J33" s="36">
        <v>36.5</v>
      </c>
      <c r="K33" s="36">
        <v>46.2</v>
      </c>
      <c r="L33" s="36">
        <v>58.7</v>
      </c>
      <c r="M33" s="36">
        <v>64.599999999999994</v>
      </c>
      <c r="N33" s="36">
        <v>70</v>
      </c>
      <c r="O33" s="36">
        <v>43.2</v>
      </c>
      <c r="P33" s="36">
        <v>40.700000000000003</v>
      </c>
      <c r="Q33" s="36">
        <v>39.9</v>
      </c>
      <c r="R33" s="36">
        <v>39</v>
      </c>
      <c r="S33" s="36">
        <v>65</v>
      </c>
      <c r="T33" s="36">
        <v>66.599999999999994</v>
      </c>
      <c r="U33" s="36">
        <v>20.6</v>
      </c>
      <c r="V33" s="36">
        <v>21</v>
      </c>
      <c r="W33" s="36">
        <v>22</v>
      </c>
      <c r="X33" s="36">
        <v>17.899999999999999</v>
      </c>
      <c r="Y33" s="36">
        <v>32.700000000000003</v>
      </c>
      <c r="Z33" s="36">
        <v>28.3</v>
      </c>
      <c r="AA33" s="36">
        <v>46</v>
      </c>
      <c r="AB33" s="36">
        <v>39.5</v>
      </c>
      <c r="AC33" s="36">
        <v>47.2</v>
      </c>
      <c r="AD33" s="36">
        <v>45.7</v>
      </c>
      <c r="AE33" s="36">
        <v>47.6</v>
      </c>
      <c r="AF33" s="36">
        <v>48.4</v>
      </c>
      <c r="AG33" s="63">
        <v>0</v>
      </c>
      <c r="AH33" s="63">
        <v>0</v>
      </c>
      <c r="AI33" s="63">
        <v>0</v>
      </c>
      <c r="AJ33" s="63">
        <v>0</v>
      </c>
      <c r="AK33" s="63">
        <v>0</v>
      </c>
      <c r="AM33" s="24" t="s">
        <v>83</v>
      </c>
      <c r="AN33" s="25">
        <v>232</v>
      </c>
      <c r="AS33" s="17">
        <v>4</v>
      </c>
      <c r="AT33" s="5">
        <v>43.659249000000003</v>
      </c>
      <c r="AU33" s="76">
        <v>-79.666574999999995</v>
      </c>
      <c r="AV33" s="5">
        <v>60</v>
      </c>
    </row>
    <row r="34" spans="1:48" ht="15" thickBot="1" x14ac:dyDescent="0.4">
      <c r="A34" s="63">
        <v>5</v>
      </c>
      <c r="B34" s="5"/>
      <c r="C34" s="5"/>
      <c r="D34" s="5"/>
      <c r="E34" s="5"/>
      <c r="G34" s="63">
        <v>5</v>
      </c>
      <c r="H34" s="36">
        <v>13.6</v>
      </c>
      <c r="I34" s="36">
        <v>28.8</v>
      </c>
      <c r="J34" s="36">
        <v>36.5</v>
      </c>
      <c r="K34" s="36">
        <v>46.2</v>
      </c>
      <c r="L34" s="36">
        <v>58.7</v>
      </c>
      <c r="M34" s="36">
        <v>64.599999999999994</v>
      </c>
      <c r="N34" s="36">
        <v>70</v>
      </c>
      <c r="O34" s="36">
        <v>43.2</v>
      </c>
      <c r="P34" s="36">
        <v>40.700000000000003</v>
      </c>
      <c r="Q34" s="36">
        <v>39.9</v>
      </c>
      <c r="R34" s="36">
        <v>39</v>
      </c>
      <c r="S34" s="36">
        <v>65</v>
      </c>
      <c r="T34" s="36">
        <v>66.599999999999994</v>
      </c>
      <c r="U34" s="36">
        <v>20.6</v>
      </c>
      <c r="V34" s="36">
        <v>21</v>
      </c>
      <c r="W34" s="36">
        <v>22</v>
      </c>
      <c r="X34" s="36">
        <v>17.899999999999999</v>
      </c>
      <c r="Y34" s="36">
        <v>32.700000000000003</v>
      </c>
      <c r="Z34" s="36">
        <v>28.3</v>
      </c>
      <c r="AA34" s="36">
        <v>46</v>
      </c>
      <c r="AB34" s="36">
        <v>39.5</v>
      </c>
      <c r="AC34" s="36">
        <v>47.2</v>
      </c>
      <c r="AD34" s="36">
        <v>45.7</v>
      </c>
      <c r="AE34" s="36">
        <v>47.6</v>
      </c>
      <c r="AF34" s="36">
        <v>48.4</v>
      </c>
      <c r="AG34" s="63">
        <v>0</v>
      </c>
      <c r="AH34" s="63">
        <v>0</v>
      </c>
      <c r="AI34" s="63">
        <v>0</v>
      </c>
      <c r="AJ34" s="63">
        <v>0</v>
      </c>
      <c r="AK34" s="63">
        <v>0</v>
      </c>
      <c r="AM34" s="26" t="s">
        <v>84</v>
      </c>
      <c r="AN34" s="28">
        <v>300</v>
      </c>
      <c r="AS34" s="19">
        <v>5</v>
      </c>
      <c r="AT34" s="68">
        <v>43.659249000000003</v>
      </c>
      <c r="AU34" s="77">
        <v>-79.666574999999995</v>
      </c>
      <c r="AV34" s="5">
        <v>60</v>
      </c>
    </row>
    <row r="35" spans="1:48" ht="15" thickBot="1" x14ac:dyDescent="0.4"/>
    <row r="36" spans="1:48" x14ac:dyDescent="0.35">
      <c r="AM36" s="21" t="s">
        <v>77</v>
      </c>
      <c r="AN36" s="23">
        <v>3.86</v>
      </c>
    </row>
    <row r="37" spans="1:48" x14ac:dyDescent="0.35">
      <c r="AM37" s="24" t="s">
        <v>77</v>
      </c>
      <c r="AN37" s="25">
        <v>4</v>
      </c>
    </row>
    <row r="38" spans="1:48" ht="15" thickBot="1" x14ac:dyDescent="0.4">
      <c r="AM38" s="26" t="s">
        <v>78</v>
      </c>
      <c r="AN38" s="28">
        <v>5</v>
      </c>
    </row>
    <row r="39" spans="1:48" x14ac:dyDescent="0.35">
      <c r="G39" s="9" t="s">
        <v>95</v>
      </c>
      <c r="H39" s="1">
        <v>1</v>
      </c>
      <c r="I39" s="1">
        <v>2</v>
      </c>
      <c r="J39" s="1">
        <v>3</v>
      </c>
      <c r="K39" s="1">
        <v>4</v>
      </c>
      <c r="L39" s="1">
        <v>5</v>
      </c>
      <c r="M39" s="1">
        <v>6</v>
      </c>
      <c r="N39" s="1">
        <v>7</v>
      </c>
      <c r="O39" s="1">
        <v>8</v>
      </c>
      <c r="P39" s="1">
        <v>9</v>
      </c>
      <c r="Q39" s="1">
        <v>10</v>
      </c>
      <c r="R39" s="1">
        <v>11</v>
      </c>
      <c r="S39" s="1">
        <v>12</v>
      </c>
      <c r="T39" s="1">
        <v>13</v>
      </c>
      <c r="U39" s="1">
        <v>14</v>
      </c>
      <c r="V39" s="1">
        <v>15</v>
      </c>
      <c r="W39" s="1">
        <v>16</v>
      </c>
      <c r="X39" s="1">
        <v>17</v>
      </c>
      <c r="Y39" s="1">
        <v>18</v>
      </c>
      <c r="Z39" s="1">
        <v>19</v>
      </c>
      <c r="AA39" s="1">
        <v>20</v>
      </c>
      <c r="AB39" s="1">
        <v>21</v>
      </c>
      <c r="AC39" s="1">
        <v>22</v>
      </c>
      <c r="AD39" s="1">
        <v>23</v>
      </c>
      <c r="AE39" s="1">
        <v>24</v>
      </c>
      <c r="AF39" s="1">
        <v>25</v>
      </c>
      <c r="AG39" s="63">
        <v>1</v>
      </c>
      <c r="AH39" s="63">
        <v>2</v>
      </c>
      <c r="AI39" s="63">
        <v>3</v>
      </c>
      <c r="AJ39" s="64">
        <v>4</v>
      </c>
      <c r="AK39" s="63">
        <v>5</v>
      </c>
    </row>
    <row r="40" spans="1:48" x14ac:dyDescent="0.35">
      <c r="G40" s="1">
        <v>1</v>
      </c>
      <c r="H40" s="93">
        <f>IF($G40=H$39,500,H5)</f>
        <v>500</v>
      </c>
      <c r="I40" s="93">
        <f t="shared" ref="I40:AK40" si="1">IF($G40=I$39,500,I5)</f>
        <v>35.700000000000003</v>
      </c>
      <c r="J40" s="93">
        <f t="shared" si="1"/>
        <v>47.4</v>
      </c>
      <c r="K40" s="93">
        <f t="shared" si="1"/>
        <v>57</v>
      </c>
      <c r="L40" s="93">
        <f t="shared" si="1"/>
        <v>69.599999999999994</v>
      </c>
      <c r="M40" s="93">
        <f t="shared" si="1"/>
        <v>75.5</v>
      </c>
      <c r="N40" s="93">
        <f t="shared" si="1"/>
        <v>76.900000000000006</v>
      </c>
      <c r="O40" s="93">
        <f t="shared" si="1"/>
        <v>50.1</v>
      </c>
      <c r="P40" s="93">
        <f t="shared" si="1"/>
        <v>47.6</v>
      </c>
      <c r="Q40" s="93">
        <f t="shared" si="1"/>
        <v>46.7</v>
      </c>
      <c r="R40" s="93">
        <f t="shared" si="1"/>
        <v>45.9</v>
      </c>
      <c r="S40" s="93">
        <f t="shared" si="1"/>
        <v>70.8</v>
      </c>
      <c r="T40" s="93">
        <f t="shared" si="1"/>
        <v>72.400000000000006</v>
      </c>
      <c r="U40" s="93">
        <f t="shared" si="1"/>
        <v>9.4</v>
      </c>
      <c r="V40" s="93">
        <f t="shared" si="1"/>
        <v>9.8000000000000007</v>
      </c>
      <c r="W40" s="93">
        <f t="shared" si="1"/>
        <v>10.7</v>
      </c>
      <c r="X40" s="93">
        <f t="shared" si="1"/>
        <v>5</v>
      </c>
      <c r="Y40" s="93">
        <f t="shared" si="1"/>
        <v>21.9</v>
      </c>
      <c r="Z40" s="93">
        <f t="shared" si="1"/>
        <v>39.1</v>
      </c>
      <c r="AA40" s="93">
        <f t="shared" si="1"/>
        <v>56.8</v>
      </c>
      <c r="AB40" s="93">
        <f t="shared" si="1"/>
        <v>50.3</v>
      </c>
      <c r="AC40" s="93">
        <f t="shared" si="1"/>
        <v>58</v>
      </c>
      <c r="AD40" s="93">
        <f t="shared" si="1"/>
        <v>56.5</v>
      </c>
      <c r="AE40" s="93">
        <f t="shared" si="1"/>
        <v>58.4</v>
      </c>
      <c r="AF40" s="93">
        <f t="shared" si="1"/>
        <v>59.2</v>
      </c>
      <c r="AG40" s="108">
        <f t="shared" si="1"/>
        <v>500</v>
      </c>
      <c r="AH40" s="108">
        <f t="shared" si="1"/>
        <v>13.6</v>
      </c>
      <c r="AI40" s="108">
        <f t="shared" si="1"/>
        <v>13.6</v>
      </c>
      <c r="AJ40" s="108">
        <f t="shared" si="1"/>
        <v>13.6</v>
      </c>
      <c r="AK40" s="108">
        <f t="shared" si="1"/>
        <v>13.6</v>
      </c>
    </row>
    <row r="41" spans="1:48" x14ac:dyDescent="0.35">
      <c r="G41" s="1">
        <v>2</v>
      </c>
      <c r="H41" s="93">
        <f t="shared" ref="H41:AK49" si="2">IF($G41=H$39,500,H6)</f>
        <v>32</v>
      </c>
      <c r="I41" s="93">
        <f t="shared" si="2"/>
        <v>500</v>
      </c>
      <c r="J41" s="93">
        <f t="shared" si="2"/>
        <v>40.4</v>
      </c>
      <c r="K41" s="93">
        <f t="shared" si="2"/>
        <v>37.700000000000003</v>
      </c>
      <c r="L41" s="93">
        <f t="shared" si="2"/>
        <v>50.5</v>
      </c>
      <c r="M41" s="93">
        <f t="shared" si="2"/>
        <v>56.4</v>
      </c>
      <c r="N41" s="93">
        <f t="shared" si="2"/>
        <v>48</v>
      </c>
      <c r="O41" s="93">
        <f t="shared" si="2"/>
        <v>18.399999999999999</v>
      </c>
      <c r="P41" s="93">
        <f t="shared" si="2"/>
        <v>15.9</v>
      </c>
      <c r="Q41" s="93">
        <f t="shared" si="2"/>
        <v>15.4</v>
      </c>
      <c r="R41" s="93">
        <f t="shared" si="2"/>
        <v>14.6</v>
      </c>
      <c r="S41" s="93">
        <f t="shared" si="2"/>
        <v>84.1</v>
      </c>
      <c r="T41" s="93">
        <f t="shared" si="2"/>
        <v>85.7</v>
      </c>
      <c r="U41" s="93">
        <f t="shared" si="2"/>
        <v>39</v>
      </c>
      <c r="V41" s="93">
        <f t="shared" si="2"/>
        <v>39.4</v>
      </c>
      <c r="W41" s="93">
        <f t="shared" si="2"/>
        <v>40.4</v>
      </c>
      <c r="X41" s="93">
        <f t="shared" si="2"/>
        <v>36.299999999999997</v>
      </c>
      <c r="Y41" s="93">
        <f t="shared" si="2"/>
        <v>28.3</v>
      </c>
      <c r="Z41" s="93">
        <f t="shared" si="2"/>
        <v>21.1</v>
      </c>
      <c r="AA41" s="93">
        <f t="shared" si="2"/>
        <v>37.5</v>
      </c>
      <c r="AB41" s="93">
        <f t="shared" si="2"/>
        <v>38.1</v>
      </c>
      <c r="AC41" s="93">
        <f t="shared" si="2"/>
        <v>38.9</v>
      </c>
      <c r="AD41" s="93">
        <f t="shared" si="2"/>
        <v>37.4</v>
      </c>
      <c r="AE41" s="93">
        <f t="shared" si="2"/>
        <v>39.4</v>
      </c>
      <c r="AF41" s="93">
        <f t="shared" si="2"/>
        <v>40.1</v>
      </c>
      <c r="AG41" s="108">
        <f t="shared" si="2"/>
        <v>28.8</v>
      </c>
      <c r="AH41" s="108">
        <f t="shared" si="2"/>
        <v>500</v>
      </c>
      <c r="AI41" s="108">
        <f t="shared" si="2"/>
        <v>28.8</v>
      </c>
      <c r="AJ41" s="108">
        <f t="shared" si="2"/>
        <v>28.8</v>
      </c>
      <c r="AK41" s="108">
        <f t="shared" si="2"/>
        <v>28.8</v>
      </c>
    </row>
    <row r="42" spans="1:48" x14ac:dyDescent="0.35">
      <c r="G42" s="1">
        <v>3</v>
      </c>
      <c r="H42" s="93">
        <f t="shared" si="2"/>
        <v>46.5</v>
      </c>
      <c r="I42" s="93">
        <f t="shared" si="2"/>
        <v>38.299999999999997</v>
      </c>
      <c r="J42" s="93">
        <f t="shared" si="2"/>
        <v>500</v>
      </c>
      <c r="K42" s="93">
        <f t="shared" si="2"/>
        <v>13.7</v>
      </c>
      <c r="L42" s="93">
        <f t="shared" si="2"/>
        <v>39</v>
      </c>
      <c r="M42" s="93">
        <f t="shared" si="2"/>
        <v>44.9</v>
      </c>
      <c r="N42" s="93">
        <f t="shared" si="2"/>
        <v>53.3</v>
      </c>
      <c r="O42" s="93">
        <f t="shared" si="2"/>
        <v>39.200000000000003</v>
      </c>
      <c r="P42" s="93">
        <f t="shared" si="2"/>
        <v>38.799999999999997</v>
      </c>
      <c r="Q42" s="93">
        <f t="shared" si="2"/>
        <v>38.700000000000003</v>
      </c>
      <c r="R42" s="93">
        <f t="shared" si="2"/>
        <v>41.3</v>
      </c>
      <c r="S42" s="93">
        <f t="shared" si="2"/>
        <v>94.3</v>
      </c>
      <c r="T42" s="93">
        <f t="shared" si="2"/>
        <v>95.9</v>
      </c>
      <c r="U42" s="93">
        <f t="shared" si="2"/>
        <v>53.5</v>
      </c>
      <c r="V42" s="93">
        <f t="shared" si="2"/>
        <v>54</v>
      </c>
      <c r="W42" s="93">
        <f t="shared" si="2"/>
        <v>54.9</v>
      </c>
      <c r="X42" s="93">
        <f t="shared" si="2"/>
        <v>50.8</v>
      </c>
      <c r="Y42" s="93">
        <f t="shared" si="2"/>
        <v>52.9</v>
      </c>
      <c r="Z42" s="93">
        <f t="shared" si="2"/>
        <v>9.6999999999999993</v>
      </c>
      <c r="AA42" s="93">
        <f t="shared" si="2"/>
        <v>4.5</v>
      </c>
      <c r="AB42" s="93">
        <f t="shared" si="2"/>
        <v>5.0999999999999996</v>
      </c>
      <c r="AC42" s="93">
        <f t="shared" si="2"/>
        <v>15.3</v>
      </c>
      <c r="AD42" s="93">
        <f t="shared" si="2"/>
        <v>13.8</v>
      </c>
      <c r="AE42" s="93">
        <f t="shared" si="2"/>
        <v>16.100000000000001</v>
      </c>
      <c r="AF42" s="93">
        <f t="shared" si="2"/>
        <v>16.899999999999999</v>
      </c>
      <c r="AG42" s="108">
        <f t="shared" si="2"/>
        <v>36.5</v>
      </c>
      <c r="AH42" s="108">
        <f t="shared" si="2"/>
        <v>36.5</v>
      </c>
      <c r="AI42" s="108">
        <f t="shared" si="2"/>
        <v>500</v>
      </c>
      <c r="AJ42" s="108">
        <f t="shared" si="2"/>
        <v>36.5</v>
      </c>
      <c r="AK42" s="108">
        <f t="shared" si="2"/>
        <v>36.5</v>
      </c>
    </row>
    <row r="43" spans="1:48" x14ac:dyDescent="0.35">
      <c r="G43" s="1">
        <v>4</v>
      </c>
      <c r="H43" s="93">
        <f t="shared" si="2"/>
        <v>57.1</v>
      </c>
      <c r="I43" s="93">
        <f t="shared" si="2"/>
        <v>34.6</v>
      </c>
      <c r="J43" s="93">
        <f t="shared" si="2"/>
        <v>9.4</v>
      </c>
      <c r="K43" s="93">
        <f t="shared" si="2"/>
        <v>500</v>
      </c>
      <c r="L43" s="93">
        <f t="shared" si="2"/>
        <v>31.5</v>
      </c>
      <c r="M43" s="93">
        <f t="shared" si="2"/>
        <v>37.4</v>
      </c>
      <c r="N43" s="93">
        <f t="shared" si="2"/>
        <v>49.7</v>
      </c>
      <c r="O43" s="93">
        <f t="shared" si="2"/>
        <v>35.6</v>
      </c>
      <c r="P43" s="93">
        <f t="shared" si="2"/>
        <v>35.1</v>
      </c>
      <c r="Q43" s="93">
        <f t="shared" si="2"/>
        <v>35</v>
      </c>
      <c r="R43" s="93">
        <f t="shared" si="2"/>
        <v>37.6</v>
      </c>
      <c r="S43" s="93">
        <f t="shared" si="2"/>
        <v>105</v>
      </c>
      <c r="T43" s="93">
        <f t="shared" si="2"/>
        <v>106</v>
      </c>
      <c r="U43" s="93">
        <f t="shared" si="2"/>
        <v>64.099999999999994</v>
      </c>
      <c r="V43" s="93">
        <f t="shared" si="2"/>
        <v>64.5</v>
      </c>
      <c r="W43" s="93">
        <f t="shared" si="2"/>
        <v>65.5</v>
      </c>
      <c r="X43" s="93">
        <f t="shared" si="2"/>
        <v>61.4</v>
      </c>
      <c r="Y43" s="93">
        <f t="shared" si="2"/>
        <v>61.3</v>
      </c>
      <c r="Z43" s="93">
        <f t="shared" si="2"/>
        <v>20.5</v>
      </c>
      <c r="AA43" s="93">
        <f t="shared" si="2"/>
        <v>4.9000000000000004</v>
      </c>
      <c r="AB43" s="93">
        <f t="shared" si="2"/>
        <v>5.4</v>
      </c>
      <c r="AC43" s="93">
        <f t="shared" si="2"/>
        <v>3.3</v>
      </c>
      <c r="AD43" s="93">
        <f t="shared" si="2"/>
        <v>4.8</v>
      </c>
      <c r="AE43" s="93">
        <f t="shared" si="2"/>
        <v>6.4</v>
      </c>
      <c r="AF43" s="93">
        <f t="shared" si="2"/>
        <v>7.7</v>
      </c>
      <c r="AG43" s="108">
        <f t="shared" si="2"/>
        <v>46.2</v>
      </c>
      <c r="AH43" s="108">
        <f t="shared" si="2"/>
        <v>46.2</v>
      </c>
      <c r="AI43" s="108">
        <f t="shared" si="2"/>
        <v>46.2</v>
      </c>
      <c r="AJ43" s="108">
        <f t="shared" si="2"/>
        <v>500</v>
      </c>
      <c r="AK43" s="108">
        <f t="shared" si="2"/>
        <v>46.2</v>
      </c>
    </row>
    <row r="44" spans="1:48" x14ac:dyDescent="0.35">
      <c r="G44" s="1">
        <v>5</v>
      </c>
      <c r="H44" s="93">
        <f t="shared" si="2"/>
        <v>69</v>
      </c>
      <c r="I44" s="93">
        <f t="shared" si="2"/>
        <v>46.7</v>
      </c>
      <c r="J44" s="93">
        <f t="shared" si="2"/>
        <v>38.6</v>
      </c>
      <c r="K44" s="93">
        <f t="shared" si="2"/>
        <v>31.9</v>
      </c>
      <c r="L44" s="93">
        <f t="shared" si="2"/>
        <v>500</v>
      </c>
      <c r="M44" s="93">
        <f t="shared" si="2"/>
        <v>6.5</v>
      </c>
      <c r="N44" s="93">
        <f t="shared" si="2"/>
        <v>35.6</v>
      </c>
      <c r="O44" s="93">
        <f t="shared" si="2"/>
        <v>47.7</v>
      </c>
      <c r="P44" s="93">
        <f t="shared" si="2"/>
        <v>47.2</v>
      </c>
      <c r="Q44" s="93">
        <f t="shared" si="2"/>
        <v>47.2</v>
      </c>
      <c r="R44" s="93">
        <f t="shared" si="2"/>
        <v>49.8</v>
      </c>
      <c r="S44" s="93">
        <f t="shared" si="2"/>
        <v>117</v>
      </c>
      <c r="T44" s="93">
        <f t="shared" si="2"/>
        <v>118</v>
      </c>
      <c r="U44" s="93">
        <f t="shared" si="2"/>
        <v>76.099999999999994</v>
      </c>
      <c r="V44" s="93">
        <f t="shared" si="2"/>
        <v>76.5</v>
      </c>
      <c r="W44" s="93">
        <f t="shared" si="2"/>
        <v>77.400000000000006</v>
      </c>
      <c r="X44" s="93">
        <f t="shared" si="2"/>
        <v>73.3</v>
      </c>
      <c r="Y44" s="93">
        <f t="shared" si="2"/>
        <v>71.5</v>
      </c>
      <c r="Z44" s="93">
        <f t="shared" si="2"/>
        <v>32.4</v>
      </c>
      <c r="AA44" s="93">
        <f t="shared" si="2"/>
        <v>35.700000000000003</v>
      </c>
      <c r="AB44" s="93">
        <f t="shared" si="2"/>
        <v>36.299999999999997</v>
      </c>
      <c r="AC44" s="93">
        <f t="shared" si="2"/>
        <v>23.7</v>
      </c>
      <c r="AD44" s="93">
        <f t="shared" si="2"/>
        <v>22.7</v>
      </c>
      <c r="AE44" s="93">
        <f t="shared" si="2"/>
        <v>21.3</v>
      </c>
      <c r="AF44" s="93">
        <f t="shared" si="2"/>
        <v>19.399999999999999</v>
      </c>
      <c r="AG44" s="108">
        <f t="shared" si="2"/>
        <v>58.7</v>
      </c>
      <c r="AH44" s="108">
        <f t="shared" si="2"/>
        <v>58.7</v>
      </c>
      <c r="AI44" s="108">
        <f t="shared" si="2"/>
        <v>58.7</v>
      </c>
      <c r="AJ44" s="108">
        <f t="shared" si="2"/>
        <v>58.7</v>
      </c>
      <c r="AK44" s="108">
        <f t="shared" si="2"/>
        <v>500</v>
      </c>
    </row>
    <row r="45" spans="1:48" x14ac:dyDescent="0.35">
      <c r="G45" s="1">
        <v>6</v>
      </c>
      <c r="H45" s="93">
        <f t="shared" si="2"/>
        <v>75.099999999999994</v>
      </c>
      <c r="I45" s="93">
        <f t="shared" si="2"/>
        <v>52.8</v>
      </c>
      <c r="J45" s="93">
        <f t="shared" si="2"/>
        <v>44.7</v>
      </c>
      <c r="K45" s="93">
        <f t="shared" si="2"/>
        <v>38</v>
      </c>
      <c r="L45" s="93">
        <f t="shared" si="2"/>
        <v>6.6</v>
      </c>
      <c r="M45" s="93">
        <f t="shared" si="2"/>
        <v>500</v>
      </c>
      <c r="N45" s="93">
        <f t="shared" si="2"/>
        <v>40.799999999999997</v>
      </c>
      <c r="O45" s="93">
        <f t="shared" si="2"/>
        <v>53.8</v>
      </c>
      <c r="P45" s="93">
        <f t="shared" si="2"/>
        <v>53.3</v>
      </c>
      <c r="Q45" s="93">
        <f t="shared" si="2"/>
        <v>53.3</v>
      </c>
      <c r="R45" s="93">
        <f t="shared" si="2"/>
        <v>55.9</v>
      </c>
      <c r="S45" s="93">
        <f t="shared" si="2"/>
        <v>123</v>
      </c>
      <c r="T45" s="93">
        <f t="shared" si="2"/>
        <v>124</v>
      </c>
      <c r="U45" s="93">
        <f t="shared" si="2"/>
        <v>82.1</v>
      </c>
      <c r="V45" s="93">
        <f t="shared" si="2"/>
        <v>82.5</v>
      </c>
      <c r="W45" s="93">
        <f t="shared" si="2"/>
        <v>83.5</v>
      </c>
      <c r="X45" s="93">
        <f t="shared" si="2"/>
        <v>79.400000000000006</v>
      </c>
      <c r="Y45" s="93">
        <f t="shared" si="2"/>
        <v>77.599999999999994</v>
      </c>
      <c r="Z45" s="93">
        <f t="shared" si="2"/>
        <v>38.5</v>
      </c>
      <c r="AA45" s="93">
        <f t="shared" si="2"/>
        <v>41.8</v>
      </c>
      <c r="AB45" s="93">
        <f t="shared" si="2"/>
        <v>42.3</v>
      </c>
      <c r="AC45" s="93">
        <f t="shared" si="2"/>
        <v>29.7</v>
      </c>
      <c r="AD45" s="93">
        <f t="shared" si="2"/>
        <v>28.8</v>
      </c>
      <c r="AE45" s="93">
        <f t="shared" si="2"/>
        <v>27.4</v>
      </c>
      <c r="AF45" s="93">
        <f t="shared" si="2"/>
        <v>25.4</v>
      </c>
      <c r="AG45" s="108">
        <f t="shared" si="2"/>
        <v>64.599999999999994</v>
      </c>
      <c r="AH45" s="108">
        <f t="shared" si="2"/>
        <v>64.599999999999994</v>
      </c>
      <c r="AI45" s="108">
        <f t="shared" si="2"/>
        <v>64.599999999999994</v>
      </c>
      <c r="AJ45" s="108">
        <f t="shared" si="2"/>
        <v>64.599999999999994</v>
      </c>
      <c r="AK45" s="108">
        <f t="shared" si="2"/>
        <v>64.599999999999994</v>
      </c>
    </row>
    <row r="46" spans="1:48" x14ac:dyDescent="0.35">
      <c r="G46" s="1">
        <v>7</v>
      </c>
      <c r="H46" s="93">
        <f t="shared" si="2"/>
        <v>74.3</v>
      </c>
      <c r="I46" s="93">
        <f t="shared" si="2"/>
        <v>43.8</v>
      </c>
      <c r="J46" s="93">
        <f t="shared" si="2"/>
        <v>52.8</v>
      </c>
      <c r="K46" s="93">
        <f t="shared" si="2"/>
        <v>50</v>
      </c>
      <c r="L46" s="93">
        <f t="shared" si="2"/>
        <v>35.5</v>
      </c>
      <c r="M46" s="93">
        <f t="shared" si="2"/>
        <v>40.799999999999997</v>
      </c>
      <c r="N46" s="93">
        <f t="shared" si="2"/>
        <v>500</v>
      </c>
      <c r="O46" s="93">
        <f t="shared" si="2"/>
        <v>26.7</v>
      </c>
      <c r="P46" s="93">
        <f t="shared" si="2"/>
        <v>30.9</v>
      </c>
      <c r="Q46" s="93">
        <f t="shared" si="2"/>
        <v>31</v>
      </c>
      <c r="R46" s="93">
        <f t="shared" si="2"/>
        <v>31.2</v>
      </c>
      <c r="S46" s="93">
        <f t="shared" si="2"/>
        <v>126</v>
      </c>
      <c r="T46" s="93">
        <f t="shared" si="2"/>
        <v>128</v>
      </c>
      <c r="U46" s="93">
        <f t="shared" si="2"/>
        <v>81.3</v>
      </c>
      <c r="V46" s="93">
        <f t="shared" si="2"/>
        <v>81.8</v>
      </c>
      <c r="W46" s="93">
        <f t="shared" si="2"/>
        <v>82.7</v>
      </c>
      <c r="X46" s="93">
        <f t="shared" si="2"/>
        <v>78.599999999999994</v>
      </c>
      <c r="Y46" s="93">
        <f t="shared" si="2"/>
        <v>46.4</v>
      </c>
      <c r="Z46" s="93">
        <f t="shared" si="2"/>
        <v>46.6</v>
      </c>
      <c r="AA46" s="93">
        <f t="shared" si="2"/>
        <v>49.9</v>
      </c>
      <c r="AB46" s="93">
        <f t="shared" si="2"/>
        <v>50.4</v>
      </c>
      <c r="AC46" s="93">
        <f t="shared" si="2"/>
        <v>51.2</v>
      </c>
      <c r="AD46" s="93">
        <f t="shared" si="2"/>
        <v>49.7</v>
      </c>
      <c r="AE46" s="93">
        <f t="shared" si="2"/>
        <v>51.7</v>
      </c>
      <c r="AF46" s="93">
        <f t="shared" si="2"/>
        <v>52.5</v>
      </c>
      <c r="AG46" s="108">
        <f t="shared" si="2"/>
        <v>70</v>
      </c>
      <c r="AH46" s="108">
        <f t="shared" si="2"/>
        <v>70</v>
      </c>
      <c r="AI46" s="108">
        <f t="shared" si="2"/>
        <v>70</v>
      </c>
      <c r="AJ46" s="108">
        <f t="shared" si="2"/>
        <v>70</v>
      </c>
      <c r="AK46" s="108">
        <f t="shared" si="2"/>
        <v>70</v>
      </c>
    </row>
    <row r="47" spans="1:48" x14ac:dyDescent="0.35">
      <c r="G47" s="1">
        <v>8</v>
      </c>
      <c r="H47" s="93">
        <f t="shared" si="2"/>
        <v>47.8</v>
      </c>
      <c r="I47" s="93">
        <f t="shared" si="2"/>
        <v>17.399999999999999</v>
      </c>
      <c r="J47" s="93">
        <f t="shared" si="2"/>
        <v>37.799999999999997</v>
      </c>
      <c r="K47" s="93">
        <f t="shared" si="2"/>
        <v>35.1</v>
      </c>
      <c r="L47" s="93">
        <f t="shared" si="2"/>
        <v>47.9</v>
      </c>
      <c r="M47" s="93">
        <f t="shared" si="2"/>
        <v>53.8</v>
      </c>
      <c r="N47" s="93">
        <f t="shared" si="2"/>
        <v>26.8</v>
      </c>
      <c r="O47" s="93">
        <f t="shared" si="2"/>
        <v>500</v>
      </c>
      <c r="P47" s="93">
        <f t="shared" si="2"/>
        <v>4.8</v>
      </c>
      <c r="Q47" s="93">
        <f t="shared" si="2"/>
        <v>5.3</v>
      </c>
      <c r="R47" s="93">
        <f t="shared" si="2"/>
        <v>7.4</v>
      </c>
      <c r="S47" s="93">
        <f t="shared" si="2"/>
        <v>99.9</v>
      </c>
      <c r="T47" s="93">
        <f t="shared" si="2"/>
        <v>102</v>
      </c>
      <c r="U47" s="93">
        <f t="shared" si="2"/>
        <v>54.9</v>
      </c>
      <c r="V47" s="93">
        <f t="shared" si="2"/>
        <v>55.3</v>
      </c>
      <c r="W47" s="93">
        <f t="shared" si="2"/>
        <v>56.2</v>
      </c>
      <c r="X47" s="93">
        <f t="shared" si="2"/>
        <v>52.1</v>
      </c>
      <c r="Y47" s="93">
        <f t="shared" si="2"/>
        <v>28.6</v>
      </c>
      <c r="Z47" s="93">
        <f t="shared" si="2"/>
        <v>31.6</v>
      </c>
      <c r="AA47" s="93">
        <f t="shared" si="2"/>
        <v>34.9</v>
      </c>
      <c r="AB47" s="93">
        <f t="shared" si="2"/>
        <v>35.5</v>
      </c>
      <c r="AC47" s="93">
        <f t="shared" si="2"/>
        <v>36.299999999999997</v>
      </c>
      <c r="AD47" s="93">
        <f t="shared" si="2"/>
        <v>34.799999999999997</v>
      </c>
      <c r="AE47" s="93">
        <f t="shared" si="2"/>
        <v>36.799999999999997</v>
      </c>
      <c r="AF47" s="93">
        <f t="shared" si="2"/>
        <v>37.5</v>
      </c>
      <c r="AG47" s="108">
        <f t="shared" si="2"/>
        <v>43.2</v>
      </c>
      <c r="AH47" s="108">
        <f t="shared" si="2"/>
        <v>43.2</v>
      </c>
      <c r="AI47" s="108">
        <f t="shared" si="2"/>
        <v>43.2</v>
      </c>
      <c r="AJ47" s="108">
        <f t="shared" si="2"/>
        <v>43.2</v>
      </c>
      <c r="AK47" s="108">
        <f t="shared" si="2"/>
        <v>43.2</v>
      </c>
    </row>
    <row r="48" spans="1:48" x14ac:dyDescent="0.35">
      <c r="G48" s="1">
        <v>9</v>
      </c>
      <c r="H48" s="93">
        <f t="shared" si="2"/>
        <v>45.3</v>
      </c>
      <c r="I48" s="93">
        <f t="shared" si="2"/>
        <v>14.9</v>
      </c>
      <c r="J48" s="93">
        <f t="shared" si="2"/>
        <v>38</v>
      </c>
      <c r="K48" s="93">
        <f t="shared" si="2"/>
        <v>35.299999999999997</v>
      </c>
      <c r="L48" s="93">
        <f t="shared" si="2"/>
        <v>48.1</v>
      </c>
      <c r="M48" s="93">
        <f t="shared" si="2"/>
        <v>54</v>
      </c>
      <c r="N48" s="93">
        <f t="shared" si="2"/>
        <v>30.9</v>
      </c>
      <c r="O48" s="93">
        <f t="shared" si="2"/>
        <v>4.8</v>
      </c>
      <c r="P48" s="93">
        <f t="shared" si="2"/>
        <v>500</v>
      </c>
      <c r="Q48" s="93">
        <f t="shared" si="2"/>
        <v>2.8</v>
      </c>
      <c r="R48" s="93">
        <f t="shared" si="2"/>
        <v>4.9000000000000004</v>
      </c>
      <c r="S48" s="93">
        <f t="shared" si="2"/>
        <v>97.4</v>
      </c>
      <c r="T48" s="93">
        <f t="shared" si="2"/>
        <v>99</v>
      </c>
      <c r="U48" s="93">
        <f t="shared" si="2"/>
        <v>52.4</v>
      </c>
      <c r="V48" s="93">
        <f t="shared" si="2"/>
        <v>52.8</v>
      </c>
      <c r="W48" s="93">
        <f t="shared" si="2"/>
        <v>53.7</v>
      </c>
      <c r="X48" s="93">
        <f t="shared" si="2"/>
        <v>49.6</v>
      </c>
      <c r="Y48" s="93">
        <f t="shared" si="2"/>
        <v>29.8</v>
      </c>
      <c r="Z48" s="93">
        <f t="shared" si="2"/>
        <v>31.8</v>
      </c>
      <c r="AA48" s="93">
        <f t="shared" si="2"/>
        <v>35.1</v>
      </c>
      <c r="AB48" s="93">
        <f t="shared" si="2"/>
        <v>35.6</v>
      </c>
      <c r="AC48" s="93">
        <f t="shared" si="2"/>
        <v>36.5</v>
      </c>
      <c r="AD48" s="93">
        <f t="shared" si="2"/>
        <v>35</v>
      </c>
      <c r="AE48" s="93">
        <f t="shared" si="2"/>
        <v>36.9</v>
      </c>
      <c r="AF48" s="93">
        <f t="shared" si="2"/>
        <v>37.700000000000003</v>
      </c>
      <c r="AG48" s="108">
        <f t="shared" si="2"/>
        <v>40.700000000000003</v>
      </c>
      <c r="AH48" s="108">
        <f t="shared" si="2"/>
        <v>40.700000000000003</v>
      </c>
      <c r="AI48" s="108">
        <f t="shared" si="2"/>
        <v>40.700000000000003</v>
      </c>
      <c r="AJ48" s="108">
        <f t="shared" si="2"/>
        <v>40.700000000000003</v>
      </c>
      <c r="AK48" s="108">
        <f t="shared" si="2"/>
        <v>40.700000000000003</v>
      </c>
    </row>
    <row r="49" spans="7:37" x14ac:dyDescent="0.35">
      <c r="G49" s="1">
        <v>10</v>
      </c>
      <c r="H49" s="93">
        <f t="shared" si="2"/>
        <v>44.6</v>
      </c>
      <c r="I49" s="93">
        <f t="shared" si="2"/>
        <v>14.1</v>
      </c>
      <c r="J49" s="93">
        <f t="shared" si="2"/>
        <v>37.9</v>
      </c>
      <c r="K49" s="93">
        <f t="shared" si="2"/>
        <v>35.200000000000003</v>
      </c>
      <c r="L49" s="93">
        <f t="shared" si="2"/>
        <v>48</v>
      </c>
      <c r="M49" s="93">
        <f t="shared" si="2"/>
        <v>53.9</v>
      </c>
      <c r="N49" s="93">
        <f t="shared" si="2"/>
        <v>31.2</v>
      </c>
      <c r="O49" s="93">
        <f t="shared" si="2"/>
        <v>5.3</v>
      </c>
      <c r="P49" s="93">
        <f t="shared" si="2"/>
        <v>2.8</v>
      </c>
      <c r="Q49" s="93">
        <f t="shared" si="2"/>
        <v>500</v>
      </c>
      <c r="R49" s="93">
        <f t="shared" si="2"/>
        <v>3.7</v>
      </c>
      <c r="S49" s="93">
        <f t="shared" si="2"/>
        <v>96.7</v>
      </c>
      <c r="T49" s="93">
        <f t="shared" si="2"/>
        <v>98.3</v>
      </c>
      <c r="U49" s="93">
        <f t="shared" si="2"/>
        <v>51.6</v>
      </c>
      <c r="V49" s="93">
        <f t="shared" si="2"/>
        <v>52</v>
      </c>
      <c r="W49" s="93">
        <f t="shared" ref="W49:AK49" si="3">IF($G49=W$39,500,W14)</f>
        <v>53</v>
      </c>
      <c r="X49" s="93">
        <f t="shared" si="3"/>
        <v>48.9</v>
      </c>
      <c r="Y49" s="93">
        <f t="shared" si="3"/>
        <v>29.1</v>
      </c>
      <c r="Z49" s="93">
        <f t="shared" si="3"/>
        <v>33.200000000000003</v>
      </c>
      <c r="AA49" s="93">
        <f t="shared" si="3"/>
        <v>35</v>
      </c>
      <c r="AB49" s="93">
        <f t="shared" si="3"/>
        <v>35.6</v>
      </c>
      <c r="AC49" s="93">
        <f t="shared" si="3"/>
        <v>36.4</v>
      </c>
      <c r="AD49" s="93">
        <f t="shared" si="3"/>
        <v>34.9</v>
      </c>
      <c r="AE49" s="93">
        <f t="shared" si="3"/>
        <v>36.799999999999997</v>
      </c>
      <c r="AF49" s="93">
        <f t="shared" si="3"/>
        <v>37.6</v>
      </c>
      <c r="AG49" s="108">
        <f t="shared" si="3"/>
        <v>39.9</v>
      </c>
      <c r="AH49" s="108">
        <f t="shared" si="3"/>
        <v>39.9</v>
      </c>
      <c r="AI49" s="108">
        <f t="shared" si="3"/>
        <v>39.9</v>
      </c>
      <c r="AJ49" s="108">
        <f t="shared" si="3"/>
        <v>39.9</v>
      </c>
      <c r="AK49" s="108">
        <f t="shared" si="3"/>
        <v>39.9</v>
      </c>
    </row>
    <row r="50" spans="7:37" x14ac:dyDescent="0.35">
      <c r="G50" s="1">
        <v>11</v>
      </c>
      <c r="H50" s="93">
        <f t="shared" ref="H50:AK58" si="4">IF($G50=H$39,500,H15)</f>
        <v>43.8</v>
      </c>
      <c r="I50" s="93">
        <f t="shared" si="4"/>
        <v>13.3</v>
      </c>
      <c r="J50" s="93">
        <f t="shared" si="4"/>
        <v>41.1</v>
      </c>
      <c r="K50" s="93">
        <f t="shared" si="4"/>
        <v>38.299999999999997</v>
      </c>
      <c r="L50" s="93">
        <f t="shared" si="4"/>
        <v>51.1</v>
      </c>
      <c r="M50" s="93">
        <f t="shared" si="4"/>
        <v>57</v>
      </c>
      <c r="N50" s="93">
        <f t="shared" si="4"/>
        <v>31.2</v>
      </c>
      <c r="O50" s="93">
        <f t="shared" si="4"/>
        <v>7.4</v>
      </c>
      <c r="P50" s="93">
        <f t="shared" si="4"/>
        <v>4.9000000000000004</v>
      </c>
      <c r="Q50" s="93">
        <f t="shared" si="4"/>
        <v>3.8</v>
      </c>
      <c r="R50" s="93">
        <f t="shared" si="4"/>
        <v>500</v>
      </c>
      <c r="S50" s="93">
        <f t="shared" si="4"/>
        <v>95.9</v>
      </c>
      <c r="T50" s="93">
        <f t="shared" si="4"/>
        <v>97.5</v>
      </c>
      <c r="U50" s="93">
        <f t="shared" si="4"/>
        <v>50.8</v>
      </c>
      <c r="V50" s="93">
        <f t="shared" si="4"/>
        <v>51.2</v>
      </c>
      <c r="W50" s="93">
        <f t="shared" si="4"/>
        <v>52.2</v>
      </c>
      <c r="X50" s="93">
        <f t="shared" si="4"/>
        <v>48.1</v>
      </c>
      <c r="Y50" s="93">
        <f t="shared" si="4"/>
        <v>26.1</v>
      </c>
      <c r="Z50" s="93">
        <f t="shared" si="4"/>
        <v>32.4</v>
      </c>
      <c r="AA50" s="93">
        <f t="shared" si="4"/>
        <v>38.1</v>
      </c>
      <c r="AB50" s="93">
        <f t="shared" si="4"/>
        <v>38.700000000000003</v>
      </c>
      <c r="AC50" s="93">
        <f t="shared" si="4"/>
        <v>39.5</v>
      </c>
      <c r="AD50" s="93">
        <f t="shared" si="4"/>
        <v>38</v>
      </c>
      <c r="AE50" s="93">
        <f t="shared" si="4"/>
        <v>40</v>
      </c>
      <c r="AF50" s="93">
        <f t="shared" si="4"/>
        <v>40.700000000000003</v>
      </c>
      <c r="AG50" s="108">
        <f t="shared" si="4"/>
        <v>39</v>
      </c>
      <c r="AH50" s="108">
        <f t="shared" si="4"/>
        <v>39</v>
      </c>
      <c r="AI50" s="108">
        <f t="shared" si="4"/>
        <v>39</v>
      </c>
      <c r="AJ50" s="108">
        <f t="shared" si="4"/>
        <v>39</v>
      </c>
      <c r="AK50" s="108">
        <f t="shared" si="4"/>
        <v>39</v>
      </c>
    </row>
    <row r="51" spans="7:37" x14ac:dyDescent="0.35">
      <c r="G51" s="1">
        <v>12</v>
      </c>
      <c r="H51" s="93">
        <f t="shared" si="4"/>
        <v>72</v>
      </c>
      <c r="I51" s="93">
        <f t="shared" si="4"/>
        <v>87.4</v>
      </c>
      <c r="J51" s="93">
        <f t="shared" si="4"/>
        <v>95.9</v>
      </c>
      <c r="K51" s="93">
        <f t="shared" si="4"/>
        <v>106</v>
      </c>
      <c r="L51" s="93">
        <f t="shared" si="4"/>
        <v>118</v>
      </c>
      <c r="M51" s="93">
        <f t="shared" si="4"/>
        <v>124</v>
      </c>
      <c r="N51" s="93">
        <f t="shared" si="4"/>
        <v>129</v>
      </c>
      <c r="O51" s="93">
        <f t="shared" si="4"/>
        <v>102</v>
      </c>
      <c r="P51" s="93">
        <f t="shared" si="4"/>
        <v>99.3</v>
      </c>
      <c r="Q51" s="93">
        <f t="shared" si="4"/>
        <v>98.4</v>
      </c>
      <c r="R51" s="93">
        <f t="shared" si="4"/>
        <v>97.6</v>
      </c>
      <c r="S51" s="93">
        <f t="shared" si="4"/>
        <v>500</v>
      </c>
      <c r="T51" s="93">
        <f t="shared" si="4"/>
        <v>0.8</v>
      </c>
      <c r="U51" s="93">
        <f t="shared" si="4"/>
        <v>52.6</v>
      </c>
      <c r="V51" s="93">
        <f t="shared" si="4"/>
        <v>53</v>
      </c>
      <c r="W51" s="93">
        <f t="shared" si="4"/>
        <v>52.1</v>
      </c>
      <c r="X51" s="93">
        <f t="shared" si="4"/>
        <v>76.3</v>
      </c>
      <c r="Y51" s="93">
        <f t="shared" si="4"/>
        <v>91.3</v>
      </c>
      <c r="Z51" s="93">
        <f t="shared" si="4"/>
        <v>87.6</v>
      </c>
      <c r="AA51" s="93">
        <f t="shared" si="4"/>
        <v>105</v>
      </c>
      <c r="AB51" s="93">
        <f t="shared" si="4"/>
        <v>98.9</v>
      </c>
      <c r="AC51" s="93">
        <f t="shared" si="4"/>
        <v>106</v>
      </c>
      <c r="AD51" s="93">
        <f t="shared" si="4"/>
        <v>105</v>
      </c>
      <c r="AE51" s="93">
        <f t="shared" si="4"/>
        <v>107</v>
      </c>
      <c r="AF51" s="93">
        <f t="shared" si="4"/>
        <v>108</v>
      </c>
      <c r="AG51" s="108">
        <f t="shared" si="4"/>
        <v>65</v>
      </c>
      <c r="AH51" s="108">
        <f t="shared" si="4"/>
        <v>65</v>
      </c>
      <c r="AI51" s="108">
        <f t="shared" si="4"/>
        <v>65</v>
      </c>
      <c r="AJ51" s="108">
        <f t="shared" si="4"/>
        <v>65</v>
      </c>
      <c r="AK51" s="108">
        <f t="shared" si="4"/>
        <v>65</v>
      </c>
    </row>
    <row r="52" spans="7:37" x14ac:dyDescent="0.35">
      <c r="G52" s="1">
        <v>13</v>
      </c>
      <c r="H52" s="93">
        <f t="shared" si="4"/>
        <v>72.8</v>
      </c>
      <c r="I52" s="93">
        <f t="shared" si="4"/>
        <v>88.2</v>
      </c>
      <c r="J52" s="93">
        <f t="shared" si="4"/>
        <v>96.7</v>
      </c>
      <c r="K52" s="93">
        <f t="shared" si="4"/>
        <v>106</v>
      </c>
      <c r="L52" s="93">
        <f t="shared" si="4"/>
        <v>119</v>
      </c>
      <c r="M52" s="93">
        <f t="shared" si="4"/>
        <v>125</v>
      </c>
      <c r="N52" s="93">
        <f t="shared" si="4"/>
        <v>129</v>
      </c>
      <c r="O52" s="93">
        <f t="shared" si="4"/>
        <v>103</v>
      </c>
      <c r="P52" s="93">
        <f t="shared" si="4"/>
        <v>100</v>
      </c>
      <c r="Q52" s="93">
        <f t="shared" si="4"/>
        <v>99.3</v>
      </c>
      <c r="R52" s="93">
        <f t="shared" si="4"/>
        <v>98.4</v>
      </c>
      <c r="S52" s="93">
        <f t="shared" si="4"/>
        <v>0.8</v>
      </c>
      <c r="T52" s="93">
        <f t="shared" si="4"/>
        <v>500</v>
      </c>
      <c r="U52" s="93">
        <f t="shared" si="4"/>
        <v>58</v>
      </c>
      <c r="V52" s="93">
        <f t="shared" si="4"/>
        <v>58.4</v>
      </c>
      <c r="W52" s="93">
        <f t="shared" si="4"/>
        <v>57.5</v>
      </c>
      <c r="X52" s="93">
        <f t="shared" si="4"/>
        <v>77.099999999999994</v>
      </c>
      <c r="Y52" s="93">
        <f t="shared" si="4"/>
        <v>92.1</v>
      </c>
      <c r="Z52" s="93">
        <f t="shared" si="4"/>
        <v>88.4</v>
      </c>
      <c r="AA52" s="93">
        <f t="shared" si="4"/>
        <v>106</v>
      </c>
      <c r="AB52" s="93">
        <f t="shared" si="4"/>
        <v>99.7</v>
      </c>
      <c r="AC52" s="93">
        <f t="shared" si="4"/>
        <v>107</v>
      </c>
      <c r="AD52" s="93">
        <f t="shared" si="4"/>
        <v>106</v>
      </c>
      <c r="AE52" s="93">
        <f t="shared" si="4"/>
        <v>108</v>
      </c>
      <c r="AF52" s="93">
        <f t="shared" si="4"/>
        <v>109</v>
      </c>
      <c r="AG52" s="108">
        <f t="shared" si="4"/>
        <v>66.599999999999994</v>
      </c>
      <c r="AH52" s="108">
        <f t="shared" si="4"/>
        <v>66.599999999999994</v>
      </c>
      <c r="AI52" s="108">
        <f t="shared" si="4"/>
        <v>66.599999999999994</v>
      </c>
      <c r="AJ52" s="108">
        <f t="shared" si="4"/>
        <v>66.599999999999994</v>
      </c>
      <c r="AK52" s="108">
        <f t="shared" si="4"/>
        <v>66.599999999999994</v>
      </c>
    </row>
    <row r="53" spans="7:37" x14ac:dyDescent="0.35">
      <c r="G53" s="1">
        <v>14</v>
      </c>
      <c r="H53" s="93">
        <f t="shared" si="4"/>
        <v>10.1</v>
      </c>
      <c r="I53" s="93">
        <f t="shared" si="4"/>
        <v>42.5</v>
      </c>
      <c r="J53" s="93">
        <f t="shared" si="4"/>
        <v>54.2</v>
      </c>
      <c r="K53" s="93">
        <f t="shared" si="4"/>
        <v>63.8</v>
      </c>
      <c r="L53" s="93">
        <f t="shared" si="4"/>
        <v>76.400000000000006</v>
      </c>
      <c r="M53" s="93">
        <f t="shared" si="4"/>
        <v>82.3</v>
      </c>
      <c r="N53" s="93">
        <f t="shared" si="4"/>
        <v>83.7</v>
      </c>
      <c r="O53" s="93">
        <f t="shared" si="4"/>
        <v>56.9</v>
      </c>
      <c r="P53" s="93">
        <f t="shared" si="4"/>
        <v>54.4</v>
      </c>
      <c r="Q53" s="93">
        <f t="shared" si="4"/>
        <v>53.6</v>
      </c>
      <c r="R53" s="93">
        <f t="shared" si="4"/>
        <v>52.8</v>
      </c>
      <c r="S53" s="93">
        <f t="shared" si="4"/>
        <v>52.6</v>
      </c>
      <c r="T53" s="93">
        <f t="shared" si="4"/>
        <v>58</v>
      </c>
      <c r="U53" s="93">
        <f t="shared" si="4"/>
        <v>500</v>
      </c>
      <c r="V53" s="93">
        <f t="shared" si="4"/>
        <v>0.8</v>
      </c>
      <c r="W53" s="93">
        <f t="shared" si="4"/>
        <v>5.5</v>
      </c>
      <c r="X53" s="93">
        <f t="shared" si="4"/>
        <v>5.4</v>
      </c>
      <c r="Y53" s="93">
        <f t="shared" si="4"/>
        <v>21</v>
      </c>
      <c r="Z53" s="93">
        <f t="shared" si="4"/>
        <v>45.9</v>
      </c>
      <c r="AA53" s="93">
        <f t="shared" si="4"/>
        <v>63.7</v>
      </c>
      <c r="AB53" s="93">
        <f t="shared" si="4"/>
        <v>57.2</v>
      </c>
      <c r="AC53" s="93">
        <f t="shared" si="4"/>
        <v>64.8</v>
      </c>
      <c r="AD53" s="93">
        <f t="shared" si="4"/>
        <v>63.3</v>
      </c>
      <c r="AE53" s="93">
        <f t="shared" si="4"/>
        <v>65.3</v>
      </c>
      <c r="AF53" s="93">
        <f t="shared" si="4"/>
        <v>66</v>
      </c>
      <c r="AG53" s="108">
        <f t="shared" si="4"/>
        <v>20.6</v>
      </c>
      <c r="AH53" s="108">
        <f t="shared" si="4"/>
        <v>20.6</v>
      </c>
      <c r="AI53" s="108">
        <f t="shared" si="4"/>
        <v>20.6</v>
      </c>
      <c r="AJ53" s="108">
        <f t="shared" si="4"/>
        <v>20.6</v>
      </c>
      <c r="AK53" s="108">
        <f t="shared" si="4"/>
        <v>20.6</v>
      </c>
    </row>
    <row r="54" spans="7:37" x14ac:dyDescent="0.35">
      <c r="G54" s="1">
        <v>15</v>
      </c>
      <c r="H54" s="93">
        <f t="shared" si="4"/>
        <v>10.5</v>
      </c>
      <c r="I54" s="93">
        <f t="shared" si="4"/>
        <v>43</v>
      </c>
      <c r="J54" s="93">
        <f t="shared" si="4"/>
        <v>54.6</v>
      </c>
      <c r="K54" s="93">
        <f t="shared" si="4"/>
        <v>64.2</v>
      </c>
      <c r="L54" s="93">
        <f t="shared" si="4"/>
        <v>76.8</v>
      </c>
      <c r="M54" s="93">
        <f t="shared" si="4"/>
        <v>82.7</v>
      </c>
      <c r="N54" s="93">
        <f t="shared" si="4"/>
        <v>84.2</v>
      </c>
      <c r="O54" s="93">
        <f t="shared" si="4"/>
        <v>57.4</v>
      </c>
      <c r="P54" s="93">
        <f t="shared" si="4"/>
        <v>54.9</v>
      </c>
      <c r="Q54" s="93">
        <f t="shared" si="4"/>
        <v>54</v>
      </c>
      <c r="R54" s="93">
        <f t="shared" si="4"/>
        <v>53.2</v>
      </c>
      <c r="S54" s="93">
        <f t="shared" si="4"/>
        <v>53</v>
      </c>
      <c r="T54" s="93">
        <f t="shared" si="4"/>
        <v>58.4</v>
      </c>
      <c r="U54" s="93">
        <f t="shared" si="4"/>
        <v>0.8</v>
      </c>
      <c r="V54" s="93">
        <f t="shared" si="4"/>
        <v>500</v>
      </c>
      <c r="W54" s="93">
        <f t="shared" si="4"/>
        <v>5.9</v>
      </c>
      <c r="X54" s="93">
        <f t="shared" si="4"/>
        <v>5.9</v>
      </c>
      <c r="Y54" s="93">
        <f t="shared" si="4"/>
        <v>21.5</v>
      </c>
      <c r="Z54" s="93">
        <f t="shared" si="4"/>
        <v>46.3</v>
      </c>
      <c r="AA54" s="93">
        <f t="shared" si="4"/>
        <v>64.099999999999994</v>
      </c>
      <c r="AB54" s="93">
        <f t="shared" si="4"/>
        <v>57.6</v>
      </c>
      <c r="AC54" s="93">
        <f t="shared" si="4"/>
        <v>65.2</v>
      </c>
      <c r="AD54" s="93">
        <f t="shared" si="4"/>
        <v>63.7</v>
      </c>
      <c r="AE54" s="93">
        <f t="shared" si="4"/>
        <v>65.7</v>
      </c>
      <c r="AF54" s="93">
        <f t="shared" si="4"/>
        <v>66.400000000000006</v>
      </c>
      <c r="AG54" s="108">
        <f t="shared" si="4"/>
        <v>21</v>
      </c>
      <c r="AH54" s="108">
        <f t="shared" si="4"/>
        <v>21</v>
      </c>
      <c r="AI54" s="108">
        <f t="shared" si="4"/>
        <v>21</v>
      </c>
      <c r="AJ54" s="108">
        <f t="shared" si="4"/>
        <v>21</v>
      </c>
      <c r="AK54" s="108">
        <f t="shared" si="4"/>
        <v>21</v>
      </c>
    </row>
    <row r="55" spans="7:37" x14ac:dyDescent="0.35">
      <c r="G55" s="1">
        <v>16</v>
      </c>
      <c r="H55" s="93">
        <f t="shared" si="4"/>
        <v>10.9</v>
      </c>
      <c r="I55" s="93">
        <f t="shared" si="4"/>
        <v>43.3</v>
      </c>
      <c r="J55" s="93">
        <f t="shared" si="4"/>
        <v>54.9</v>
      </c>
      <c r="K55" s="93">
        <f t="shared" si="4"/>
        <v>64.599999999999994</v>
      </c>
      <c r="L55" s="93">
        <f t="shared" si="4"/>
        <v>77.099999999999994</v>
      </c>
      <c r="M55" s="93">
        <f t="shared" si="4"/>
        <v>83</v>
      </c>
      <c r="N55" s="93">
        <f t="shared" si="4"/>
        <v>84.5</v>
      </c>
      <c r="O55" s="93">
        <f t="shared" si="4"/>
        <v>57.7</v>
      </c>
      <c r="P55" s="93">
        <f t="shared" si="4"/>
        <v>55.2</v>
      </c>
      <c r="Q55" s="93">
        <f t="shared" si="4"/>
        <v>54.3</v>
      </c>
      <c r="R55" s="93">
        <f t="shared" si="4"/>
        <v>53.5</v>
      </c>
      <c r="S55" s="93">
        <f t="shared" si="4"/>
        <v>52.1</v>
      </c>
      <c r="T55" s="93">
        <f t="shared" si="4"/>
        <v>57.5</v>
      </c>
      <c r="U55" s="93">
        <f t="shared" si="4"/>
        <v>5.5</v>
      </c>
      <c r="V55" s="93">
        <f t="shared" si="4"/>
        <v>5.9</v>
      </c>
      <c r="W55" s="93">
        <f t="shared" si="4"/>
        <v>500</v>
      </c>
      <c r="X55" s="93">
        <f t="shared" si="4"/>
        <v>7.4</v>
      </c>
      <c r="Y55" s="93">
        <f t="shared" si="4"/>
        <v>17.8</v>
      </c>
      <c r="Z55" s="93">
        <f t="shared" si="4"/>
        <v>46.7</v>
      </c>
      <c r="AA55" s="93">
        <f t="shared" si="4"/>
        <v>64.400000000000006</v>
      </c>
      <c r="AB55" s="93">
        <f t="shared" si="4"/>
        <v>57.9</v>
      </c>
      <c r="AC55" s="93">
        <f t="shared" si="4"/>
        <v>65.599999999999994</v>
      </c>
      <c r="AD55" s="93">
        <f t="shared" si="4"/>
        <v>64.099999999999994</v>
      </c>
      <c r="AE55" s="93">
        <f t="shared" si="4"/>
        <v>66</v>
      </c>
      <c r="AF55" s="93">
        <f t="shared" si="4"/>
        <v>66.8</v>
      </c>
      <c r="AG55" s="108">
        <f t="shared" si="4"/>
        <v>22</v>
      </c>
      <c r="AH55" s="108">
        <f t="shared" si="4"/>
        <v>22</v>
      </c>
      <c r="AI55" s="108">
        <f t="shared" si="4"/>
        <v>22</v>
      </c>
      <c r="AJ55" s="108">
        <f t="shared" si="4"/>
        <v>22</v>
      </c>
      <c r="AK55" s="108">
        <f t="shared" si="4"/>
        <v>22</v>
      </c>
    </row>
    <row r="56" spans="7:37" x14ac:dyDescent="0.35">
      <c r="G56" s="1">
        <v>17</v>
      </c>
      <c r="H56" s="93">
        <f t="shared" si="4"/>
        <v>5</v>
      </c>
      <c r="I56" s="93">
        <f t="shared" si="4"/>
        <v>40.299999999999997</v>
      </c>
      <c r="J56" s="93">
        <f t="shared" si="4"/>
        <v>51.9</v>
      </c>
      <c r="K56" s="93">
        <f t="shared" si="4"/>
        <v>61.6</v>
      </c>
      <c r="L56" s="93">
        <f t="shared" si="4"/>
        <v>74.099999999999994</v>
      </c>
      <c r="M56" s="93">
        <f t="shared" si="4"/>
        <v>80</v>
      </c>
      <c r="N56" s="93">
        <f t="shared" si="4"/>
        <v>81.5</v>
      </c>
      <c r="O56" s="93">
        <f t="shared" si="4"/>
        <v>54.7</v>
      </c>
      <c r="P56" s="93">
        <f t="shared" si="4"/>
        <v>52.2</v>
      </c>
      <c r="Q56" s="93">
        <f t="shared" si="4"/>
        <v>51.3</v>
      </c>
      <c r="R56" s="93">
        <f t="shared" si="4"/>
        <v>33.9</v>
      </c>
      <c r="S56" s="93">
        <f t="shared" si="4"/>
        <v>75.3</v>
      </c>
      <c r="T56" s="93">
        <f t="shared" si="4"/>
        <v>76.900000000000006</v>
      </c>
      <c r="U56" s="93">
        <f t="shared" si="4"/>
        <v>5</v>
      </c>
      <c r="V56" s="93">
        <f t="shared" si="4"/>
        <v>5.4</v>
      </c>
      <c r="W56" s="93">
        <f t="shared" si="4"/>
        <v>7.4</v>
      </c>
      <c r="X56" s="93">
        <f t="shared" si="4"/>
        <v>500</v>
      </c>
      <c r="Y56" s="93">
        <f t="shared" si="4"/>
        <v>16.2</v>
      </c>
      <c r="Z56" s="93">
        <f t="shared" si="4"/>
        <v>43.6</v>
      </c>
      <c r="AA56" s="93">
        <f t="shared" si="4"/>
        <v>61.4</v>
      </c>
      <c r="AB56" s="93">
        <f t="shared" si="4"/>
        <v>54.9</v>
      </c>
      <c r="AC56" s="93">
        <f t="shared" si="4"/>
        <v>62.5</v>
      </c>
      <c r="AD56" s="93">
        <f t="shared" si="4"/>
        <v>61</v>
      </c>
      <c r="AE56" s="93">
        <f t="shared" si="4"/>
        <v>63</v>
      </c>
      <c r="AF56" s="93">
        <f t="shared" si="4"/>
        <v>63.7</v>
      </c>
      <c r="AG56" s="108">
        <f t="shared" si="4"/>
        <v>17.899999999999999</v>
      </c>
      <c r="AH56" s="108">
        <f t="shared" si="4"/>
        <v>17.899999999999999</v>
      </c>
      <c r="AI56" s="108">
        <f t="shared" si="4"/>
        <v>17.899999999999999</v>
      </c>
      <c r="AJ56" s="108">
        <f t="shared" si="4"/>
        <v>17.899999999999999</v>
      </c>
      <c r="AK56" s="108">
        <f t="shared" si="4"/>
        <v>17.899999999999999</v>
      </c>
    </row>
    <row r="57" spans="7:37" x14ac:dyDescent="0.35">
      <c r="G57" s="1">
        <v>18</v>
      </c>
      <c r="H57" s="93">
        <f t="shared" si="4"/>
        <v>21</v>
      </c>
      <c r="I57" s="93">
        <f t="shared" si="4"/>
        <v>31</v>
      </c>
      <c r="J57" s="93">
        <f t="shared" si="4"/>
        <v>53.1</v>
      </c>
      <c r="K57" s="93">
        <f t="shared" si="4"/>
        <v>58.8</v>
      </c>
      <c r="L57" s="93">
        <f t="shared" si="4"/>
        <v>71.3</v>
      </c>
      <c r="M57" s="93">
        <f t="shared" si="4"/>
        <v>77.2</v>
      </c>
      <c r="N57" s="93">
        <f t="shared" si="4"/>
        <v>46.5</v>
      </c>
      <c r="O57" s="93">
        <f t="shared" si="4"/>
        <v>28.6</v>
      </c>
      <c r="P57" s="93">
        <f t="shared" si="4"/>
        <v>29.7</v>
      </c>
      <c r="Q57" s="93">
        <f t="shared" si="4"/>
        <v>29.1</v>
      </c>
      <c r="R57" s="93">
        <f t="shared" si="4"/>
        <v>26.1</v>
      </c>
      <c r="S57" s="93">
        <f t="shared" si="4"/>
        <v>89.2</v>
      </c>
      <c r="T57" s="93">
        <f t="shared" si="4"/>
        <v>90.9</v>
      </c>
      <c r="U57" s="93">
        <f t="shared" si="4"/>
        <v>20.6</v>
      </c>
      <c r="V57" s="93">
        <f t="shared" si="4"/>
        <v>21</v>
      </c>
      <c r="W57" s="93">
        <f t="shared" si="4"/>
        <v>18.100000000000001</v>
      </c>
      <c r="X57" s="93">
        <f t="shared" si="4"/>
        <v>16.5</v>
      </c>
      <c r="Y57" s="93">
        <f t="shared" si="4"/>
        <v>500</v>
      </c>
      <c r="Z57" s="93">
        <f t="shared" si="4"/>
        <v>40.9</v>
      </c>
      <c r="AA57" s="93">
        <f t="shared" si="4"/>
        <v>58.6</v>
      </c>
      <c r="AB57" s="93">
        <f t="shared" si="4"/>
        <v>56.1</v>
      </c>
      <c r="AC57" s="93">
        <f t="shared" si="4"/>
        <v>59.8</v>
      </c>
      <c r="AD57" s="93">
        <f t="shared" si="4"/>
        <v>58.3</v>
      </c>
      <c r="AE57" s="93">
        <f t="shared" si="4"/>
        <v>60.2</v>
      </c>
      <c r="AF57" s="93">
        <f t="shared" si="4"/>
        <v>61</v>
      </c>
      <c r="AG57" s="108">
        <f t="shared" si="4"/>
        <v>32.700000000000003</v>
      </c>
      <c r="AH57" s="108">
        <f t="shared" si="4"/>
        <v>32.700000000000003</v>
      </c>
      <c r="AI57" s="108">
        <f t="shared" si="4"/>
        <v>32.700000000000003</v>
      </c>
      <c r="AJ57" s="108">
        <f t="shared" si="4"/>
        <v>32.700000000000003</v>
      </c>
      <c r="AK57" s="108">
        <f t="shared" si="4"/>
        <v>32.700000000000003</v>
      </c>
    </row>
    <row r="58" spans="7:37" x14ac:dyDescent="0.35">
      <c r="G58" s="1">
        <v>19</v>
      </c>
      <c r="H58" s="93">
        <f t="shared" si="4"/>
        <v>38.700000000000003</v>
      </c>
      <c r="I58" s="93">
        <f t="shared" si="4"/>
        <v>22.2</v>
      </c>
      <c r="J58" s="93">
        <f t="shared" si="4"/>
        <v>9.8000000000000007</v>
      </c>
      <c r="K58" s="93">
        <f t="shared" si="4"/>
        <v>19.399999999999999</v>
      </c>
      <c r="L58" s="93">
        <f t="shared" si="4"/>
        <v>32</v>
      </c>
      <c r="M58" s="93">
        <f t="shared" si="4"/>
        <v>37.9</v>
      </c>
      <c r="N58" s="93">
        <f t="shared" si="4"/>
        <v>46.4</v>
      </c>
      <c r="O58" s="93">
        <f t="shared" si="4"/>
        <v>32.299999999999997</v>
      </c>
      <c r="P58" s="93">
        <f t="shared" si="4"/>
        <v>31.9</v>
      </c>
      <c r="Q58" s="93">
        <f t="shared" si="4"/>
        <v>31.8</v>
      </c>
      <c r="R58" s="93">
        <f t="shared" si="4"/>
        <v>32.4</v>
      </c>
      <c r="S58" s="93">
        <f t="shared" si="4"/>
        <v>86.5</v>
      </c>
      <c r="T58" s="93">
        <f t="shared" si="4"/>
        <v>88.1</v>
      </c>
      <c r="U58" s="93">
        <f t="shared" si="4"/>
        <v>45.8</v>
      </c>
      <c r="V58" s="93">
        <f t="shared" si="4"/>
        <v>46.2</v>
      </c>
      <c r="W58" s="93">
        <f t="shared" ref="W58:AK58" si="5">IF($G58=W$39,500,W23)</f>
        <v>47.1</v>
      </c>
      <c r="X58" s="93">
        <f t="shared" si="5"/>
        <v>43</v>
      </c>
      <c r="Y58" s="93">
        <f t="shared" si="5"/>
        <v>41.2</v>
      </c>
      <c r="Z58" s="93">
        <f t="shared" si="5"/>
        <v>500</v>
      </c>
      <c r="AA58" s="93">
        <f t="shared" si="5"/>
        <v>19.3</v>
      </c>
      <c r="AB58" s="93">
        <f t="shared" si="5"/>
        <v>19.8</v>
      </c>
      <c r="AC58" s="93">
        <f t="shared" si="5"/>
        <v>20.399999999999999</v>
      </c>
      <c r="AD58" s="93">
        <f t="shared" si="5"/>
        <v>18.899999999999999</v>
      </c>
      <c r="AE58" s="93">
        <f t="shared" si="5"/>
        <v>20.9</v>
      </c>
      <c r="AF58" s="93">
        <f t="shared" si="5"/>
        <v>21.6</v>
      </c>
      <c r="AG58" s="108">
        <f t="shared" si="5"/>
        <v>28.3</v>
      </c>
      <c r="AH58" s="108">
        <f t="shared" si="5"/>
        <v>28.3</v>
      </c>
      <c r="AI58" s="108">
        <f t="shared" si="5"/>
        <v>28.3</v>
      </c>
      <c r="AJ58" s="108">
        <f t="shared" si="5"/>
        <v>28.3</v>
      </c>
      <c r="AK58" s="108">
        <f t="shared" si="5"/>
        <v>28.3</v>
      </c>
    </row>
    <row r="59" spans="7:37" x14ac:dyDescent="0.35">
      <c r="G59" s="1">
        <v>20</v>
      </c>
      <c r="H59" s="93">
        <f t="shared" ref="H59:AK67" si="6">IF($G59=H$39,500,H24)</f>
        <v>52.8</v>
      </c>
      <c r="I59" s="93">
        <f t="shared" si="6"/>
        <v>34.299999999999997</v>
      </c>
      <c r="J59" s="93">
        <f t="shared" si="6"/>
        <v>3.9</v>
      </c>
      <c r="K59" s="93">
        <f t="shared" si="6"/>
        <v>5.0999999999999996</v>
      </c>
      <c r="L59" s="93">
        <f t="shared" si="6"/>
        <v>35.1</v>
      </c>
      <c r="M59" s="93">
        <f t="shared" si="6"/>
        <v>41</v>
      </c>
      <c r="N59" s="93">
        <f t="shared" si="6"/>
        <v>49.4</v>
      </c>
      <c r="O59" s="93">
        <f t="shared" si="6"/>
        <v>35.299999999999997</v>
      </c>
      <c r="P59" s="93">
        <f t="shared" si="6"/>
        <v>34.799999999999997</v>
      </c>
      <c r="Q59" s="93">
        <f t="shared" si="6"/>
        <v>34.799999999999997</v>
      </c>
      <c r="R59" s="93">
        <f t="shared" si="6"/>
        <v>37.4</v>
      </c>
      <c r="S59" s="93">
        <f t="shared" si="6"/>
        <v>101</v>
      </c>
      <c r="T59" s="93">
        <f t="shared" si="6"/>
        <v>102</v>
      </c>
      <c r="U59" s="93">
        <f t="shared" si="6"/>
        <v>59.9</v>
      </c>
      <c r="V59" s="93">
        <f t="shared" si="6"/>
        <v>60.3</v>
      </c>
      <c r="W59" s="93">
        <f t="shared" si="6"/>
        <v>61.2</v>
      </c>
      <c r="X59" s="93">
        <f t="shared" si="6"/>
        <v>57.1</v>
      </c>
      <c r="Y59" s="93">
        <f t="shared" si="6"/>
        <v>59.2</v>
      </c>
      <c r="Z59" s="93">
        <f t="shared" si="6"/>
        <v>13.1</v>
      </c>
      <c r="AA59" s="93">
        <f t="shared" si="6"/>
        <v>500</v>
      </c>
      <c r="AB59" s="93">
        <f t="shared" si="6"/>
        <v>2.6</v>
      </c>
      <c r="AC59" s="93">
        <f t="shared" si="6"/>
        <v>7.2</v>
      </c>
      <c r="AD59" s="93">
        <f t="shared" si="6"/>
        <v>9</v>
      </c>
      <c r="AE59" s="93">
        <f t="shared" si="6"/>
        <v>11.2</v>
      </c>
      <c r="AF59" s="93">
        <f t="shared" si="6"/>
        <v>12.1</v>
      </c>
      <c r="AG59" s="108">
        <f t="shared" si="6"/>
        <v>46</v>
      </c>
      <c r="AH59" s="108">
        <f t="shared" si="6"/>
        <v>46</v>
      </c>
      <c r="AI59" s="108">
        <f t="shared" si="6"/>
        <v>46</v>
      </c>
      <c r="AJ59" s="108">
        <f t="shared" si="6"/>
        <v>46</v>
      </c>
      <c r="AK59" s="108">
        <f t="shared" si="6"/>
        <v>46</v>
      </c>
    </row>
    <row r="60" spans="7:37" x14ac:dyDescent="0.35">
      <c r="G60" s="1">
        <v>21</v>
      </c>
      <c r="H60" s="93">
        <f t="shared" si="6"/>
        <v>49.8</v>
      </c>
      <c r="I60" s="93">
        <f t="shared" si="6"/>
        <v>34.9</v>
      </c>
      <c r="J60" s="93">
        <f t="shared" si="6"/>
        <v>5.4</v>
      </c>
      <c r="K60" s="93">
        <f t="shared" si="6"/>
        <v>5.0999999999999996</v>
      </c>
      <c r="L60" s="93">
        <f t="shared" si="6"/>
        <v>35.6</v>
      </c>
      <c r="M60" s="93">
        <f t="shared" si="6"/>
        <v>41.5</v>
      </c>
      <c r="N60" s="93">
        <f t="shared" si="6"/>
        <v>50</v>
      </c>
      <c r="O60" s="93">
        <f t="shared" si="6"/>
        <v>35.9</v>
      </c>
      <c r="P60" s="93">
        <f t="shared" si="6"/>
        <v>35.4</v>
      </c>
      <c r="Q60" s="93">
        <f t="shared" si="6"/>
        <v>35.299999999999997</v>
      </c>
      <c r="R60" s="93">
        <f t="shared" si="6"/>
        <v>38</v>
      </c>
      <c r="S60" s="93">
        <f t="shared" si="6"/>
        <v>97.6</v>
      </c>
      <c r="T60" s="93">
        <f t="shared" si="6"/>
        <v>99.2</v>
      </c>
      <c r="U60" s="93">
        <f t="shared" si="6"/>
        <v>56.8</v>
      </c>
      <c r="V60" s="93">
        <f t="shared" si="6"/>
        <v>57.2</v>
      </c>
      <c r="W60" s="93">
        <f t="shared" si="6"/>
        <v>58.2</v>
      </c>
      <c r="X60" s="93">
        <f t="shared" si="6"/>
        <v>54.1</v>
      </c>
      <c r="Y60" s="93">
        <f t="shared" si="6"/>
        <v>61.7</v>
      </c>
      <c r="Z60" s="93">
        <f t="shared" si="6"/>
        <v>20.9</v>
      </c>
      <c r="AA60" s="93">
        <f t="shared" si="6"/>
        <v>1.9</v>
      </c>
      <c r="AB60" s="93">
        <f t="shared" si="6"/>
        <v>500</v>
      </c>
      <c r="AC60" s="93">
        <f t="shared" si="6"/>
        <v>5.8</v>
      </c>
      <c r="AD60" s="93">
        <f t="shared" si="6"/>
        <v>8.9</v>
      </c>
      <c r="AE60" s="93">
        <f t="shared" si="6"/>
        <v>9.9</v>
      </c>
      <c r="AF60" s="93">
        <f t="shared" si="6"/>
        <v>11.2</v>
      </c>
      <c r="AG60" s="108">
        <f t="shared" si="6"/>
        <v>39.5</v>
      </c>
      <c r="AH60" s="108">
        <f t="shared" si="6"/>
        <v>39.5</v>
      </c>
      <c r="AI60" s="108">
        <f t="shared" si="6"/>
        <v>39.5</v>
      </c>
      <c r="AJ60" s="108">
        <f t="shared" si="6"/>
        <v>39.5</v>
      </c>
      <c r="AK60" s="108">
        <f t="shared" si="6"/>
        <v>39.5</v>
      </c>
    </row>
    <row r="61" spans="7:37" x14ac:dyDescent="0.35">
      <c r="G61" s="1">
        <v>22</v>
      </c>
      <c r="H61" s="93">
        <f t="shared" si="6"/>
        <v>58.2</v>
      </c>
      <c r="I61" s="93">
        <f t="shared" si="6"/>
        <v>35.700000000000003</v>
      </c>
      <c r="J61" s="93">
        <f t="shared" si="6"/>
        <v>15.1</v>
      </c>
      <c r="K61" s="93">
        <f t="shared" si="6"/>
        <v>2.2000000000000002</v>
      </c>
      <c r="L61" s="93">
        <f t="shared" si="6"/>
        <v>23.4</v>
      </c>
      <c r="M61" s="93">
        <f t="shared" si="6"/>
        <v>29.3</v>
      </c>
      <c r="N61" s="93">
        <f t="shared" si="6"/>
        <v>50.8</v>
      </c>
      <c r="O61" s="93">
        <f t="shared" si="6"/>
        <v>36.700000000000003</v>
      </c>
      <c r="P61" s="93">
        <f t="shared" si="6"/>
        <v>36.200000000000003</v>
      </c>
      <c r="Q61" s="93">
        <f t="shared" si="6"/>
        <v>36.1</v>
      </c>
      <c r="R61" s="93">
        <f t="shared" si="6"/>
        <v>38.799999999999997</v>
      </c>
      <c r="S61" s="93">
        <f t="shared" si="6"/>
        <v>106</v>
      </c>
      <c r="T61" s="93">
        <f t="shared" si="6"/>
        <v>108</v>
      </c>
      <c r="U61" s="93">
        <f t="shared" si="6"/>
        <v>65.3</v>
      </c>
      <c r="V61" s="93">
        <f t="shared" si="6"/>
        <v>65.7</v>
      </c>
      <c r="W61" s="93">
        <f t="shared" si="6"/>
        <v>66.599999999999994</v>
      </c>
      <c r="X61" s="93">
        <f t="shared" si="6"/>
        <v>62.5</v>
      </c>
      <c r="Y61" s="93">
        <f t="shared" si="6"/>
        <v>62.5</v>
      </c>
      <c r="Z61" s="93">
        <f t="shared" si="6"/>
        <v>21.6</v>
      </c>
      <c r="AA61" s="93">
        <f t="shared" si="6"/>
        <v>7.3</v>
      </c>
      <c r="AB61" s="93">
        <f t="shared" si="6"/>
        <v>6.4</v>
      </c>
      <c r="AC61" s="93">
        <f t="shared" si="6"/>
        <v>500</v>
      </c>
      <c r="AD61" s="93">
        <f t="shared" si="6"/>
        <v>3</v>
      </c>
      <c r="AE61" s="93">
        <f t="shared" si="6"/>
        <v>3.5</v>
      </c>
      <c r="AF61" s="93">
        <f t="shared" si="6"/>
        <v>4.8</v>
      </c>
      <c r="AG61" s="108">
        <f t="shared" si="6"/>
        <v>47.2</v>
      </c>
      <c r="AH61" s="108">
        <f t="shared" si="6"/>
        <v>47.2</v>
      </c>
      <c r="AI61" s="108">
        <f t="shared" si="6"/>
        <v>47.2</v>
      </c>
      <c r="AJ61" s="108">
        <f t="shared" si="6"/>
        <v>47.2</v>
      </c>
      <c r="AK61" s="108">
        <f t="shared" si="6"/>
        <v>47.2</v>
      </c>
    </row>
    <row r="62" spans="7:37" x14ac:dyDescent="0.35">
      <c r="G62" s="1">
        <v>23</v>
      </c>
      <c r="H62" s="93">
        <f t="shared" si="6"/>
        <v>56.7</v>
      </c>
      <c r="I62" s="93">
        <f t="shared" si="6"/>
        <v>34.200000000000003</v>
      </c>
      <c r="J62" s="93">
        <f t="shared" si="6"/>
        <v>13.6</v>
      </c>
      <c r="K62" s="93">
        <f t="shared" si="6"/>
        <v>4.5</v>
      </c>
      <c r="L62" s="93">
        <f t="shared" si="6"/>
        <v>22.4</v>
      </c>
      <c r="M62" s="93">
        <f t="shared" si="6"/>
        <v>28.3</v>
      </c>
      <c r="N62" s="93">
        <f t="shared" si="6"/>
        <v>49.3</v>
      </c>
      <c r="O62" s="93">
        <f t="shared" si="6"/>
        <v>35.200000000000003</v>
      </c>
      <c r="P62" s="93">
        <f t="shared" si="6"/>
        <v>34.700000000000003</v>
      </c>
      <c r="Q62" s="93">
        <f t="shared" si="6"/>
        <v>34.6</v>
      </c>
      <c r="R62" s="93">
        <f t="shared" si="6"/>
        <v>37.299999999999997</v>
      </c>
      <c r="S62" s="93">
        <f t="shared" si="6"/>
        <v>104</v>
      </c>
      <c r="T62" s="93">
        <f t="shared" si="6"/>
        <v>106</v>
      </c>
      <c r="U62" s="93">
        <f t="shared" si="6"/>
        <v>63.8</v>
      </c>
      <c r="V62" s="93">
        <f t="shared" si="6"/>
        <v>64.2</v>
      </c>
      <c r="W62" s="93">
        <f t="shared" si="6"/>
        <v>65.099999999999994</v>
      </c>
      <c r="X62" s="93">
        <f t="shared" si="6"/>
        <v>61</v>
      </c>
      <c r="Y62" s="93">
        <f t="shared" si="6"/>
        <v>61</v>
      </c>
      <c r="Z62" s="93">
        <f t="shared" si="6"/>
        <v>20.100000000000001</v>
      </c>
      <c r="AA62" s="93">
        <f t="shared" si="6"/>
        <v>8.8000000000000007</v>
      </c>
      <c r="AB62" s="93">
        <f t="shared" si="6"/>
        <v>9.3000000000000007</v>
      </c>
      <c r="AC62" s="93">
        <f t="shared" si="6"/>
        <v>3</v>
      </c>
      <c r="AD62" s="93">
        <f t="shared" si="6"/>
        <v>500</v>
      </c>
      <c r="AE62" s="93">
        <f t="shared" si="6"/>
        <v>3</v>
      </c>
      <c r="AF62" s="93">
        <f t="shared" si="6"/>
        <v>3.9</v>
      </c>
      <c r="AG62" s="108">
        <f t="shared" si="6"/>
        <v>45.7</v>
      </c>
      <c r="AH62" s="108">
        <f t="shared" si="6"/>
        <v>45.7</v>
      </c>
      <c r="AI62" s="108">
        <f t="shared" si="6"/>
        <v>45.7</v>
      </c>
      <c r="AJ62" s="108">
        <f t="shared" si="6"/>
        <v>45.7</v>
      </c>
      <c r="AK62" s="108">
        <f t="shared" si="6"/>
        <v>45.7</v>
      </c>
    </row>
    <row r="63" spans="7:37" x14ac:dyDescent="0.35">
      <c r="G63" s="1">
        <v>24</v>
      </c>
      <c r="H63" s="93">
        <f t="shared" si="6"/>
        <v>58.2</v>
      </c>
      <c r="I63" s="93">
        <f t="shared" si="6"/>
        <v>35.9</v>
      </c>
      <c r="J63" s="93">
        <f t="shared" si="6"/>
        <v>15.9</v>
      </c>
      <c r="K63" s="93">
        <f t="shared" si="6"/>
        <v>5.2</v>
      </c>
      <c r="L63" s="93">
        <f t="shared" si="6"/>
        <v>21</v>
      </c>
      <c r="M63" s="93">
        <f t="shared" si="6"/>
        <v>26.9</v>
      </c>
      <c r="N63" s="93">
        <f t="shared" si="6"/>
        <v>51</v>
      </c>
      <c r="O63" s="93">
        <f t="shared" si="6"/>
        <v>36.9</v>
      </c>
      <c r="P63" s="93">
        <f t="shared" si="6"/>
        <v>36.4</v>
      </c>
      <c r="Q63" s="93">
        <f t="shared" si="6"/>
        <v>36.299999999999997</v>
      </c>
      <c r="R63" s="93">
        <f t="shared" si="6"/>
        <v>38.9</v>
      </c>
      <c r="S63" s="93">
        <f t="shared" si="6"/>
        <v>106</v>
      </c>
      <c r="T63" s="93">
        <f t="shared" si="6"/>
        <v>108</v>
      </c>
      <c r="U63" s="93">
        <f t="shared" si="6"/>
        <v>65.2</v>
      </c>
      <c r="V63" s="93">
        <f t="shared" si="6"/>
        <v>65.599999999999994</v>
      </c>
      <c r="W63" s="93">
        <f t="shared" si="6"/>
        <v>66.599999999999994</v>
      </c>
      <c r="X63" s="93">
        <f t="shared" si="6"/>
        <v>62.5</v>
      </c>
      <c r="Y63" s="93">
        <f t="shared" si="6"/>
        <v>60.6</v>
      </c>
      <c r="Z63" s="93">
        <f t="shared" si="6"/>
        <v>21.6</v>
      </c>
      <c r="AA63" s="93">
        <f t="shared" si="6"/>
        <v>11.6</v>
      </c>
      <c r="AB63" s="93">
        <f t="shared" si="6"/>
        <v>10.1</v>
      </c>
      <c r="AC63" s="93">
        <f t="shared" si="6"/>
        <v>3.5</v>
      </c>
      <c r="AD63" s="93">
        <f t="shared" si="6"/>
        <v>3.1</v>
      </c>
      <c r="AE63" s="93">
        <f t="shared" si="6"/>
        <v>500</v>
      </c>
      <c r="AF63" s="93">
        <f t="shared" si="6"/>
        <v>2.5</v>
      </c>
      <c r="AG63" s="108">
        <f t="shared" si="6"/>
        <v>47.6</v>
      </c>
      <c r="AH63" s="108">
        <f t="shared" si="6"/>
        <v>47.6</v>
      </c>
      <c r="AI63" s="108">
        <f t="shared" si="6"/>
        <v>47.6</v>
      </c>
      <c r="AJ63" s="108">
        <f t="shared" si="6"/>
        <v>47.6</v>
      </c>
      <c r="AK63" s="108">
        <f t="shared" si="6"/>
        <v>47.6</v>
      </c>
    </row>
    <row r="64" spans="7:37" x14ac:dyDescent="0.35">
      <c r="G64" s="1">
        <v>25</v>
      </c>
      <c r="H64" s="93">
        <f t="shared" si="6"/>
        <v>59</v>
      </c>
      <c r="I64" s="93">
        <f t="shared" si="6"/>
        <v>36.700000000000003</v>
      </c>
      <c r="J64" s="93">
        <f t="shared" si="6"/>
        <v>16.7</v>
      </c>
      <c r="K64" s="93">
        <f t="shared" si="6"/>
        <v>6.6</v>
      </c>
      <c r="L64" s="93">
        <f t="shared" si="6"/>
        <v>19</v>
      </c>
      <c r="M64" s="93">
        <f t="shared" si="6"/>
        <v>24.9</v>
      </c>
      <c r="N64" s="93">
        <f t="shared" si="6"/>
        <v>51.8</v>
      </c>
      <c r="O64" s="93">
        <f t="shared" si="6"/>
        <v>37.700000000000003</v>
      </c>
      <c r="P64" s="93">
        <f t="shared" si="6"/>
        <v>37.200000000000003</v>
      </c>
      <c r="Q64" s="93">
        <f t="shared" si="6"/>
        <v>37.1</v>
      </c>
      <c r="R64" s="93">
        <f t="shared" si="6"/>
        <v>39.700000000000003</v>
      </c>
      <c r="S64" s="93">
        <f t="shared" si="6"/>
        <v>107</v>
      </c>
      <c r="T64" s="93">
        <f t="shared" si="6"/>
        <v>108</v>
      </c>
      <c r="U64" s="93">
        <f t="shared" si="6"/>
        <v>66</v>
      </c>
      <c r="V64" s="93">
        <f t="shared" si="6"/>
        <v>66.400000000000006</v>
      </c>
      <c r="W64" s="93">
        <f t="shared" si="6"/>
        <v>67.400000000000006</v>
      </c>
      <c r="X64" s="93">
        <f t="shared" si="6"/>
        <v>63.3</v>
      </c>
      <c r="Y64" s="93">
        <f t="shared" si="6"/>
        <v>61.5</v>
      </c>
      <c r="Z64" s="93">
        <f t="shared" si="6"/>
        <v>22.4</v>
      </c>
      <c r="AA64" s="93">
        <f t="shared" si="6"/>
        <v>11.9</v>
      </c>
      <c r="AB64" s="93">
        <f t="shared" si="6"/>
        <v>11.4</v>
      </c>
      <c r="AC64" s="93">
        <f t="shared" si="6"/>
        <v>4.8</v>
      </c>
      <c r="AD64" s="93">
        <f t="shared" si="6"/>
        <v>3.9</v>
      </c>
      <c r="AE64" s="93">
        <f t="shared" si="6"/>
        <v>2.5</v>
      </c>
      <c r="AF64" s="93">
        <f t="shared" si="6"/>
        <v>500</v>
      </c>
      <c r="AG64" s="108">
        <f t="shared" si="6"/>
        <v>48.4</v>
      </c>
      <c r="AH64" s="108">
        <f t="shared" si="6"/>
        <v>48.4</v>
      </c>
      <c r="AI64" s="108">
        <f t="shared" si="6"/>
        <v>48.4</v>
      </c>
      <c r="AJ64" s="108">
        <f t="shared" si="6"/>
        <v>48.4</v>
      </c>
      <c r="AK64" s="108">
        <f t="shared" si="6"/>
        <v>48.4</v>
      </c>
    </row>
    <row r="65" spans="7:45" x14ac:dyDescent="0.35">
      <c r="G65" s="63">
        <v>1</v>
      </c>
      <c r="H65" s="108">
        <f t="shared" si="6"/>
        <v>500</v>
      </c>
      <c r="I65" s="108">
        <f t="shared" si="6"/>
        <v>28.8</v>
      </c>
      <c r="J65" s="108">
        <f t="shared" si="6"/>
        <v>36.5</v>
      </c>
      <c r="K65" s="108">
        <f t="shared" si="6"/>
        <v>46.2</v>
      </c>
      <c r="L65" s="108">
        <f t="shared" si="6"/>
        <v>58.7</v>
      </c>
      <c r="M65" s="108">
        <f t="shared" si="6"/>
        <v>64.599999999999994</v>
      </c>
      <c r="N65" s="108">
        <f t="shared" si="6"/>
        <v>70</v>
      </c>
      <c r="O65" s="108">
        <f t="shared" si="6"/>
        <v>43.2</v>
      </c>
      <c r="P65" s="108">
        <f t="shared" si="6"/>
        <v>40.700000000000003</v>
      </c>
      <c r="Q65" s="108">
        <f t="shared" si="6"/>
        <v>39.9</v>
      </c>
      <c r="R65" s="108">
        <f t="shared" si="6"/>
        <v>39</v>
      </c>
      <c r="S65" s="108">
        <f t="shared" si="6"/>
        <v>65</v>
      </c>
      <c r="T65" s="108">
        <f t="shared" si="6"/>
        <v>66.599999999999994</v>
      </c>
      <c r="U65" s="108">
        <f t="shared" si="6"/>
        <v>20.6</v>
      </c>
      <c r="V65" s="108">
        <f t="shared" si="6"/>
        <v>21</v>
      </c>
      <c r="W65" s="108">
        <f t="shared" si="6"/>
        <v>22</v>
      </c>
      <c r="X65" s="108">
        <f t="shared" si="6"/>
        <v>17.899999999999999</v>
      </c>
      <c r="Y65" s="108">
        <f t="shared" si="6"/>
        <v>32.700000000000003</v>
      </c>
      <c r="Z65" s="108">
        <f t="shared" si="6"/>
        <v>28.3</v>
      </c>
      <c r="AA65" s="108">
        <f t="shared" si="6"/>
        <v>46</v>
      </c>
      <c r="AB65" s="108">
        <f t="shared" si="6"/>
        <v>39.5</v>
      </c>
      <c r="AC65" s="108">
        <f t="shared" si="6"/>
        <v>47.2</v>
      </c>
      <c r="AD65" s="108">
        <f t="shared" si="6"/>
        <v>45.7</v>
      </c>
      <c r="AE65" s="108">
        <f t="shared" si="6"/>
        <v>47.6</v>
      </c>
      <c r="AF65" s="108">
        <f t="shared" si="6"/>
        <v>48.4</v>
      </c>
      <c r="AG65" s="109">
        <f>IF($G65=AG$39,0,500)</f>
        <v>0</v>
      </c>
      <c r="AH65" s="109">
        <f t="shared" ref="AH65:AK69" si="7">IF($G65=AH$39,0,500)</f>
        <v>500</v>
      </c>
      <c r="AI65" s="109">
        <f t="shared" si="7"/>
        <v>500</v>
      </c>
      <c r="AJ65" s="109">
        <f t="shared" si="7"/>
        <v>500</v>
      </c>
      <c r="AK65" s="109">
        <f t="shared" si="7"/>
        <v>500</v>
      </c>
    </row>
    <row r="66" spans="7:45" x14ac:dyDescent="0.35">
      <c r="G66" s="63">
        <v>2</v>
      </c>
      <c r="H66" s="108">
        <f t="shared" si="6"/>
        <v>13.6</v>
      </c>
      <c r="I66" s="108">
        <f t="shared" si="6"/>
        <v>500</v>
      </c>
      <c r="J66" s="108">
        <f t="shared" si="6"/>
        <v>36.5</v>
      </c>
      <c r="K66" s="108">
        <f t="shared" si="6"/>
        <v>46.2</v>
      </c>
      <c r="L66" s="108">
        <f t="shared" si="6"/>
        <v>58.7</v>
      </c>
      <c r="M66" s="108">
        <f t="shared" si="6"/>
        <v>64.599999999999994</v>
      </c>
      <c r="N66" s="108">
        <f t="shared" si="6"/>
        <v>70</v>
      </c>
      <c r="O66" s="108">
        <f t="shared" si="6"/>
        <v>43.2</v>
      </c>
      <c r="P66" s="108">
        <f t="shared" si="6"/>
        <v>40.700000000000003</v>
      </c>
      <c r="Q66" s="108">
        <f t="shared" si="6"/>
        <v>39.9</v>
      </c>
      <c r="R66" s="108">
        <f t="shared" si="6"/>
        <v>39</v>
      </c>
      <c r="S66" s="108">
        <f t="shared" si="6"/>
        <v>65</v>
      </c>
      <c r="T66" s="108">
        <f t="shared" si="6"/>
        <v>66.599999999999994</v>
      </c>
      <c r="U66" s="108">
        <f t="shared" si="6"/>
        <v>20.6</v>
      </c>
      <c r="V66" s="108">
        <f t="shared" si="6"/>
        <v>21</v>
      </c>
      <c r="W66" s="108">
        <f t="shared" si="6"/>
        <v>22</v>
      </c>
      <c r="X66" s="108">
        <f t="shared" si="6"/>
        <v>17.899999999999999</v>
      </c>
      <c r="Y66" s="108">
        <f t="shared" si="6"/>
        <v>32.700000000000003</v>
      </c>
      <c r="Z66" s="108">
        <f t="shared" si="6"/>
        <v>28.3</v>
      </c>
      <c r="AA66" s="108">
        <f t="shared" si="6"/>
        <v>46</v>
      </c>
      <c r="AB66" s="108">
        <f t="shared" si="6"/>
        <v>39.5</v>
      </c>
      <c r="AC66" s="108">
        <f t="shared" si="6"/>
        <v>47.2</v>
      </c>
      <c r="AD66" s="108">
        <f t="shared" si="6"/>
        <v>45.7</v>
      </c>
      <c r="AE66" s="108">
        <f t="shared" si="6"/>
        <v>47.6</v>
      </c>
      <c r="AF66" s="108">
        <f t="shared" si="6"/>
        <v>48.4</v>
      </c>
      <c r="AG66" s="109">
        <f t="shared" ref="AG66:AG69" si="8">IF($G66=AG$39,0,500)</f>
        <v>500</v>
      </c>
      <c r="AH66" s="109">
        <f t="shared" si="7"/>
        <v>0</v>
      </c>
      <c r="AI66" s="109">
        <f t="shared" si="7"/>
        <v>500</v>
      </c>
      <c r="AJ66" s="109">
        <f t="shared" si="7"/>
        <v>500</v>
      </c>
      <c r="AK66" s="109">
        <f t="shared" si="7"/>
        <v>500</v>
      </c>
    </row>
    <row r="67" spans="7:45" x14ac:dyDescent="0.35">
      <c r="G67" s="63">
        <v>3</v>
      </c>
      <c r="H67" s="108">
        <f t="shared" si="6"/>
        <v>13.6</v>
      </c>
      <c r="I67" s="108">
        <f t="shared" si="6"/>
        <v>28.8</v>
      </c>
      <c r="J67" s="108">
        <f t="shared" si="6"/>
        <v>500</v>
      </c>
      <c r="K67" s="108">
        <f t="shared" si="6"/>
        <v>46.2</v>
      </c>
      <c r="L67" s="108">
        <f t="shared" si="6"/>
        <v>58.7</v>
      </c>
      <c r="M67" s="108">
        <f t="shared" si="6"/>
        <v>64.599999999999994</v>
      </c>
      <c r="N67" s="108">
        <f t="shared" si="6"/>
        <v>70</v>
      </c>
      <c r="O67" s="108">
        <f t="shared" si="6"/>
        <v>43.2</v>
      </c>
      <c r="P67" s="108">
        <f t="shared" si="6"/>
        <v>40.700000000000003</v>
      </c>
      <c r="Q67" s="108">
        <f t="shared" si="6"/>
        <v>39.9</v>
      </c>
      <c r="R67" s="108">
        <f t="shared" si="6"/>
        <v>39</v>
      </c>
      <c r="S67" s="108">
        <f t="shared" si="6"/>
        <v>65</v>
      </c>
      <c r="T67" s="108">
        <f t="shared" si="6"/>
        <v>66.599999999999994</v>
      </c>
      <c r="U67" s="108">
        <f t="shared" si="6"/>
        <v>20.6</v>
      </c>
      <c r="V67" s="108">
        <f t="shared" si="6"/>
        <v>21</v>
      </c>
      <c r="W67" s="108">
        <f t="shared" si="6"/>
        <v>22</v>
      </c>
      <c r="X67" s="108">
        <f t="shared" si="6"/>
        <v>17.899999999999999</v>
      </c>
      <c r="Y67" s="108">
        <f t="shared" si="6"/>
        <v>32.700000000000003</v>
      </c>
      <c r="Z67" s="108">
        <f t="shared" si="6"/>
        <v>28.3</v>
      </c>
      <c r="AA67" s="108">
        <f t="shared" si="6"/>
        <v>46</v>
      </c>
      <c r="AB67" s="108">
        <f t="shared" si="6"/>
        <v>39.5</v>
      </c>
      <c r="AC67" s="108">
        <f t="shared" si="6"/>
        <v>47.2</v>
      </c>
      <c r="AD67" s="108">
        <f t="shared" si="6"/>
        <v>45.7</v>
      </c>
      <c r="AE67" s="108">
        <f t="shared" si="6"/>
        <v>47.6</v>
      </c>
      <c r="AF67" s="108">
        <f t="shared" si="6"/>
        <v>48.4</v>
      </c>
      <c r="AG67" s="109">
        <f t="shared" si="8"/>
        <v>500</v>
      </c>
      <c r="AH67" s="109">
        <f t="shared" si="7"/>
        <v>500</v>
      </c>
      <c r="AI67" s="109">
        <f t="shared" si="7"/>
        <v>0</v>
      </c>
      <c r="AJ67" s="109">
        <f t="shared" si="7"/>
        <v>500</v>
      </c>
      <c r="AK67" s="109">
        <f t="shared" si="7"/>
        <v>500</v>
      </c>
    </row>
    <row r="68" spans="7:45" x14ac:dyDescent="0.35">
      <c r="G68" s="63">
        <v>4</v>
      </c>
      <c r="H68" s="108">
        <f t="shared" ref="H68:AF69" si="9">IF($G68=H$39,500,H33)</f>
        <v>13.6</v>
      </c>
      <c r="I68" s="108">
        <f t="shared" si="9"/>
        <v>28.8</v>
      </c>
      <c r="J68" s="108">
        <f t="shared" si="9"/>
        <v>36.5</v>
      </c>
      <c r="K68" s="108">
        <f t="shared" si="9"/>
        <v>500</v>
      </c>
      <c r="L68" s="108">
        <f t="shared" si="9"/>
        <v>58.7</v>
      </c>
      <c r="M68" s="108">
        <f t="shared" si="9"/>
        <v>64.599999999999994</v>
      </c>
      <c r="N68" s="108">
        <f t="shared" si="9"/>
        <v>70</v>
      </c>
      <c r="O68" s="108">
        <f t="shared" si="9"/>
        <v>43.2</v>
      </c>
      <c r="P68" s="108">
        <f t="shared" si="9"/>
        <v>40.700000000000003</v>
      </c>
      <c r="Q68" s="108">
        <f t="shared" si="9"/>
        <v>39.9</v>
      </c>
      <c r="R68" s="108">
        <f t="shared" si="9"/>
        <v>39</v>
      </c>
      <c r="S68" s="108">
        <f t="shared" si="9"/>
        <v>65</v>
      </c>
      <c r="T68" s="108">
        <f t="shared" si="9"/>
        <v>66.599999999999994</v>
      </c>
      <c r="U68" s="108">
        <f t="shared" si="9"/>
        <v>20.6</v>
      </c>
      <c r="V68" s="108">
        <f t="shared" si="9"/>
        <v>21</v>
      </c>
      <c r="W68" s="108">
        <f t="shared" si="9"/>
        <v>22</v>
      </c>
      <c r="X68" s="108">
        <f t="shared" si="9"/>
        <v>17.899999999999999</v>
      </c>
      <c r="Y68" s="108">
        <f t="shared" si="9"/>
        <v>32.700000000000003</v>
      </c>
      <c r="Z68" s="108">
        <f t="shared" si="9"/>
        <v>28.3</v>
      </c>
      <c r="AA68" s="108">
        <f t="shared" si="9"/>
        <v>46</v>
      </c>
      <c r="AB68" s="108">
        <f t="shared" si="9"/>
        <v>39.5</v>
      </c>
      <c r="AC68" s="108">
        <f t="shared" si="9"/>
        <v>47.2</v>
      </c>
      <c r="AD68" s="108">
        <f t="shared" si="9"/>
        <v>45.7</v>
      </c>
      <c r="AE68" s="108">
        <f t="shared" si="9"/>
        <v>47.6</v>
      </c>
      <c r="AF68" s="108">
        <f t="shared" si="9"/>
        <v>48.4</v>
      </c>
      <c r="AG68" s="109">
        <f t="shared" si="8"/>
        <v>500</v>
      </c>
      <c r="AH68" s="109">
        <f t="shared" si="7"/>
        <v>500</v>
      </c>
      <c r="AI68" s="109">
        <f t="shared" si="7"/>
        <v>500</v>
      </c>
      <c r="AJ68" s="109">
        <f t="shared" si="7"/>
        <v>0</v>
      </c>
      <c r="AK68" s="109">
        <f t="shared" si="7"/>
        <v>500</v>
      </c>
    </row>
    <row r="69" spans="7:45" x14ac:dyDescent="0.35">
      <c r="G69" s="63">
        <v>5</v>
      </c>
      <c r="H69" s="108">
        <f t="shared" si="9"/>
        <v>13.6</v>
      </c>
      <c r="I69" s="108">
        <f t="shared" si="9"/>
        <v>28.8</v>
      </c>
      <c r="J69" s="108">
        <f t="shared" si="9"/>
        <v>36.5</v>
      </c>
      <c r="K69" s="108">
        <f t="shared" si="9"/>
        <v>46.2</v>
      </c>
      <c r="L69" s="108">
        <f t="shared" si="9"/>
        <v>500</v>
      </c>
      <c r="M69" s="108">
        <f t="shared" si="9"/>
        <v>64.599999999999994</v>
      </c>
      <c r="N69" s="108">
        <f t="shared" si="9"/>
        <v>70</v>
      </c>
      <c r="O69" s="108">
        <f t="shared" si="9"/>
        <v>43.2</v>
      </c>
      <c r="P69" s="108">
        <f t="shared" si="9"/>
        <v>40.700000000000003</v>
      </c>
      <c r="Q69" s="108">
        <f t="shared" si="9"/>
        <v>39.9</v>
      </c>
      <c r="R69" s="108">
        <f t="shared" si="9"/>
        <v>39</v>
      </c>
      <c r="S69" s="108">
        <f t="shared" si="9"/>
        <v>65</v>
      </c>
      <c r="T69" s="108">
        <f t="shared" si="9"/>
        <v>66.599999999999994</v>
      </c>
      <c r="U69" s="108">
        <f t="shared" si="9"/>
        <v>20.6</v>
      </c>
      <c r="V69" s="108">
        <f t="shared" si="9"/>
        <v>21</v>
      </c>
      <c r="W69" s="108">
        <f t="shared" si="9"/>
        <v>22</v>
      </c>
      <c r="X69" s="108">
        <f t="shared" si="9"/>
        <v>17.899999999999999</v>
      </c>
      <c r="Y69" s="108">
        <f t="shared" si="9"/>
        <v>32.700000000000003</v>
      </c>
      <c r="Z69" s="108">
        <f t="shared" si="9"/>
        <v>28.3</v>
      </c>
      <c r="AA69" s="108">
        <f t="shared" si="9"/>
        <v>46</v>
      </c>
      <c r="AB69" s="108">
        <f t="shared" si="9"/>
        <v>39.5</v>
      </c>
      <c r="AC69" s="108">
        <f t="shared" si="9"/>
        <v>47.2</v>
      </c>
      <c r="AD69" s="108">
        <f t="shared" si="9"/>
        <v>45.7</v>
      </c>
      <c r="AE69" s="108">
        <f t="shared" si="9"/>
        <v>47.6</v>
      </c>
      <c r="AF69" s="108">
        <f t="shared" si="9"/>
        <v>48.4</v>
      </c>
      <c r="AG69" s="109">
        <f t="shared" si="8"/>
        <v>500</v>
      </c>
      <c r="AH69" s="109">
        <f t="shared" si="7"/>
        <v>500</v>
      </c>
      <c r="AI69" s="109">
        <f t="shared" si="7"/>
        <v>500</v>
      </c>
      <c r="AJ69" s="109">
        <f t="shared" si="7"/>
        <v>500</v>
      </c>
      <c r="AK69" s="109">
        <f t="shared" si="7"/>
        <v>0</v>
      </c>
    </row>
    <row r="74" spans="7:45" x14ac:dyDescent="0.35">
      <c r="G74" s="95" t="s">
        <v>85</v>
      </c>
      <c r="H74" s="96">
        <v>1</v>
      </c>
      <c r="I74" s="96">
        <v>2</v>
      </c>
      <c r="J74" s="96">
        <v>3</v>
      </c>
      <c r="K74" s="96">
        <v>4</v>
      </c>
      <c r="L74" s="96">
        <v>5</v>
      </c>
      <c r="M74" s="96">
        <v>6</v>
      </c>
      <c r="N74" s="96">
        <v>7</v>
      </c>
      <c r="O74" s="96">
        <v>8</v>
      </c>
      <c r="P74" s="96">
        <v>9</v>
      </c>
      <c r="Q74" s="96">
        <v>10</v>
      </c>
      <c r="R74" s="96">
        <v>11</v>
      </c>
      <c r="S74" s="96">
        <v>12</v>
      </c>
      <c r="T74" s="96">
        <v>13</v>
      </c>
      <c r="U74" s="96">
        <v>14</v>
      </c>
      <c r="V74" s="96">
        <v>15</v>
      </c>
      <c r="W74" s="96">
        <v>16</v>
      </c>
      <c r="X74" s="96">
        <v>17</v>
      </c>
      <c r="Y74" s="96">
        <v>18</v>
      </c>
      <c r="Z74" s="96">
        <v>19</v>
      </c>
      <c r="AA74" s="96">
        <v>20</v>
      </c>
      <c r="AB74" s="96">
        <v>21</v>
      </c>
      <c r="AC74" s="96">
        <v>22</v>
      </c>
      <c r="AD74" s="96">
        <v>23</v>
      </c>
      <c r="AE74" s="96">
        <v>24</v>
      </c>
      <c r="AF74" s="96">
        <v>25</v>
      </c>
      <c r="AG74" s="97">
        <v>1</v>
      </c>
      <c r="AH74" s="97">
        <v>2</v>
      </c>
      <c r="AI74" s="97">
        <v>3</v>
      </c>
      <c r="AJ74" s="98">
        <v>4</v>
      </c>
      <c r="AK74" s="97">
        <v>5</v>
      </c>
      <c r="AM74" t="s">
        <v>88</v>
      </c>
      <c r="AR74" s="99" t="s">
        <v>99</v>
      </c>
      <c r="AS74" t="s">
        <v>110</v>
      </c>
    </row>
    <row r="75" spans="7:45" x14ac:dyDescent="0.35">
      <c r="G75" s="96">
        <v>1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100">
        <v>0</v>
      </c>
      <c r="T75" s="100">
        <v>0</v>
      </c>
      <c r="U75" s="100">
        <v>1</v>
      </c>
      <c r="V75" s="100">
        <v>0</v>
      </c>
      <c r="W75" s="100">
        <v>0</v>
      </c>
      <c r="X75" s="100">
        <v>0</v>
      </c>
      <c r="Y75" s="100">
        <v>0</v>
      </c>
      <c r="Z75" s="100">
        <v>0</v>
      </c>
      <c r="AA75" s="100">
        <v>0</v>
      </c>
      <c r="AB75" s="100">
        <v>0</v>
      </c>
      <c r="AC75" s="100">
        <v>0</v>
      </c>
      <c r="AD75" s="100">
        <v>0</v>
      </c>
      <c r="AE75" s="100">
        <v>0</v>
      </c>
      <c r="AF75" s="100">
        <v>0</v>
      </c>
      <c r="AG75" s="101">
        <v>0</v>
      </c>
      <c r="AH75" s="101">
        <v>0</v>
      </c>
      <c r="AI75" s="101">
        <v>0</v>
      </c>
      <c r="AJ75" s="101">
        <v>0</v>
      </c>
      <c r="AK75" s="101">
        <v>0</v>
      </c>
      <c r="AM75" s="104">
        <f>SUM(H75:AK75)</f>
        <v>1</v>
      </c>
      <c r="AR75">
        <f>G75</f>
        <v>1</v>
      </c>
      <c r="AS75">
        <f>SUMPRODUCT(H75:AK75,$H$74:$AK$74)</f>
        <v>14</v>
      </c>
    </row>
    <row r="76" spans="7:45" x14ac:dyDescent="0.35">
      <c r="G76" s="96">
        <v>2</v>
      </c>
      <c r="H76" s="100">
        <v>0</v>
      </c>
      <c r="I76" s="100">
        <v>0</v>
      </c>
      <c r="J76" s="100">
        <v>0</v>
      </c>
      <c r="K76" s="100">
        <v>0</v>
      </c>
      <c r="L76" s="100">
        <v>0</v>
      </c>
      <c r="M76" s="100">
        <v>0</v>
      </c>
      <c r="N76" s="100">
        <v>0</v>
      </c>
      <c r="O76" s="100">
        <v>0</v>
      </c>
      <c r="P76" s="100">
        <v>0</v>
      </c>
      <c r="Q76" s="100">
        <v>0</v>
      </c>
      <c r="R76" s="100">
        <v>0</v>
      </c>
      <c r="S76" s="100">
        <v>0</v>
      </c>
      <c r="T76" s="100">
        <v>0</v>
      </c>
      <c r="U76" s="100">
        <v>0</v>
      </c>
      <c r="V76" s="100">
        <v>0</v>
      </c>
      <c r="W76" s="100">
        <v>0</v>
      </c>
      <c r="X76" s="100">
        <v>0</v>
      </c>
      <c r="Y76" s="100">
        <v>1</v>
      </c>
      <c r="Z76" s="100">
        <v>0</v>
      </c>
      <c r="AA76" s="100">
        <v>0</v>
      </c>
      <c r="AB76" s="100">
        <v>0</v>
      </c>
      <c r="AC76" s="100">
        <v>0</v>
      </c>
      <c r="AD76" s="100">
        <v>0</v>
      </c>
      <c r="AE76" s="100">
        <v>0</v>
      </c>
      <c r="AF76" s="100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M76" s="104">
        <f t="shared" ref="AM76:AM104" si="10">SUM(H76:AK76)</f>
        <v>1</v>
      </c>
      <c r="AO76" t="s">
        <v>93</v>
      </c>
      <c r="AP76" s="103">
        <f>SUM(H100:AF104)</f>
        <v>3</v>
      </c>
      <c r="AR76">
        <f t="shared" ref="AR76:AR104" si="11">G76</f>
        <v>2</v>
      </c>
      <c r="AS76">
        <f t="shared" ref="AS76:AS104" si="12">SUMPRODUCT(H76:AK76,$H$74:$AK$74)</f>
        <v>18</v>
      </c>
    </row>
    <row r="77" spans="7:45" x14ac:dyDescent="0.35">
      <c r="G77" s="96">
        <v>3</v>
      </c>
      <c r="H77" s="100">
        <v>0</v>
      </c>
      <c r="I77" s="100">
        <v>0</v>
      </c>
      <c r="J77" s="100">
        <v>0</v>
      </c>
      <c r="K77" s="100">
        <v>0</v>
      </c>
      <c r="L77" s="100">
        <v>0</v>
      </c>
      <c r="M77" s="100">
        <v>0</v>
      </c>
      <c r="N77" s="100">
        <v>0</v>
      </c>
      <c r="O77" s="100">
        <v>0</v>
      </c>
      <c r="P77" s="100">
        <v>0</v>
      </c>
      <c r="Q77" s="100">
        <v>0</v>
      </c>
      <c r="R77" s="100">
        <v>0</v>
      </c>
      <c r="S77" s="100">
        <v>0</v>
      </c>
      <c r="T77" s="100">
        <v>0</v>
      </c>
      <c r="U77" s="100">
        <v>0</v>
      </c>
      <c r="V77" s="100">
        <v>0</v>
      </c>
      <c r="W77" s="100">
        <v>0</v>
      </c>
      <c r="X77" s="100">
        <v>0</v>
      </c>
      <c r="Y77" s="100">
        <v>0</v>
      </c>
      <c r="Z77" s="100">
        <v>0</v>
      </c>
      <c r="AA77" s="100">
        <v>0</v>
      </c>
      <c r="AB77" s="100">
        <v>1</v>
      </c>
      <c r="AC77" s="100">
        <v>0</v>
      </c>
      <c r="AD77" s="100">
        <v>0</v>
      </c>
      <c r="AE77" s="100">
        <v>0</v>
      </c>
      <c r="AF77" s="100">
        <v>0</v>
      </c>
      <c r="AG77" s="101">
        <v>0</v>
      </c>
      <c r="AH77" s="101">
        <v>0</v>
      </c>
      <c r="AI77" s="101">
        <v>0</v>
      </c>
      <c r="AJ77" s="101">
        <v>0</v>
      </c>
      <c r="AK77" s="101">
        <v>0</v>
      </c>
      <c r="AM77" s="104">
        <f t="shared" si="10"/>
        <v>1</v>
      </c>
      <c r="AO77" t="s">
        <v>94</v>
      </c>
      <c r="AP77" s="103">
        <f>SUM(AG75:AK99)</f>
        <v>3</v>
      </c>
      <c r="AR77">
        <f t="shared" si="11"/>
        <v>3</v>
      </c>
      <c r="AS77">
        <f t="shared" si="12"/>
        <v>21</v>
      </c>
    </row>
    <row r="78" spans="7:45" x14ac:dyDescent="0.35">
      <c r="G78" s="96">
        <v>4</v>
      </c>
      <c r="H78" s="100">
        <v>0</v>
      </c>
      <c r="I78" s="100">
        <v>0</v>
      </c>
      <c r="J78" s="100">
        <v>0</v>
      </c>
      <c r="K78" s="100">
        <v>0</v>
      </c>
      <c r="L78" s="100">
        <v>1</v>
      </c>
      <c r="M78" s="100">
        <v>0</v>
      </c>
      <c r="N78" s="100">
        <v>0</v>
      </c>
      <c r="O78" s="100">
        <v>0</v>
      </c>
      <c r="P78" s="100">
        <v>0</v>
      </c>
      <c r="Q78" s="100">
        <v>0</v>
      </c>
      <c r="R78" s="100">
        <v>0</v>
      </c>
      <c r="S78" s="100">
        <v>0</v>
      </c>
      <c r="T78" s="100">
        <v>0</v>
      </c>
      <c r="U78" s="100">
        <v>0</v>
      </c>
      <c r="V78" s="100">
        <v>0</v>
      </c>
      <c r="W78" s="100">
        <v>0</v>
      </c>
      <c r="X78" s="100">
        <v>0</v>
      </c>
      <c r="Y78" s="100">
        <v>0</v>
      </c>
      <c r="Z78" s="100">
        <v>0</v>
      </c>
      <c r="AA78" s="100">
        <v>0</v>
      </c>
      <c r="AB78" s="100">
        <v>0</v>
      </c>
      <c r="AC78" s="100">
        <v>0</v>
      </c>
      <c r="AD78" s="100">
        <v>0</v>
      </c>
      <c r="AE78" s="100">
        <v>0</v>
      </c>
      <c r="AF78" s="100">
        <v>0</v>
      </c>
      <c r="AG78" s="101">
        <v>0</v>
      </c>
      <c r="AH78" s="101">
        <v>0</v>
      </c>
      <c r="AI78" s="101">
        <v>0</v>
      </c>
      <c r="AJ78" s="101">
        <v>0</v>
      </c>
      <c r="AK78" s="101">
        <v>0</v>
      </c>
      <c r="AM78" s="104">
        <f t="shared" si="10"/>
        <v>1</v>
      </c>
      <c r="AR78">
        <f t="shared" si="11"/>
        <v>4</v>
      </c>
      <c r="AS78">
        <f t="shared" si="12"/>
        <v>5</v>
      </c>
    </row>
    <row r="79" spans="7:45" x14ac:dyDescent="0.35">
      <c r="G79" s="96">
        <v>5</v>
      </c>
      <c r="H79" s="100">
        <v>0</v>
      </c>
      <c r="I79" s="100">
        <v>0</v>
      </c>
      <c r="J79" s="100">
        <v>0</v>
      </c>
      <c r="K79" s="100">
        <v>0</v>
      </c>
      <c r="L79" s="100">
        <v>0</v>
      </c>
      <c r="M79" s="100">
        <v>1</v>
      </c>
      <c r="N79" s="100">
        <v>0</v>
      </c>
      <c r="O79" s="100">
        <v>0</v>
      </c>
      <c r="P79" s="100">
        <v>0</v>
      </c>
      <c r="Q79" s="100">
        <v>0</v>
      </c>
      <c r="R79" s="100">
        <v>0</v>
      </c>
      <c r="S79" s="100">
        <v>0</v>
      </c>
      <c r="T79" s="100">
        <v>0</v>
      </c>
      <c r="U79" s="100">
        <v>0</v>
      </c>
      <c r="V79" s="100">
        <v>0</v>
      </c>
      <c r="W79" s="100">
        <v>0</v>
      </c>
      <c r="X79" s="100">
        <v>0</v>
      </c>
      <c r="Y79" s="100">
        <v>0</v>
      </c>
      <c r="Z79" s="100">
        <v>0</v>
      </c>
      <c r="AA79" s="100">
        <v>0</v>
      </c>
      <c r="AB79" s="100">
        <v>0</v>
      </c>
      <c r="AC79" s="100">
        <v>0</v>
      </c>
      <c r="AD79" s="100">
        <v>0</v>
      </c>
      <c r="AE79" s="100">
        <v>0</v>
      </c>
      <c r="AF79" s="100">
        <v>0</v>
      </c>
      <c r="AG79" s="101">
        <v>0</v>
      </c>
      <c r="AH79" s="101">
        <v>0</v>
      </c>
      <c r="AI79" s="101">
        <v>0</v>
      </c>
      <c r="AJ79" s="101">
        <v>0</v>
      </c>
      <c r="AK79" s="101">
        <v>0</v>
      </c>
      <c r="AM79" s="104">
        <f t="shared" si="10"/>
        <v>1</v>
      </c>
      <c r="AR79">
        <f t="shared" si="11"/>
        <v>5</v>
      </c>
      <c r="AS79">
        <f t="shared" si="12"/>
        <v>6</v>
      </c>
    </row>
    <row r="80" spans="7:45" x14ac:dyDescent="0.35">
      <c r="G80" s="96">
        <v>6</v>
      </c>
      <c r="H80" s="100">
        <v>0</v>
      </c>
      <c r="I80" s="100">
        <v>0</v>
      </c>
      <c r="J80" s="100">
        <v>0</v>
      </c>
      <c r="K80" s="100">
        <v>0</v>
      </c>
      <c r="L80" s="100">
        <v>0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0">
        <v>0</v>
      </c>
      <c r="S80" s="100">
        <v>0</v>
      </c>
      <c r="T80" s="100">
        <v>0</v>
      </c>
      <c r="U80" s="100">
        <v>0</v>
      </c>
      <c r="V80" s="100">
        <v>0</v>
      </c>
      <c r="W80" s="100">
        <v>0</v>
      </c>
      <c r="X80" s="100">
        <v>0</v>
      </c>
      <c r="Y80" s="100">
        <v>0</v>
      </c>
      <c r="Z80" s="100">
        <v>0</v>
      </c>
      <c r="AA80" s="100">
        <v>0</v>
      </c>
      <c r="AB80" s="100">
        <v>0</v>
      </c>
      <c r="AC80" s="100">
        <v>0</v>
      </c>
      <c r="AD80" s="100">
        <v>0</v>
      </c>
      <c r="AE80" s="100">
        <v>0</v>
      </c>
      <c r="AF80" s="100">
        <v>1</v>
      </c>
      <c r="AG80" s="101">
        <v>0</v>
      </c>
      <c r="AH80" s="101">
        <v>0</v>
      </c>
      <c r="AI80" s="101">
        <v>0</v>
      </c>
      <c r="AJ80" s="101">
        <v>0</v>
      </c>
      <c r="AK80" s="101">
        <v>0</v>
      </c>
      <c r="AM80" s="104">
        <f t="shared" si="10"/>
        <v>1</v>
      </c>
      <c r="AR80">
        <f t="shared" si="11"/>
        <v>6</v>
      </c>
      <c r="AS80">
        <f t="shared" si="12"/>
        <v>25</v>
      </c>
    </row>
    <row r="81" spans="7:45" x14ac:dyDescent="0.35">
      <c r="G81" s="96">
        <v>7</v>
      </c>
      <c r="H81" s="100">
        <v>0</v>
      </c>
      <c r="I81" s="100">
        <v>0</v>
      </c>
      <c r="J81" s="100">
        <v>0</v>
      </c>
      <c r="K81" s="100">
        <v>0</v>
      </c>
      <c r="L81" s="100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0">
        <v>0</v>
      </c>
      <c r="S81" s="100">
        <v>0</v>
      </c>
      <c r="T81" s="100">
        <v>0</v>
      </c>
      <c r="U81" s="100">
        <v>0</v>
      </c>
      <c r="V81" s="100">
        <v>0</v>
      </c>
      <c r="W81" s="100">
        <v>0</v>
      </c>
      <c r="X81" s="100">
        <v>0</v>
      </c>
      <c r="Y81" s="100">
        <v>0</v>
      </c>
      <c r="Z81" s="100">
        <v>0</v>
      </c>
      <c r="AA81" s="100">
        <v>0</v>
      </c>
      <c r="AB81" s="100">
        <v>0</v>
      </c>
      <c r="AC81" s="100">
        <v>0</v>
      </c>
      <c r="AD81" s="100">
        <v>0</v>
      </c>
      <c r="AE81" s="100">
        <v>0</v>
      </c>
      <c r="AF81" s="100">
        <v>0</v>
      </c>
      <c r="AG81" s="101">
        <v>0</v>
      </c>
      <c r="AH81" s="101">
        <v>0</v>
      </c>
      <c r="AI81" s="101">
        <v>1</v>
      </c>
      <c r="AJ81" s="101">
        <v>0</v>
      </c>
      <c r="AK81" s="101">
        <v>0</v>
      </c>
      <c r="AM81" s="104">
        <f t="shared" si="10"/>
        <v>1</v>
      </c>
      <c r="AR81">
        <f t="shared" si="11"/>
        <v>7</v>
      </c>
      <c r="AS81">
        <f t="shared" si="12"/>
        <v>3</v>
      </c>
    </row>
    <row r="82" spans="7:45" x14ac:dyDescent="0.35">
      <c r="G82" s="96">
        <v>8</v>
      </c>
      <c r="H82" s="100">
        <v>0</v>
      </c>
      <c r="I82" s="100">
        <v>0</v>
      </c>
      <c r="J82" s="100">
        <v>0</v>
      </c>
      <c r="K82" s="100">
        <v>0</v>
      </c>
      <c r="L82" s="100">
        <v>0</v>
      </c>
      <c r="M82" s="100">
        <v>0</v>
      </c>
      <c r="N82" s="100">
        <v>0</v>
      </c>
      <c r="O82" s="100">
        <v>0</v>
      </c>
      <c r="P82" s="100">
        <v>0</v>
      </c>
      <c r="Q82" s="100">
        <v>1</v>
      </c>
      <c r="R82" s="100">
        <v>0</v>
      </c>
      <c r="S82" s="100">
        <v>0</v>
      </c>
      <c r="T82" s="100">
        <v>0</v>
      </c>
      <c r="U82" s="100">
        <v>0</v>
      </c>
      <c r="V82" s="100">
        <v>0</v>
      </c>
      <c r="W82" s="100">
        <v>0</v>
      </c>
      <c r="X82" s="100">
        <v>0</v>
      </c>
      <c r="Y82" s="100">
        <v>0</v>
      </c>
      <c r="Z82" s="100">
        <v>0</v>
      </c>
      <c r="AA82" s="100">
        <v>0</v>
      </c>
      <c r="AB82" s="100">
        <v>0</v>
      </c>
      <c r="AC82" s="100">
        <v>0</v>
      </c>
      <c r="AD82" s="100">
        <v>0</v>
      </c>
      <c r="AE82" s="100">
        <v>0</v>
      </c>
      <c r="AF82" s="100">
        <v>0</v>
      </c>
      <c r="AG82" s="101">
        <v>0</v>
      </c>
      <c r="AH82" s="101">
        <v>0</v>
      </c>
      <c r="AI82" s="101">
        <v>0</v>
      </c>
      <c r="AJ82" s="101">
        <v>0</v>
      </c>
      <c r="AK82" s="101">
        <v>0</v>
      </c>
      <c r="AM82" s="104">
        <f t="shared" si="10"/>
        <v>1</v>
      </c>
      <c r="AR82">
        <f t="shared" si="11"/>
        <v>8</v>
      </c>
      <c r="AS82">
        <f t="shared" si="12"/>
        <v>10</v>
      </c>
    </row>
    <row r="83" spans="7:45" x14ac:dyDescent="0.35">
      <c r="G83" s="96">
        <v>9</v>
      </c>
      <c r="H83" s="100">
        <v>0</v>
      </c>
      <c r="I83" s="100">
        <v>0</v>
      </c>
      <c r="J83" s="100">
        <v>0</v>
      </c>
      <c r="K83" s="100">
        <v>0</v>
      </c>
      <c r="L83" s="100">
        <v>0</v>
      </c>
      <c r="M83" s="100">
        <v>0</v>
      </c>
      <c r="N83" s="100">
        <v>0</v>
      </c>
      <c r="O83" s="100">
        <v>1</v>
      </c>
      <c r="P83" s="100">
        <v>0</v>
      </c>
      <c r="Q83" s="100">
        <v>0</v>
      </c>
      <c r="R83" s="100">
        <v>0</v>
      </c>
      <c r="S83" s="100">
        <v>0</v>
      </c>
      <c r="T83" s="100">
        <v>0</v>
      </c>
      <c r="U83" s="100">
        <v>0</v>
      </c>
      <c r="V83" s="100">
        <v>0</v>
      </c>
      <c r="W83" s="100">
        <v>0</v>
      </c>
      <c r="X83" s="100">
        <v>0</v>
      </c>
      <c r="Y83" s="100">
        <v>0</v>
      </c>
      <c r="Z83" s="100">
        <v>0</v>
      </c>
      <c r="AA83" s="100">
        <v>0</v>
      </c>
      <c r="AB83" s="100">
        <v>0</v>
      </c>
      <c r="AC83" s="100">
        <v>0</v>
      </c>
      <c r="AD83" s="100">
        <v>0</v>
      </c>
      <c r="AE83" s="100">
        <v>0</v>
      </c>
      <c r="AF83" s="100">
        <v>0</v>
      </c>
      <c r="AG83" s="101">
        <v>0</v>
      </c>
      <c r="AH83" s="101">
        <v>0</v>
      </c>
      <c r="AI83" s="101">
        <v>0</v>
      </c>
      <c r="AJ83" s="101">
        <v>0</v>
      </c>
      <c r="AK83" s="101">
        <v>0</v>
      </c>
      <c r="AM83" s="104">
        <f t="shared" si="10"/>
        <v>1</v>
      </c>
      <c r="AR83">
        <f t="shared" si="11"/>
        <v>9</v>
      </c>
      <c r="AS83">
        <f t="shared" si="12"/>
        <v>8</v>
      </c>
    </row>
    <row r="84" spans="7:45" x14ac:dyDescent="0.35">
      <c r="G84" s="96">
        <v>10</v>
      </c>
      <c r="H84" s="100">
        <v>0</v>
      </c>
      <c r="I84" s="100">
        <v>1</v>
      </c>
      <c r="J84" s="100">
        <v>0</v>
      </c>
      <c r="K84" s="100">
        <v>0</v>
      </c>
      <c r="L84" s="100">
        <v>0</v>
      </c>
      <c r="M84" s="100">
        <v>0</v>
      </c>
      <c r="N84" s="100">
        <v>0</v>
      </c>
      <c r="O84" s="100">
        <v>0</v>
      </c>
      <c r="P84" s="100">
        <v>0</v>
      </c>
      <c r="Q84" s="100">
        <v>0</v>
      </c>
      <c r="R84" s="100">
        <v>0</v>
      </c>
      <c r="S84" s="100">
        <v>0</v>
      </c>
      <c r="T84" s="100">
        <v>0</v>
      </c>
      <c r="U84" s="100">
        <v>0</v>
      </c>
      <c r="V84" s="100">
        <v>0</v>
      </c>
      <c r="W84" s="100">
        <v>0</v>
      </c>
      <c r="X84" s="100">
        <v>0</v>
      </c>
      <c r="Y84" s="100">
        <v>0</v>
      </c>
      <c r="Z84" s="100">
        <v>0</v>
      </c>
      <c r="AA84" s="100">
        <v>0</v>
      </c>
      <c r="AB84" s="100">
        <v>0</v>
      </c>
      <c r="AC84" s="100">
        <v>0</v>
      </c>
      <c r="AD84" s="100">
        <v>0</v>
      </c>
      <c r="AE84" s="100">
        <v>0</v>
      </c>
      <c r="AF84" s="100">
        <v>0</v>
      </c>
      <c r="AG84" s="101">
        <v>0</v>
      </c>
      <c r="AH84" s="101">
        <v>0</v>
      </c>
      <c r="AI84" s="101">
        <v>0</v>
      </c>
      <c r="AJ84" s="101">
        <v>0</v>
      </c>
      <c r="AK84" s="101">
        <v>0</v>
      </c>
      <c r="AM84" s="104">
        <f t="shared" si="10"/>
        <v>1</v>
      </c>
      <c r="AR84">
        <f t="shared" si="11"/>
        <v>10</v>
      </c>
      <c r="AS84">
        <f t="shared" si="12"/>
        <v>2</v>
      </c>
    </row>
    <row r="85" spans="7:45" x14ac:dyDescent="0.35">
      <c r="G85" s="96">
        <v>11</v>
      </c>
      <c r="H85" s="100">
        <v>0</v>
      </c>
      <c r="I85" s="100">
        <v>0</v>
      </c>
      <c r="J85" s="100">
        <v>0</v>
      </c>
      <c r="K85" s="100">
        <v>0</v>
      </c>
      <c r="L85" s="100">
        <v>0</v>
      </c>
      <c r="M85" s="100">
        <v>0</v>
      </c>
      <c r="N85" s="100">
        <v>0</v>
      </c>
      <c r="O85" s="100">
        <v>0</v>
      </c>
      <c r="P85" s="100">
        <v>1</v>
      </c>
      <c r="Q85" s="100">
        <v>0</v>
      </c>
      <c r="R85" s="100">
        <v>0</v>
      </c>
      <c r="S85" s="100">
        <v>0</v>
      </c>
      <c r="T85" s="100">
        <v>0</v>
      </c>
      <c r="U85" s="100">
        <v>0</v>
      </c>
      <c r="V85" s="100">
        <v>0</v>
      </c>
      <c r="W85" s="100">
        <v>0</v>
      </c>
      <c r="X85" s="100">
        <v>0</v>
      </c>
      <c r="Y85" s="100">
        <v>0</v>
      </c>
      <c r="Z85" s="100">
        <v>0</v>
      </c>
      <c r="AA85" s="100">
        <v>0</v>
      </c>
      <c r="AB85" s="100">
        <v>0</v>
      </c>
      <c r="AC85" s="100">
        <v>0</v>
      </c>
      <c r="AD85" s="100">
        <v>0</v>
      </c>
      <c r="AE85" s="100">
        <v>0</v>
      </c>
      <c r="AF85" s="100">
        <v>0</v>
      </c>
      <c r="AG85" s="101">
        <v>0</v>
      </c>
      <c r="AH85" s="101">
        <v>0</v>
      </c>
      <c r="AI85" s="101">
        <v>0</v>
      </c>
      <c r="AJ85" s="101">
        <v>0</v>
      </c>
      <c r="AK85" s="101">
        <v>0</v>
      </c>
      <c r="AM85" s="104">
        <f t="shared" si="10"/>
        <v>1</v>
      </c>
      <c r="AR85">
        <f t="shared" si="11"/>
        <v>11</v>
      </c>
      <c r="AS85">
        <f t="shared" si="12"/>
        <v>9</v>
      </c>
    </row>
    <row r="86" spans="7:45" x14ac:dyDescent="0.35">
      <c r="G86" s="96">
        <v>12</v>
      </c>
      <c r="H86" s="100">
        <v>0</v>
      </c>
      <c r="I86" s="100">
        <v>0</v>
      </c>
      <c r="J86" s="100">
        <v>0</v>
      </c>
      <c r="K86" s="100">
        <v>0</v>
      </c>
      <c r="L86" s="100">
        <v>0</v>
      </c>
      <c r="M86" s="100">
        <v>0</v>
      </c>
      <c r="N86" s="100">
        <v>0</v>
      </c>
      <c r="O86" s="100">
        <v>0</v>
      </c>
      <c r="P86" s="100">
        <v>0</v>
      </c>
      <c r="Q86" s="100">
        <v>0</v>
      </c>
      <c r="R86" s="100">
        <v>0</v>
      </c>
      <c r="S86" s="100">
        <v>0</v>
      </c>
      <c r="T86" s="100">
        <v>1</v>
      </c>
      <c r="U86" s="100">
        <v>0</v>
      </c>
      <c r="V86" s="100">
        <v>0</v>
      </c>
      <c r="W86" s="100">
        <v>0</v>
      </c>
      <c r="X86" s="100">
        <v>0</v>
      </c>
      <c r="Y86" s="100">
        <v>0</v>
      </c>
      <c r="Z86" s="100">
        <v>0</v>
      </c>
      <c r="AA86" s="100">
        <v>0</v>
      </c>
      <c r="AB86" s="100">
        <v>0</v>
      </c>
      <c r="AC86" s="100">
        <v>0</v>
      </c>
      <c r="AD86" s="100">
        <v>0</v>
      </c>
      <c r="AE86" s="100">
        <v>0</v>
      </c>
      <c r="AF86" s="100">
        <v>0</v>
      </c>
      <c r="AG86" s="101">
        <v>0</v>
      </c>
      <c r="AH86" s="101">
        <v>0</v>
      </c>
      <c r="AI86" s="101">
        <v>0</v>
      </c>
      <c r="AJ86" s="101">
        <v>0</v>
      </c>
      <c r="AK86" s="101">
        <v>0</v>
      </c>
      <c r="AM86" s="104">
        <f t="shared" si="10"/>
        <v>1</v>
      </c>
      <c r="AR86">
        <f t="shared" si="11"/>
        <v>12</v>
      </c>
      <c r="AS86">
        <f t="shared" si="12"/>
        <v>13</v>
      </c>
    </row>
    <row r="87" spans="7:45" x14ac:dyDescent="0.35">
      <c r="G87" s="96">
        <v>13</v>
      </c>
      <c r="H87" s="100">
        <v>0</v>
      </c>
      <c r="I87" s="100">
        <v>0</v>
      </c>
      <c r="J87" s="100">
        <v>0</v>
      </c>
      <c r="K87" s="100">
        <v>0</v>
      </c>
      <c r="L87" s="100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0">
        <v>0</v>
      </c>
      <c r="S87" s="100">
        <v>0</v>
      </c>
      <c r="T87" s="100">
        <v>0</v>
      </c>
      <c r="U87" s="100">
        <v>0</v>
      </c>
      <c r="V87" s="100">
        <v>1</v>
      </c>
      <c r="W87" s="100">
        <v>0</v>
      </c>
      <c r="X87" s="100">
        <v>0</v>
      </c>
      <c r="Y87" s="100">
        <v>0</v>
      </c>
      <c r="Z87" s="100">
        <v>0</v>
      </c>
      <c r="AA87" s="100">
        <v>0</v>
      </c>
      <c r="AB87" s="100">
        <v>0</v>
      </c>
      <c r="AC87" s="100">
        <v>0</v>
      </c>
      <c r="AD87" s="100">
        <v>0</v>
      </c>
      <c r="AE87" s="100">
        <v>0</v>
      </c>
      <c r="AF87" s="100">
        <v>0</v>
      </c>
      <c r="AG87" s="101">
        <v>0</v>
      </c>
      <c r="AH87" s="101">
        <v>0</v>
      </c>
      <c r="AI87" s="101">
        <v>0</v>
      </c>
      <c r="AJ87" s="101">
        <v>0</v>
      </c>
      <c r="AK87" s="101">
        <v>0</v>
      </c>
      <c r="AM87" s="104">
        <f t="shared" si="10"/>
        <v>1</v>
      </c>
      <c r="AR87">
        <f t="shared" si="11"/>
        <v>13</v>
      </c>
      <c r="AS87">
        <f t="shared" si="12"/>
        <v>15</v>
      </c>
    </row>
    <row r="88" spans="7:45" x14ac:dyDescent="0.35">
      <c r="G88" s="96">
        <v>14</v>
      </c>
      <c r="H88" s="100">
        <v>0</v>
      </c>
      <c r="I88" s="100">
        <v>0</v>
      </c>
      <c r="J88" s="100">
        <v>0</v>
      </c>
      <c r="K88" s="100">
        <v>0</v>
      </c>
      <c r="L88" s="100">
        <v>0</v>
      </c>
      <c r="M88" s="100">
        <v>0</v>
      </c>
      <c r="N88" s="100">
        <v>0</v>
      </c>
      <c r="O88" s="100">
        <v>0</v>
      </c>
      <c r="P88" s="100">
        <v>0</v>
      </c>
      <c r="Q88" s="100">
        <v>0</v>
      </c>
      <c r="R88" s="100">
        <v>0</v>
      </c>
      <c r="S88" s="100">
        <v>0</v>
      </c>
      <c r="T88" s="100">
        <v>0</v>
      </c>
      <c r="U88" s="100">
        <v>0</v>
      </c>
      <c r="V88" s="100">
        <v>0</v>
      </c>
      <c r="W88" s="100">
        <v>1</v>
      </c>
      <c r="X88" s="100">
        <v>0</v>
      </c>
      <c r="Y88" s="100">
        <v>0</v>
      </c>
      <c r="Z88" s="100">
        <v>0</v>
      </c>
      <c r="AA88" s="100">
        <v>0</v>
      </c>
      <c r="AB88" s="100">
        <v>0</v>
      </c>
      <c r="AC88" s="100">
        <v>0</v>
      </c>
      <c r="AD88" s="100">
        <v>0</v>
      </c>
      <c r="AE88" s="100">
        <v>0</v>
      </c>
      <c r="AF88" s="100">
        <v>0</v>
      </c>
      <c r="AG88" s="101">
        <v>0</v>
      </c>
      <c r="AH88" s="101">
        <v>0</v>
      </c>
      <c r="AI88" s="101">
        <v>0</v>
      </c>
      <c r="AJ88" s="101">
        <v>0</v>
      </c>
      <c r="AK88" s="101">
        <v>0</v>
      </c>
      <c r="AM88" s="104">
        <f t="shared" si="10"/>
        <v>1</v>
      </c>
      <c r="AR88">
        <f t="shared" si="11"/>
        <v>14</v>
      </c>
      <c r="AS88">
        <f t="shared" si="12"/>
        <v>16</v>
      </c>
    </row>
    <row r="89" spans="7:45" x14ac:dyDescent="0.35">
      <c r="G89" s="96">
        <v>15</v>
      </c>
      <c r="H89" s="100">
        <v>0</v>
      </c>
      <c r="I89" s="100">
        <v>0</v>
      </c>
      <c r="J89" s="100">
        <v>0</v>
      </c>
      <c r="K89" s="100">
        <v>0</v>
      </c>
      <c r="L89" s="100">
        <v>0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0">
        <v>0</v>
      </c>
      <c r="S89" s="100">
        <v>0</v>
      </c>
      <c r="T89" s="100">
        <v>0</v>
      </c>
      <c r="U89" s="100">
        <v>0</v>
      </c>
      <c r="V89" s="100">
        <v>0</v>
      </c>
      <c r="W89" s="100">
        <v>0</v>
      </c>
      <c r="X89" s="100">
        <v>1</v>
      </c>
      <c r="Y89" s="100">
        <v>0</v>
      </c>
      <c r="Z89" s="100">
        <v>0</v>
      </c>
      <c r="AA89" s="100">
        <v>0</v>
      </c>
      <c r="AB89" s="100">
        <v>0</v>
      </c>
      <c r="AC89" s="100">
        <v>0</v>
      </c>
      <c r="AD89" s="100">
        <v>0</v>
      </c>
      <c r="AE89" s="100">
        <v>0</v>
      </c>
      <c r="AF89" s="100">
        <v>0</v>
      </c>
      <c r="AG89" s="101">
        <v>0</v>
      </c>
      <c r="AH89" s="101">
        <v>0</v>
      </c>
      <c r="AI89" s="101">
        <v>0</v>
      </c>
      <c r="AJ89" s="101">
        <v>0</v>
      </c>
      <c r="AK89" s="101">
        <v>0</v>
      </c>
      <c r="AM89" s="104">
        <f t="shared" si="10"/>
        <v>1</v>
      </c>
      <c r="AR89">
        <f t="shared" si="11"/>
        <v>15</v>
      </c>
      <c r="AS89">
        <f t="shared" si="12"/>
        <v>17</v>
      </c>
    </row>
    <row r="90" spans="7:45" x14ac:dyDescent="0.35">
      <c r="G90" s="96">
        <v>16</v>
      </c>
      <c r="H90" s="100">
        <v>0</v>
      </c>
      <c r="I90" s="100">
        <v>0</v>
      </c>
      <c r="J90" s="100">
        <v>0</v>
      </c>
      <c r="K90" s="100">
        <v>0</v>
      </c>
      <c r="L90" s="100">
        <v>0</v>
      </c>
      <c r="M90" s="100">
        <v>0</v>
      </c>
      <c r="N90" s="100">
        <v>0</v>
      </c>
      <c r="O90" s="100">
        <v>0</v>
      </c>
      <c r="P90" s="100">
        <v>0</v>
      </c>
      <c r="Q90" s="100">
        <v>0</v>
      </c>
      <c r="R90" s="100">
        <v>0</v>
      </c>
      <c r="S90" s="100">
        <v>1</v>
      </c>
      <c r="T90" s="100">
        <v>0</v>
      </c>
      <c r="U90" s="100">
        <v>0</v>
      </c>
      <c r="V90" s="100">
        <v>0</v>
      </c>
      <c r="W90" s="100">
        <v>0</v>
      </c>
      <c r="X90" s="100">
        <v>0</v>
      </c>
      <c r="Y90" s="100">
        <v>0</v>
      </c>
      <c r="Z90" s="100">
        <v>0</v>
      </c>
      <c r="AA90" s="100">
        <v>0</v>
      </c>
      <c r="AB90" s="100">
        <v>0</v>
      </c>
      <c r="AC90" s="100">
        <v>0</v>
      </c>
      <c r="AD90" s="100">
        <v>0</v>
      </c>
      <c r="AE90" s="100">
        <v>0</v>
      </c>
      <c r="AF90" s="100">
        <v>0</v>
      </c>
      <c r="AG90" s="101">
        <v>0</v>
      </c>
      <c r="AH90" s="101">
        <v>0</v>
      </c>
      <c r="AI90" s="101">
        <v>0</v>
      </c>
      <c r="AJ90" s="101">
        <v>0</v>
      </c>
      <c r="AK90" s="101">
        <v>0</v>
      </c>
      <c r="AM90" s="104">
        <f t="shared" si="10"/>
        <v>1</v>
      </c>
      <c r="AR90">
        <f t="shared" si="11"/>
        <v>16</v>
      </c>
      <c r="AS90">
        <f t="shared" si="12"/>
        <v>12</v>
      </c>
    </row>
    <row r="91" spans="7:45" x14ac:dyDescent="0.35">
      <c r="G91" s="96">
        <v>17</v>
      </c>
      <c r="H91" s="100">
        <v>0</v>
      </c>
      <c r="I91" s="100">
        <v>0</v>
      </c>
      <c r="J91" s="100">
        <v>0</v>
      </c>
      <c r="K91" s="100">
        <v>0</v>
      </c>
      <c r="L91" s="100">
        <v>0</v>
      </c>
      <c r="M91" s="100">
        <v>0</v>
      </c>
      <c r="N91" s="100">
        <v>0</v>
      </c>
      <c r="O91" s="100">
        <v>0</v>
      </c>
      <c r="P91" s="100">
        <v>0</v>
      </c>
      <c r="Q91" s="100">
        <v>0</v>
      </c>
      <c r="R91" s="100">
        <v>0</v>
      </c>
      <c r="S91" s="100">
        <v>0</v>
      </c>
      <c r="T91" s="100">
        <v>0</v>
      </c>
      <c r="U91" s="100">
        <v>0</v>
      </c>
      <c r="V91" s="100">
        <v>0</v>
      </c>
      <c r="W91" s="100">
        <v>0</v>
      </c>
      <c r="X91" s="100">
        <v>0</v>
      </c>
      <c r="Y91" s="100">
        <v>0</v>
      </c>
      <c r="Z91" s="100">
        <v>0</v>
      </c>
      <c r="AA91" s="100">
        <v>0</v>
      </c>
      <c r="AB91" s="100">
        <v>0</v>
      </c>
      <c r="AC91" s="100">
        <v>0</v>
      </c>
      <c r="AD91" s="100">
        <v>0</v>
      </c>
      <c r="AE91" s="100">
        <v>0</v>
      </c>
      <c r="AF91" s="100">
        <v>0</v>
      </c>
      <c r="AG91" s="101">
        <v>1</v>
      </c>
      <c r="AH91" s="101">
        <v>0</v>
      </c>
      <c r="AI91" s="101">
        <v>0</v>
      </c>
      <c r="AJ91" s="101">
        <v>0</v>
      </c>
      <c r="AK91" s="101">
        <v>0</v>
      </c>
      <c r="AM91" s="104">
        <f t="shared" si="10"/>
        <v>1</v>
      </c>
      <c r="AR91">
        <f t="shared" si="11"/>
        <v>17</v>
      </c>
      <c r="AS91">
        <f t="shared" si="12"/>
        <v>1</v>
      </c>
    </row>
    <row r="92" spans="7:45" x14ac:dyDescent="0.35">
      <c r="G92" s="96">
        <v>18</v>
      </c>
      <c r="H92" s="100">
        <v>0</v>
      </c>
      <c r="I92" s="100">
        <v>0</v>
      </c>
      <c r="J92" s="100">
        <v>0</v>
      </c>
      <c r="K92" s="100">
        <v>0</v>
      </c>
      <c r="L92" s="100">
        <v>0</v>
      </c>
      <c r="M92" s="100">
        <v>0</v>
      </c>
      <c r="N92" s="100">
        <v>1</v>
      </c>
      <c r="O92" s="100">
        <v>0</v>
      </c>
      <c r="P92" s="100">
        <v>0</v>
      </c>
      <c r="Q92" s="100">
        <v>0</v>
      </c>
      <c r="R92" s="100">
        <v>0</v>
      </c>
      <c r="S92" s="100">
        <v>0</v>
      </c>
      <c r="T92" s="100">
        <v>0</v>
      </c>
      <c r="U92" s="100">
        <v>0</v>
      </c>
      <c r="V92" s="100">
        <v>0</v>
      </c>
      <c r="W92" s="100">
        <v>0</v>
      </c>
      <c r="X92" s="100">
        <v>0</v>
      </c>
      <c r="Y92" s="100">
        <v>0</v>
      </c>
      <c r="Z92" s="100">
        <v>0</v>
      </c>
      <c r="AA92" s="100">
        <v>0</v>
      </c>
      <c r="AB92" s="100">
        <v>0</v>
      </c>
      <c r="AC92" s="100">
        <v>0</v>
      </c>
      <c r="AD92" s="100">
        <v>0</v>
      </c>
      <c r="AE92" s="100">
        <v>0</v>
      </c>
      <c r="AF92" s="100">
        <v>0</v>
      </c>
      <c r="AG92" s="101">
        <v>0</v>
      </c>
      <c r="AH92" s="101">
        <v>0</v>
      </c>
      <c r="AI92" s="101">
        <v>0</v>
      </c>
      <c r="AJ92" s="101">
        <v>0</v>
      </c>
      <c r="AK92" s="101">
        <v>0</v>
      </c>
      <c r="AM92" s="104">
        <f t="shared" si="10"/>
        <v>1</v>
      </c>
      <c r="AR92">
        <f t="shared" si="11"/>
        <v>18</v>
      </c>
      <c r="AS92">
        <f t="shared" si="12"/>
        <v>7</v>
      </c>
    </row>
    <row r="93" spans="7:45" x14ac:dyDescent="0.35">
      <c r="G93" s="96">
        <v>19</v>
      </c>
      <c r="H93" s="100">
        <v>0</v>
      </c>
      <c r="I93" s="100">
        <v>0</v>
      </c>
      <c r="J93" s="100">
        <v>0</v>
      </c>
      <c r="K93" s="100">
        <v>0</v>
      </c>
      <c r="L93" s="100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0">
        <v>0</v>
      </c>
      <c r="S93" s="100">
        <v>0</v>
      </c>
      <c r="T93" s="100">
        <v>0</v>
      </c>
      <c r="U93" s="100">
        <v>0</v>
      </c>
      <c r="V93" s="100">
        <v>0</v>
      </c>
      <c r="W93" s="100">
        <v>0</v>
      </c>
      <c r="X93" s="100">
        <v>0</v>
      </c>
      <c r="Y93" s="100">
        <v>0</v>
      </c>
      <c r="Z93" s="100">
        <v>0</v>
      </c>
      <c r="AA93" s="100">
        <v>0</v>
      </c>
      <c r="AB93" s="100">
        <v>0</v>
      </c>
      <c r="AC93" s="100">
        <v>0</v>
      </c>
      <c r="AD93" s="100">
        <v>0</v>
      </c>
      <c r="AE93" s="100">
        <v>0</v>
      </c>
      <c r="AF93" s="100">
        <v>0</v>
      </c>
      <c r="AG93" s="101">
        <v>0</v>
      </c>
      <c r="AH93" s="101">
        <v>1</v>
      </c>
      <c r="AI93" s="101">
        <v>0</v>
      </c>
      <c r="AJ93" s="101">
        <v>0</v>
      </c>
      <c r="AK93" s="101">
        <v>0</v>
      </c>
      <c r="AM93" s="104">
        <f t="shared" si="10"/>
        <v>1</v>
      </c>
      <c r="AR93">
        <f t="shared" si="11"/>
        <v>19</v>
      </c>
      <c r="AS93">
        <f t="shared" si="12"/>
        <v>2</v>
      </c>
    </row>
    <row r="94" spans="7:45" x14ac:dyDescent="0.35">
      <c r="G94" s="96">
        <v>20</v>
      </c>
      <c r="H94" s="100">
        <v>0</v>
      </c>
      <c r="I94" s="100">
        <v>0</v>
      </c>
      <c r="J94" s="100">
        <v>1</v>
      </c>
      <c r="K94" s="100">
        <v>0</v>
      </c>
      <c r="L94" s="100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0">
        <v>0</v>
      </c>
      <c r="S94" s="100">
        <v>0</v>
      </c>
      <c r="T94" s="100">
        <v>0</v>
      </c>
      <c r="U94" s="100">
        <v>0</v>
      </c>
      <c r="V94" s="100">
        <v>0</v>
      </c>
      <c r="W94" s="100">
        <v>0</v>
      </c>
      <c r="X94" s="100">
        <v>0</v>
      </c>
      <c r="Y94" s="100">
        <v>0</v>
      </c>
      <c r="Z94" s="100">
        <v>0</v>
      </c>
      <c r="AA94" s="100">
        <v>0</v>
      </c>
      <c r="AB94" s="100">
        <v>0</v>
      </c>
      <c r="AC94" s="100">
        <v>0</v>
      </c>
      <c r="AD94" s="100">
        <v>0</v>
      </c>
      <c r="AE94" s="100">
        <v>0</v>
      </c>
      <c r="AF94" s="100">
        <v>0</v>
      </c>
      <c r="AG94" s="101">
        <v>0</v>
      </c>
      <c r="AH94" s="101">
        <v>0</v>
      </c>
      <c r="AI94" s="101">
        <v>0</v>
      </c>
      <c r="AJ94" s="101">
        <v>0</v>
      </c>
      <c r="AK94" s="101">
        <v>0</v>
      </c>
      <c r="AM94" s="104">
        <f t="shared" si="10"/>
        <v>1</v>
      </c>
      <c r="AR94">
        <f t="shared" si="11"/>
        <v>20</v>
      </c>
      <c r="AS94">
        <f t="shared" si="12"/>
        <v>3</v>
      </c>
    </row>
    <row r="95" spans="7:45" x14ac:dyDescent="0.35">
      <c r="G95" s="96">
        <v>21</v>
      </c>
      <c r="H95" s="100">
        <v>0</v>
      </c>
      <c r="I95" s="100">
        <v>0</v>
      </c>
      <c r="J95" s="100">
        <v>0</v>
      </c>
      <c r="K95" s="100">
        <v>0</v>
      </c>
      <c r="L95" s="100">
        <v>0</v>
      </c>
      <c r="M95" s="100">
        <v>0</v>
      </c>
      <c r="N95" s="100">
        <v>0</v>
      </c>
      <c r="O95" s="100">
        <v>0</v>
      </c>
      <c r="P95" s="100">
        <v>0</v>
      </c>
      <c r="Q95" s="100">
        <v>0</v>
      </c>
      <c r="R95" s="100">
        <v>0</v>
      </c>
      <c r="S95" s="100">
        <v>0</v>
      </c>
      <c r="T95" s="100">
        <v>0</v>
      </c>
      <c r="U95" s="100">
        <v>0</v>
      </c>
      <c r="V95" s="100">
        <v>0</v>
      </c>
      <c r="W95" s="100">
        <v>0</v>
      </c>
      <c r="X95" s="100">
        <v>0</v>
      </c>
      <c r="Y95" s="100">
        <v>0</v>
      </c>
      <c r="Z95" s="100">
        <v>0</v>
      </c>
      <c r="AA95" s="100">
        <v>0</v>
      </c>
      <c r="AB95" s="100">
        <v>0</v>
      </c>
      <c r="AC95" s="100">
        <v>0</v>
      </c>
      <c r="AD95" s="100">
        <v>0</v>
      </c>
      <c r="AE95" s="100">
        <v>1</v>
      </c>
      <c r="AF95" s="100">
        <v>0</v>
      </c>
      <c r="AG95" s="101">
        <v>0</v>
      </c>
      <c r="AH95" s="101">
        <v>0</v>
      </c>
      <c r="AI95" s="101">
        <v>0</v>
      </c>
      <c r="AJ95" s="101">
        <v>0</v>
      </c>
      <c r="AK95" s="101">
        <v>0</v>
      </c>
      <c r="AM95" s="104">
        <f t="shared" si="10"/>
        <v>1</v>
      </c>
      <c r="AR95">
        <f t="shared" si="11"/>
        <v>21</v>
      </c>
      <c r="AS95">
        <f t="shared" si="12"/>
        <v>24</v>
      </c>
    </row>
    <row r="96" spans="7:45" x14ac:dyDescent="0.35">
      <c r="G96" s="96">
        <v>22</v>
      </c>
      <c r="H96" s="100">
        <v>0</v>
      </c>
      <c r="I96" s="100">
        <v>0</v>
      </c>
      <c r="J96" s="100">
        <v>0</v>
      </c>
      <c r="K96" s="100">
        <v>1</v>
      </c>
      <c r="L96" s="100">
        <v>0</v>
      </c>
      <c r="M96" s="100">
        <v>0</v>
      </c>
      <c r="N96" s="100">
        <v>0</v>
      </c>
      <c r="O96" s="100">
        <v>0</v>
      </c>
      <c r="P96" s="100">
        <v>0</v>
      </c>
      <c r="Q96" s="100">
        <v>0</v>
      </c>
      <c r="R96" s="100">
        <v>0</v>
      </c>
      <c r="S96" s="100">
        <v>0</v>
      </c>
      <c r="T96" s="100">
        <v>0</v>
      </c>
      <c r="U96" s="100">
        <v>0</v>
      </c>
      <c r="V96" s="100">
        <v>0</v>
      </c>
      <c r="W96" s="100">
        <v>0</v>
      </c>
      <c r="X96" s="100">
        <v>0</v>
      </c>
      <c r="Y96" s="100">
        <v>0</v>
      </c>
      <c r="Z96" s="100">
        <v>0</v>
      </c>
      <c r="AA96" s="100">
        <v>0</v>
      </c>
      <c r="AB96" s="100">
        <v>0</v>
      </c>
      <c r="AC96" s="100">
        <v>0</v>
      </c>
      <c r="AD96" s="100">
        <v>0</v>
      </c>
      <c r="AE96" s="100">
        <v>0</v>
      </c>
      <c r="AF96" s="100">
        <v>0</v>
      </c>
      <c r="AG96" s="101">
        <v>0</v>
      </c>
      <c r="AH96" s="101">
        <v>0</v>
      </c>
      <c r="AI96" s="101">
        <v>0</v>
      </c>
      <c r="AJ96" s="101">
        <v>0</v>
      </c>
      <c r="AK96" s="101">
        <v>0</v>
      </c>
      <c r="AM96" s="104">
        <f t="shared" si="10"/>
        <v>1</v>
      </c>
      <c r="AR96">
        <f t="shared" si="11"/>
        <v>22</v>
      </c>
      <c r="AS96">
        <f t="shared" si="12"/>
        <v>4</v>
      </c>
    </row>
    <row r="97" spans="3:45" x14ac:dyDescent="0.35">
      <c r="G97" s="96">
        <v>23</v>
      </c>
      <c r="H97" s="100">
        <v>0</v>
      </c>
      <c r="I97" s="100">
        <v>0</v>
      </c>
      <c r="J97" s="100">
        <v>0</v>
      </c>
      <c r="K97" s="100">
        <v>0</v>
      </c>
      <c r="L97" s="100">
        <v>0</v>
      </c>
      <c r="M97" s="100">
        <v>0</v>
      </c>
      <c r="N97" s="100">
        <v>0</v>
      </c>
      <c r="O97" s="100">
        <v>0</v>
      </c>
      <c r="P97" s="100">
        <v>0</v>
      </c>
      <c r="Q97" s="100">
        <v>0</v>
      </c>
      <c r="R97" s="100">
        <v>0</v>
      </c>
      <c r="S97" s="100">
        <v>0</v>
      </c>
      <c r="T97" s="100">
        <v>0</v>
      </c>
      <c r="U97" s="100">
        <v>0</v>
      </c>
      <c r="V97" s="100">
        <v>0</v>
      </c>
      <c r="W97" s="100">
        <v>0</v>
      </c>
      <c r="X97" s="100">
        <v>0</v>
      </c>
      <c r="Y97" s="100">
        <v>0</v>
      </c>
      <c r="Z97" s="100">
        <v>1</v>
      </c>
      <c r="AA97" s="100">
        <v>0</v>
      </c>
      <c r="AB97" s="100">
        <v>0</v>
      </c>
      <c r="AC97" s="100">
        <v>0</v>
      </c>
      <c r="AD97" s="100">
        <v>0</v>
      </c>
      <c r="AE97" s="100">
        <v>0</v>
      </c>
      <c r="AF97" s="100">
        <v>0</v>
      </c>
      <c r="AG97" s="101">
        <v>0</v>
      </c>
      <c r="AH97" s="101">
        <v>0</v>
      </c>
      <c r="AI97" s="101">
        <v>0</v>
      </c>
      <c r="AJ97" s="101">
        <v>0</v>
      </c>
      <c r="AK97" s="101">
        <v>0</v>
      </c>
      <c r="AM97" s="104">
        <f t="shared" si="10"/>
        <v>1</v>
      </c>
      <c r="AR97">
        <f t="shared" si="11"/>
        <v>23</v>
      </c>
      <c r="AS97">
        <f t="shared" si="12"/>
        <v>19</v>
      </c>
    </row>
    <row r="98" spans="3:45" x14ac:dyDescent="0.35">
      <c r="G98" s="96">
        <v>24</v>
      </c>
      <c r="H98" s="100">
        <v>0</v>
      </c>
      <c r="I98" s="100">
        <v>0</v>
      </c>
      <c r="J98" s="100">
        <v>0</v>
      </c>
      <c r="K98" s="100">
        <v>0</v>
      </c>
      <c r="L98" s="100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0">
        <v>0</v>
      </c>
      <c r="S98" s="100">
        <v>0</v>
      </c>
      <c r="T98" s="100">
        <v>0</v>
      </c>
      <c r="U98" s="100">
        <v>0</v>
      </c>
      <c r="V98" s="100">
        <v>0</v>
      </c>
      <c r="W98" s="100">
        <v>0</v>
      </c>
      <c r="X98" s="100">
        <v>0</v>
      </c>
      <c r="Y98" s="100">
        <v>0</v>
      </c>
      <c r="Z98" s="100">
        <v>0</v>
      </c>
      <c r="AA98" s="100">
        <v>0</v>
      </c>
      <c r="AB98" s="100">
        <v>0</v>
      </c>
      <c r="AC98" s="100">
        <v>0</v>
      </c>
      <c r="AD98" s="100">
        <v>1</v>
      </c>
      <c r="AE98" s="100">
        <v>0</v>
      </c>
      <c r="AF98" s="100">
        <v>0</v>
      </c>
      <c r="AG98" s="101">
        <v>0</v>
      </c>
      <c r="AH98" s="101">
        <v>0</v>
      </c>
      <c r="AI98" s="101">
        <v>0</v>
      </c>
      <c r="AJ98" s="101">
        <v>0</v>
      </c>
      <c r="AK98" s="101">
        <v>0</v>
      </c>
      <c r="AM98" s="104">
        <f t="shared" si="10"/>
        <v>1</v>
      </c>
      <c r="AR98">
        <f t="shared" si="11"/>
        <v>24</v>
      </c>
      <c r="AS98">
        <f t="shared" si="12"/>
        <v>23</v>
      </c>
    </row>
    <row r="99" spans="3:45" x14ac:dyDescent="0.35">
      <c r="G99" s="96">
        <v>25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1</v>
      </c>
      <c r="AB99" s="100">
        <v>0</v>
      </c>
      <c r="AC99" s="100">
        <v>0</v>
      </c>
      <c r="AD99" s="100">
        <v>0</v>
      </c>
      <c r="AE99" s="100">
        <v>0</v>
      </c>
      <c r="AF99" s="100">
        <v>0</v>
      </c>
      <c r="AG99" s="101">
        <v>0</v>
      </c>
      <c r="AH99" s="101">
        <v>0</v>
      </c>
      <c r="AI99" s="101">
        <v>0</v>
      </c>
      <c r="AJ99" s="101">
        <v>0</v>
      </c>
      <c r="AK99" s="101">
        <v>0</v>
      </c>
      <c r="AM99" s="104">
        <f t="shared" si="10"/>
        <v>1</v>
      </c>
      <c r="AR99">
        <f t="shared" si="11"/>
        <v>25</v>
      </c>
      <c r="AS99">
        <f t="shared" si="12"/>
        <v>20</v>
      </c>
    </row>
    <row r="100" spans="3:45" x14ac:dyDescent="0.35">
      <c r="G100" s="97">
        <v>1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01">
        <v>0</v>
      </c>
      <c r="U100" s="101">
        <v>0</v>
      </c>
      <c r="V100" s="101">
        <v>0</v>
      </c>
      <c r="W100" s="101">
        <v>0</v>
      </c>
      <c r="X100" s="101">
        <v>0</v>
      </c>
      <c r="Y100" s="101">
        <v>0</v>
      </c>
      <c r="Z100" s="101">
        <v>0</v>
      </c>
      <c r="AA100" s="101">
        <v>0</v>
      </c>
      <c r="AB100" s="101">
        <v>0</v>
      </c>
      <c r="AC100" s="101">
        <v>1</v>
      </c>
      <c r="AD100" s="101">
        <v>0</v>
      </c>
      <c r="AE100" s="101">
        <v>0</v>
      </c>
      <c r="AF100" s="101">
        <v>0</v>
      </c>
      <c r="AG100" s="102">
        <v>0</v>
      </c>
      <c r="AH100" s="102">
        <v>0</v>
      </c>
      <c r="AI100" s="102">
        <v>0</v>
      </c>
      <c r="AJ100" s="102">
        <v>0</v>
      </c>
      <c r="AK100" s="102">
        <v>0</v>
      </c>
      <c r="AM100" s="104">
        <f t="shared" si="10"/>
        <v>1</v>
      </c>
      <c r="AR100">
        <f t="shared" si="11"/>
        <v>1</v>
      </c>
      <c r="AS100">
        <f t="shared" si="12"/>
        <v>22</v>
      </c>
    </row>
    <row r="101" spans="3:45" x14ac:dyDescent="0.35">
      <c r="G101" s="97">
        <v>2</v>
      </c>
      <c r="H101" s="101">
        <v>0</v>
      </c>
      <c r="I101" s="101">
        <v>0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0</v>
      </c>
      <c r="R101" s="101">
        <v>1</v>
      </c>
      <c r="S101" s="101">
        <v>0</v>
      </c>
      <c r="T101" s="101">
        <v>0</v>
      </c>
      <c r="U101" s="101">
        <v>0</v>
      </c>
      <c r="V101" s="101">
        <v>0</v>
      </c>
      <c r="W101" s="101">
        <v>0</v>
      </c>
      <c r="X101" s="101">
        <v>0</v>
      </c>
      <c r="Y101" s="101">
        <v>0</v>
      </c>
      <c r="Z101" s="101">
        <v>0</v>
      </c>
      <c r="AA101" s="101">
        <v>0</v>
      </c>
      <c r="AB101" s="101">
        <v>0</v>
      </c>
      <c r="AC101" s="101">
        <v>0</v>
      </c>
      <c r="AD101" s="101">
        <v>0</v>
      </c>
      <c r="AE101" s="101">
        <v>0</v>
      </c>
      <c r="AF101" s="101">
        <v>0</v>
      </c>
      <c r="AG101" s="102">
        <v>0</v>
      </c>
      <c r="AH101" s="102">
        <v>0</v>
      </c>
      <c r="AI101" s="102">
        <v>0</v>
      </c>
      <c r="AJ101" s="102">
        <v>0</v>
      </c>
      <c r="AK101" s="102">
        <v>0</v>
      </c>
      <c r="AM101" s="104">
        <f t="shared" si="10"/>
        <v>1</v>
      </c>
      <c r="AR101">
        <f t="shared" si="11"/>
        <v>2</v>
      </c>
      <c r="AS101">
        <f t="shared" si="12"/>
        <v>11</v>
      </c>
    </row>
    <row r="102" spans="3:45" x14ac:dyDescent="0.35">
      <c r="G102" s="97">
        <v>3</v>
      </c>
      <c r="H102" s="101">
        <v>1</v>
      </c>
      <c r="I102" s="101">
        <v>0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0</v>
      </c>
      <c r="R102" s="101">
        <v>0</v>
      </c>
      <c r="S102" s="101">
        <v>0</v>
      </c>
      <c r="T102" s="101">
        <v>0</v>
      </c>
      <c r="U102" s="101">
        <v>0</v>
      </c>
      <c r="V102" s="101">
        <v>0</v>
      </c>
      <c r="W102" s="101">
        <v>0</v>
      </c>
      <c r="X102" s="101">
        <v>0</v>
      </c>
      <c r="Y102" s="101">
        <v>0</v>
      </c>
      <c r="Z102" s="101">
        <v>0</v>
      </c>
      <c r="AA102" s="101">
        <v>0</v>
      </c>
      <c r="AB102" s="101">
        <v>0</v>
      </c>
      <c r="AC102" s="101">
        <v>0</v>
      </c>
      <c r="AD102" s="101">
        <v>0</v>
      </c>
      <c r="AE102" s="101">
        <v>0</v>
      </c>
      <c r="AF102" s="101">
        <v>0</v>
      </c>
      <c r="AG102" s="102">
        <v>0</v>
      </c>
      <c r="AH102" s="102">
        <v>0</v>
      </c>
      <c r="AI102" s="102">
        <v>0</v>
      </c>
      <c r="AJ102" s="102">
        <v>0</v>
      </c>
      <c r="AK102" s="102">
        <v>0</v>
      </c>
      <c r="AM102" s="104">
        <f t="shared" si="10"/>
        <v>1</v>
      </c>
      <c r="AR102">
        <f t="shared" si="11"/>
        <v>3</v>
      </c>
      <c r="AS102">
        <f t="shared" si="12"/>
        <v>1</v>
      </c>
    </row>
    <row r="103" spans="3:45" x14ac:dyDescent="0.35">
      <c r="G103" s="97">
        <v>4</v>
      </c>
      <c r="H103" s="101">
        <v>0</v>
      </c>
      <c r="I103" s="101">
        <v>0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0</v>
      </c>
      <c r="R103" s="101">
        <v>0</v>
      </c>
      <c r="S103" s="101">
        <v>0</v>
      </c>
      <c r="T103" s="101">
        <v>0</v>
      </c>
      <c r="U103" s="101">
        <v>0</v>
      </c>
      <c r="V103" s="101">
        <v>0</v>
      </c>
      <c r="W103" s="101">
        <v>0</v>
      </c>
      <c r="X103" s="101">
        <v>0</v>
      </c>
      <c r="Y103" s="101">
        <v>0</v>
      </c>
      <c r="Z103" s="101">
        <v>0</v>
      </c>
      <c r="AA103" s="101">
        <v>0</v>
      </c>
      <c r="AB103" s="101">
        <v>0</v>
      </c>
      <c r="AC103" s="101">
        <v>0</v>
      </c>
      <c r="AD103" s="101">
        <v>0</v>
      </c>
      <c r="AE103" s="101">
        <v>0</v>
      </c>
      <c r="AF103" s="101">
        <v>0</v>
      </c>
      <c r="AG103" s="102">
        <v>0</v>
      </c>
      <c r="AH103" s="102">
        <v>0</v>
      </c>
      <c r="AI103" s="102">
        <v>0</v>
      </c>
      <c r="AJ103" s="102">
        <v>1</v>
      </c>
      <c r="AK103" s="102">
        <v>0</v>
      </c>
      <c r="AM103" s="104">
        <f t="shared" si="10"/>
        <v>1</v>
      </c>
      <c r="AR103">
        <f t="shared" si="11"/>
        <v>4</v>
      </c>
      <c r="AS103">
        <f t="shared" si="12"/>
        <v>4</v>
      </c>
    </row>
    <row r="104" spans="3:45" x14ac:dyDescent="0.35">
      <c r="G104" s="97">
        <v>5</v>
      </c>
      <c r="H104" s="101">
        <v>0</v>
      </c>
      <c r="I104" s="101">
        <v>0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0</v>
      </c>
      <c r="R104" s="101">
        <v>0</v>
      </c>
      <c r="S104" s="101">
        <v>0</v>
      </c>
      <c r="T104" s="101">
        <v>0</v>
      </c>
      <c r="U104" s="101">
        <v>0</v>
      </c>
      <c r="V104" s="101">
        <v>0</v>
      </c>
      <c r="W104" s="101">
        <v>0</v>
      </c>
      <c r="X104" s="101">
        <v>0</v>
      </c>
      <c r="Y104" s="101">
        <v>0</v>
      </c>
      <c r="Z104" s="101">
        <v>0</v>
      </c>
      <c r="AA104" s="101">
        <v>0</v>
      </c>
      <c r="AB104" s="101">
        <v>0</v>
      </c>
      <c r="AC104" s="101">
        <v>0</v>
      </c>
      <c r="AD104" s="101">
        <v>0</v>
      </c>
      <c r="AE104" s="101">
        <v>0</v>
      </c>
      <c r="AF104" s="101">
        <v>0</v>
      </c>
      <c r="AG104" s="102">
        <v>0</v>
      </c>
      <c r="AH104" s="102">
        <v>0</v>
      </c>
      <c r="AI104" s="102">
        <v>0</v>
      </c>
      <c r="AJ104" s="102">
        <v>0</v>
      </c>
      <c r="AK104" s="102">
        <v>1</v>
      </c>
      <c r="AM104" s="104">
        <f t="shared" si="10"/>
        <v>1</v>
      </c>
      <c r="AR104">
        <f t="shared" si="11"/>
        <v>5</v>
      </c>
      <c r="AS104">
        <f t="shared" si="12"/>
        <v>5</v>
      </c>
    </row>
    <row r="107" spans="3:45" x14ac:dyDescent="0.35">
      <c r="G107" t="s">
        <v>87</v>
      </c>
      <c r="H107" s="104">
        <f>SUM(H75:H104)</f>
        <v>1</v>
      </c>
      <c r="I107" s="104">
        <f t="shared" ref="I107:AK107" si="13">SUM(I75:I104)</f>
        <v>1</v>
      </c>
      <c r="J107" s="104">
        <f t="shared" si="13"/>
        <v>1</v>
      </c>
      <c r="K107" s="104">
        <f t="shared" si="13"/>
        <v>1</v>
      </c>
      <c r="L107" s="104">
        <f t="shared" si="13"/>
        <v>1</v>
      </c>
      <c r="M107" s="104">
        <f t="shared" si="13"/>
        <v>1</v>
      </c>
      <c r="N107" s="104">
        <f t="shared" si="13"/>
        <v>1</v>
      </c>
      <c r="O107" s="104">
        <f t="shared" si="13"/>
        <v>1</v>
      </c>
      <c r="P107" s="104">
        <f t="shared" si="13"/>
        <v>1</v>
      </c>
      <c r="Q107" s="104">
        <f t="shared" si="13"/>
        <v>1</v>
      </c>
      <c r="R107" s="104">
        <f t="shared" si="13"/>
        <v>1</v>
      </c>
      <c r="S107" s="104">
        <f t="shared" si="13"/>
        <v>1</v>
      </c>
      <c r="T107" s="104">
        <f t="shared" si="13"/>
        <v>1</v>
      </c>
      <c r="U107" s="104">
        <f t="shared" si="13"/>
        <v>1</v>
      </c>
      <c r="V107" s="104">
        <f t="shared" si="13"/>
        <v>1</v>
      </c>
      <c r="W107" s="104">
        <f t="shared" si="13"/>
        <v>1</v>
      </c>
      <c r="X107" s="104">
        <f t="shared" si="13"/>
        <v>1</v>
      </c>
      <c r="Y107" s="104">
        <f t="shared" si="13"/>
        <v>1</v>
      </c>
      <c r="Z107" s="104">
        <f t="shared" si="13"/>
        <v>1</v>
      </c>
      <c r="AA107" s="104">
        <f t="shared" si="13"/>
        <v>1</v>
      </c>
      <c r="AB107" s="104">
        <f t="shared" si="13"/>
        <v>1</v>
      </c>
      <c r="AC107" s="104">
        <f t="shared" si="13"/>
        <v>1</v>
      </c>
      <c r="AD107" s="104">
        <f t="shared" si="13"/>
        <v>1</v>
      </c>
      <c r="AE107" s="104">
        <f t="shared" si="13"/>
        <v>1</v>
      </c>
      <c r="AF107" s="104">
        <f t="shared" si="13"/>
        <v>1</v>
      </c>
      <c r="AG107" s="104">
        <f t="shared" si="13"/>
        <v>1</v>
      </c>
      <c r="AH107" s="104">
        <f t="shared" si="13"/>
        <v>1</v>
      </c>
      <c r="AI107" s="104">
        <f t="shared" si="13"/>
        <v>1</v>
      </c>
      <c r="AJ107" s="104">
        <f t="shared" si="13"/>
        <v>1</v>
      </c>
      <c r="AK107" s="104">
        <f t="shared" si="13"/>
        <v>1</v>
      </c>
    </row>
    <row r="109" spans="3:45" x14ac:dyDescent="0.35">
      <c r="G109" s="113" t="s">
        <v>109</v>
      </c>
      <c r="H109" s="5">
        <f>C113</f>
        <v>511</v>
      </c>
      <c r="I109" s="5">
        <f>C114</f>
        <v>718</v>
      </c>
      <c r="J109" s="5">
        <f>C115</f>
        <v>842</v>
      </c>
      <c r="K109" s="5">
        <f>C116</f>
        <v>616</v>
      </c>
      <c r="L109" s="5">
        <f>C117</f>
        <v>583</v>
      </c>
      <c r="M109" s="5">
        <f>C118</f>
        <v>569</v>
      </c>
      <c r="N109" s="5">
        <f>C119</f>
        <v>822</v>
      </c>
      <c r="O109" s="5">
        <f>C120</f>
        <v>617</v>
      </c>
      <c r="P109" s="5">
        <f>C121</f>
        <v>504</v>
      </c>
      <c r="Q109" s="5">
        <f>C122</f>
        <v>727</v>
      </c>
      <c r="R109" s="5">
        <f>C123</f>
        <v>515</v>
      </c>
      <c r="S109" s="5">
        <f>C124</f>
        <v>743</v>
      </c>
      <c r="T109" s="5">
        <f>C125</f>
        <v>653</v>
      </c>
      <c r="U109" s="5">
        <f>C126</f>
        <v>534</v>
      </c>
      <c r="V109" s="5">
        <f>C127</f>
        <v>865</v>
      </c>
      <c r="W109" s="5">
        <f>C128</f>
        <v>608</v>
      </c>
      <c r="X109" s="5">
        <f>C129</f>
        <v>783</v>
      </c>
      <c r="Y109" s="5">
        <f>C130</f>
        <v>726</v>
      </c>
      <c r="Z109" s="5">
        <f>C131</f>
        <v>917</v>
      </c>
      <c r="AA109" s="5">
        <f>C132</f>
        <v>741</v>
      </c>
      <c r="AB109" s="5">
        <f>C133</f>
        <v>840</v>
      </c>
      <c r="AC109" s="5">
        <f>C134</f>
        <v>570</v>
      </c>
      <c r="AD109" s="5">
        <f>C135</f>
        <v>949</v>
      </c>
      <c r="AE109" s="5">
        <f>C136</f>
        <v>829</v>
      </c>
      <c r="AF109" s="5">
        <f>C137</f>
        <v>714</v>
      </c>
    </row>
    <row r="110" spans="3:45" x14ac:dyDescent="0.35">
      <c r="G110" s="113" t="s">
        <v>105</v>
      </c>
      <c r="H110" s="4">
        <f>E113</f>
        <v>511</v>
      </c>
      <c r="I110" s="4">
        <f>E114</f>
        <v>754.1</v>
      </c>
      <c r="J110" s="4">
        <f>E115</f>
        <v>910.00000000000034</v>
      </c>
      <c r="K110" s="4">
        <f>E116</f>
        <v>616</v>
      </c>
      <c r="L110" s="4">
        <f>E117</f>
        <v>657.5</v>
      </c>
      <c r="M110" s="4">
        <f>E118</f>
        <v>670.99999999999966</v>
      </c>
      <c r="N110" s="4">
        <f>E119</f>
        <v>942</v>
      </c>
      <c r="O110" s="4">
        <f>E120</f>
        <v>617</v>
      </c>
      <c r="P110" s="4">
        <f>E121</f>
        <v>534.9</v>
      </c>
      <c r="Q110" s="4">
        <f>E122</f>
        <v>727</v>
      </c>
      <c r="R110" s="4">
        <f>E123</f>
        <v>515</v>
      </c>
      <c r="S110" s="4">
        <f>E124</f>
        <v>764.2</v>
      </c>
      <c r="T110" s="4">
        <f>E125</f>
        <v>773</v>
      </c>
      <c r="U110" s="4">
        <f>E126</f>
        <v>534</v>
      </c>
      <c r="V110" s="4">
        <f>E127</f>
        <v>865</v>
      </c>
      <c r="W110" s="4">
        <f>E128</f>
        <v>608</v>
      </c>
      <c r="X110" s="4">
        <f>E129</f>
        <v>903</v>
      </c>
      <c r="Y110" s="4">
        <f>E130</f>
        <v>792.40000000000009</v>
      </c>
      <c r="Z110" s="4">
        <f>E131</f>
        <v>1037</v>
      </c>
      <c r="AA110" s="4">
        <f>E132</f>
        <v>741</v>
      </c>
      <c r="AB110" s="4">
        <f>E133</f>
        <v>924.1</v>
      </c>
      <c r="AC110" s="4">
        <f>E134</f>
        <v>570</v>
      </c>
      <c r="AD110" s="4">
        <f>E135</f>
        <v>1006.9</v>
      </c>
      <c r="AE110" s="4">
        <f>E136</f>
        <v>949</v>
      </c>
      <c r="AF110" s="4">
        <f>E137</f>
        <v>714</v>
      </c>
    </row>
    <row r="112" spans="3:45" x14ac:dyDescent="0.35">
      <c r="C112" s="114" t="s">
        <v>108</v>
      </c>
      <c r="D112" s="114" t="s">
        <v>107</v>
      </c>
      <c r="E112" s="114" t="s">
        <v>106</v>
      </c>
      <c r="G112" s="95" t="s">
        <v>104</v>
      </c>
      <c r="H112" s="96">
        <v>1</v>
      </c>
      <c r="I112" s="96">
        <v>2</v>
      </c>
      <c r="J112" s="96">
        <v>3</v>
      </c>
      <c r="K112" s="96">
        <v>4</v>
      </c>
      <c r="L112" s="96">
        <v>5</v>
      </c>
      <c r="M112" s="96">
        <v>6</v>
      </c>
      <c r="N112" s="96">
        <v>7</v>
      </c>
      <c r="O112" s="96">
        <v>8</v>
      </c>
      <c r="P112" s="96">
        <v>9</v>
      </c>
      <c r="Q112" s="96">
        <v>10</v>
      </c>
      <c r="R112" s="96">
        <v>11</v>
      </c>
      <c r="S112" s="96">
        <v>12</v>
      </c>
      <c r="T112" s="96">
        <v>13</v>
      </c>
      <c r="U112" s="96">
        <v>14</v>
      </c>
      <c r="V112" s="96">
        <v>15</v>
      </c>
      <c r="W112" s="96">
        <v>16</v>
      </c>
      <c r="X112" s="96">
        <v>17</v>
      </c>
      <c r="Y112" s="96">
        <v>18</v>
      </c>
      <c r="Z112" s="96">
        <v>19</v>
      </c>
      <c r="AA112" s="96">
        <v>20</v>
      </c>
      <c r="AB112" s="96">
        <v>21</v>
      </c>
      <c r="AC112" s="96">
        <v>22</v>
      </c>
      <c r="AD112" s="96">
        <v>23</v>
      </c>
      <c r="AE112" s="96">
        <v>24</v>
      </c>
      <c r="AF112" s="96">
        <v>25</v>
      </c>
      <c r="AG112" s="97">
        <v>1</v>
      </c>
      <c r="AH112" s="97">
        <v>2</v>
      </c>
      <c r="AI112" s="97">
        <v>3</v>
      </c>
      <c r="AJ112" s="98">
        <v>4</v>
      </c>
      <c r="AK112" s="97">
        <v>5</v>
      </c>
    </row>
    <row r="113" spans="3:37" x14ac:dyDescent="0.35">
      <c r="C113" s="5">
        <f>C5</f>
        <v>511</v>
      </c>
      <c r="D113" s="5">
        <f>D5</f>
        <v>631</v>
      </c>
      <c r="E113" s="1">
        <v>511</v>
      </c>
      <c r="G113" s="96">
        <v>1</v>
      </c>
      <c r="H113" s="112">
        <f>$E113+$B5+H5-H$110-($D113-H$109+$B5+H5)*(1-H75)</f>
        <v>-120</v>
      </c>
      <c r="I113" s="112">
        <f t="shared" ref="I113:AF113" si="14">$E113+$B5+I5-I$110-($D113-I$109+$B5+I5)*(1-I75)</f>
        <v>-156.09999999999997</v>
      </c>
      <c r="J113" s="112">
        <f t="shared" si="14"/>
        <v>-188.00000000000037</v>
      </c>
      <c r="K113" s="112">
        <f t="shared" si="14"/>
        <v>-120</v>
      </c>
      <c r="L113" s="112">
        <f t="shared" si="14"/>
        <v>-194.49999999999997</v>
      </c>
      <c r="M113" s="112">
        <f t="shared" si="14"/>
        <v>-221.99999999999966</v>
      </c>
      <c r="N113" s="112">
        <f t="shared" si="14"/>
        <v>-240.00000000000003</v>
      </c>
      <c r="O113" s="112">
        <f t="shared" si="14"/>
        <v>-119.99999999999997</v>
      </c>
      <c r="P113" s="112">
        <f t="shared" si="14"/>
        <v>-150.89999999999995</v>
      </c>
      <c r="Q113" s="112">
        <f t="shared" si="14"/>
        <v>-119.99999999999996</v>
      </c>
      <c r="R113" s="112">
        <f t="shared" si="14"/>
        <v>-120.00000000000003</v>
      </c>
      <c r="S113" s="112">
        <f t="shared" si="14"/>
        <v>-141.2000000000001</v>
      </c>
      <c r="T113" s="112">
        <f t="shared" si="14"/>
        <v>-240.00000000000003</v>
      </c>
      <c r="U113" s="112">
        <f t="shared" si="14"/>
        <v>-5.6000000000000227</v>
      </c>
      <c r="V113" s="112">
        <f t="shared" si="14"/>
        <v>-120.00000000000006</v>
      </c>
      <c r="W113" s="112">
        <f t="shared" si="14"/>
        <v>-119.99999999999996</v>
      </c>
      <c r="X113" s="112">
        <f t="shared" si="14"/>
        <v>-240</v>
      </c>
      <c r="Y113" s="112">
        <f t="shared" si="14"/>
        <v>-186.40000000000012</v>
      </c>
      <c r="Z113" s="112">
        <f t="shared" si="14"/>
        <v>-239.99999999999997</v>
      </c>
      <c r="AA113" s="112">
        <f t="shared" si="14"/>
        <v>-120.00000000000004</v>
      </c>
      <c r="AB113" s="112">
        <f t="shared" si="14"/>
        <v>-204.10000000000008</v>
      </c>
      <c r="AC113" s="112">
        <f t="shared" si="14"/>
        <v>-120</v>
      </c>
      <c r="AD113" s="112">
        <f t="shared" si="14"/>
        <v>-177.89999999999998</v>
      </c>
      <c r="AE113" s="112">
        <f t="shared" si="14"/>
        <v>-240.00000000000003</v>
      </c>
      <c r="AF113" s="112">
        <f t="shared" si="14"/>
        <v>-119.99999999999996</v>
      </c>
      <c r="AG113" s="110"/>
      <c r="AH113" s="110"/>
      <c r="AI113" s="110"/>
      <c r="AJ113" s="110"/>
      <c r="AK113" s="110"/>
    </row>
    <row r="114" spans="3:37" x14ac:dyDescent="0.35">
      <c r="C114" s="5">
        <f t="shared" ref="C114:D129" si="15">C6</f>
        <v>718</v>
      </c>
      <c r="D114" s="5">
        <f t="shared" si="15"/>
        <v>838</v>
      </c>
      <c r="E114" s="1">
        <v>754.1</v>
      </c>
      <c r="G114" s="96">
        <v>2</v>
      </c>
      <c r="H114" s="112">
        <f t="shared" ref="H114:AF124" si="16">$E114+$B6+H6-H$110-($D114-H$109+$B6+H6)*(1-H76)</f>
        <v>-83.899999999999977</v>
      </c>
      <c r="I114" s="112">
        <f t="shared" si="16"/>
        <v>-120</v>
      </c>
      <c r="J114" s="112">
        <f t="shared" si="16"/>
        <v>-151.90000000000035</v>
      </c>
      <c r="K114" s="112">
        <f t="shared" si="16"/>
        <v>-83.89999999999992</v>
      </c>
      <c r="L114" s="112">
        <f t="shared" si="16"/>
        <v>-158.39999999999998</v>
      </c>
      <c r="M114" s="112">
        <f t="shared" si="16"/>
        <v>-185.89999999999964</v>
      </c>
      <c r="N114" s="112">
        <f t="shared" si="16"/>
        <v>-203.89999999999998</v>
      </c>
      <c r="O114" s="112">
        <f t="shared" si="16"/>
        <v>-83.9</v>
      </c>
      <c r="P114" s="112">
        <f t="shared" si="16"/>
        <v>-114.79999999999995</v>
      </c>
      <c r="Q114" s="112">
        <f t="shared" si="16"/>
        <v>-83.9</v>
      </c>
      <c r="R114" s="112">
        <f t="shared" si="16"/>
        <v>-83.899999999999977</v>
      </c>
      <c r="S114" s="112">
        <f t="shared" si="16"/>
        <v>-105.1</v>
      </c>
      <c r="T114" s="112">
        <f t="shared" si="16"/>
        <v>-203.89999999999992</v>
      </c>
      <c r="U114" s="112">
        <f t="shared" si="16"/>
        <v>-83.899999999999977</v>
      </c>
      <c r="V114" s="112">
        <f t="shared" si="16"/>
        <v>-83.9</v>
      </c>
      <c r="W114" s="112">
        <f t="shared" si="16"/>
        <v>-83.899999999999977</v>
      </c>
      <c r="X114" s="112">
        <f t="shared" si="16"/>
        <v>-203.90000000000003</v>
      </c>
      <c r="Y114" s="112">
        <f t="shared" si="16"/>
        <v>-1.1368683772161603E-13</v>
      </c>
      <c r="Z114" s="112">
        <f t="shared" si="16"/>
        <v>-203.89999999999995</v>
      </c>
      <c r="AA114" s="112">
        <f t="shared" si="16"/>
        <v>-83.899999999999977</v>
      </c>
      <c r="AB114" s="112">
        <f t="shared" si="16"/>
        <v>-167.99999999999997</v>
      </c>
      <c r="AC114" s="112">
        <f t="shared" si="16"/>
        <v>-83.899999999999977</v>
      </c>
      <c r="AD114" s="112">
        <f t="shared" si="16"/>
        <v>-141.79999999999998</v>
      </c>
      <c r="AE114" s="112">
        <f t="shared" si="16"/>
        <v>-203.9</v>
      </c>
      <c r="AF114" s="112">
        <f t="shared" si="16"/>
        <v>-83.899999999999949</v>
      </c>
      <c r="AG114" s="110"/>
      <c r="AH114" s="110"/>
      <c r="AI114" s="110"/>
      <c r="AJ114" s="110"/>
      <c r="AK114" s="110"/>
    </row>
    <row r="115" spans="3:37" x14ac:dyDescent="0.35">
      <c r="C115" s="5">
        <f t="shared" si="15"/>
        <v>842</v>
      </c>
      <c r="D115" s="5">
        <f t="shared" si="15"/>
        <v>962</v>
      </c>
      <c r="E115" s="1">
        <v>910.00000000000034</v>
      </c>
      <c r="G115" s="96">
        <v>3</v>
      </c>
      <c r="H115" s="112">
        <f t="shared" si="16"/>
        <v>-51.999999999999659</v>
      </c>
      <c r="I115" s="112">
        <f t="shared" si="16"/>
        <v>-88.099999999999739</v>
      </c>
      <c r="J115" s="112">
        <f t="shared" si="16"/>
        <v>-120</v>
      </c>
      <c r="K115" s="112">
        <f t="shared" si="16"/>
        <v>-51.999999999999602</v>
      </c>
      <c r="L115" s="112">
        <f t="shared" si="16"/>
        <v>-126.49999999999966</v>
      </c>
      <c r="M115" s="112">
        <f t="shared" si="16"/>
        <v>-153.99999999999932</v>
      </c>
      <c r="N115" s="112">
        <f t="shared" si="16"/>
        <v>-171.99999999999972</v>
      </c>
      <c r="O115" s="112">
        <f t="shared" si="16"/>
        <v>-51.999999999999602</v>
      </c>
      <c r="P115" s="112">
        <f t="shared" si="16"/>
        <v>-82.899999999999693</v>
      </c>
      <c r="Q115" s="112">
        <f t="shared" si="16"/>
        <v>-51.999999999999602</v>
      </c>
      <c r="R115" s="112">
        <f t="shared" si="16"/>
        <v>-51.999999999999716</v>
      </c>
      <c r="S115" s="112">
        <f t="shared" si="16"/>
        <v>-73.199999999999761</v>
      </c>
      <c r="T115" s="112">
        <f t="shared" si="16"/>
        <v>-171.99999999999966</v>
      </c>
      <c r="U115" s="112">
        <f t="shared" si="16"/>
        <v>-51.999999999999659</v>
      </c>
      <c r="V115" s="112">
        <f t="shared" si="16"/>
        <v>-51.999999999999659</v>
      </c>
      <c r="W115" s="112">
        <f t="shared" si="16"/>
        <v>-51.999999999999659</v>
      </c>
      <c r="X115" s="112">
        <f t="shared" si="16"/>
        <v>-171.99999999999972</v>
      </c>
      <c r="Y115" s="112">
        <f t="shared" si="16"/>
        <v>-118.39999999999975</v>
      </c>
      <c r="Z115" s="112">
        <f t="shared" si="16"/>
        <v>-171.9999999999996</v>
      </c>
      <c r="AA115" s="112">
        <f t="shared" si="16"/>
        <v>-51.999999999999659</v>
      </c>
      <c r="AB115" s="112">
        <f t="shared" si="16"/>
        <v>3.4106051316484809E-13</v>
      </c>
      <c r="AC115" s="112">
        <f t="shared" si="16"/>
        <v>-51.999999999999716</v>
      </c>
      <c r="AD115" s="112">
        <f t="shared" si="16"/>
        <v>-109.89999999999968</v>
      </c>
      <c r="AE115" s="112">
        <f t="shared" si="16"/>
        <v>-171.99999999999963</v>
      </c>
      <c r="AF115" s="112">
        <f t="shared" si="16"/>
        <v>-51.999999999999659</v>
      </c>
      <c r="AG115" s="110"/>
      <c r="AH115" s="110"/>
      <c r="AI115" s="110"/>
      <c r="AJ115" s="110"/>
      <c r="AK115" s="110"/>
    </row>
    <row r="116" spans="3:37" x14ac:dyDescent="0.35">
      <c r="C116" s="5">
        <f t="shared" si="15"/>
        <v>616</v>
      </c>
      <c r="D116" s="5">
        <f t="shared" si="15"/>
        <v>736</v>
      </c>
      <c r="E116" s="1">
        <v>616</v>
      </c>
      <c r="G116" s="96">
        <v>4</v>
      </c>
      <c r="H116" s="112">
        <f t="shared" si="16"/>
        <v>-120</v>
      </c>
      <c r="I116" s="112">
        <f t="shared" si="16"/>
        <v>-156.1</v>
      </c>
      <c r="J116" s="112">
        <f t="shared" si="16"/>
        <v>-188.00000000000037</v>
      </c>
      <c r="K116" s="112">
        <f t="shared" si="16"/>
        <v>-120</v>
      </c>
      <c r="L116" s="112">
        <f t="shared" si="16"/>
        <v>0</v>
      </c>
      <c r="M116" s="112">
        <f t="shared" si="16"/>
        <v>-221.99999999999969</v>
      </c>
      <c r="N116" s="112">
        <f t="shared" si="16"/>
        <v>-239.99999999999994</v>
      </c>
      <c r="O116" s="112">
        <f t="shared" si="16"/>
        <v>-119.99999999999997</v>
      </c>
      <c r="P116" s="112">
        <f t="shared" si="16"/>
        <v>-150.89999999999998</v>
      </c>
      <c r="Q116" s="112">
        <f t="shared" si="16"/>
        <v>-120</v>
      </c>
      <c r="R116" s="112">
        <f t="shared" si="16"/>
        <v>-120</v>
      </c>
      <c r="S116" s="112">
        <f t="shared" si="16"/>
        <v>-141.20000000000005</v>
      </c>
      <c r="T116" s="112">
        <f t="shared" si="16"/>
        <v>-240</v>
      </c>
      <c r="U116" s="112">
        <f t="shared" si="16"/>
        <v>-120</v>
      </c>
      <c r="V116" s="112">
        <f t="shared" si="16"/>
        <v>-120</v>
      </c>
      <c r="W116" s="112">
        <f t="shared" si="16"/>
        <v>-120</v>
      </c>
      <c r="X116" s="112">
        <f t="shared" si="16"/>
        <v>-240.00000000000003</v>
      </c>
      <c r="Y116" s="112">
        <f t="shared" si="16"/>
        <v>-186.40000000000015</v>
      </c>
      <c r="Z116" s="112">
        <f t="shared" si="16"/>
        <v>-240</v>
      </c>
      <c r="AA116" s="112">
        <f t="shared" si="16"/>
        <v>-120.00000000000003</v>
      </c>
      <c r="AB116" s="112">
        <f t="shared" si="16"/>
        <v>-204.10000000000005</v>
      </c>
      <c r="AC116" s="112">
        <f t="shared" si="16"/>
        <v>-120.00000000000006</v>
      </c>
      <c r="AD116" s="112">
        <f t="shared" si="16"/>
        <v>-177.90000000000003</v>
      </c>
      <c r="AE116" s="112">
        <f t="shared" si="16"/>
        <v>-240.00000000000003</v>
      </c>
      <c r="AF116" s="112">
        <f t="shared" si="16"/>
        <v>-119.99999999999996</v>
      </c>
      <c r="AG116" s="110"/>
      <c r="AH116" s="110"/>
      <c r="AI116" s="110"/>
      <c r="AJ116" s="110"/>
      <c r="AK116" s="110"/>
    </row>
    <row r="117" spans="3:37" x14ac:dyDescent="0.35">
      <c r="C117" s="5">
        <f t="shared" si="15"/>
        <v>583</v>
      </c>
      <c r="D117" s="5">
        <f t="shared" si="15"/>
        <v>703</v>
      </c>
      <c r="E117" s="1">
        <v>657.5</v>
      </c>
      <c r="G117" s="96">
        <v>5</v>
      </c>
      <c r="H117" s="112">
        <f t="shared" si="16"/>
        <v>-45.5</v>
      </c>
      <c r="I117" s="112">
        <f t="shared" si="16"/>
        <v>-81.59999999999998</v>
      </c>
      <c r="J117" s="112">
        <f t="shared" si="16"/>
        <v>-113.50000000000031</v>
      </c>
      <c r="K117" s="112">
        <f t="shared" si="16"/>
        <v>-45.500000000000028</v>
      </c>
      <c r="L117" s="112">
        <f t="shared" si="16"/>
        <v>-120</v>
      </c>
      <c r="M117" s="112">
        <f t="shared" si="16"/>
        <v>3.4106051316484809E-13</v>
      </c>
      <c r="N117" s="112">
        <f t="shared" si="16"/>
        <v>-165.49999999999997</v>
      </c>
      <c r="O117" s="112">
        <f t="shared" si="16"/>
        <v>-45.499999999999943</v>
      </c>
      <c r="P117" s="112">
        <f t="shared" si="16"/>
        <v>-76.39999999999992</v>
      </c>
      <c r="Q117" s="112">
        <f t="shared" si="16"/>
        <v>-45.499999999999957</v>
      </c>
      <c r="R117" s="112">
        <f t="shared" si="16"/>
        <v>-45.500000000000057</v>
      </c>
      <c r="S117" s="112">
        <f t="shared" si="16"/>
        <v>-66.700000000000045</v>
      </c>
      <c r="T117" s="112">
        <f t="shared" si="16"/>
        <v>-165.5</v>
      </c>
      <c r="U117" s="112">
        <f t="shared" si="16"/>
        <v>-45.499999999999972</v>
      </c>
      <c r="V117" s="112">
        <f t="shared" si="16"/>
        <v>-45.5</v>
      </c>
      <c r="W117" s="112">
        <f t="shared" si="16"/>
        <v>-45.500000000000028</v>
      </c>
      <c r="X117" s="112">
        <f t="shared" si="16"/>
        <v>-165.50000000000006</v>
      </c>
      <c r="Y117" s="112">
        <f t="shared" si="16"/>
        <v>-111.90000000000009</v>
      </c>
      <c r="Z117" s="112">
        <f t="shared" si="16"/>
        <v>-165.50000000000003</v>
      </c>
      <c r="AA117" s="112">
        <f t="shared" si="16"/>
        <v>-45.499999999999957</v>
      </c>
      <c r="AB117" s="112">
        <f t="shared" si="16"/>
        <v>-129.60000000000008</v>
      </c>
      <c r="AC117" s="112">
        <f t="shared" si="16"/>
        <v>-45.499999999999943</v>
      </c>
      <c r="AD117" s="112">
        <f t="shared" si="16"/>
        <v>-103.39999999999992</v>
      </c>
      <c r="AE117" s="112">
        <f t="shared" si="16"/>
        <v>-165.50000000000006</v>
      </c>
      <c r="AF117" s="112">
        <f t="shared" si="16"/>
        <v>-45.500000000000021</v>
      </c>
      <c r="AG117" s="110"/>
      <c r="AH117" s="110"/>
      <c r="AI117" s="110"/>
      <c r="AJ117" s="110"/>
      <c r="AK117" s="110"/>
    </row>
    <row r="118" spans="3:37" x14ac:dyDescent="0.35">
      <c r="C118" s="5">
        <f t="shared" si="15"/>
        <v>569</v>
      </c>
      <c r="D118" s="5">
        <f t="shared" si="15"/>
        <v>689</v>
      </c>
      <c r="E118" s="1">
        <v>670.99999999999966</v>
      </c>
      <c r="G118" s="96">
        <v>6</v>
      </c>
      <c r="H118" s="112">
        <f t="shared" si="16"/>
        <v>-18.000000000000341</v>
      </c>
      <c r="I118" s="112">
        <f t="shared" si="16"/>
        <v>-54.100000000000406</v>
      </c>
      <c r="J118" s="112">
        <f t="shared" si="16"/>
        <v>-86.000000000000639</v>
      </c>
      <c r="K118" s="112">
        <f t="shared" si="16"/>
        <v>-18.000000000000341</v>
      </c>
      <c r="L118" s="112">
        <f t="shared" si="16"/>
        <v>-92.500000000000313</v>
      </c>
      <c r="M118" s="112">
        <f t="shared" si="16"/>
        <v>-120</v>
      </c>
      <c r="N118" s="112">
        <f t="shared" si="16"/>
        <v>-138.0000000000004</v>
      </c>
      <c r="O118" s="112">
        <f t="shared" si="16"/>
        <v>-18.000000000000398</v>
      </c>
      <c r="P118" s="112">
        <f t="shared" si="16"/>
        <v>-48.900000000000375</v>
      </c>
      <c r="Q118" s="112">
        <f t="shared" si="16"/>
        <v>-18.000000000000384</v>
      </c>
      <c r="R118" s="112">
        <f t="shared" si="16"/>
        <v>-18.000000000000369</v>
      </c>
      <c r="S118" s="112">
        <f t="shared" si="16"/>
        <v>-39.200000000000387</v>
      </c>
      <c r="T118" s="112">
        <f t="shared" si="16"/>
        <v>-138.00000000000034</v>
      </c>
      <c r="U118" s="112">
        <f t="shared" si="16"/>
        <v>-18.000000000000313</v>
      </c>
      <c r="V118" s="112">
        <f t="shared" si="16"/>
        <v>-18.000000000000341</v>
      </c>
      <c r="W118" s="112">
        <f t="shared" si="16"/>
        <v>-18.000000000000341</v>
      </c>
      <c r="X118" s="112">
        <f t="shared" si="16"/>
        <v>-138.00000000000037</v>
      </c>
      <c r="Y118" s="112">
        <f t="shared" si="16"/>
        <v>-84.400000000000404</v>
      </c>
      <c r="Z118" s="112">
        <f t="shared" si="16"/>
        <v>-138.00000000000034</v>
      </c>
      <c r="AA118" s="112">
        <f t="shared" si="16"/>
        <v>-18.000000000000384</v>
      </c>
      <c r="AB118" s="112">
        <f t="shared" si="16"/>
        <v>-102.10000000000041</v>
      </c>
      <c r="AC118" s="112">
        <f t="shared" si="16"/>
        <v>-18.000000000000284</v>
      </c>
      <c r="AD118" s="112">
        <f t="shared" si="16"/>
        <v>-75.900000000000375</v>
      </c>
      <c r="AE118" s="112">
        <f t="shared" si="16"/>
        <v>-138.00000000000037</v>
      </c>
      <c r="AF118" s="112">
        <f t="shared" si="16"/>
        <v>-5.6000000000003638</v>
      </c>
      <c r="AG118" s="110"/>
      <c r="AH118" s="110"/>
      <c r="AI118" s="110"/>
      <c r="AJ118" s="110"/>
      <c r="AK118" s="110"/>
    </row>
    <row r="119" spans="3:37" x14ac:dyDescent="0.35">
      <c r="C119" s="5">
        <f t="shared" si="15"/>
        <v>822</v>
      </c>
      <c r="D119" s="5">
        <f t="shared" si="15"/>
        <v>942</v>
      </c>
      <c r="E119" s="1">
        <v>942</v>
      </c>
      <c r="G119" s="96">
        <v>7</v>
      </c>
      <c r="H119" s="112">
        <f t="shared" si="16"/>
        <v>0</v>
      </c>
      <c r="I119" s="112">
        <f t="shared" si="16"/>
        <v>-36.10000000000008</v>
      </c>
      <c r="J119" s="112">
        <f t="shared" si="16"/>
        <v>-68.000000000000398</v>
      </c>
      <c r="K119" s="112">
        <f t="shared" si="16"/>
        <v>0</v>
      </c>
      <c r="L119" s="112">
        <f t="shared" si="16"/>
        <v>-74.5</v>
      </c>
      <c r="M119" s="112">
        <f t="shared" si="16"/>
        <v>-101.99999999999972</v>
      </c>
      <c r="N119" s="112">
        <f t="shared" si="16"/>
        <v>-120</v>
      </c>
      <c r="O119" s="112">
        <f t="shared" si="16"/>
        <v>0</v>
      </c>
      <c r="P119" s="112">
        <f t="shared" si="16"/>
        <v>-30.899999999999977</v>
      </c>
      <c r="Q119" s="112">
        <f t="shared" si="16"/>
        <v>0</v>
      </c>
      <c r="R119" s="112">
        <f t="shared" si="16"/>
        <v>0</v>
      </c>
      <c r="S119" s="112">
        <f t="shared" si="16"/>
        <v>-21.200000000000045</v>
      </c>
      <c r="T119" s="112">
        <f t="shared" si="16"/>
        <v>-120</v>
      </c>
      <c r="U119" s="112">
        <f t="shared" si="16"/>
        <v>0</v>
      </c>
      <c r="V119" s="112">
        <f t="shared" si="16"/>
        <v>0</v>
      </c>
      <c r="W119" s="112">
        <f t="shared" si="16"/>
        <v>0</v>
      </c>
      <c r="X119" s="112">
        <f t="shared" si="16"/>
        <v>-120.00000000000009</v>
      </c>
      <c r="Y119" s="112">
        <f t="shared" si="16"/>
        <v>-66.400000000000091</v>
      </c>
      <c r="Z119" s="112">
        <f t="shared" si="16"/>
        <v>-119.99999999999997</v>
      </c>
      <c r="AA119" s="112">
        <f t="shared" si="16"/>
        <v>0</v>
      </c>
      <c r="AB119" s="112">
        <f t="shared" si="16"/>
        <v>-84.100000000000051</v>
      </c>
      <c r="AC119" s="112">
        <f t="shared" si="16"/>
        <v>0</v>
      </c>
      <c r="AD119" s="112">
        <f t="shared" si="16"/>
        <v>-57.899999999999935</v>
      </c>
      <c r="AE119" s="112">
        <f t="shared" si="16"/>
        <v>-119.99999999999994</v>
      </c>
      <c r="AF119" s="112">
        <f t="shared" si="16"/>
        <v>0</v>
      </c>
      <c r="AG119" s="110"/>
      <c r="AH119" s="110"/>
      <c r="AI119" s="110"/>
      <c r="AJ119" s="110"/>
      <c r="AK119" s="110"/>
    </row>
    <row r="120" spans="3:37" x14ac:dyDescent="0.35">
      <c r="C120" s="5">
        <f t="shared" si="15"/>
        <v>617</v>
      </c>
      <c r="D120" s="5">
        <f t="shared" si="15"/>
        <v>737</v>
      </c>
      <c r="E120" s="1">
        <v>617</v>
      </c>
      <c r="G120" s="96">
        <v>8</v>
      </c>
      <c r="H120" s="112">
        <f t="shared" si="16"/>
        <v>-120.00000000000006</v>
      </c>
      <c r="I120" s="112">
        <f t="shared" si="16"/>
        <v>-156.10000000000005</v>
      </c>
      <c r="J120" s="112">
        <f t="shared" si="16"/>
        <v>-188.0000000000004</v>
      </c>
      <c r="K120" s="112">
        <f t="shared" si="16"/>
        <v>-119.99999999999997</v>
      </c>
      <c r="L120" s="112">
        <f t="shared" si="16"/>
        <v>-194.50000000000003</v>
      </c>
      <c r="M120" s="112">
        <f t="shared" si="16"/>
        <v>-221.99999999999972</v>
      </c>
      <c r="N120" s="112">
        <f t="shared" si="16"/>
        <v>-240.00000000000006</v>
      </c>
      <c r="O120" s="112">
        <f t="shared" si="16"/>
        <v>-120</v>
      </c>
      <c r="P120" s="112">
        <f t="shared" si="16"/>
        <v>-150.90000000000003</v>
      </c>
      <c r="Q120" s="112">
        <f t="shared" si="16"/>
        <v>-97.700000000000045</v>
      </c>
      <c r="R120" s="112">
        <f t="shared" si="16"/>
        <v>-120.00000000000003</v>
      </c>
      <c r="S120" s="112">
        <f t="shared" si="16"/>
        <v>-141.20000000000007</v>
      </c>
      <c r="T120" s="112">
        <f t="shared" si="16"/>
        <v>-240</v>
      </c>
      <c r="U120" s="112">
        <f t="shared" si="16"/>
        <v>-120</v>
      </c>
      <c r="V120" s="112">
        <f t="shared" si="16"/>
        <v>-120.00000000000004</v>
      </c>
      <c r="W120" s="112">
        <f t="shared" si="16"/>
        <v>-119.99999999999994</v>
      </c>
      <c r="X120" s="112">
        <f t="shared" si="16"/>
        <v>-239.99999999999997</v>
      </c>
      <c r="Y120" s="112">
        <f t="shared" si="16"/>
        <v>-186.40000000000006</v>
      </c>
      <c r="Z120" s="112">
        <f t="shared" si="16"/>
        <v>-239.99999999999997</v>
      </c>
      <c r="AA120" s="112">
        <f t="shared" si="16"/>
        <v>-120.00000000000003</v>
      </c>
      <c r="AB120" s="112">
        <f t="shared" si="16"/>
        <v>-204.10000000000002</v>
      </c>
      <c r="AC120" s="112">
        <f t="shared" si="16"/>
        <v>-120.00000000000006</v>
      </c>
      <c r="AD120" s="112">
        <f t="shared" si="16"/>
        <v>-177.90000000000003</v>
      </c>
      <c r="AE120" s="112">
        <f t="shared" si="16"/>
        <v>-240.00000000000006</v>
      </c>
      <c r="AF120" s="112">
        <f t="shared" si="16"/>
        <v>-120</v>
      </c>
      <c r="AG120" s="110"/>
      <c r="AH120" s="110"/>
      <c r="AI120" s="110"/>
      <c r="AJ120" s="110"/>
      <c r="AK120" s="110"/>
    </row>
    <row r="121" spans="3:37" x14ac:dyDescent="0.35">
      <c r="C121" s="5">
        <f t="shared" si="15"/>
        <v>504</v>
      </c>
      <c r="D121" s="5">
        <f t="shared" si="15"/>
        <v>624</v>
      </c>
      <c r="E121" s="1">
        <v>534.9</v>
      </c>
      <c r="G121" s="96">
        <v>9</v>
      </c>
      <c r="H121" s="112">
        <f t="shared" si="16"/>
        <v>-89.10000000000008</v>
      </c>
      <c r="I121" s="112">
        <f t="shared" si="16"/>
        <v>-125.20000000000007</v>
      </c>
      <c r="J121" s="112">
        <f t="shared" si="16"/>
        <v>-157.10000000000036</v>
      </c>
      <c r="K121" s="112">
        <f t="shared" si="16"/>
        <v>-89.100000000000065</v>
      </c>
      <c r="L121" s="112">
        <f t="shared" si="16"/>
        <v>-163.6</v>
      </c>
      <c r="M121" s="112">
        <f t="shared" si="16"/>
        <v>-191.09999999999968</v>
      </c>
      <c r="N121" s="112">
        <f t="shared" si="16"/>
        <v>-209.10000000000005</v>
      </c>
      <c r="O121" s="112">
        <f t="shared" si="16"/>
        <v>-71.300000000000068</v>
      </c>
      <c r="P121" s="112">
        <f t="shared" si="16"/>
        <v>-120</v>
      </c>
      <c r="Q121" s="112">
        <f t="shared" si="16"/>
        <v>-89.100000000000065</v>
      </c>
      <c r="R121" s="112">
        <f t="shared" si="16"/>
        <v>-89.100000000000051</v>
      </c>
      <c r="S121" s="112">
        <f t="shared" si="16"/>
        <v>-110.3000000000001</v>
      </c>
      <c r="T121" s="112">
        <f t="shared" si="16"/>
        <v>-209.10000000000002</v>
      </c>
      <c r="U121" s="112">
        <f t="shared" si="16"/>
        <v>-89.100000000000051</v>
      </c>
      <c r="V121" s="112">
        <f t="shared" si="16"/>
        <v>-89.10000000000008</v>
      </c>
      <c r="W121" s="112">
        <f t="shared" si="16"/>
        <v>-89.09999999999998</v>
      </c>
      <c r="X121" s="112">
        <f t="shared" si="16"/>
        <v>-209.1</v>
      </c>
      <c r="Y121" s="112">
        <f t="shared" si="16"/>
        <v>-155.50000000000017</v>
      </c>
      <c r="Z121" s="112">
        <f t="shared" si="16"/>
        <v>-209.10000000000008</v>
      </c>
      <c r="AA121" s="112">
        <f t="shared" si="16"/>
        <v>-89.1</v>
      </c>
      <c r="AB121" s="112">
        <f t="shared" si="16"/>
        <v>-173.20000000000002</v>
      </c>
      <c r="AC121" s="112">
        <f t="shared" si="16"/>
        <v>-89.100000000000023</v>
      </c>
      <c r="AD121" s="112">
        <f t="shared" si="16"/>
        <v>-147</v>
      </c>
      <c r="AE121" s="112">
        <f t="shared" si="16"/>
        <v>-209.10000000000005</v>
      </c>
      <c r="AF121" s="112">
        <f t="shared" si="16"/>
        <v>-89.09999999999998</v>
      </c>
      <c r="AG121" s="110"/>
      <c r="AH121" s="110"/>
      <c r="AI121" s="110"/>
      <c r="AJ121" s="110"/>
      <c r="AK121" s="110"/>
    </row>
    <row r="122" spans="3:37" x14ac:dyDescent="0.35">
      <c r="C122" s="5">
        <f t="shared" si="15"/>
        <v>727</v>
      </c>
      <c r="D122" s="5">
        <f t="shared" si="15"/>
        <v>847</v>
      </c>
      <c r="E122" s="1">
        <v>727</v>
      </c>
      <c r="G122" s="96">
        <v>10</v>
      </c>
      <c r="H122" s="112">
        <f t="shared" si="16"/>
        <v>-120</v>
      </c>
      <c r="I122" s="112">
        <f t="shared" si="16"/>
        <v>0</v>
      </c>
      <c r="J122" s="112">
        <f t="shared" si="16"/>
        <v>-188.00000000000037</v>
      </c>
      <c r="K122" s="112">
        <f t="shared" si="16"/>
        <v>-119.99999999999994</v>
      </c>
      <c r="L122" s="112">
        <f t="shared" si="16"/>
        <v>-194.5</v>
      </c>
      <c r="M122" s="112">
        <f t="shared" si="16"/>
        <v>-221.99999999999966</v>
      </c>
      <c r="N122" s="112">
        <f t="shared" si="16"/>
        <v>-239.99999999999994</v>
      </c>
      <c r="O122" s="112">
        <f t="shared" si="16"/>
        <v>-120.00000000000006</v>
      </c>
      <c r="P122" s="112">
        <f t="shared" si="16"/>
        <v>-150.90000000000003</v>
      </c>
      <c r="Q122" s="112">
        <f t="shared" si="16"/>
        <v>-120</v>
      </c>
      <c r="R122" s="112">
        <f t="shared" si="16"/>
        <v>-119.99999999999994</v>
      </c>
      <c r="S122" s="112">
        <f t="shared" si="16"/>
        <v>-141.19999999999999</v>
      </c>
      <c r="T122" s="112">
        <f t="shared" si="16"/>
        <v>-240.00000000000006</v>
      </c>
      <c r="U122" s="112">
        <f t="shared" si="16"/>
        <v>-120</v>
      </c>
      <c r="V122" s="112">
        <f t="shared" si="16"/>
        <v>-120</v>
      </c>
      <c r="W122" s="112">
        <f t="shared" si="16"/>
        <v>-120</v>
      </c>
      <c r="X122" s="112">
        <f t="shared" si="16"/>
        <v>-240.00000000000003</v>
      </c>
      <c r="Y122" s="112">
        <f t="shared" si="16"/>
        <v>-186.40000000000006</v>
      </c>
      <c r="Z122" s="112">
        <f t="shared" si="16"/>
        <v>-239.99999999999994</v>
      </c>
      <c r="AA122" s="112">
        <f t="shared" si="16"/>
        <v>-120</v>
      </c>
      <c r="AB122" s="112">
        <f t="shared" si="16"/>
        <v>-204.1</v>
      </c>
      <c r="AC122" s="112">
        <f t="shared" si="16"/>
        <v>-120</v>
      </c>
      <c r="AD122" s="112">
        <f t="shared" si="16"/>
        <v>-177.9</v>
      </c>
      <c r="AE122" s="112">
        <f t="shared" si="16"/>
        <v>-240.00000000000006</v>
      </c>
      <c r="AF122" s="112">
        <f t="shared" si="16"/>
        <v>-119.99999999999997</v>
      </c>
      <c r="AG122" s="110"/>
      <c r="AH122" s="110"/>
      <c r="AI122" s="110"/>
      <c r="AJ122" s="110"/>
      <c r="AK122" s="110"/>
    </row>
    <row r="123" spans="3:37" x14ac:dyDescent="0.35">
      <c r="C123" s="5">
        <f t="shared" si="15"/>
        <v>515</v>
      </c>
      <c r="D123" s="5">
        <f t="shared" si="15"/>
        <v>635</v>
      </c>
      <c r="E123" s="1">
        <v>515</v>
      </c>
      <c r="G123" s="96">
        <v>11</v>
      </c>
      <c r="H123" s="112">
        <f t="shared" si="16"/>
        <v>-120.00000000000006</v>
      </c>
      <c r="I123" s="112">
        <f t="shared" si="16"/>
        <v>-156.10000000000008</v>
      </c>
      <c r="J123" s="112">
        <f t="shared" si="16"/>
        <v>-188.00000000000031</v>
      </c>
      <c r="K123" s="112">
        <f t="shared" si="16"/>
        <v>-120.00000000000004</v>
      </c>
      <c r="L123" s="112">
        <f t="shared" si="16"/>
        <v>-194.49999999999997</v>
      </c>
      <c r="M123" s="112">
        <f t="shared" si="16"/>
        <v>-221.99999999999966</v>
      </c>
      <c r="N123" s="112">
        <f t="shared" si="16"/>
        <v>-239.99999999999994</v>
      </c>
      <c r="O123" s="112">
        <f t="shared" si="16"/>
        <v>-120.00000000000003</v>
      </c>
      <c r="P123" s="112">
        <f t="shared" si="16"/>
        <v>0</v>
      </c>
      <c r="Q123" s="112">
        <f t="shared" si="16"/>
        <v>-120.00000000000004</v>
      </c>
      <c r="R123" s="112">
        <f t="shared" si="16"/>
        <v>-120</v>
      </c>
      <c r="S123" s="112">
        <f t="shared" si="16"/>
        <v>-141.20000000000007</v>
      </c>
      <c r="T123" s="112">
        <f t="shared" si="16"/>
        <v>-240</v>
      </c>
      <c r="U123" s="112">
        <f t="shared" si="16"/>
        <v>-120.00000000000006</v>
      </c>
      <c r="V123" s="112">
        <f t="shared" si="16"/>
        <v>-119.99999999999994</v>
      </c>
      <c r="W123" s="112">
        <f t="shared" si="16"/>
        <v>-119.99999999999996</v>
      </c>
      <c r="X123" s="112">
        <f t="shared" si="16"/>
        <v>-239.99999999999997</v>
      </c>
      <c r="Y123" s="112">
        <f t="shared" si="16"/>
        <v>-186.40000000000006</v>
      </c>
      <c r="Z123" s="112">
        <f t="shared" si="16"/>
        <v>-240.00000000000003</v>
      </c>
      <c r="AA123" s="112">
        <f t="shared" si="16"/>
        <v>-119.99999999999997</v>
      </c>
      <c r="AB123" s="112">
        <f t="shared" si="16"/>
        <v>-204.09999999999997</v>
      </c>
      <c r="AC123" s="112">
        <f t="shared" si="16"/>
        <v>-120</v>
      </c>
      <c r="AD123" s="112">
        <f t="shared" si="16"/>
        <v>-177.89999999999998</v>
      </c>
      <c r="AE123" s="112">
        <f t="shared" si="16"/>
        <v>-240</v>
      </c>
      <c r="AF123" s="112">
        <f t="shared" si="16"/>
        <v>-119.99999999999996</v>
      </c>
      <c r="AG123" s="110"/>
      <c r="AH123" s="110"/>
      <c r="AI123" s="110"/>
      <c r="AJ123" s="110"/>
      <c r="AK123" s="110"/>
    </row>
    <row r="124" spans="3:37" x14ac:dyDescent="0.35">
      <c r="C124" s="5">
        <f t="shared" si="15"/>
        <v>743</v>
      </c>
      <c r="D124" s="5">
        <f t="shared" si="15"/>
        <v>863</v>
      </c>
      <c r="E124" s="1">
        <v>764.2</v>
      </c>
      <c r="G124" s="96">
        <v>12</v>
      </c>
      <c r="H124" s="112">
        <f t="shared" si="16"/>
        <v>-98.799999999999955</v>
      </c>
      <c r="I124" s="112">
        <f t="shared" si="16"/>
        <v>-134.9</v>
      </c>
      <c r="J124" s="112">
        <f t="shared" si="16"/>
        <v>-166.80000000000032</v>
      </c>
      <c r="K124" s="112">
        <f t="shared" si="16"/>
        <v>-98.799999999999955</v>
      </c>
      <c r="L124" s="112">
        <f t="shared" si="16"/>
        <v>-173.29999999999995</v>
      </c>
      <c r="M124" s="112">
        <f t="shared" ref="M124:AF124" si="17">$E124+$B16+M16-M$110-($D124-M$109+$B16+M16)*(1-M86)</f>
        <v>-200.79999999999961</v>
      </c>
      <c r="N124" s="112">
        <f t="shared" si="17"/>
        <v>-218.79999999999995</v>
      </c>
      <c r="O124" s="112">
        <f t="shared" si="17"/>
        <v>-98.799999999999955</v>
      </c>
      <c r="P124" s="112">
        <f t="shared" si="17"/>
        <v>-129.69999999999999</v>
      </c>
      <c r="Q124" s="112">
        <f t="shared" si="17"/>
        <v>-98.799999999999983</v>
      </c>
      <c r="R124" s="112">
        <f t="shared" si="17"/>
        <v>-98.799999999999955</v>
      </c>
      <c r="S124" s="112">
        <f t="shared" si="17"/>
        <v>-120</v>
      </c>
      <c r="T124" s="112">
        <f t="shared" si="17"/>
        <v>0</v>
      </c>
      <c r="U124" s="112">
        <f t="shared" si="17"/>
        <v>-98.799999999999955</v>
      </c>
      <c r="V124" s="112">
        <f t="shared" si="17"/>
        <v>-98.799999999999955</v>
      </c>
      <c r="W124" s="112">
        <f t="shared" si="17"/>
        <v>-98.799999999999955</v>
      </c>
      <c r="X124" s="112">
        <f t="shared" si="17"/>
        <v>-218.8</v>
      </c>
      <c r="Y124" s="112">
        <f t="shared" si="17"/>
        <v>-165.2000000000001</v>
      </c>
      <c r="Z124" s="112">
        <f t="shared" si="17"/>
        <v>-218.79999999999993</v>
      </c>
      <c r="AA124" s="112">
        <f t="shared" si="17"/>
        <v>-98.799999999999955</v>
      </c>
      <c r="AB124" s="112">
        <f t="shared" si="17"/>
        <v>-182.9</v>
      </c>
      <c r="AC124" s="112">
        <f t="shared" si="17"/>
        <v>-98.799999999999955</v>
      </c>
      <c r="AD124" s="112">
        <f t="shared" si="17"/>
        <v>-156.69999999999993</v>
      </c>
      <c r="AE124" s="112">
        <f t="shared" si="17"/>
        <v>-218.79999999999995</v>
      </c>
      <c r="AF124" s="112">
        <f t="shared" si="17"/>
        <v>-98.799999999999955</v>
      </c>
      <c r="AG124" s="110"/>
      <c r="AH124" s="110"/>
      <c r="AI124" s="110"/>
      <c r="AJ124" s="110"/>
      <c r="AK124" s="110"/>
    </row>
    <row r="125" spans="3:37" x14ac:dyDescent="0.35">
      <c r="C125" s="5">
        <f t="shared" si="15"/>
        <v>653</v>
      </c>
      <c r="D125" s="5">
        <f t="shared" si="15"/>
        <v>773</v>
      </c>
      <c r="E125" s="1">
        <v>773</v>
      </c>
      <c r="G125" s="96">
        <v>13</v>
      </c>
      <c r="H125" s="112">
        <f t="shared" ref="H125:AF135" si="18">$E125+$B17+H17-H$110-($D125-H$109+$B17+H17)*(1-H87)</f>
        <v>0</v>
      </c>
      <c r="I125" s="112">
        <f t="shared" si="18"/>
        <v>-36.099999999999966</v>
      </c>
      <c r="J125" s="112">
        <f t="shared" si="18"/>
        <v>-68.000000000000298</v>
      </c>
      <c r="K125" s="112">
        <f t="shared" si="18"/>
        <v>0</v>
      </c>
      <c r="L125" s="112">
        <f t="shared" si="18"/>
        <v>-74.5</v>
      </c>
      <c r="M125" s="112">
        <f t="shared" si="18"/>
        <v>-101.99999999999966</v>
      </c>
      <c r="N125" s="112">
        <f t="shared" si="18"/>
        <v>-120</v>
      </c>
      <c r="O125" s="112">
        <f t="shared" si="18"/>
        <v>0</v>
      </c>
      <c r="P125" s="112">
        <f t="shared" si="18"/>
        <v>-30.899999999999977</v>
      </c>
      <c r="Q125" s="112">
        <f t="shared" si="18"/>
        <v>0</v>
      </c>
      <c r="R125" s="112">
        <f t="shared" si="18"/>
        <v>0</v>
      </c>
      <c r="S125" s="112">
        <f t="shared" si="18"/>
        <v>-21.200000000000088</v>
      </c>
      <c r="T125" s="112">
        <f t="shared" si="18"/>
        <v>-120</v>
      </c>
      <c r="U125" s="112">
        <f t="shared" si="18"/>
        <v>0</v>
      </c>
      <c r="V125" s="112">
        <f t="shared" si="18"/>
        <v>-23.600000000000023</v>
      </c>
      <c r="W125" s="112">
        <f t="shared" si="18"/>
        <v>0</v>
      </c>
      <c r="X125" s="112">
        <f t="shared" si="18"/>
        <v>-119.99999999999997</v>
      </c>
      <c r="Y125" s="112">
        <f t="shared" si="18"/>
        <v>-66.400000000000063</v>
      </c>
      <c r="Z125" s="112">
        <f t="shared" si="18"/>
        <v>-120.00000000000003</v>
      </c>
      <c r="AA125" s="112">
        <f t="shared" si="18"/>
        <v>0</v>
      </c>
      <c r="AB125" s="112">
        <f t="shared" si="18"/>
        <v>-84.09999999999998</v>
      </c>
      <c r="AC125" s="112">
        <f t="shared" si="18"/>
        <v>0</v>
      </c>
      <c r="AD125" s="112">
        <f t="shared" si="18"/>
        <v>-57.899999999999977</v>
      </c>
      <c r="AE125" s="112">
        <f t="shared" si="18"/>
        <v>-120</v>
      </c>
      <c r="AF125" s="112">
        <f t="shared" si="18"/>
        <v>0</v>
      </c>
      <c r="AG125" s="110"/>
      <c r="AH125" s="110"/>
      <c r="AI125" s="110"/>
      <c r="AJ125" s="110"/>
      <c r="AK125" s="110"/>
    </row>
    <row r="126" spans="3:37" x14ac:dyDescent="0.35">
      <c r="C126" s="5">
        <f t="shared" si="15"/>
        <v>534</v>
      </c>
      <c r="D126" s="5">
        <f t="shared" si="15"/>
        <v>654</v>
      </c>
      <c r="E126" s="1">
        <v>534</v>
      </c>
      <c r="G126" s="96">
        <v>14</v>
      </c>
      <c r="H126" s="112">
        <f t="shared" si="18"/>
        <v>-119.99999999999997</v>
      </c>
      <c r="I126" s="112">
        <f t="shared" si="18"/>
        <v>-156.10000000000002</v>
      </c>
      <c r="J126" s="112">
        <f t="shared" si="18"/>
        <v>-188.00000000000028</v>
      </c>
      <c r="K126" s="112">
        <f t="shared" si="18"/>
        <v>-120.00000000000004</v>
      </c>
      <c r="L126" s="112">
        <f t="shared" si="18"/>
        <v>-194.50000000000003</v>
      </c>
      <c r="M126" s="112">
        <f t="shared" si="18"/>
        <v>-221.99999999999972</v>
      </c>
      <c r="N126" s="112">
        <f t="shared" si="18"/>
        <v>-239.99999999999994</v>
      </c>
      <c r="O126" s="112">
        <f t="shared" si="18"/>
        <v>-120.00000000000003</v>
      </c>
      <c r="P126" s="112">
        <f t="shared" si="18"/>
        <v>-150.9</v>
      </c>
      <c r="Q126" s="112">
        <f t="shared" si="18"/>
        <v>-119.99999999999997</v>
      </c>
      <c r="R126" s="112">
        <f t="shared" si="18"/>
        <v>-120.00000000000006</v>
      </c>
      <c r="S126" s="112">
        <f t="shared" si="18"/>
        <v>-141.20000000000002</v>
      </c>
      <c r="T126" s="112">
        <f t="shared" si="18"/>
        <v>-240</v>
      </c>
      <c r="U126" s="112">
        <f t="shared" si="18"/>
        <v>-120</v>
      </c>
      <c r="V126" s="112">
        <f t="shared" si="18"/>
        <v>-120.00000000000006</v>
      </c>
      <c r="W126" s="112">
        <f t="shared" si="18"/>
        <v>-56.5</v>
      </c>
      <c r="X126" s="112">
        <f t="shared" si="18"/>
        <v>-240.00000000000003</v>
      </c>
      <c r="Y126" s="112">
        <f t="shared" si="18"/>
        <v>-186.40000000000009</v>
      </c>
      <c r="Z126" s="112">
        <f t="shared" si="18"/>
        <v>-240.00000000000003</v>
      </c>
      <c r="AA126" s="112">
        <f t="shared" si="18"/>
        <v>-119.99999999999996</v>
      </c>
      <c r="AB126" s="112">
        <f t="shared" si="18"/>
        <v>-204.09999999999997</v>
      </c>
      <c r="AC126" s="112">
        <f t="shared" si="18"/>
        <v>-120.00000000000006</v>
      </c>
      <c r="AD126" s="112">
        <f t="shared" si="18"/>
        <v>-177.90000000000003</v>
      </c>
      <c r="AE126" s="112">
        <f t="shared" si="18"/>
        <v>-240.00000000000006</v>
      </c>
      <c r="AF126" s="112">
        <f t="shared" si="18"/>
        <v>-120</v>
      </c>
      <c r="AG126" s="110"/>
      <c r="AH126" s="110"/>
      <c r="AI126" s="110"/>
      <c r="AJ126" s="110"/>
      <c r="AK126" s="110"/>
    </row>
    <row r="127" spans="3:37" x14ac:dyDescent="0.35">
      <c r="C127" s="5">
        <f t="shared" si="15"/>
        <v>865</v>
      </c>
      <c r="D127" s="5">
        <f t="shared" si="15"/>
        <v>985</v>
      </c>
      <c r="E127" s="1">
        <v>865</v>
      </c>
      <c r="G127" s="96">
        <v>15</v>
      </c>
      <c r="H127" s="112">
        <f t="shared" si="18"/>
        <v>-120</v>
      </c>
      <c r="I127" s="112">
        <f t="shared" si="18"/>
        <v>-156.10000000000002</v>
      </c>
      <c r="J127" s="112">
        <f t="shared" si="18"/>
        <v>-188.00000000000031</v>
      </c>
      <c r="K127" s="112">
        <f t="shared" si="18"/>
        <v>-119.99999999999994</v>
      </c>
      <c r="L127" s="112">
        <f t="shared" si="18"/>
        <v>-194.50000000000006</v>
      </c>
      <c r="M127" s="112">
        <f t="shared" si="18"/>
        <v>-221.9999999999996</v>
      </c>
      <c r="N127" s="112">
        <f t="shared" si="18"/>
        <v>-239.99999999999994</v>
      </c>
      <c r="O127" s="112">
        <f t="shared" si="18"/>
        <v>-120</v>
      </c>
      <c r="P127" s="112">
        <f t="shared" si="18"/>
        <v>-150.89999999999998</v>
      </c>
      <c r="Q127" s="112">
        <f t="shared" si="18"/>
        <v>-120</v>
      </c>
      <c r="R127" s="112">
        <f t="shared" si="18"/>
        <v>-120</v>
      </c>
      <c r="S127" s="112">
        <f t="shared" si="18"/>
        <v>-141.20000000000005</v>
      </c>
      <c r="T127" s="112">
        <f t="shared" si="18"/>
        <v>-240</v>
      </c>
      <c r="U127" s="112">
        <f t="shared" si="18"/>
        <v>-120.00000000000006</v>
      </c>
      <c r="V127" s="112">
        <f t="shared" si="18"/>
        <v>-120</v>
      </c>
      <c r="W127" s="112">
        <f t="shared" si="18"/>
        <v>-120</v>
      </c>
      <c r="X127" s="112">
        <f t="shared" si="18"/>
        <v>-22.100000000000023</v>
      </c>
      <c r="Y127" s="112">
        <f t="shared" si="18"/>
        <v>-186.40000000000009</v>
      </c>
      <c r="Z127" s="112">
        <f t="shared" si="18"/>
        <v>-240.00000000000006</v>
      </c>
      <c r="AA127" s="112">
        <f t="shared" si="18"/>
        <v>-120</v>
      </c>
      <c r="AB127" s="112">
        <f t="shared" si="18"/>
        <v>-204.1</v>
      </c>
      <c r="AC127" s="112">
        <f t="shared" si="18"/>
        <v>-119.99999999999994</v>
      </c>
      <c r="AD127" s="112">
        <f t="shared" si="18"/>
        <v>-177.89999999999992</v>
      </c>
      <c r="AE127" s="112">
        <f t="shared" si="18"/>
        <v>-239.99999999999994</v>
      </c>
      <c r="AF127" s="112">
        <f t="shared" si="18"/>
        <v>-120</v>
      </c>
      <c r="AG127" s="110"/>
      <c r="AH127" s="110"/>
      <c r="AI127" s="110"/>
      <c r="AJ127" s="110"/>
      <c r="AK127" s="110"/>
    </row>
    <row r="128" spans="3:37" x14ac:dyDescent="0.35">
      <c r="C128" s="5">
        <f t="shared" si="15"/>
        <v>608</v>
      </c>
      <c r="D128" s="5">
        <f t="shared" si="15"/>
        <v>728</v>
      </c>
      <c r="E128" s="1">
        <v>608</v>
      </c>
      <c r="G128" s="96">
        <v>16</v>
      </c>
      <c r="H128" s="112">
        <f t="shared" si="18"/>
        <v>-120.00000000000003</v>
      </c>
      <c r="I128" s="112">
        <f t="shared" si="18"/>
        <v>-156.10000000000008</v>
      </c>
      <c r="J128" s="112">
        <f t="shared" si="18"/>
        <v>-188.00000000000037</v>
      </c>
      <c r="K128" s="112">
        <f t="shared" si="18"/>
        <v>-119.99999999999997</v>
      </c>
      <c r="L128" s="112">
        <f t="shared" si="18"/>
        <v>-194.49999999999997</v>
      </c>
      <c r="M128" s="112">
        <f t="shared" si="18"/>
        <v>-221.99999999999966</v>
      </c>
      <c r="N128" s="112">
        <f t="shared" si="18"/>
        <v>-240</v>
      </c>
      <c r="O128" s="112">
        <f t="shared" si="18"/>
        <v>-119.99999999999994</v>
      </c>
      <c r="P128" s="112">
        <f t="shared" si="18"/>
        <v>-150.89999999999992</v>
      </c>
      <c r="Q128" s="112">
        <f t="shared" si="18"/>
        <v>-120.00000000000004</v>
      </c>
      <c r="R128" s="112">
        <f t="shared" si="18"/>
        <v>-120</v>
      </c>
      <c r="S128" s="112">
        <f t="shared" si="18"/>
        <v>-96.100000000000023</v>
      </c>
      <c r="T128" s="112">
        <f t="shared" si="18"/>
        <v>-240</v>
      </c>
      <c r="U128" s="112">
        <f t="shared" si="18"/>
        <v>-120</v>
      </c>
      <c r="V128" s="112">
        <f t="shared" si="18"/>
        <v>-120.00000000000003</v>
      </c>
      <c r="W128" s="112">
        <f t="shared" si="18"/>
        <v>-120</v>
      </c>
      <c r="X128" s="112">
        <f t="shared" si="18"/>
        <v>-240.00000000000003</v>
      </c>
      <c r="Y128" s="112">
        <f t="shared" si="18"/>
        <v>-186.40000000000015</v>
      </c>
      <c r="Z128" s="112">
        <f t="shared" si="18"/>
        <v>-239.99999999999994</v>
      </c>
      <c r="AA128" s="112">
        <f t="shared" si="18"/>
        <v>-120.00000000000003</v>
      </c>
      <c r="AB128" s="112">
        <f t="shared" si="18"/>
        <v>-204.10000000000005</v>
      </c>
      <c r="AC128" s="112">
        <f t="shared" si="18"/>
        <v>-119.99999999999997</v>
      </c>
      <c r="AD128" s="112">
        <f t="shared" si="18"/>
        <v>-177.89999999999995</v>
      </c>
      <c r="AE128" s="112">
        <f t="shared" si="18"/>
        <v>-240</v>
      </c>
      <c r="AF128" s="112">
        <f t="shared" si="18"/>
        <v>-120.00000000000004</v>
      </c>
      <c r="AG128" s="110"/>
      <c r="AH128" s="110"/>
      <c r="AI128" s="110"/>
      <c r="AJ128" s="110"/>
      <c r="AK128" s="110"/>
    </row>
    <row r="129" spans="3:37" x14ac:dyDescent="0.35">
      <c r="C129" s="5">
        <f t="shared" si="15"/>
        <v>783</v>
      </c>
      <c r="D129" s="5">
        <f t="shared" si="15"/>
        <v>903</v>
      </c>
      <c r="E129" s="1">
        <v>903</v>
      </c>
      <c r="G129" s="96">
        <v>17</v>
      </c>
      <c r="H129" s="112">
        <f t="shared" si="18"/>
        <v>0</v>
      </c>
      <c r="I129" s="112">
        <f t="shared" si="18"/>
        <v>-36.10000000000008</v>
      </c>
      <c r="J129" s="112">
        <f t="shared" si="18"/>
        <v>-68.000000000000369</v>
      </c>
      <c r="K129" s="112">
        <f t="shared" si="18"/>
        <v>0</v>
      </c>
      <c r="L129" s="112">
        <f t="shared" si="18"/>
        <v>-74.5</v>
      </c>
      <c r="M129" s="112">
        <f t="shared" si="18"/>
        <v>-101.99999999999966</v>
      </c>
      <c r="N129" s="112">
        <f t="shared" si="18"/>
        <v>-120</v>
      </c>
      <c r="O129" s="112">
        <f t="shared" si="18"/>
        <v>0</v>
      </c>
      <c r="P129" s="112">
        <f t="shared" si="18"/>
        <v>-30.89999999999992</v>
      </c>
      <c r="Q129" s="112">
        <f t="shared" si="18"/>
        <v>0</v>
      </c>
      <c r="R129" s="112">
        <f t="shared" si="18"/>
        <v>0</v>
      </c>
      <c r="S129" s="112">
        <f t="shared" si="18"/>
        <v>-21.200000000000102</v>
      </c>
      <c r="T129" s="112">
        <f t="shared" si="18"/>
        <v>-120</v>
      </c>
      <c r="U129" s="112">
        <f t="shared" si="18"/>
        <v>0</v>
      </c>
      <c r="V129" s="112">
        <f t="shared" si="18"/>
        <v>0</v>
      </c>
      <c r="W129" s="112">
        <f t="shared" si="18"/>
        <v>0</v>
      </c>
      <c r="X129" s="112">
        <f t="shared" si="18"/>
        <v>-120</v>
      </c>
      <c r="Y129" s="112">
        <f t="shared" si="18"/>
        <v>-66.400000000000034</v>
      </c>
      <c r="Z129" s="112">
        <f t="shared" si="18"/>
        <v>-119.99999999999997</v>
      </c>
      <c r="AA129" s="112">
        <f t="shared" si="18"/>
        <v>0</v>
      </c>
      <c r="AB129" s="112">
        <f t="shared" si="18"/>
        <v>-84.100000000000051</v>
      </c>
      <c r="AC129" s="112">
        <f t="shared" si="18"/>
        <v>0</v>
      </c>
      <c r="AD129" s="112">
        <f t="shared" si="18"/>
        <v>-57.899999999999977</v>
      </c>
      <c r="AE129" s="112">
        <f t="shared" si="18"/>
        <v>-120</v>
      </c>
      <c r="AF129" s="112">
        <f t="shared" si="18"/>
        <v>0</v>
      </c>
      <c r="AG129" s="110"/>
      <c r="AH129" s="110"/>
      <c r="AI129" s="110"/>
      <c r="AJ129" s="110"/>
      <c r="AK129" s="110"/>
    </row>
    <row r="130" spans="3:37" x14ac:dyDescent="0.35">
      <c r="C130" s="5">
        <f t="shared" ref="C130:D137" si="19">C22</f>
        <v>726</v>
      </c>
      <c r="D130" s="5">
        <f t="shared" si="19"/>
        <v>846</v>
      </c>
      <c r="E130" s="1">
        <v>792.40000000000009</v>
      </c>
      <c r="G130" s="96">
        <v>18</v>
      </c>
      <c r="H130" s="112">
        <f t="shared" si="18"/>
        <v>-53.599999999999909</v>
      </c>
      <c r="I130" s="112">
        <f t="shared" si="18"/>
        <v>-89.699999999999932</v>
      </c>
      <c r="J130" s="112">
        <f t="shared" si="18"/>
        <v>-121.60000000000022</v>
      </c>
      <c r="K130" s="112">
        <f t="shared" si="18"/>
        <v>-53.599999999999966</v>
      </c>
      <c r="L130" s="112">
        <f t="shared" si="18"/>
        <v>-128.09999999999997</v>
      </c>
      <c r="M130" s="112">
        <f t="shared" si="18"/>
        <v>-155.59999999999951</v>
      </c>
      <c r="N130" s="112">
        <f t="shared" si="18"/>
        <v>-95.099999999999909</v>
      </c>
      <c r="O130" s="112">
        <f t="shared" si="18"/>
        <v>-53.599999999999909</v>
      </c>
      <c r="P130" s="112">
        <f t="shared" si="18"/>
        <v>-84.499999999999829</v>
      </c>
      <c r="Q130" s="112">
        <f t="shared" si="18"/>
        <v>-53.599999999999881</v>
      </c>
      <c r="R130" s="112">
        <f t="shared" si="18"/>
        <v>-53.599999999999909</v>
      </c>
      <c r="S130" s="112">
        <f t="shared" si="18"/>
        <v>-74.799999999999898</v>
      </c>
      <c r="T130" s="112">
        <f t="shared" si="18"/>
        <v>-173.59999999999991</v>
      </c>
      <c r="U130" s="112">
        <f t="shared" si="18"/>
        <v>-53.599999999999909</v>
      </c>
      <c r="V130" s="112">
        <f t="shared" si="18"/>
        <v>-53.599999999999909</v>
      </c>
      <c r="W130" s="112">
        <f t="shared" si="18"/>
        <v>-53.599999999999909</v>
      </c>
      <c r="X130" s="112">
        <f t="shared" si="18"/>
        <v>-173.59999999999991</v>
      </c>
      <c r="Y130" s="112">
        <f t="shared" si="18"/>
        <v>-120</v>
      </c>
      <c r="Z130" s="112">
        <f t="shared" si="18"/>
        <v>-173.59999999999994</v>
      </c>
      <c r="AA130" s="112">
        <f t="shared" si="18"/>
        <v>-53.599999999999881</v>
      </c>
      <c r="AB130" s="112">
        <f t="shared" si="18"/>
        <v>-137.6999999999999</v>
      </c>
      <c r="AC130" s="112">
        <f t="shared" si="18"/>
        <v>-53.599999999999966</v>
      </c>
      <c r="AD130" s="112">
        <f t="shared" si="18"/>
        <v>-111.49999999999993</v>
      </c>
      <c r="AE130" s="112">
        <f t="shared" si="18"/>
        <v>-173.59999999999985</v>
      </c>
      <c r="AF130" s="112">
        <f t="shared" si="18"/>
        <v>-53.599999999999909</v>
      </c>
      <c r="AG130" s="110"/>
      <c r="AH130" s="110"/>
      <c r="AI130" s="110"/>
      <c r="AJ130" s="110"/>
      <c r="AK130" s="110"/>
    </row>
    <row r="131" spans="3:37" x14ac:dyDescent="0.35">
      <c r="C131" s="5">
        <f t="shared" si="19"/>
        <v>917</v>
      </c>
      <c r="D131" s="5">
        <f t="shared" si="19"/>
        <v>1037</v>
      </c>
      <c r="E131" s="1">
        <v>1037</v>
      </c>
      <c r="G131" s="96">
        <v>19</v>
      </c>
      <c r="H131" s="112">
        <f t="shared" si="18"/>
        <v>0</v>
      </c>
      <c r="I131" s="112">
        <f t="shared" si="18"/>
        <v>-36.099999999999966</v>
      </c>
      <c r="J131" s="112">
        <f t="shared" si="18"/>
        <v>-68.000000000000398</v>
      </c>
      <c r="K131" s="112">
        <f t="shared" si="18"/>
        <v>0</v>
      </c>
      <c r="L131" s="112">
        <f t="shared" si="18"/>
        <v>-74.5</v>
      </c>
      <c r="M131" s="112">
        <f t="shared" si="18"/>
        <v>-101.99999999999955</v>
      </c>
      <c r="N131" s="112">
        <f t="shared" si="18"/>
        <v>-119.99999999999989</v>
      </c>
      <c r="O131" s="112">
        <f t="shared" si="18"/>
        <v>0</v>
      </c>
      <c r="P131" s="112">
        <f t="shared" si="18"/>
        <v>-30.899999999999864</v>
      </c>
      <c r="Q131" s="112">
        <f t="shared" si="18"/>
        <v>0</v>
      </c>
      <c r="R131" s="112">
        <f t="shared" si="18"/>
        <v>0</v>
      </c>
      <c r="S131" s="112">
        <f t="shared" si="18"/>
        <v>-21.200000000000045</v>
      </c>
      <c r="T131" s="112">
        <f t="shared" si="18"/>
        <v>-120.00000000000011</v>
      </c>
      <c r="U131" s="112">
        <f t="shared" si="18"/>
        <v>0</v>
      </c>
      <c r="V131" s="112">
        <f t="shared" si="18"/>
        <v>0</v>
      </c>
      <c r="W131" s="112">
        <f t="shared" si="18"/>
        <v>0</v>
      </c>
      <c r="X131" s="112">
        <f t="shared" si="18"/>
        <v>-120</v>
      </c>
      <c r="Y131" s="112">
        <f t="shared" si="18"/>
        <v>-66.400000000000034</v>
      </c>
      <c r="Z131" s="112">
        <f t="shared" si="18"/>
        <v>-120</v>
      </c>
      <c r="AA131" s="112">
        <f t="shared" si="18"/>
        <v>0</v>
      </c>
      <c r="AB131" s="112">
        <f t="shared" si="18"/>
        <v>-84.10000000000008</v>
      </c>
      <c r="AC131" s="112">
        <f t="shared" si="18"/>
        <v>0</v>
      </c>
      <c r="AD131" s="112">
        <f t="shared" si="18"/>
        <v>-57.899999999999892</v>
      </c>
      <c r="AE131" s="112">
        <f t="shared" si="18"/>
        <v>-119.99999999999991</v>
      </c>
      <c r="AF131" s="112">
        <f t="shared" si="18"/>
        <v>0</v>
      </c>
      <c r="AG131" s="110"/>
      <c r="AH131" s="110"/>
      <c r="AI131" s="110"/>
      <c r="AJ131" s="110"/>
      <c r="AK131" s="110"/>
    </row>
    <row r="132" spans="3:37" x14ac:dyDescent="0.35">
      <c r="C132" s="5">
        <f t="shared" si="19"/>
        <v>741</v>
      </c>
      <c r="D132" s="5">
        <f t="shared" si="19"/>
        <v>861</v>
      </c>
      <c r="E132" s="1">
        <v>741</v>
      </c>
      <c r="G132" s="96">
        <v>20</v>
      </c>
      <c r="H132" s="112">
        <f t="shared" si="18"/>
        <v>-120.00000000000006</v>
      </c>
      <c r="I132" s="112">
        <f t="shared" si="18"/>
        <v>-156.10000000000008</v>
      </c>
      <c r="J132" s="112">
        <f t="shared" si="18"/>
        <v>-155.10000000000036</v>
      </c>
      <c r="K132" s="112">
        <f t="shared" si="18"/>
        <v>-120</v>
      </c>
      <c r="L132" s="112">
        <f t="shared" si="18"/>
        <v>-194.5</v>
      </c>
      <c r="M132" s="112">
        <f t="shared" si="18"/>
        <v>-221.99999999999966</v>
      </c>
      <c r="N132" s="112">
        <f t="shared" si="18"/>
        <v>-240.00000000000003</v>
      </c>
      <c r="O132" s="112">
        <f t="shared" si="18"/>
        <v>-120.00000000000006</v>
      </c>
      <c r="P132" s="112">
        <f t="shared" si="18"/>
        <v>-150.90000000000003</v>
      </c>
      <c r="Q132" s="112">
        <f t="shared" si="18"/>
        <v>-120.00000000000006</v>
      </c>
      <c r="R132" s="112">
        <f t="shared" si="18"/>
        <v>-120</v>
      </c>
      <c r="S132" s="112">
        <f t="shared" si="18"/>
        <v>-141.20000000000005</v>
      </c>
      <c r="T132" s="112">
        <f t="shared" si="18"/>
        <v>-240</v>
      </c>
      <c r="U132" s="112">
        <f t="shared" si="18"/>
        <v>-120</v>
      </c>
      <c r="V132" s="112">
        <f t="shared" si="18"/>
        <v>-120.00000000000004</v>
      </c>
      <c r="W132" s="112">
        <f t="shared" si="18"/>
        <v>-119.99999999999994</v>
      </c>
      <c r="X132" s="112">
        <f t="shared" si="18"/>
        <v>-239.99999999999997</v>
      </c>
      <c r="Y132" s="112">
        <f t="shared" si="18"/>
        <v>-186.40000000000003</v>
      </c>
      <c r="Z132" s="112">
        <f t="shared" si="18"/>
        <v>-239.99999999999997</v>
      </c>
      <c r="AA132" s="112">
        <f t="shared" si="18"/>
        <v>-120</v>
      </c>
      <c r="AB132" s="112">
        <f t="shared" si="18"/>
        <v>-204.1</v>
      </c>
      <c r="AC132" s="112">
        <f t="shared" si="18"/>
        <v>-119.99999999999994</v>
      </c>
      <c r="AD132" s="112">
        <f t="shared" si="18"/>
        <v>-177.89999999999998</v>
      </c>
      <c r="AE132" s="112">
        <f t="shared" si="18"/>
        <v>-239.99999999999994</v>
      </c>
      <c r="AF132" s="112">
        <f t="shared" si="18"/>
        <v>-119.99999999999997</v>
      </c>
      <c r="AG132" s="110"/>
      <c r="AH132" s="110"/>
      <c r="AI132" s="110"/>
      <c r="AJ132" s="110"/>
      <c r="AK132" s="110"/>
    </row>
    <row r="133" spans="3:37" x14ac:dyDescent="0.35">
      <c r="C133" s="5">
        <f t="shared" si="19"/>
        <v>840</v>
      </c>
      <c r="D133" s="5">
        <f t="shared" si="19"/>
        <v>960</v>
      </c>
      <c r="E133" s="1">
        <v>924.1</v>
      </c>
      <c r="G133" s="96">
        <v>21</v>
      </c>
      <c r="H133" s="112">
        <f t="shared" si="18"/>
        <v>-35.899999999999977</v>
      </c>
      <c r="I133" s="112">
        <f t="shared" si="18"/>
        <v>-72</v>
      </c>
      <c r="J133" s="112">
        <f t="shared" si="18"/>
        <v>-103.90000000000035</v>
      </c>
      <c r="K133" s="112">
        <f t="shared" si="18"/>
        <v>-35.899999999999977</v>
      </c>
      <c r="L133" s="112">
        <f t="shared" si="18"/>
        <v>-110.39999999999998</v>
      </c>
      <c r="M133" s="112">
        <f t="shared" si="18"/>
        <v>-137.89999999999964</v>
      </c>
      <c r="N133" s="112">
        <f t="shared" si="18"/>
        <v>-155.89999999999998</v>
      </c>
      <c r="O133" s="112">
        <f t="shared" si="18"/>
        <v>-35.899999999999977</v>
      </c>
      <c r="P133" s="112">
        <f t="shared" si="18"/>
        <v>-66.799999999999955</v>
      </c>
      <c r="Q133" s="112">
        <f t="shared" si="18"/>
        <v>-35.900000000000034</v>
      </c>
      <c r="R133" s="112">
        <f t="shared" si="18"/>
        <v>-35.899999999999977</v>
      </c>
      <c r="S133" s="112">
        <f t="shared" si="18"/>
        <v>-57.100000000000023</v>
      </c>
      <c r="T133" s="112">
        <f t="shared" si="18"/>
        <v>-155.90000000000003</v>
      </c>
      <c r="U133" s="112">
        <f t="shared" si="18"/>
        <v>-35.900000000000034</v>
      </c>
      <c r="V133" s="112">
        <f t="shared" si="18"/>
        <v>-35.89999999999992</v>
      </c>
      <c r="W133" s="112">
        <f t="shared" si="18"/>
        <v>-35.89999999999992</v>
      </c>
      <c r="X133" s="112">
        <f t="shared" si="18"/>
        <v>-155.89999999999995</v>
      </c>
      <c r="Y133" s="112">
        <f t="shared" si="18"/>
        <v>-102.30000000000001</v>
      </c>
      <c r="Z133" s="112">
        <f t="shared" si="18"/>
        <v>-155.9</v>
      </c>
      <c r="AA133" s="112">
        <f t="shared" si="18"/>
        <v>-35.900000000000006</v>
      </c>
      <c r="AB133" s="112">
        <f t="shared" si="18"/>
        <v>-120</v>
      </c>
      <c r="AC133" s="112">
        <f t="shared" si="18"/>
        <v>-35.900000000000034</v>
      </c>
      <c r="AD133" s="112">
        <f t="shared" si="18"/>
        <v>-93.799999999999983</v>
      </c>
      <c r="AE133" s="112">
        <f t="shared" si="18"/>
        <v>0</v>
      </c>
      <c r="AF133" s="112">
        <f t="shared" si="18"/>
        <v>-35.89999999999992</v>
      </c>
      <c r="AG133" s="110"/>
      <c r="AH133" s="110"/>
      <c r="AI133" s="110"/>
      <c r="AJ133" s="110"/>
      <c r="AK133" s="110"/>
    </row>
    <row r="134" spans="3:37" x14ac:dyDescent="0.35">
      <c r="C134" s="5">
        <f t="shared" si="19"/>
        <v>570</v>
      </c>
      <c r="D134" s="5">
        <f t="shared" si="19"/>
        <v>690</v>
      </c>
      <c r="E134" s="1">
        <v>570</v>
      </c>
      <c r="G134" s="96">
        <v>22</v>
      </c>
      <c r="H134" s="112">
        <f t="shared" si="18"/>
        <v>-119.99999999999994</v>
      </c>
      <c r="I134" s="112">
        <f t="shared" si="18"/>
        <v>-156.09999999999997</v>
      </c>
      <c r="J134" s="112">
        <f t="shared" si="18"/>
        <v>-188.00000000000031</v>
      </c>
      <c r="K134" s="112">
        <f t="shared" si="18"/>
        <v>-38.799999999999955</v>
      </c>
      <c r="L134" s="112">
        <f t="shared" si="18"/>
        <v>-194.50000000000003</v>
      </c>
      <c r="M134" s="112">
        <f t="shared" si="18"/>
        <v>-221.99999999999972</v>
      </c>
      <c r="N134" s="112">
        <f t="shared" si="18"/>
        <v>-240.00000000000006</v>
      </c>
      <c r="O134" s="112">
        <f t="shared" si="18"/>
        <v>-119.99999999999996</v>
      </c>
      <c r="P134" s="112">
        <f t="shared" si="18"/>
        <v>-150.89999999999992</v>
      </c>
      <c r="Q134" s="112">
        <f t="shared" si="18"/>
        <v>-119.99999999999997</v>
      </c>
      <c r="R134" s="112">
        <f t="shared" si="18"/>
        <v>-120.00000000000006</v>
      </c>
      <c r="S134" s="112">
        <f t="shared" si="18"/>
        <v>-141.20000000000005</v>
      </c>
      <c r="T134" s="112">
        <f t="shared" si="18"/>
        <v>-240</v>
      </c>
      <c r="U134" s="112">
        <f t="shared" si="18"/>
        <v>-120.00000000000006</v>
      </c>
      <c r="V134" s="112">
        <f t="shared" si="18"/>
        <v>-119.99999999999996</v>
      </c>
      <c r="W134" s="112">
        <f t="shared" si="18"/>
        <v>-119.99999999999997</v>
      </c>
      <c r="X134" s="112">
        <f t="shared" si="18"/>
        <v>-240</v>
      </c>
      <c r="Y134" s="112">
        <f t="shared" si="18"/>
        <v>-186.40000000000009</v>
      </c>
      <c r="Z134" s="112">
        <f t="shared" si="18"/>
        <v>-239.99999999999997</v>
      </c>
      <c r="AA134" s="112">
        <f t="shared" si="18"/>
        <v>-120.00000000000004</v>
      </c>
      <c r="AB134" s="112">
        <f t="shared" si="18"/>
        <v>-204.10000000000005</v>
      </c>
      <c r="AC134" s="112">
        <f t="shared" si="18"/>
        <v>-120</v>
      </c>
      <c r="AD134" s="112">
        <f t="shared" si="18"/>
        <v>-177.89999999999998</v>
      </c>
      <c r="AE134" s="112">
        <f t="shared" si="18"/>
        <v>-240</v>
      </c>
      <c r="AF134" s="112">
        <f t="shared" si="18"/>
        <v>-120.00000000000004</v>
      </c>
      <c r="AG134" s="110"/>
      <c r="AH134" s="110"/>
      <c r="AI134" s="110"/>
      <c r="AJ134" s="110"/>
      <c r="AK134" s="110"/>
    </row>
    <row r="135" spans="3:37" x14ac:dyDescent="0.35">
      <c r="C135" s="5">
        <f t="shared" si="19"/>
        <v>949</v>
      </c>
      <c r="D135" s="5">
        <f t="shared" si="19"/>
        <v>1069</v>
      </c>
      <c r="E135" s="1">
        <v>1006.9</v>
      </c>
      <c r="G135" s="96">
        <v>23</v>
      </c>
      <c r="H135" s="112">
        <f t="shared" si="18"/>
        <v>-62.100000000000136</v>
      </c>
      <c r="I135" s="112">
        <f t="shared" si="18"/>
        <v>-98.200000000000102</v>
      </c>
      <c r="J135" s="112">
        <f t="shared" si="18"/>
        <v>-130.10000000000034</v>
      </c>
      <c r="K135" s="112">
        <f t="shared" si="18"/>
        <v>-62.100000000000023</v>
      </c>
      <c r="L135" s="112">
        <f t="shared" si="18"/>
        <v>-136.60000000000002</v>
      </c>
      <c r="M135" s="112">
        <f t="shared" ref="M135:AF135" si="20">$E135+$B27+M27-M$110-($D135-M$109+$B27+M27)*(1-M97)</f>
        <v>-164.09999999999957</v>
      </c>
      <c r="N135" s="112">
        <f t="shared" si="20"/>
        <v>-182.09999999999997</v>
      </c>
      <c r="O135" s="112">
        <f t="shared" si="20"/>
        <v>-62.10000000000008</v>
      </c>
      <c r="P135" s="112">
        <f t="shared" si="20"/>
        <v>-93.000000000000114</v>
      </c>
      <c r="Q135" s="112">
        <f t="shared" si="20"/>
        <v>-62.100000000000023</v>
      </c>
      <c r="R135" s="112">
        <f t="shared" si="20"/>
        <v>-62.099999999999909</v>
      </c>
      <c r="S135" s="112">
        <f t="shared" si="20"/>
        <v>-83.299999999999955</v>
      </c>
      <c r="T135" s="112">
        <f t="shared" si="20"/>
        <v>-182.09999999999991</v>
      </c>
      <c r="U135" s="112">
        <f t="shared" si="20"/>
        <v>-62.099999999999909</v>
      </c>
      <c r="V135" s="112">
        <f t="shared" si="20"/>
        <v>-62.10000000000008</v>
      </c>
      <c r="W135" s="112">
        <f t="shared" si="20"/>
        <v>-62.100000000000023</v>
      </c>
      <c r="X135" s="112">
        <f t="shared" si="20"/>
        <v>-182.09999999999991</v>
      </c>
      <c r="Y135" s="112">
        <f t="shared" si="20"/>
        <v>-128.5</v>
      </c>
      <c r="Z135" s="112">
        <f t="shared" si="20"/>
        <v>0</v>
      </c>
      <c r="AA135" s="112">
        <f t="shared" si="20"/>
        <v>-62.099999999999966</v>
      </c>
      <c r="AB135" s="112">
        <f t="shared" si="20"/>
        <v>-146.19999999999999</v>
      </c>
      <c r="AC135" s="112">
        <f t="shared" si="20"/>
        <v>-62.100000000000023</v>
      </c>
      <c r="AD135" s="112">
        <f t="shared" si="20"/>
        <v>-120</v>
      </c>
      <c r="AE135" s="112">
        <f t="shared" si="20"/>
        <v>-182.10000000000002</v>
      </c>
      <c r="AF135" s="112">
        <f t="shared" si="20"/>
        <v>-62.100000000000023</v>
      </c>
      <c r="AG135" s="110"/>
      <c r="AH135" s="110"/>
      <c r="AI135" s="110"/>
      <c r="AJ135" s="110"/>
      <c r="AK135" s="110"/>
    </row>
    <row r="136" spans="3:37" x14ac:dyDescent="0.35">
      <c r="C136" s="5">
        <f t="shared" si="19"/>
        <v>829</v>
      </c>
      <c r="D136" s="5">
        <f t="shared" si="19"/>
        <v>949</v>
      </c>
      <c r="E136" s="1">
        <v>949</v>
      </c>
      <c r="G136" s="96">
        <v>24</v>
      </c>
      <c r="H136" s="112">
        <f t="shared" ref="H136:AF137" si="21">$E136+$B28+H28-H$110-($D136-H$109+$B28+H28)*(1-H98)</f>
        <v>0</v>
      </c>
      <c r="I136" s="112">
        <f t="shared" si="21"/>
        <v>-36.100000000000023</v>
      </c>
      <c r="J136" s="112">
        <f t="shared" si="21"/>
        <v>-68.000000000000369</v>
      </c>
      <c r="K136" s="112">
        <f t="shared" si="21"/>
        <v>0</v>
      </c>
      <c r="L136" s="112">
        <f t="shared" si="21"/>
        <v>-74.5</v>
      </c>
      <c r="M136" s="112">
        <f t="shared" si="21"/>
        <v>-101.99999999999966</v>
      </c>
      <c r="N136" s="112">
        <f t="shared" si="21"/>
        <v>-120</v>
      </c>
      <c r="O136" s="112">
        <f t="shared" si="21"/>
        <v>0</v>
      </c>
      <c r="P136" s="112">
        <f t="shared" si="21"/>
        <v>-30.899999999999977</v>
      </c>
      <c r="Q136" s="112">
        <f t="shared" si="21"/>
        <v>0</v>
      </c>
      <c r="R136" s="112">
        <f t="shared" si="21"/>
        <v>0</v>
      </c>
      <c r="S136" s="112">
        <f t="shared" si="21"/>
        <v>-21.200000000000045</v>
      </c>
      <c r="T136" s="112">
        <f t="shared" si="21"/>
        <v>-120</v>
      </c>
      <c r="U136" s="112">
        <f t="shared" si="21"/>
        <v>0</v>
      </c>
      <c r="V136" s="112">
        <f t="shared" si="21"/>
        <v>0</v>
      </c>
      <c r="W136" s="112">
        <f t="shared" si="21"/>
        <v>0</v>
      </c>
      <c r="X136" s="112">
        <f t="shared" si="21"/>
        <v>-120</v>
      </c>
      <c r="Y136" s="112">
        <f t="shared" si="21"/>
        <v>-66.400000000000091</v>
      </c>
      <c r="Z136" s="112">
        <f t="shared" si="21"/>
        <v>-119.99999999999997</v>
      </c>
      <c r="AA136" s="112">
        <f t="shared" si="21"/>
        <v>0</v>
      </c>
      <c r="AB136" s="112">
        <f t="shared" si="21"/>
        <v>-84.1</v>
      </c>
      <c r="AC136" s="112">
        <f t="shared" si="21"/>
        <v>0</v>
      </c>
      <c r="AD136" s="112">
        <f t="shared" si="21"/>
        <v>-47.799999999999955</v>
      </c>
      <c r="AE136" s="112">
        <f t="shared" si="21"/>
        <v>-120</v>
      </c>
      <c r="AF136" s="112">
        <f t="shared" si="21"/>
        <v>0</v>
      </c>
      <c r="AG136" s="110"/>
      <c r="AH136" s="110"/>
      <c r="AI136" s="110"/>
      <c r="AJ136" s="110"/>
      <c r="AK136" s="110"/>
    </row>
    <row r="137" spans="3:37" x14ac:dyDescent="0.35">
      <c r="C137" s="5">
        <f t="shared" si="19"/>
        <v>714</v>
      </c>
      <c r="D137" s="5">
        <f t="shared" si="19"/>
        <v>834</v>
      </c>
      <c r="E137" s="1">
        <v>714</v>
      </c>
      <c r="G137" s="96">
        <v>25</v>
      </c>
      <c r="H137" s="112">
        <f t="shared" si="21"/>
        <v>-120</v>
      </c>
      <c r="I137" s="112">
        <f t="shared" si="21"/>
        <v>-156.09999999999997</v>
      </c>
      <c r="J137" s="112">
        <f t="shared" si="21"/>
        <v>-188.00000000000028</v>
      </c>
      <c r="K137" s="112">
        <f t="shared" si="21"/>
        <v>-119.99999999999997</v>
      </c>
      <c r="L137" s="112">
        <f t="shared" si="21"/>
        <v>-194.5</v>
      </c>
      <c r="M137" s="112">
        <f t="shared" si="21"/>
        <v>-221.99999999999966</v>
      </c>
      <c r="N137" s="112">
        <f t="shared" si="21"/>
        <v>-240.00000000000006</v>
      </c>
      <c r="O137" s="112">
        <f t="shared" si="21"/>
        <v>-119.99999999999994</v>
      </c>
      <c r="P137" s="112">
        <f t="shared" si="21"/>
        <v>-150.89999999999992</v>
      </c>
      <c r="Q137" s="112">
        <f t="shared" si="21"/>
        <v>-119.99999999999997</v>
      </c>
      <c r="R137" s="112">
        <f t="shared" si="21"/>
        <v>-119.99999999999994</v>
      </c>
      <c r="S137" s="112">
        <f t="shared" si="21"/>
        <v>-141.20000000000005</v>
      </c>
      <c r="T137" s="112">
        <f t="shared" si="21"/>
        <v>-240</v>
      </c>
      <c r="U137" s="112">
        <f t="shared" si="21"/>
        <v>-120</v>
      </c>
      <c r="V137" s="112">
        <f t="shared" si="21"/>
        <v>-120.00000000000003</v>
      </c>
      <c r="W137" s="112">
        <f t="shared" si="21"/>
        <v>-120</v>
      </c>
      <c r="X137" s="112">
        <f t="shared" si="21"/>
        <v>-240.00000000000006</v>
      </c>
      <c r="Y137" s="112">
        <f t="shared" si="21"/>
        <v>-186.40000000000009</v>
      </c>
      <c r="Z137" s="112">
        <f t="shared" si="21"/>
        <v>-240.00000000000003</v>
      </c>
      <c r="AA137" s="112">
        <f t="shared" si="21"/>
        <v>-2.1000000000000227</v>
      </c>
      <c r="AB137" s="112">
        <f t="shared" si="21"/>
        <v>-204.10000000000005</v>
      </c>
      <c r="AC137" s="112">
        <f t="shared" si="21"/>
        <v>-120.00000000000006</v>
      </c>
      <c r="AD137" s="112">
        <f t="shared" si="21"/>
        <v>-177.9</v>
      </c>
      <c r="AE137" s="112">
        <f t="shared" si="21"/>
        <v>-240</v>
      </c>
      <c r="AF137" s="112">
        <f t="shared" si="21"/>
        <v>-120</v>
      </c>
      <c r="AG137" s="110"/>
      <c r="AH137" s="110"/>
      <c r="AI137" s="110"/>
      <c r="AJ137" s="110"/>
      <c r="AK137" s="110"/>
    </row>
    <row r="138" spans="3:37" x14ac:dyDescent="0.35">
      <c r="G138" s="97">
        <v>1</v>
      </c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1"/>
      <c r="AH138" s="111"/>
      <c r="AI138" s="111"/>
      <c r="AJ138" s="111"/>
      <c r="AK138" s="111"/>
    </row>
    <row r="139" spans="3:37" x14ac:dyDescent="0.35">
      <c r="G139" s="97">
        <v>2</v>
      </c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1"/>
      <c r="AH139" s="111"/>
      <c r="AI139" s="111"/>
      <c r="AJ139" s="111"/>
      <c r="AK139" s="111"/>
    </row>
    <row r="140" spans="3:37" x14ac:dyDescent="0.35">
      <c r="G140" s="97">
        <v>3</v>
      </c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1"/>
      <c r="AH140" s="111"/>
      <c r="AI140" s="111"/>
      <c r="AJ140" s="111"/>
      <c r="AK140" s="111"/>
    </row>
    <row r="141" spans="3:37" x14ac:dyDescent="0.35">
      <c r="G141" s="97">
        <v>4</v>
      </c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1"/>
      <c r="AH141" s="111"/>
      <c r="AI141" s="111"/>
      <c r="AJ141" s="111"/>
      <c r="AK141" s="111"/>
    </row>
    <row r="142" spans="3:37" x14ac:dyDescent="0.35">
      <c r="G142" s="97">
        <v>5</v>
      </c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1"/>
      <c r="AH142" s="111"/>
      <c r="AI142" s="111"/>
      <c r="AJ142" s="111"/>
      <c r="AK142" s="111"/>
    </row>
    <row r="146" spans="3:37" x14ac:dyDescent="0.35">
      <c r="G146" s="97" t="s">
        <v>90</v>
      </c>
      <c r="H146" s="4">
        <f>E149</f>
        <v>0</v>
      </c>
      <c r="I146" s="4">
        <f>E150</f>
        <v>36.999999999999872</v>
      </c>
      <c r="J146" s="4">
        <f>E151</f>
        <v>17.999999999999687</v>
      </c>
      <c r="K146" s="4">
        <f>E152</f>
        <v>0</v>
      </c>
      <c r="L146" s="4">
        <f>E153</f>
        <v>0</v>
      </c>
      <c r="M146" s="4">
        <f>E154</f>
        <v>8</v>
      </c>
      <c r="N146" s="4">
        <f>E155</f>
        <v>12.999999999999908</v>
      </c>
      <c r="O146" s="4">
        <f>E156</f>
        <v>17.999999999999794</v>
      </c>
      <c r="P146" s="4">
        <f>E157</f>
        <v>25.999999999999709</v>
      </c>
      <c r="Q146" s="4">
        <f>E158</f>
        <v>34.999999999999631</v>
      </c>
      <c r="R146" s="4">
        <f>E159</f>
        <v>27.999999999999872</v>
      </c>
      <c r="S146" s="4">
        <f>E160</f>
        <v>15.99999999999994</v>
      </c>
      <c r="T146" s="4">
        <f>E161</f>
        <v>29.999999999999904</v>
      </c>
      <c r="U146" s="4">
        <f>E162</f>
        <v>0</v>
      </c>
      <c r="V146" s="4">
        <f>E163</f>
        <v>5</v>
      </c>
      <c r="W146" s="4">
        <f>E164</f>
        <v>12.999999999999911</v>
      </c>
      <c r="X146" s="4">
        <f>E165</f>
        <v>8</v>
      </c>
      <c r="Y146" s="4">
        <f>E166</f>
        <v>21.999999999999872</v>
      </c>
      <c r="Z146" s="4">
        <f>E167</f>
        <v>4.9999999999996874</v>
      </c>
      <c r="AA146" s="4">
        <f>E168</f>
        <v>31.999999999999687</v>
      </c>
      <c r="AB146" s="4">
        <f>E169</f>
        <v>45.999999999999687</v>
      </c>
      <c r="AC146" s="4">
        <f>E170</f>
        <v>6</v>
      </c>
      <c r="AD146" s="4">
        <f>E171</f>
        <v>12.999999999999869</v>
      </c>
      <c r="AE146" s="4">
        <f>E172</f>
        <v>20.999999999999794</v>
      </c>
      <c r="AF146" s="4">
        <f>E173</f>
        <v>35.999999999999687</v>
      </c>
      <c r="AG146" s="4">
        <f>E174</f>
        <v>0</v>
      </c>
      <c r="AH146" s="4">
        <f>E175</f>
        <v>0</v>
      </c>
      <c r="AI146" s="4">
        <f>E176</f>
        <v>0</v>
      </c>
      <c r="AJ146" s="4">
        <f>E177</f>
        <v>0</v>
      </c>
      <c r="AK146" s="4">
        <f>E178</f>
        <v>0</v>
      </c>
    </row>
    <row r="148" spans="3:37" x14ac:dyDescent="0.35">
      <c r="C148" s="97" t="s">
        <v>91</v>
      </c>
      <c r="D148" s="105" t="s">
        <v>76</v>
      </c>
      <c r="E148" s="97" t="s">
        <v>89</v>
      </c>
      <c r="F148" s="97" t="s">
        <v>92</v>
      </c>
      <c r="G148" s="95" t="s">
        <v>85</v>
      </c>
      <c r="H148" s="96">
        <v>1</v>
      </c>
      <c r="I148" s="96">
        <v>2</v>
      </c>
      <c r="J148" s="96">
        <v>3</v>
      </c>
      <c r="K148" s="96">
        <v>4</v>
      </c>
      <c r="L148" s="96">
        <v>5</v>
      </c>
      <c r="M148" s="96">
        <v>6</v>
      </c>
      <c r="N148" s="96">
        <v>7</v>
      </c>
      <c r="O148" s="96">
        <v>8</v>
      </c>
      <c r="P148" s="96">
        <v>9</v>
      </c>
      <c r="Q148" s="96">
        <v>10</v>
      </c>
      <c r="R148" s="96">
        <v>11</v>
      </c>
      <c r="S148" s="96">
        <v>12</v>
      </c>
      <c r="T148" s="96">
        <v>13</v>
      </c>
      <c r="U148" s="96">
        <v>14</v>
      </c>
      <c r="V148" s="96">
        <v>15</v>
      </c>
      <c r="W148" s="96">
        <v>16</v>
      </c>
      <c r="X148" s="96">
        <v>17</v>
      </c>
      <c r="Y148" s="96">
        <v>18</v>
      </c>
      <c r="Z148" s="96">
        <v>19</v>
      </c>
      <c r="AA148" s="96">
        <v>20</v>
      </c>
      <c r="AB148" s="96">
        <v>21</v>
      </c>
      <c r="AC148" s="96">
        <v>22</v>
      </c>
      <c r="AD148" s="96">
        <v>23</v>
      </c>
      <c r="AE148" s="96">
        <v>24</v>
      </c>
      <c r="AF148" s="96">
        <v>25</v>
      </c>
      <c r="AG148" s="97">
        <v>1</v>
      </c>
      <c r="AH148" s="97">
        <v>2</v>
      </c>
      <c r="AI148" s="97">
        <v>3</v>
      </c>
      <c r="AJ148" s="98">
        <v>4</v>
      </c>
      <c r="AK148" s="97">
        <v>5</v>
      </c>
    </row>
    <row r="149" spans="3:37" x14ac:dyDescent="0.35">
      <c r="C149" s="5">
        <v>1</v>
      </c>
      <c r="D149" s="5">
        <v>8</v>
      </c>
      <c r="E149" s="1">
        <v>0</v>
      </c>
      <c r="F149" s="5">
        <f t="shared" ref="F149:F173" si="22">$D$174-D149</f>
        <v>52</v>
      </c>
      <c r="G149" s="96">
        <v>1</v>
      </c>
      <c r="H149" s="100">
        <f t="shared" ref="H149:AF149" si="23">$E149+$D149-H$146-($D$174-$D149)*(1-H75)</f>
        <v>-44</v>
      </c>
      <c r="I149" s="100">
        <f t="shared" si="23"/>
        <v>-80.999999999999872</v>
      </c>
      <c r="J149" s="100">
        <f t="shared" si="23"/>
        <v>-61.999999999999687</v>
      </c>
      <c r="K149" s="100">
        <f t="shared" si="23"/>
        <v>-44</v>
      </c>
      <c r="L149" s="100">
        <f t="shared" si="23"/>
        <v>-44</v>
      </c>
      <c r="M149" s="100">
        <f t="shared" si="23"/>
        <v>-52</v>
      </c>
      <c r="N149" s="100">
        <f t="shared" si="23"/>
        <v>-56.999999999999908</v>
      </c>
      <c r="O149" s="100">
        <f t="shared" si="23"/>
        <v>-61.999999999999794</v>
      </c>
      <c r="P149" s="100">
        <f t="shared" si="23"/>
        <v>-69.999999999999716</v>
      </c>
      <c r="Q149" s="100">
        <f t="shared" si="23"/>
        <v>-78.999999999999631</v>
      </c>
      <c r="R149" s="100">
        <f t="shared" si="23"/>
        <v>-71.999999999999872</v>
      </c>
      <c r="S149" s="100">
        <f t="shared" si="23"/>
        <v>-59.999999999999943</v>
      </c>
      <c r="T149" s="100">
        <f t="shared" si="23"/>
        <v>-73.999999999999901</v>
      </c>
      <c r="U149" s="100">
        <f t="shared" si="23"/>
        <v>8</v>
      </c>
      <c r="V149" s="100">
        <f t="shared" si="23"/>
        <v>-49</v>
      </c>
      <c r="W149" s="100">
        <f t="shared" si="23"/>
        <v>-56.999999999999915</v>
      </c>
      <c r="X149" s="100">
        <f t="shared" si="23"/>
        <v>-52</v>
      </c>
      <c r="Y149" s="100">
        <f t="shared" si="23"/>
        <v>-65.999999999999872</v>
      </c>
      <c r="Z149" s="100">
        <f t="shared" si="23"/>
        <v>-48.999999999999687</v>
      </c>
      <c r="AA149" s="100">
        <f t="shared" si="23"/>
        <v>-75.999999999999687</v>
      </c>
      <c r="AB149" s="100">
        <f t="shared" si="23"/>
        <v>-89.999999999999687</v>
      </c>
      <c r="AC149" s="100">
        <f t="shared" si="23"/>
        <v>-50</v>
      </c>
      <c r="AD149" s="100">
        <f t="shared" si="23"/>
        <v>-56.999999999999872</v>
      </c>
      <c r="AE149" s="100">
        <f t="shared" si="23"/>
        <v>-64.999999999999801</v>
      </c>
      <c r="AF149" s="100">
        <f t="shared" si="23"/>
        <v>-79.999999999999687</v>
      </c>
      <c r="AG149" s="101"/>
      <c r="AH149" s="101"/>
      <c r="AI149" s="101"/>
      <c r="AJ149" s="101"/>
      <c r="AK149" s="101"/>
    </row>
    <row r="150" spans="3:37" x14ac:dyDescent="0.35">
      <c r="C150" s="5">
        <v>2</v>
      </c>
      <c r="D150" s="5">
        <v>8</v>
      </c>
      <c r="E150" s="1">
        <v>36.999999999999872</v>
      </c>
      <c r="F150" s="5">
        <f t="shared" si="22"/>
        <v>52</v>
      </c>
      <c r="G150" s="96">
        <v>2</v>
      </c>
      <c r="H150" s="100">
        <f t="shared" ref="H150:AF150" si="24">$E150+$D150-H$146-($D$174-$D150)*(1-H76)</f>
        <v>-7.0000000000001279</v>
      </c>
      <c r="I150" s="100">
        <f t="shared" si="24"/>
        <v>-44</v>
      </c>
      <c r="J150" s="100">
        <f t="shared" si="24"/>
        <v>-24.999999999999815</v>
      </c>
      <c r="K150" s="100">
        <f t="shared" si="24"/>
        <v>-7.0000000000001279</v>
      </c>
      <c r="L150" s="100">
        <f t="shared" si="24"/>
        <v>-7.0000000000001279</v>
      </c>
      <c r="M150" s="100">
        <f t="shared" si="24"/>
        <v>-15.000000000000128</v>
      </c>
      <c r="N150" s="100">
        <f t="shared" si="24"/>
        <v>-20.000000000000036</v>
      </c>
      <c r="O150" s="100">
        <f t="shared" si="24"/>
        <v>-24.999999999999922</v>
      </c>
      <c r="P150" s="100">
        <f t="shared" si="24"/>
        <v>-32.999999999999837</v>
      </c>
      <c r="Q150" s="100">
        <f t="shared" si="24"/>
        <v>-41.999999999999758</v>
      </c>
      <c r="R150" s="100">
        <f t="shared" si="24"/>
        <v>-35</v>
      </c>
      <c r="S150" s="100">
        <f t="shared" si="24"/>
        <v>-23.000000000000068</v>
      </c>
      <c r="T150" s="100">
        <f t="shared" si="24"/>
        <v>-37.000000000000028</v>
      </c>
      <c r="U150" s="100">
        <f t="shared" si="24"/>
        <v>-7.0000000000001279</v>
      </c>
      <c r="V150" s="100">
        <f t="shared" si="24"/>
        <v>-12.000000000000128</v>
      </c>
      <c r="W150" s="100">
        <f t="shared" si="24"/>
        <v>-20.000000000000039</v>
      </c>
      <c r="X150" s="100">
        <f t="shared" si="24"/>
        <v>-15.000000000000128</v>
      </c>
      <c r="Y150" s="100">
        <f t="shared" si="24"/>
        <v>23</v>
      </c>
      <c r="Z150" s="100">
        <f t="shared" si="24"/>
        <v>-11.999999999999815</v>
      </c>
      <c r="AA150" s="100">
        <f t="shared" si="24"/>
        <v>-38.999999999999815</v>
      </c>
      <c r="AB150" s="100">
        <f t="shared" si="24"/>
        <v>-52.999999999999815</v>
      </c>
      <c r="AC150" s="100">
        <f t="shared" si="24"/>
        <v>-13.000000000000128</v>
      </c>
      <c r="AD150" s="100">
        <f t="shared" si="24"/>
        <v>-20</v>
      </c>
      <c r="AE150" s="100">
        <f t="shared" si="24"/>
        <v>-27.999999999999922</v>
      </c>
      <c r="AF150" s="100">
        <f t="shared" si="24"/>
        <v>-42.999999999999815</v>
      </c>
      <c r="AG150" s="101"/>
      <c r="AH150" s="101"/>
      <c r="AI150" s="101"/>
      <c r="AJ150" s="101"/>
      <c r="AK150" s="101"/>
    </row>
    <row r="151" spans="3:37" x14ac:dyDescent="0.35">
      <c r="C151" s="5">
        <v>3</v>
      </c>
      <c r="D151" s="5">
        <v>14</v>
      </c>
      <c r="E151" s="1">
        <v>17.999999999999687</v>
      </c>
      <c r="F151" s="5">
        <f t="shared" si="22"/>
        <v>46</v>
      </c>
      <c r="G151" s="96">
        <v>3</v>
      </c>
      <c r="H151" s="100">
        <f t="shared" ref="H151:AF151" si="25">$E151+$D151-H$146-($D$174-$D151)*(1-H77)</f>
        <v>-14.000000000000313</v>
      </c>
      <c r="I151" s="100">
        <f t="shared" si="25"/>
        <v>-51.000000000000185</v>
      </c>
      <c r="J151" s="100">
        <f t="shared" si="25"/>
        <v>-32</v>
      </c>
      <c r="K151" s="100">
        <f t="shared" si="25"/>
        <v>-14.000000000000313</v>
      </c>
      <c r="L151" s="100">
        <f t="shared" si="25"/>
        <v>-14.000000000000313</v>
      </c>
      <c r="M151" s="100">
        <f t="shared" si="25"/>
        <v>-22.000000000000313</v>
      </c>
      <c r="N151" s="100">
        <f t="shared" si="25"/>
        <v>-27.00000000000022</v>
      </c>
      <c r="O151" s="100">
        <f t="shared" si="25"/>
        <v>-32.000000000000107</v>
      </c>
      <c r="P151" s="100">
        <f t="shared" si="25"/>
        <v>-40.000000000000021</v>
      </c>
      <c r="Q151" s="100">
        <f t="shared" si="25"/>
        <v>-48.999999999999943</v>
      </c>
      <c r="R151" s="100">
        <f t="shared" si="25"/>
        <v>-42.000000000000185</v>
      </c>
      <c r="S151" s="100">
        <f t="shared" si="25"/>
        <v>-30.000000000000252</v>
      </c>
      <c r="T151" s="100">
        <f t="shared" si="25"/>
        <v>-44.000000000000213</v>
      </c>
      <c r="U151" s="100">
        <f t="shared" si="25"/>
        <v>-14.000000000000313</v>
      </c>
      <c r="V151" s="100">
        <f t="shared" si="25"/>
        <v>-19.000000000000313</v>
      </c>
      <c r="W151" s="100">
        <f t="shared" si="25"/>
        <v>-27.000000000000224</v>
      </c>
      <c r="X151" s="100">
        <f t="shared" si="25"/>
        <v>-22.000000000000313</v>
      </c>
      <c r="Y151" s="100">
        <f t="shared" si="25"/>
        <v>-36.000000000000185</v>
      </c>
      <c r="Z151" s="100">
        <f t="shared" si="25"/>
        <v>-19</v>
      </c>
      <c r="AA151" s="100">
        <f t="shared" si="25"/>
        <v>-46</v>
      </c>
      <c r="AB151" s="100">
        <f t="shared" si="25"/>
        <v>-14</v>
      </c>
      <c r="AC151" s="100">
        <f t="shared" si="25"/>
        <v>-20.000000000000313</v>
      </c>
      <c r="AD151" s="100">
        <f t="shared" si="25"/>
        <v>-27.000000000000181</v>
      </c>
      <c r="AE151" s="100">
        <f t="shared" si="25"/>
        <v>-35.000000000000107</v>
      </c>
      <c r="AF151" s="100">
        <f t="shared" si="25"/>
        <v>-50</v>
      </c>
      <c r="AG151" s="101"/>
      <c r="AH151" s="101"/>
      <c r="AI151" s="101"/>
      <c r="AJ151" s="101"/>
      <c r="AK151" s="101"/>
    </row>
    <row r="152" spans="3:37" x14ac:dyDescent="0.35">
      <c r="C152" s="5">
        <v>4</v>
      </c>
      <c r="D152" s="5">
        <v>6</v>
      </c>
      <c r="E152" s="1">
        <v>0</v>
      </c>
      <c r="F152" s="5">
        <f t="shared" si="22"/>
        <v>54</v>
      </c>
      <c r="G152" s="96">
        <v>4</v>
      </c>
      <c r="H152" s="100">
        <f t="shared" ref="H152:AF152" si="26">$E152+$D152-H$146-($D$174-$D152)*(1-H78)</f>
        <v>-48</v>
      </c>
      <c r="I152" s="100">
        <f t="shared" si="26"/>
        <v>-84.999999999999872</v>
      </c>
      <c r="J152" s="100">
        <f t="shared" si="26"/>
        <v>-65.999999999999687</v>
      </c>
      <c r="K152" s="100">
        <f t="shared" si="26"/>
        <v>-48</v>
      </c>
      <c r="L152" s="100">
        <f t="shared" si="26"/>
        <v>6</v>
      </c>
      <c r="M152" s="100">
        <f t="shared" si="26"/>
        <v>-56</v>
      </c>
      <c r="N152" s="100">
        <f t="shared" si="26"/>
        <v>-60.999999999999908</v>
      </c>
      <c r="O152" s="100">
        <f t="shared" si="26"/>
        <v>-65.999999999999801</v>
      </c>
      <c r="P152" s="100">
        <f t="shared" si="26"/>
        <v>-73.999999999999716</v>
      </c>
      <c r="Q152" s="100">
        <f t="shared" si="26"/>
        <v>-82.999999999999631</v>
      </c>
      <c r="R152" s="100">
        <f t="shared" si="26"/>
        <v>-75.999999999999872</v>
      </c>
      <c r="S152" s="100">
        <f t="shared" si="26"/>
        <v>-63.999999999999943</v>
      </c>
      <c r="T152" s="100">
        <f t="shared" si="26"/>
        <v>-77.999999999999901</v>
      </c>
      <c r="U152" s="100">
        <f t="shared" si="26"/>
        <v>-48</v>
      </c>
      <c r="V152" s="100">
        <f t="shared" si="26"/>
        <v>-53</v>
      </c>
      <c r="W152" s="100">
        <f t="shared" si="26"/>
        <v>-60.999999999999915</v>
      </c>
      <c r="X152" s="100">
        <f t="shared" si="26"/>
        <v>-56</v>
      </c>
      <c r="Y152" s="100">
        <f t="shared" si="26"/>
        <v>-69.999999999999872</v>
      </c>
      <c r="Z152" s="100">
        <f t="shared" si="26"/>
        <v>-52.999999999999687</v>
      </c>
      <c r="AA152" s="100">
        <f t="shared" si="26"/>
        <v>-79.999999999999687</v>
      </c>
      <c r="AB152" s="100">
        <f t="shared" si="26"/>
        <v>-93.999999999999687</v>
      </c>
      <c r="AC152" s="100">
        <f t="shared" si="26"/>
        <v>-54</v>
      </c>
      <c r="AD152" s="100">
        <f t="shared" si="26"/>
        <v>-60.999999999999872</v>
      </c>
      <c r="AE152" s="100">
        <f t="shared" si="26"/>
        <v>-68.999999999999801</v>
      </c>
      <c r="AF152" s="100">
        <f t="shared" si="26"/>
        <v>-83.999999999999687</v>
      </c>
      <c r="AG152" s="101"/>
      <c r="AH152" s="101"/>
      <c r="AI152" s="101"/>
      <c r="AJ152" s="101"/>
      <c r="AK152" s="101"/>
    </row>
    <row r="153" spans="3:37" x14ac:dyDescent="0.35">
      <c r="C153" s="5">
        <v>5</v>
      </c>
      <c r="D153" s="5">
        <v>8</v>
      </c>
      <c r="E153" s="1">
        <v>0</v>
      </c>
      <c r="F153" s="5">
        <f t="shared" si="22"/>
        <v>52</v>
      </c>
      <c r="G153" s="96">
        <v>5</v>
      </c>
      <c r="H153" s="100">
        <f t="shared" ref="H153:AF153" si="27">$E153+$D153-H$146-($D$174-$D153)*(1-H79)</f>
        <v>-44</v>
      </c>
      <c r="I153" s="100">
        <f t="shared" si="27"/>
        <v>-80.999999999999872</v>
      </c>
      <c r="J153" s="100">
        <f t="shared" si="27"/>
        <v>-61.999999999999687</v>
      </c>
      <c r="K153" s="100">
        <f t="shared" si="27"/>
        <v>-44</v>
      </c>
      <c r="L153" s="100">
        <f t="shared" si="27"/>
        <v>-44</v>
      </c>
      <c r="M153" s="100">
        <f t="shared" si="27"/>
        <v>0</v>
      </c>
      <c r="N153" s="100">
        <f t="shared" si="27"/>
        <v>-56.999999999999908</v>
      </c>
      <c r="O153" s="100">
        <f t="shared" si="27"/>
        <v>-61.999999999999794</v>
      </c>
      <c r="P153" s="100">
        <f t="shared" si="27"/>
        <v>-69.999999999999716</v>
      </c>
      <c r="Q153" s="100">
        <f t="shared" si="27"/>
        <v>-78.999999999999631</v>
      </c>
      <c r="R153" s="100">
        <f t="shared" si="27"/>
        <v>-71.999999999999872</v>
      </c>
      <c r="S153" s="100">
        <f t="shared" si="27"/>
        <v>-59.999999999999943</v>
      </c>
      <c r="T153" s="100">
        <f t="shared" si="27"/>
        <v>-73.999999999999901</v>
      </c>
      <c r="U153" s="100">
        <f t="shared" si="27"/>
        <v>-44</v>
      </c>
      <c r="V153" s="100">
        <f t="shared" si="27"/>
        <v>-49</v>
      </c>
      <c r="W153" s="100">
        <f t="shared" si="27"/>
        <v>-56.999999999999915</v>
      </c>
      <c r="X153" s="100">
        <f t="shared" si="27"/>
        <v>-52</v>
      </c>
      <c r="Y153" s="100">
        <f t="shared" si="27"/>
        <v>-65.999999999999872</v>
      </c>
      <c r="Z153" s="100">
        <f t="shared" si="27"/>
        <v>-48.999999999999687</v>
      </c>
      <c r="AA153" s="100">
        <f t="shared" si="27"/>
        <v>-75.999999999999687</v>
      </c>
      <c r="AB153" s="100">
        <f t="shared" si="27"/>
        <v>-89.999999999999687</v>
      </c>
      <c r="AC153" s="100">
        <f t="shared" si="27"/>
        <v>-50</v>
      </c>
      <c r="AD153" s="100">
        <f t="shared" si="27"/>
        <v>-56.999999999999872</v>
      </c>
      <c r="AE153" s="100">
        <f t="shared" si="27"/>
        <v>-64.999999999999801</v>
      </c>
      <c r="AF153" s="100">
        <f t="shared" si="27"/>
        <v>-79.999999999999687</v>
      </c>
      <c r="AG153" s="101"/>
      <c r="AH153" s="101"/>
      <c r="AI153" s="101"/>
      <c r="AJ153" s="101"/>
      <c r="AK153" s="101"/>
    </row>
    <row r="154" spans="3:37" x14ac:dyDescent="0.35">
      <c r="C154" s="5">
        <v>6</v>
      </c>
      <c r="D154" s="5">
        <v>5</v>
      </c>
      <c r="E154" s="1">
        <v>8</v>
      </c>
      <c r="F154" s="5">
        <f t="shared" si="22"/>
        <v>55</v>
      </c>
      <c r="G154" s="96">
        <v>6</v>
      </c>
      <c r="H154" s="100">
        <f t="shared" ref="H154:AF154" si="28">$E154+$D154-H$146-($D$174-$D154)*(1-H80)</f>
        <v>-42</v>
      </c>
      <c r="I154" s="100">
        <f t="shared" si="28"/>
        <v>-78.999999999999872</v>
      </c>
      <c r="J154" s="100">
        <f t="shared" si="28"/>
        <v>-59.999999999999687</v>
      </c>
      <c r="K154" s="100">
        <f t="shared" si="28"/>
        <v>-42</v>
      </c>
      <c r="L154" s="100">
        <f t="shared" si="28"/>
        <v>-42</v>
      </c>
      <c r="M154" s="100">
        <f t="shared" si="28"/>
        <v>-50</v>
      </c>
      <c r="N154" s="100">
        <f t="shared" si="28"/>
        <v>-54.999999999999908</v>
      </c>
      <c r="O154" s="100">
        <f t="shared" si="28"/>
        <v>-59.999999999999794</v>
      </c>
      <c r="P154" s="100">
        <f t="shared" si="28"/>
        <v>-67.999999999999716</v>
      </c>
      <c r="Q154" s="100">
        <f t="shared" si="28"/>
        <v>-76.999999999999631</v>
      </c>
      <c r="R154" s="100">
        <f t="shared" si="28"/>
        <v>-69.999999999999872</v>
      </c>
      <c r="S154" s="100">
        <f t="shared" si="28"/>
        <v>-57.999999999999943</v>
      </c>
      <c r="T154" s="100">
        <f t="shared" si="28"/>
        <v>-71.999999999999901</v>
      </c>
      <c r="U154" s="100">
        <f t="shared" si="28"/>
        <v>-42</v>
      </c>
      <c r="V154" s="100">
        <f t="shared" si="28"/>
        <v>-47</v>
      </c>
      <c r="W154" s="100">
        <f t="shared" si="28"/>
        <v>-54.999999999999915</v>
      </c>
      <c r="X154" s="100">
        <f t="shared" si="28"/>
        <v>-50</v>
      </c>
      <c r="Y154" s="100">
        <f t="shared" si="28"/>
        <v>-63.999999999999872</v>
      </c>
      <c r="Z154" s="100">
        <f t="shared" si="28"/>
        <v>-46.999999999999687</v>
      </c>
      <c r="AA154" s="100">
        <f t="shared" si="28"/>
        <v>-73.999999999999687</v>
      </c>
      <c r="AB154" s="100">
        <f t="shared" si="28"/>
        <v>-87.999999999999687</v>
      </c>
      <c r="AC154" s="100">
        <f t="shared" si="28"/>
        <v>-48</v>
      </c>
      <c r="AD154" s="100">
        <f t="shared" si="28"/>
        <v>-54.999999999999872</v>
      </c>
      <c r="AE154" s="100">
        <f t="shared" si="28"/>
        <v>-62.999999999999794</v>
      </c>
      <c r="AF154" s="100">
        <f t="shared" si="28"/>
        <v>-22.999999999999687</v>
      </c>
      <c r="AG154" s="101"/>
      <c r="AH154" s="101"/>
      <c r="AI154" s="101"/>
      <c r="AJ154" s="101"/>
      <c r="AK154" s="101"/>
    </row>
    <row r="155" spans="3:37" x14ac:dyDescent="0.35">
      <c r="C155" s="5">
        <v>7</v>
      </c>
      <c r="D155" s="5">
        <v>5</v>
      </c>
      <c r="E155" s="1">
        <v>12.999999999999908</v>
      </c>
      <c r="F155" s="5">
        <f t="shared" si="22"/>
        <v>55</v>
      </c>
      <c r="G155" s="96">
        <v>7</v>
      </c>
      <c r="H155" s="100">
        <f t="shared" ref="H155:AF155" si="29">$E155+$D155-H$146-($D$174-$D155)*(1-H81)</f>
        <v>-37.000000000000092</v>
      </c>
      <c r="I155" s="100">
        <f t="shared" si="29"/>
        <v>-73.999999999999972</v>
      </c>
      <c r="J155" s="100">
        <f t="shared" si="29"/>
        <v>-54.99999999999978</v>
      </c>
      <c r="K155" s="100">
        <f t="shared" si="29"/>
        <v>-37.000000000000092</v>
      </c>
      <c r="L155" s="100">
        <f t="shared" si="29"/>
        <v>-37.000000000000092</v>
      </c>
      <c r="M155" s="100">
        <f t="shared" si="29"/>
        <v>-45.000000000000092</v>
      </c>
      <c r="N155" s="100">
        <f t="shared" si="29"/>
        <v>-50</v>
      </c>
      <c r="O155" s="100">
        <f t="shared" si="29"/>
        <v>-54.999999999999886</v>
      </c>
      <c r="P155" s="100">
        <f t="shared" si="29"/>
        <v>-62.999999999999801</v>
      </c>
      <c r="Q155" s="100">
        <f t="shared" si="29"/>
        <v>-71.999999999999716</v>
      </c>
      <c r="R155" s="100">
        <f t="shared" si="29"/>
        <v>-64.999999999999972</v>
      </c>
      <c r="S155" s="100">
        <f t="shared" si="29"/>
        <v>-53.000000000000028</v>
      </c>
      <c r="T155" s="100">
        <f t="shared" si="29"/>
        <v>-67</v>
      </c>
      <c r="U155" s="100">
        <f t="shared" si="29"/>
        <v>-37.000000000000092</v>
      </c>
      <c r="V155" s="100">
        <f t="shared" si="29"/>
        <v>-42.000000000000092</v>
      </c>
      <c r="W155" s="100">
        <f t="shared" si="29"/>
        <v>-50</v>
      </c>
      <c r="X155" s="100">
        <f t="shared" si="29"/>
        <v>-45.000000000000092</v>
      </c>
      <c r="Y155" s="100">
        <f t="shared" si="29"/>
        <v>-58.999999999999964</v>
      </c>
      <c r="Z155" s="100">
        <f t="shared" si="29"/>
        <v>-41.99999999999978</v>
      </c>
      <c r="AA155" s="100">
        <f t="shared" si="29"/>
        <v>-68.999999999999773</v>
      </c>
      <c r="AB155" s="100">
        <f t="shared" si="29"/>
        <v>-82.999999999999773</v>
      </c>
      <c r="AC155" s="100">
        <f t="shared" si="29"/>
        <v>-43.000000000000092</v>
      </c>
      <c r="AD155" s="100">
        <f t="shared" si="29"/>
        <v>-49.999999999999957</v>
      </c>
      <c r="AE155" s="100">
        <f t="shared" si="29"/>
        <v>-57.999999999999886</v>
      </c>
      <c r="AF155" s="100">
        <f t="shared" si="29"/>
        <v>-72.999999999999773</v>
      </c>
      <c r="AG155" s="101"/>
      <c r="AH155" s="101"/>
      <c r="AI155" s="101"/>
      <c r="AJ155" s="101"/>
      <c r="AK155" s="101"/>
    </row>
    <row r="156" spans="3:37" x14ac:dyDescent="0.35">
      <c r="C156" s="5">
        <v>8</v>
      </c>
      <c r="D156" s="5">
        <v>8</v>
      </c>
      <c r="E156" s="1">
        <v>17.999999999999794</v>
      </c>
      <c r="F156" s="5">
        <f t="shared" si="22"/>
        <v>52</v>
      </c>
      <c r="G156" s="96">
        <v>8</v>
      </c>
      <c r="H156" s="100">
        <f t="shared" ref="H156:AF156" si="30">$E156+$D156-H$146-($D$174-$D156)*(1-H82)</f>
        <v>-26.000000000000206</v>
      </c>
      <c r="I156" s="100">
        <f t="shared" si="30"/>
        <v>-63.000000000000078</v>
      </c>
      <c r="J156" s="100">
        <f t="shared" si="30"/>
        <v>-43.999999999999893</v>
      </c>
      <c r="K156" s="100">
        <f t="shared" si="30"/>
        <v>-26.000000000000206</v>
      </c>
      <c r="L156" s="100">
        <f t="shared" si="30"/>
        <v>-26.000000000000206</v>
      </c>
      <c r="M156" s="100">
        <f t="shared" si="30"/>
        <v>-34.000000000000206</v>
      </c>
      <c r="N156" s="100">
        <f t="shared" si="30"/>
        <v>-39.000000000000114</v>
      </c>
      <c r="O156" s="100">
        <f t="shared" si="30"/>
        <v>-44</v>
      </c>
      <c r="P156" s="100">
        <f t="shared" si="30"/>
        <v>-51.999999999999915</v>
      </c>
      <c r="Q156" s="100">
        <f t="shared" si="30"/>
        <v>-8.9999999999998366</v>
      </c>
      <c r="R156" s="100">
        <f t="shared" si="30"/>
        <v>-54.000000000000078</v>
      </c>
      <c r="S156" s="100">
        <f t="shared" si="30"/>
        <v>-42.000000000000142</v>
      </c>
      <c r="T156" s="100">
        <f t="shared" si="30"/>
        <v>-56.000000000000114</v>
      </c>
      <c r="U156" s="100">
        <f t="shared" si="30"/>
        <v>-26.000000000000206</v>
      </c>
      <c r="V156" s="100">
        <f t="shared" si="30"/>
        <v>-31.000000000000206</v>
      </c>
      <c r="W156" s="100">
        <f t="shared" si="30"/>
        <v>-39.000000000000114</v>
      </c>
      <c r="X156" s="100">
        <f t="shared" si="30"/>
        <v>-34.000000000000206</v>
      </c>
      <c r="Y156" s="100">
        <f t="shared" si="30"/>
        <v>-48.000000000000078</v>
      </c>
      <c r="Z156" s="100">
        <f t="shared" si="30"/>
        <v>-30.999999999999893</v>
      </c>
      <c r="AA156" s="100">
        <f t="shared" si="30"/>
        <v>-57.999999999999893</v>
      </c>
      <c r="AB156" s="100">
        <f t="shared" si="30"/>
        <v>-71.999999999999886</v>
      </c>
      <c r="AC156" s="100">
        <f t="shared" si="30"/>
        <v>-32.000000000000206</v>
      </c>
      <c r="AD156" s="100">
        <f t="shared" si="30"/>
        <v>-39.000000000000071</v>
      </c>
      <c r="AE156" s="100">
        <f t="shared" si="30"/>
        <v>-47</v>
      </c>
      <c r="AF156" s="100">
        <f t="shared" si="30"/>
        <v>-61.999999999999893</v>
      </c>
      <c r="AG156" s="101"/>
      <c r="AH156" s="101"/>
      <c r="AI156" s="101"/>
      <c r="AJ156" s="101"/>
      <c r="AK156" s="101"/>
    </row>
    <row r="157" spans="3:37" x14ac:dyDescent="0.35">
      <c r="C157" s="5">
        <v>9</v>
      </c>
      <c r="D157" s="5">
        <v>9</v>
      </c>
      <c r="E157" s="1">
        <v>25.999999999999709</v>
      </c>
      <c r="F157" s="5">
        <f t="shared" si="22"/>
        <v>51</v>
      </c>
      <c r="G157" s="96">
        <v>9</v>
      </c>
      <c r="H157" s="100">
        <f t="shared" ref="H157:AF157" si="31">$E157+$D157-H$146-($D$174-$D157)*(1-H83)</f>
        <v>-16.000000000000291</v>
      </c>
      <c r="I157" s="100">
        <f t="shared" si="31"/>
        <v>-53.000000000000163</v>
      </c>
      <c r="J157" s="100">
        <f t="shared" si="31"/>
        <v>-33.999999999999979</v>
      </c>
      <c r="K157" s="100">
        <f t="shared" si="31"/>
        <v>-16.000000000000291</v>
      </c>
      <c r="L157" s="100">
        <f t="shared" si="31"/>
        <v>-16.000000000000291</v>
      </c>
      <c r="M157" s="100">
        <f t="shared" si="31"/>
        <v>-24.000000000000291</v>
      </c>
      <c r="N157" s="100">
        <f t="shared" si="31"/>
        <v>-29.000000000000199</v>
      </c>
      <c r="O157" s="100">
        <f t="shared" si="31"/>
        <v>16.999999999999915</v>
      </c>
      <c r="P157" s="100">
        <f t="shared" si="31"/>
        <v>-42</v>
      </c>
      <c r="Q157" s="100">
        <f t="shared" si="31"/>
        <v>-50.999999999999922</v>
      </c>
      <c r="R157" s="100">
        <f t="shared" si="31"/>
        <v>-44.000000000000163</v>
      </c>
      <c r="S157" s="100">
        <f t="shared" si="31"/>
        <v>-32.000000000000227</v>
      </c>
      <c r="T157" s="100">
        <f t="shared" si="31"/>
        <v>-46.000000000000199</v>
      </c>
      <c r="U157" s="100">
        <f t="shared" si="31"/>
        <v>-16.000000000000291</v>
      </c>
      <c r="V157" s="100">
        <f t="shared" si="31"/>
        <v>-21.000000000000291</v>
      </c>
      <c r="W157" s="100">
        <f t="shared" si="31"/>
        <v>-29.000000000000203</v>
      </c>
      <c r="X157" s="100">
        <f t="shared" si="31"/>
        <v>-24.000000000000291</v>
      </c>
      <c r="Y157" s="100">
        <f t="shared" si="31"/>
        <v>-38.000000000000163</v>
      </c>
      <c r="Z157" s="100">
        <f t="shared" si="31"/>
        <v>-20.999999999999979</v>
      </c>
      <c r="AA157" s="100">
        <f t="shared" si="31"/>
        <v>-47.999999999999979</v>
      </c>
      <c r="AB157" s="100">
        <f t="shared" si="31"/>
        <v>-61.999999999999979</v>
      </c>
      <c r="AC157" s="100">
        <f t="shared" si="31"/>
        <v>-22.000000000000291</v>
      </c>
      <c r="AD157" s="100">
        <f t="shared" si="31"/>
        <v>-29.00000000000016</v>
      </c>
      <c r="AE157" s="100">
        <f t="shared" si="31"/>
        <v>-37.000000000000085</v>
      </c>
      <c r="AF157" s="100">
        <f t="shared" si="31"/>
        <v>-51.999999999999979</v>
      </c>
      <c r="AG157" s="101"/>
      <c r="AH157" s="101"/>
      <c r="AI157" s="101"/>
      <c r="AJ157" s="101"/>
      <c r="AK157" s="101"/>
    </row>
    <row r="158" spans="3:37" x14ac:dyDescent="0.35">
      <c r="C158" s="5">
        <v>10</v>
      </c>
      <c r="D158" s="5">
        <v>12</v>
      </c>
      <c r="E158" s="1">
        <v>34.999999999999631</v>
      </c>
      <c r="F158" s="5">
        <f t="shared" si="22"/>
        <v>48</v>
      </c>
      <c r="G158" s="96">
        <v>10</v>
      </c>
      <c r="H158" s="100">
        <f t="shared" ref="H158:AF158" si="32">$E158+$D158-H$146-($D$174-$D158)*(1-H84)</f>
        <v>-1.0000000000003695</v>
      </c>
      <c r="I158" s="100">
        <f t="shared" si="32"/>
        <v>9.9999999999997584</v>
      </c>
      <c r="J158" s="100">
        <f t="shared" si="32"/>
        <v>-19.000000000000057</v>
      </c>
      <c r="K158" s="100">
        <f t="shared" si="32"/>
        <v>-1.0000000000003695</v>
      </c>
      <c r="L158" s="100">
        <f t="shared" si="32"/>
        <v>-1.0000000000003695</v>
      </c>
      <c r="M158" s="100">
        <f t="shared" si="32"/>
        <v>-9.0000000000003695</v>
      </c>
      <c r="N158" s="100">
        <f t="shared" si="32"/>
        <v>-14.000000000000277</v>
      </c>
      <c r="O158" s="100">
        <f t="shared" si="32"/>
        <v>-19.000000000000163</v>
      </c>
      <c r="P158" s="100">
        <f t="shared" si="32"/>
        <v>-27.000000000000078</v>
      </c>
      <c r="Q158" s="100">
        <f t="shared" si="32"/>
        <v>-36</v>
      </c>
      <c r="R158" s="100">
        <f t="shared" si="32"/>
        <v>-29.000000000000242</v>
      </c>
      <c r="S158" s="100">
        <f t="shared" si="32"/>
        <v>-17.000000000000309</v>
      </c>
      <c r="T158" s="100">
        <f t="shared" si="32"/>
        <v>-31.000000000000274</v>
      </c>
      <c r="U158" s="100">
        <f t="shared" si="32"/>
        <v>-1.0000000000003695</v>
      </c>
      <c r="V158" s="100">
        <f t="shared" si="32"/>
        <v>-6.0000000000003695</v>
      </c>
      <c r="W158" s="100">
        <f t="shared" si="32"/>
        <v>-14.000000000000284</v>
      </c>
      <c r="X158" s="100">
        <f t="shared" si="32"/>
        <v>-9.0000000000003695</v>
      </c>
      <c r="Y158" s="100">
        <f t="shared" si="32"/>
        <v>-23.000000000000242</v>
      </c>
      <c r="Z158" s="100">
        <f t="shared" si="32"/>
        <v>-6.0000000000000568</v>
      </c>
      <c r="AA158" s="100">
        <f t="shared" si="32"/>
        <v>-33.000000000000057</v>
      </c>
      <c r="AB158" s="100">
        <f t="shared" si="32"/>
        <v>-47.000000000000057</v>
      </c>
      <c r="AC158" s="100">
        <f t="shared" si="32"/>
        <v>-7.0000000000003695</v>
      </c>
      <c r="AD158" s="100">
        <f t="shared" si="32"/>
        <v>-14.000000000000242</v>
      </c>
      <c r="AE158" s="100">
        <f t="shared" si="32"/>
        <v>-22.000000000000163</v>
      </c>
      <c r="AF158" s="100">
        <f t="shared" si="32"/>
        <v>-37.000000000000057</v>
      </c>
      <c r="AG158" s="101"/>
      <c r="AH158" s="101"/>
      <c r="AI158" s="101"/>
      <c r="AJ158" s="101"/>
      <c r="AK158" s="101"/>
    </row>
    <row r="159" spans="3:37" x14ac:dyDescent="0.35">
      <c r="C159" s="5">
        <v>11</v>
      </c>
      <c r="D159" s="5">
        <v>9</v>
      </c>
      <c r="E159" s="1">
        <v>27.999999999999872</v>
      </c>
      <c r="F159" s="5">
        <f t="shared" si="22"/>
        <v>51</v>
      </c>
      <c r="G159" s="96">
        <v>11</v>
      </c>
      <c r="H159" s="100">
        <f t="shared" ref="H159:AF159" si="33">$E159+$D159-H$146-($D$174-$D159)*(1-H85)</f>
        <v>-14.000000000000128</v>
      </c>
      <c r="I159" s="100">
        <f t="shared" si="33"/>
        <v>-51</v>
      </c>
      <c r="J159" s="100">
        <f t="shared" si="33"/>
        <v>-31.999999999999815</v>
      </c>
      <c r="K159" s="100">
        <f t="shared" si="33"/>
        <v>-14.000000000000128</v>
      </c>
      <c r="L159" s="100">
        <f t="shared" si="33"/>
        <v>-14.000000000000128</v>
      </c>
      <c r="M159" s="100">
        <f t="shared" si="33"/>
        <v>-22.000000000000128</v>
      </c>
      <c r="N159" s="100">
        <f t="shared" si="33"/>
        <v>-27.000000000000036</v>
      </c>
      <c r="O159" s="100">
        <f t="shared" si="33"/>
        <v>-31.999999999999922</v>
      </c>
      <c r="P159" s="100">
        <f t="shared" si="33"/>
        <v>11.000000000000163</v>
      </c>
      <c r="Q159" s="100">
        <f t="shared" si="33"/>
        <v>-48.999999999999758</v>
      </c>
      <c r="R159" s="100">
        <f t="shared" si="33"/>
        <v>-42</v>
      </c>
      <c r="S159" s="100">
        <f t="shared" si="33"/>
        <v>-30.000000000000068</v>
      </c>
      <c r="T159" s="100">
        <f t="shared" si="33"/>
        <v>-44.000000000000028</v>
      </c>
      <c r="U159" s="100">
        <f t="shared" si="33"/>
        <v>-14.000000000000128</v>
      </c>
      <c r="V159" s="100">
        <f t="shared" si="33"/>
        <v>-19.000000000000128</v>
      </c>
      <c r="W159" s="100">
        <f t="shared" si="33"/>
        <v>-27.000000000000039</v>
      </c>
      <c r="X159" s="100">
        <f t="shared" si="33"/>
        <v>-22.000000000000128</v>
      </c>
      <c r="Y159" s="100">
        <f t="shared" si="33"/>
        <v>-36</v>
      </c>
      <c r="Z159" s="100">
        <f t="shared" si="33"/>
        <v>-18.999999999999815</v>
      </c>
      <c r="AA159" s="100">
        <f t="shared" si="33"/>
        <v>-45.999999999999815</v>
      </c>
      <c r="AB159" s="100">
        <f t="shared" si="33"/>
        <v>-59.999999999999815</v>
      </c>
      <c r="AC159" s="100">
        <f t="shared" si="33"/>
        <v>-20.000000000000128</v>
      </c>
      <c r="AD159" s="100">
        <f t="shared" si="33"/>
        <v>-26.999999999999996</v>
      </c>
      <c r="AE159" s="100">
        <f t="shared" si="33"/>
        <v>-34.999999999999922</v>
      </c>
      <c r="AF159" s="100">
        <f t="shared" si="33"/>
        <v>-49.999999999999815</v>
      </c>
      <c r="AG159" s="101"/>
      <c r="AH159" s="101"/>
      <c r="AI159" s="101"/>
      <c r="AJ159" s="101"/>
      <c r="AK159" s="101"/>
    </row>
    <row r="160" spans="3:37" x14ac:dyDescent="0.35">
      <c r="C160" s="5">
        <v>12</v>
      </c>
      <c r="D160" s="5">
        <v>14</v>
      </c>
      <c r="E160" s="1">
        <v>15.99999999999994</v>
      </c>
      <c r="F160" s="5">
        <f t="shared" si="22"/>
        <v>46</v>
      </c>
      <c r="G160" s="96">
        <v>12</v>
      </c>
      <c r="H160" s="100">
        <f t="shared" ref="H160:AF160" si="34">$E160+$D160-H$146-($D$174-$D160)*(1-H86)</f>
        <v>-16.00000000000006</v>
      </c>
      <c r="I160" s="100">
        <f t="shared" si="34"/>
        <v>-52.999999999999929</v>
      </c>
      <c r="J160" s="100">
        <f t="shared" si="34"/>
        <v>-33.999999999999744</v>
      </c>
      <c r="K160" s="100">
        <f t="shared" si="34"/>
        <v>-16.00000000000006</v>
      </c>
      <c r="L160" s="100">
        <f t="shared" si="34"/>
        <v>-16.00000000000006</v>
      </c>
      <c r="M160" s="100">
        <f t="shared" si="34"/>
        <v>-24.00000000000006</v>
      </c>
      <c r="N160" s="100">
        <f t="shared" si="34"/>
        <v>-28.999999999999968</v>
      </c>
      <c r="O160" s="100">
        <f t="shared" si="34"/>
        <v>-33.999999999999858</v>
      </c>
      <c r="P160" s="100">
        <f t="shared" si="34"/>
        <v>-41.999999999999773</v>
      </c>
      <c r="Q160" s="100">
        <f t="shared" si="34"/>
        <v>-50.999999999999687</v>
      </c>
      <c r="R160" s="100">
        <f t="shared" si="34"/>
        <v>-43.999999999999929</v>
      </c>
      <c r="S160" s="100">
        <f t="shared" si="34"/>
        <v>-32</v>
      </c>
      <c r="T160" s="100">
        <f t="shared" si="34"/>
        <v>3.5527136788005009E-14</v>
      </c>
      <c r="U160" s="100">
        <f t="shared" si="34"/>
        <v>-16.00000000000006</v>
      </c>
      <c r="V160" s="100">
        <f t="shared" si="34"/>
        <v>-21.00000000000006</v>
      </c>
      <c r="W160" s="100">
        <f t="shared" si="34"/>
        <v>-28.999999999999972</v>
      </c>
      <c r="X160" s="100">
        <f t="shared" si="34"/>
        <v>-24.00000000000006</v>
      </c>
      <c r="Y160" s="100">
        <f t="shared" si="34"/>
        <v>-37.999999999999929</v>
      </c>
      <c r="Z160" s="100">
        <f t="shared" si="34"/>
        <v>-20.999999999999748</v>
      </c>
      <c r="AA160" s="100">
        <f t="shared" si="34"/>
        <v>-47.999999999999744</v>
      </c>
      <c r="AB160" s="100">
        <f t="shared" si="34"/>
        <v>-61.999999999999744</v>
      </c>
      <c r="AC160" s="100">
        <f t="shared" si="34"/>
        <v>-22.00000000000006</v>
      </c>
      <c r="AD160" s="100">
        <f t="shared" si="34"/>
        <v>-28.999999999999929</v>
      </c>
      <c r="AE160" s="100">
        <f t="shared" si="34"/>
        <v>-36.999999999999858</v>
      </c>
      <c r="AF160" s="100">
        <f t="shared" si="34"/>
        <v>-51.999999999999744</v>
      </c>
      <c r="AG160" s="101"/>
      <c r="AH160" s="101"/>
      <c r="AI160" s="101"/>
      <c r="AJ160" s="101"/>
      <c r="AK160" s="101"/>
    </row>
    <row r="161" spans="3:37" x14ac:dyDescent="0.35">
      <c r="C161" s="5">
        <v>13</v>
      </c>
      <c r="D161" s="5">
        <v>14</v>
      </c>
      <c r="E161" s="1">
        <v>29.999999999999904</v>
      </c>
      <c r="F161" s="5">
        <f t="shared" si="22"/>
        <v>46</v>
      </c>
      <c r="G161" s="96">
        <v>13</v>
      </c>
      <c r="H161" s="100">
        <f t="shared" ref="H161:AF161" si="35">$E161+$D161-H$146-($D$174-$D161)*(1-H87)</f>
        <v>-2.0000000000000995</v>
      </c>
      <c r="I161" s="100">
        <f t="shared" si="35"/>
        <v>-38.999999999999972</v>
      </c>
      <c r="J161" s="100">
        <f t="shared" si="35"/>
        <v>-19.999999999999787</v>
      </c>
      <c r="K161" s="100">
        <f t="shared" si="35"/>
        <v>-2.0000000000000995</v>
      </c>
      <c r="L161" s="100">
        <f t="shared" si="35"/>
        <v>-2.0000000000000995</v>
      </c>
      <c r="M161" s="100">
        <f t="shared" si="35"/>
        <v>-10.000000000000099</v>
      </c>
      <c r="N161" s="100">
        <f t="shared" si="35"/>
        <v>-15.000000000000007</v>
      </c>
      <c r="O161" s="100">
        <f t="shared" si="35"/>
        <v>-19.999999999999893</v>
      </c>
      <c r="P161" s="100">
        <f t="shared" si="35"/>
        <v>-27.999999999999808</v>
      </c>
      <c r="Q161" s="100">
        <f t="shared" si="35"/>
        <v>-36.99999999999973</v>
      </c>
      <c r="R161" s="100">
        <f t="shared" si="35"/>
        <v>-29.999999999999972</v>
      </c>
      <c r="S161" s="100">
        <f t="shared" si="35"/>
        <v>-18.000000000000039</v>
      </c>
      <c r="T161" s="100">
        <f t="shared" si="35"/>
        <v>-32</v>
      </c>
      <c r="U161" s="100">
        <f t="shared" si="35"/>
        <v>-2.0000000000000995</v>
      </c>
      <c r="V161" s="100">
        <f t="shared" si="35"/>
        <v>38.999999999999901</v>
      </c>
      <c r="W161" s="100">
        <f t="shared" si="35"/>
        <v>-15.000000000000011</v>
      </c>
      <c r="X161" s="100">
        <f t="shared" si="35"/>
        <v>-10.000000000000099</v>
      </c>
      <c r="Y161" s="100">
        <f t="shared" si="35"/>
        <v>-23.999999999999972</v>
      </c>
      <c r="Z161" s="100">
        <f t="shared" si="35"/>
        <v>-6.9999999999997868</v>
      </c>
      <c r="AA161" s="100">
        <f t="shared" si="35"/>
        <v>-33.999999999999787</v>
      </c>
      <c r="AB161" s="100">
        <f t="shared" si="35"/>
        <v>-47.999999999999787</v>
      </c>
      <c r="AC161" s="100">
        <f t="shared" si="35"/>
        <v>-8.0000000000000995</v>
      </c>
      <c r="AD161" s="100">
        <f t="shared" si="35"/>
        <v>-14.999999999999968</v>
      </c>
      <c r="AE161" s="100">
        <f t="shared" si="35"/>
        <v>-22.999999999999893</v>
      </c>
      <c r="AF161" s="100">
        <f t="shared" si="35"/>
        <v>-37.999999999999787</v>
      </c>
      <c r="AG161" s="101"/>
      <c r="AH161" s="101"/>
      <c r="AI161" s="101"/>
      <c r="AJ161" s="101"/>
      <c r="AK161" s="101"/>
    </row>
    <row r="162" spans="3:37" x14ac:dyDescent="0.35">
      <c r="C162" s="5">
        <v>14</v>
      </c>
      <c r="D162" s="5">
        <v>5</v>
      </c>
      <c r="E162" s="1">
        <v>0</v>
      </c>
      <c r="F162" s="5">
        <f t="shared" si="22"/>
        <v>55</v>
      </c>
      <c r="G162" s="96">
        <v>14</v>
      </c>
      <c r="H162" s="100">
        <f t="shared" ref="H162:AF162" si="36">$E162+$D162-H$146-($D$174-$D162)*(1-H88)</f>
        <v>-50</v>
      </c>
      <c r="I162" s="100">
        <f t="shared" si="36"/>
        <v>-86.999999999999872</v>
      </c>
      <c r="J162" s="100">
        <f t="shared" si="36"/>
        <v>-67.999999999999687</v>
      </c>
      <c r="K162" s="100">
        <f t="shared" si="36"/>
        <v>-50</v>
      </c>
      <c r="L162" s="100">
        <f t="shared" si="36"/>
        <v>-50</v>
      </c>
      <c r="M162" s="100">
        <f t="shared" si="36"/>
        <v>-58</v>
      </c>
      <c r="N162" s="100">
        <f t="shared" si="36"/>
        <v>-62.999999999999908</v>
      </c>
      <c r="O162" s="100">
        <f t="shared" si="36"/>
        <v>-67.999999999999801</v>
      </c>
      <c r="P162" s="100">
        <f t="shared" si="36"/>
        <v>-75.999999999999716</v>
      </c>
      <c r="Q162" s="100">
        <f t="shared" si="36"/>
        <v>-84.999999999999631</v>
      </c>
      <c r="R162" s="100">
        <f t="shared" si="36"/>
        <v>-77.999999999999872</v>
      </c>
      <c r="S162" s="100">
        <f t="shared" si="36"/>
        <v>-65.999999999999943</v>
      </c>
      <c r="T162" s="100">
        <f t="shared" si="36"/>
        <v>-79.999999999999901</v>
      </c>
      <c r="U162" s="100">
        <f t="shared" si="36"/>
        <v>-50</v>
      </c>
      <c r="V162" s="100">
        <f t="shared" si="36"/>
        <v>-55</v>
      </c>
      <c r="W162" s="100">
        <f t="shared" si="36"/>
        <v>-7.9999999999999112</v>
      </c>
      <c r="X162" s="100">
        <f t="shared" si="36"/>
        <v>-58</v>
      </c>
      <c r="Y162" s="100">
        <f t="shared" si="36"/>
        <v>-71.999999999999872</v>
      </c>
      <c r="Z162" s="100">
        <f t="shared" si="36"/>
        <v>-54.999999999999687</v>
      </c>
      <c r="AA162" s="100">
        <f t="shared" si="36"/>
        <v>-81.999999999999687</v>
      </c>
      <c r="AB162" s="100">
        <f t="shared" si="36"/>
        <v>-95.999999999999687</v>
      </c>
      <c r="AC162" s="100">
        <f t="shared" si="36"/>
        <v>-56</v>
      </c>
      <c r="AD162" s="100">
        <f t="shared" si="36"/>
        <v>-62.999999999999872</v>
      </c>
      <c r="AE162" s="100">
        <f t="shared" si="36"/>
        <v>-70.999999999999801</v>
      </c>
      <c r="AF162" s="100">
        <f t="shared" si="36"/>
        <v>-85.999999999999687</v>
      </c>
      <c r="AG162" s="101"/>
      <c r="AH162" s="101"/>
      <c r="AI162" s="101"/>
      <c r="AJ162" s="101"/>
      <c r="AK162" s="101"/>
    </row>
    <row r="163" spans="3:37" x14ac:dyDescent="0.35">
      <c r="C163" s="5">
        <v>15</v>
      </c>
      <c r="D163" s="5">
        <v>11</v>
      </c>
      <c r="E163" s="1">
        <v>5</v>
      </c>
      <c r="F163" s="5">
        <f t="shared" si="22"/>
        <v>49</v>
      </c>
      <c r="G163" s="96">
        <v>15</v>
      </c>
      <c r="H163" s="100">
        <f t="shared" ref="H163:AF163" si="37">$E163+$D163-H$146-($D$174-$D163)*(1-H89)</f>
        <v>-33</v>
      </c>
      <c r="I163" s="100">
        <f t="shared" si="37"/>
        <v>-69.999999999999872</v>
      </c>
      <c r="J163" s="100">
        <f t="shared" si="37"/>
        <v>-50.999999999999687</v>
      </c>
      <c r="K163" s="100">
        <f t="shared" si="37"/>
        <v>-33</v>
      </c>
      <c r="L163" s="100">
        <f t="shared" si="37"/>
        <v>-33</v>
      </c>
      <c r="M163" s="100">
        <f t="shared" si="37"/>
        <v>-41</v>
      </c>
      <c r="N163" s="100">
        <f t="shared" si="37"/>
        <v>-45.999999999999908</v>
      </c>
      <c r="O163" s="100">
        <f t="shared" si="37"/>
        <v>-50.999999999999794</v>
      </c>
      <c r="P163" s="100">
        <f t="shared" si="37"/>
        <v>-58.999999999999709</v>
      </c>
      <c r="Q163" s="100">
        <f t="shared" si="37"/>
        <v>-67.999999999999631</v>
      </c>
      <c r="R163" s="100">
        <f t="shared" si="37"/>
        <v>-60.999999999999872</v>
      </c>
      <c r="S163" s="100">
        <f t="shared" si="37"/>
        <v>-48.999999999999943</v>
      </c>
      <c r="T163" s="100">
        <f t="shared" si="37"/>
        <v>-62.999999999999901</v>
      </c>
      <c r="U163" s="100">
        <f t="shared" si="37"/>
        <v>-33</v>
      </c>
      <c r="V163" s="100">
        <f t="shared" si="37"/>
        <v>-38</v>
      </c>
      <c r="W163" s="100">
        <f t="shared" si="37"/>
        <v>-45.999999999999915</v>
      </c>
      <c r="X163" s="100">
        <f t="shared" si="37"/>
        <v>8</v>
      </c>
      <c r="Y163" s="100">
        <f t="shared" si="37"/>
        <v>-54.999999999999872</v>
      </c>
      <c r="Z163" s="100">
        <f t="shared" si="37"/>
        <v>-37.999999999999687</v>
      </c>
      <c r="AA163" s="100">
        <f t="shared" si="37"/>
        <v>-64.999999999999687</v>
      </c>
      <c r="AB163" s="100">
        <f t="shared" si="37"/>
        <v>-78.999999999999687</v>
      </c>
      <c r="AC163" s="100">
        <f t="shared" si="37"/>
        <v>-39</v>
      </c>
      <c r="AD163" s="100">
        <f t="shared" si="37"/>
        <v>-45.999999999999872</v>
      </c>
      <c r="AE163" s="100">
        <f t="shared" si="37"/>
        <v>-53.999999999999794</v>
      </c>
      <c r="AF163" s="100">
        <f t="shared" si="37"/>
        <v>-68.999999999999687</v>
      </c>
      <c r="AG163" s="101"/>
      <c r="AH163" s="101"/>
      <c r="AI163" s="101"/>
      <c r="AJ163" s="101"/>
      <c r="AK163" s="101"/>
    </row>
    <row r="164" spans="3:37" x14ac:dyDescent="0.35">
      <c r="C164" s="5">
        <v>16</v>
      </c>
      <c r="D164" s="5">
        <v>9</v>
      </c>
      <c r="E164" s="1">
        <v>12.999999999999911</v>
      </c>
      <c r="F164" s="5">
        <f t="shared" si="22"/>
        <v>51</v>
      </c>
      <c r="G164" s="96">
        <v>16</v>
      </c>
      <c r="H164" s="100">
        <f t="shared" ref="H164:AF164" si="38">$E164+$D164-H$146-($D$174-$D164)*(1-H90)</f>
        <v>-29.000000000000089</v>
      </c>
      <c r="I164" s="100">
        <f t="shared" si="38"/>
        <v>-65.999999999999957</v>
      </c>
      <c r="J164" s="100">
        <f t="shared" si="38"/>
        <v>-46.999999999999773</v>
      </c>
      <c r="K164" s="100">
        <f t="shared" si="38"/>
        <v>-29.000000000000089</v>
      </c>
      <c r="L164" s="100">
        <f t="shared" si="38"/>
        <v>-29.000000000000089</v>
      </c>
      <c r="M164" s="100">
        <f t="shared" si="38"/>
        <v>-37.000000000000085</v>
      </c>
      <c r="N164" s="100">
        <f t="shared" si="38"/>
        <v>-42</v>
      </c>
      <c r="O164" s="100">
        <f t="shared" si="38"/>
        <v>-46.999999999999886</v>
      </c>
      <c r="P164" s="100">
        <f t="shared" si="38"/>
        <v>-54.999999999999801</v>
      </c>
      <c r="Q164" s="100">
        <f t="shared" si="38"/>
        <v>-63.999999999999716</v>
      </c>
      <c r="R164" s="100">
        <f t="shared" si="38"/>
        <v>-56.999999999999957</v>
      </c>
      <c r="S164" s="100">
        <f t="shared" si="38"/>
        <v>5.9999999999999716</v>
      </c>
      <c r="T164" s="100">
        <f t="shared" si="38"/>
        <v>-58.999999999999993</v>
      </c>
      <c r="U164" s="100">
        <f t="shared" si="38"/>
        <v>-29.000000000000089</v>
      </c>
      <c r="V164" s="100">
        <f t="shared" si="38"/>
        <v>-34.000000000000085</v>
      </c>
      <c r="W164" s="100">
        <f t="shared" si="38"/>
        <v>-42</v>
      </c>
      <c r="X164" s="100">
        <f t="shared" si="38"/>
        <v>-37.000000000000085</v>
      </c>
      <c r="Y164" s="100">
        <f t="shared" si="38"/>
        <v>-50.999999999999957</v>
      </c>
      <c r="Z164" s="100">
        <f t="shared" si="38"/>
        <v>-33.999999999999773</v>
      </c>
      <c r="AA164" s="100">
        <f t="shared" si="38"/>
        <v>-60.999999999999773</v>
      </c>
      <c r="AB164" s="100">
        <f t="shared" si="38"/>
        <v>-74.999999999999773</v>
      </c>
      <c r="AC164" s="100">
        <f t="shared" si="38"/>
        <v>-35.000000000000085</v>
      </c>
      <c r="AD164" s="100">
        <f t="shared" si="38"/>
        <v>-41.999999999999957</v>
      </c>
      <c r="AE164" s="100">
        <f t="shared" si="38"/>
        <v>-49.999999999999886</v>
      </c>
      <c r="AF164" s="100">
        <f t="shared" si="38"/>
        <v>-64.999999999999773</v>
      </c>
      <c r="AG164" s="101"/>
      <c r="AH164" s="101"/>
      <c r="AI164" s="101"/>
      <c r="AJ164" s="101"/>
      <c r="AK164" s="101"/>
    </row>
    <row r="165" spans="3:37" x14ac:dyDescent="0.35">
      <c r="C165" s="5">
        <v>17</v>
      </c>
      <c r="D165" s="5">
        <v>5</v>
      </c>
      <c r="E165" s="1">
        <v>8</v>
      </c>
      <c r="F165" s="5">
        <f t="shared" si="22"/>
        <v>55</v>
      </c>
      <c r="G165" s="96">
        <v>17</v>
      </c>
      <c r="H165" s="100">
        <f t="shared" ref="H165:AF165" si="39">$E165+$D165-H$146-($D$174-$D165)*(1-H91)</f>
        <v>-42</v>
      </c>
      <c r="I165" s="100">
        <f t="shared" si="39"/>
        <v>-78.999999999999872</v>
      </c>
      <c r="J165" s="100">
        <f t="shared" si="39"/>
        <v>-59.999999999999687</v>
      </c>
      <c r="K165" s="100">
        <f t="shared" si="39"/>
        <v>-42</v>
      </c>
      <c r="L165" s="100">
        <f t="shared" si="39"/>
        <v>-42</v>
      </c>
      <c r="M165" s="100">
        <f t="shared" si="39"/>
        <v>-50</v>
      </c>
      <c r="N165" s="100">
        <f t="shared" si="39"/>
        <v>-54.999999999999908</v>
      </c>
      <c r="O165" s="100">
        <f t="shared" si="39"/>
        <v>-59.999999999999794</v>
      </c>
      <c r="P165" s="100">
        <f t="shared" si="39"/>
        <v>-67.999999999999716</v>
      </c>
      <c r="Q165" s="100">
        <f t="shared" si="39"/>
        <v>-76.999999999999631</v>
      </c>
      <c r="R165" s="100">
        <f t="shared" si="39"/>
        <v>-69.999999999999872</v>
      </c>
      <c r="S165" s="100">
        <f t="shared" si="39"/>
        <v>-57.999999999999943</v>
      </c>
      <c r="T165" s="100">
        <f t="shared" si="39"/>
        <v>-71.999999999999901</v>
      </c>
      <c r="U165" s="100">
        <f t="shared" si="39"/>
        <v>-42</v>
      </c>
      <c r="V165" s="100">
        <f t="shared" si="39"/>
        <v>-47</v>
      </c>
      <c r="W165" s="100">
        <f t="shared" si="39"/>
        <v>-54.999999999999915</v>
      </c>
      <c r="X165" s="100">
        <f t="shared" si="39"/>
        <v>-50</v>
      </c>
      <c r="Y165" s="100">
        <f t="shared" si="39"/>
        <v>-63.999999999999872</v>
      </c>
      <c r="Z165" s="100">
        <f t="shared" si="39"/>
        <v>-46.999999999999687</v>
      </c>
      <c r="AA165" s="100">
        <f t="shared" si="39"/>
        <v>-73.999999999999687</v>
      </c>
      <c r="AB165" s="100">
        <f t="shared" si="39"/>
        <v>-87.999999999999687</v>
      </c>
      <c r="AC165" s="100">
        <f t="shared" si="39"/>
        <v>-48</v>
      </c>
      <c r="AD165" s="100">
        <f t="shared" si="39"/>
        <v>-54.999999999999872</v>
      </c>
      <c r="AE165" s="100">
        <f t="shared" si="39"/>
        <v>-62.999999999999794</v>
      </c>
      <c r="AF165" s="100">
        <f t="shared" si="39"/>
        <v>-77.999999999999687</v>
      </c>
      <c r="AG165" s="101"/>
      <c r="AH165" s="101"/>
      <c r="AI165" s="101"/>
      <c r="AJ165" s="101"/>
      <c r="AK165" s="101"/>
    </row>
    <row r="166" spans="3:37" x14ac:dyDescent="0.35">
      <c r="C166" s="5">
        <v>18</v>
      </c>
      <c r="D166" s="5">
        <v>6</v>
      </c>
      <c r="E166" s="1">
        <v>21.999999999999872</v>
      </c>
      <c r="F166" s="5">
        <f t="shared" si="22"/>
        <v>54</v>
      </c>
      <c r="G166" s="96">
        <v>18</v>
      </c>
      <c r="H166" s="100">
        <f t="shared" ref="H166:AF166" si="40">$E166+$D166-H$146-($D$174-$D166)*(1-H92)</f>
        <v>-26.000000000000128</v>
      </c>
      <c r="I166" s="100">
        <f t="shared" si="40"/>
        <v>-63</v>
      </c>
      <c r="J166" s="100">
        <f t="shared" si="40"/>
        <v>-43.999999999999815</v>
      </c>
      <c r="K166" s="100">
        <f t="shared" si="40"/>
        <v>-26.000000000000128</v>
      </c>
      <c r="L166" s="100">
        <f t="shared" si="40"/>
        <v>-26.000000000000128</v>
      </c>
      <c r="M166" s="100">
        <f t="shared" si="40"/>
        <v>-34.000000000000128</v>
      </c>
      <c r="N166" s="100">
        <f t="shared" si="40"/>
        <v>14.999999999999964</v>
      </c>
      <c r="O166" s="100">
        <f t="shared" si="40"/>
        <v>-43.999999999999922</v>
      </c>
      <c r="P166" s="100">
        <f t="shared" si="40"/>
        <v>-51.999999999999837</v>
      </c>
      <c r="Q166" s="100">
        <f t="shared" si="40"/>
        <v>-60.999999999999758</v>
      </c>
      <c r="R166" s="100">
        <f t="shared" si="40"/>
        <v>-54</v>
      </c>
      <c r="S166" s="100">
        <f t="shared" si="40"/>
        <v>-42.000000000000071</v>
      </c>
      <c r="T166" s="100">
        <f t="shared" si="40"/>
        <v>-56.000000000000028</v>
      </c>
      <c r="U166" s="100">
        <f t="shared" si="40"/>
        <v>-26.000000000000128</v>
      </c>
      <c r="V166" s="100">
        <f t="shared" si="40"/>
        <v>-31.000000000000128</v>
      </c>
      <c r="W166" s="100">
        <f t="shared" si="40"/>
        <v>-39.000000000000043</v>
      </c>
      <c r="X166" s="100">
        <f t="shared" si="40"/>
        <v>-34.000000000000128</v>
      </c>
      <c r="Y166" s="100">
        <f t="shared" si="40"/>
        <v>-48</v>
      </c>
      <c r="Z166" s="100">
        <f t="shared" si="40"/>
        <v>-30.999999999999815</v>
      </c>
      <c r="AA166" s="100">
        <f t="shared" si="40"/>
        <v>-57.999999999999815</v>
      </c>
      <c r="AB166" s="100">
        <f t="shared" si="40"/>
        <v>-71.999999999999815</v>
      </c>
      <c r="AC166" s="100">
        <f t="shared" si="40"/>
        <v>-32.000000000000128</v>
      </c>
      <c r="AD166" s="100">
        <f t="shared" si="40"/>
        <v>-39</v>
      </c>
      <c r="AE166" s="100">
        <f t="shared" si="40"/>
        <v>-46.999999999999922</v>
      </c>
      <c r="AF166" s="100">
        <f t="shared" si="40"/>
        <v>-61.999999999999815</v>
      </c>
      <c r="AG166" s="101"/>
      <c r="AH166" s="101"/>
      <c r="AI166" s="101"/>
      <c r="AJ166" s="101"/>
      <c r="AK166" s="101"/>
    </row>
    <row r="167" spans="3:37" x14ac:dyDescent="0.35">
      <c r="C167" s="5">
        <v>19</v>
      </c>
      <c r="D167" s="5">
        <v>13</v>
      </c>
      <c r="E167" s="1">
        <v>4.9999999999996874</v>
      </c>
      <c r="F167" s="5">
        <f t="shared" si="22"/>
        <v>47</v>
      </c>
      <c r="G167" s="96">
        <v>19</v>
      </c>
      <c r="H167" s="100">
        <f t="shared" ref="H167:AF167" si="41">$E167+$D167-H$146-($D$174-$D167)*(1-H93)</f>
        <v>-29.000000000000313</v>
      </c>
      <c r="I167" s="100">
        <f t="shared" si="41"/>
        <v>-66.000000000000185</v>
      </c>
      <c r="J167" s="100">
        <f t="shared" si="41"/>
        <v>-47</v>
      </c>
      <c r="K167" s="100">
        <f t="shared" si="41"/>
        <v>-29.000000000000313</v>
      </c>
      <c r="L167" s="100">
        <f t="shared" si="41"/>
        <v>-29.000000000000313</v>
      </c>
      <c r="M167" s="100">
        <f t="shared" si="41"/>
        <v>-37.000000000000313</v>
      </c>
      <c r="N167" s="100">
        <f t="shared" si="41"/>
        <v>-42.00000000000022</v>
      </c>
      <c r="O167" s="100">
        <f t="shared" si="41"/>
        <v>-47.000000000000107</v>
      </c>
      <c r="P167" s="100">
        <f t="shared" si="41"/>
        <v>-55.000000000000021</v>
      </c>
      <c r="Q167" s="100">
        <f t="shared" si="41"/>
        <v>-63.999999999999943</v>
      </c>
      <c r="R167" s="100">
        <f t="shared" si="41"/>
        <v>-57.000000000000185</v>
      </c>
      <c r="S167" s="100">
        <f t="shared" si="41"/>
        <v>-45.000000000000256</v>
      </c>
      <c r="T167" s="100">
        <f t="shared" si="41"/>
        <v>-59.000000000000213</v>
      </c>
      <c r="U167" s="100">
        <f t="shared" si="41"/>
        <v>-29.000000000000313</v>
      </c>
      <c r="V167" s="100">
        <f t="shared" si="41"/>
        <v>-34.000000000000313</v>
      </c>
      <c r="W167" s="100">
        <f t="shared" si="41"/>
        <v>-42.000000000000227</v>
      </c>
      <c r="X167" s="100">
        <f t="shared" si="41"/>
        <v>-37.000000000000313</v>
      </c>
      <c r="Y167" s="100">
        <f t="shared" si="41"/>
        <v>-51.000000000000185</v>
      </c>
      <c r="Z167" s="100">
        <f t="shared" si="41"/>
        <v>-34</v>
      </c>
      <c r="AA167" s="100">
        <f t="shared" si="41"/>
        <v>-61</v>
      </c>
      <c r="AB167" s="100">
        <f t="shared" si="41"/>
        <v>-75</v>
      </c>
      <c r="AC167" s="100">
        <f t="shared" si="41"/>
        <v>-35.000000000000313</v>
      </c>
      <c r="AD167" s="100">
        <f t="shared" si="41"/>
        <v>-42.000000000000185</v>
      </c>
      <c r="AE167" s="100">
        <f t="shared" si="41"/>
        <v>-50.000000000000107</v>
      </c>
      <c r="AF167" s="100">
        <f t="shared" si="41"/>
        <v>-65</v>
      </c>
      <c r="AG167" s="101"/>
      <c r="AH167" s="101"/>
      <c r="AI167" s="101"/>
      <c r="AJ167" s="101"/>
      <c r="AK167" s="101"/>
    </row>
    <row r="168" spans="3:37" x14ac:dyDescent="0.35">
      <c r="C168" s="5">
        <v>20</v>
      </c>
      <c r="D168" s="5">
        <v>14</v>
      </c>
      <c r="E168" s="1">
        <v>31.999999999999687</v>
      </c>
      <c r="F168" s="5">
        <f t="shared" si="22"/>
        <v>46</v>
      </c>
      <c r="G168" s="96">
        <v>20</v>
      </c>
      <c r="H168" s="100">
        <f t="shared" ref="H168:AF168" si="42">$E168+$D168-H$146-($D$174-$D168)*(1-H94)</f>
        <v>-3.1263880373444408E-13</v>
      </c>
      <c r="I168" s="100">
        <f t="shared" si="42"/>
        <v>-37.000000000000185</v>
      </c>
      <c r="J168" s="100">
        <f t="shared" si="42"/>
        <v>28</v>
      </c>
      <c r="K168" s="100">
        <f t="shared" si="42"/>
        <v>-3.1263880373444408E-13</v>
      </c>
      <c r="L168" s="100">
        <f t="shared" si="42"/>
        <v>-3.1263880373444408E-13</v>
      </c>
      <c r="M168" s="100">
        <f t="shared" si="42"/>
        <v>-8.0000000000003126</v>
      </c>
      <c r="N168" s="100">
        <f t="shared" si="42"/>
        <v>-13.00000000000022</v>
      </c>
      <c r="O168" s="100">
        <f t="shared" si="42"/>
        <v>-18.000000000000107</v>
      </c>
      <c r="P168" s="100">
        <f t="shared" si="42"/>
        <v>-26.000000000000021</v>
      </c>
      <c r="Q168" s="100">
        <f t="shared" si="42"/>
        <v>-34.999999999999943</v>
      </c>
      <c r="R168" s="100">
        <f t="shared" si="42"/>
        <v>-28.000000000000185</v>
      </c>
      <c r="S168" s="100">
        <f t="shared" si="42"/>
        <v>-16.000000000000252</v>
      </c>
      <c r="T168" s="100">
        <f t="shared" si="42"/>
        <v>-30.000000000000217</v>
      </c>
      <c r="U168" s="100">
        <f t="shared" si="42"/>
        <v>-3.1263880373444408E-13</v>
      </c>
      <c r="V168" s="100">
        <f t="shared" si="42"/>
        <v>-5.0000000000003126</v>
      </c>
      <c r="W168" s="100">
        <f t="shared" si="42"/>
        <v>-13.000000000000227</v>
      </c>
      <c r="X168" s="100">
        <f t="shared" si="42"/>
        <v>-8.0000000000003126</v>
      </c>
      <c r="Y168" s="100">
        <f t="shared" si="42"/>
        <v>-22.000000000000185</v>
      </c>
      <c r="Z168" s="100">
        <f t="shared" si="42"/>
        <v>-5</v>
      </c>
      <c r="AA168" s="100">
        <f t="shared" si="42"/>
        <v>-32</v>
      </c>
      <c r="AB168" s="100">
        <f t="shared" si="42"/>
        <v>-46</v>
      </c>
      <c r="AC168" s="100">
        <f t="shared" si="42"/>
        <v>-6.0000000000003126</v>
      </c>
      <c r="AD168" s="100">
        <f t="shared" si="42"/>
        <v>-13.000000000000185</v>
      </c>
      <c r="AE168" s="100">
        <f t="shared" si="42"/>
        <v>-21.000000000000107</v>
      </c>
      <c r="AF168" s="100">
        <f t="shared" si="42"/>
        <v>-36</v>
      </c>
      <c r="AG168" s="101"/>
      <c r="AH168" s="101"/>
      <c r="AI168" s="101"/>
      <c r="AJ168" s="101"/>
      <c r="AK168" s="101"/>
    </row>
    <row r="169" spans="3:37" x14ac:dyDescent="0.35">
      <c r="C169" s="5">
        <v>21</v>
      </c>
      <c r="D169" s="5">
        <v>7</v>
      </c>
      <c r="E169" s="1">
        <v>45.999999999999687</v>
      </c>
      <c r="F169" s="5">
        <f t="shared" si="22"/>
        <v>53</v>
      </c>
      <c r="G169" s="96">
        <v>21</v>
      </c>
      <c r="H169" s="100">
        <f t="shared" ref="H169:AF169" si="43">$E169+$D169-H$146-($D$174-$D169)*(1-H95)</f>
        <v>-3.1263880373444408E-13</v>
      </c>
      <c r="I169" s="100">
        <f t="shared" si="43"/>
        <v>-37.000000000000185</v>
      </c>
      <c r="J169" s="100">
        <f t="shared" si="43"/>
        <v>-18</v>
      </c>
      <c r="K169" s="100">
        <f t="shared" si="43"/>
        <v>-3.1263880373444408E-13</v>
      </c>
      <c r="L169" s="100">
        <f t="shared" si="43"/>
        <v>-3.1263880373444408E-13</v>
      </c>
      <c r="M169" s="100">
        <f t="shared" si="43"/>
        <v>-8.0000000000003126</v>
      </c>
      <c r="N169" s="100">
        <f t="shared" si="43"/>
        <v>-13.00000000000022</v>
      </c>
      <c r="O169" s="100">
        <f t="shared" si="43"/>
        <v>-18.000000000000107</v>
      </c>
      <c r="P169" s="100">
        <f t="shared" si="43"/>
        <v>-26.000000000000021</v>
      </c>
      <c r="Q169" s="100">
        <f t="shared" si="43"/>
        <v>-34.999999999999943</v>
      </c>
      <c r="R169" s="100">
        <f t="shared" si="43"/>
        <v>-28.000000000000185</v>
      </c>
      <c r="S169" s="100">
        <f t="shared" si="43"/>
        <v>-16.000000000000256</v>
      </c>
      <c r="T169" s="100">
        <f t="shared" si="43"/>
        <v>-30.000000000000217</v>
      </c>
      <c r="U169" s="100">
        <f t="shared" si="43"/>
        <v>-3.1263880373444408E-13</v>
      </c>
      <c r="V169" s="100">
        <f t="shared" si="43"/>
        <v>-5.0000000000003126</v>
      </c>
      <c r="W169" s="100">
        <f t="shared" si="43"/>
        <v>-13.000000000000227</v>
      </c>
      <c r="X169" s="100">
        <f t="shared" si="43"/>
        <v>-8.0000000000003126</v>
      </c>
      <c r="Y169" s="100">
        <f t="shared" si="43"/>
        <v>-22.000000000000185</v>
      </c>
      <c r="Z169" s="100">
        <f t="shared" si="43"/>
        <v>-5</v>
      </c>
      <c r="AA169" s="100">
        <f t="shared" si="43"/>
        <v>-32</v>
      </c>
      <c r="AB169" s="100">
        <f t="shared" si="43"/>
        <v>-46</v>
      </c>
      <c r="AC169" s="100">
        <f t="shared" si="43"/>
        <v>-6.0000000000003126</v>
      </c>
      <c r="AD169" s="100">
        <f t="shared" si="43"/>
        <v>-13.000000000000185</v>
      </c>
      <c r="AE169" s="100">
        <f t="shared" si="43"/>
        <v>31.999999999999893</v>
      </c>
      <c r="AF169" s="100">
        <f t="shared" si="43"/>
        <v>-36</v>
      </c>
      <c r="AG169" s="101"/>
      <c r="AH169" s="101"/>
      <c r="AI169" s="101"/>
      <c r="AJ169" s="101"/>
      <c r="AK169" s="101"/>
    </row>
    <row r="170" spans="3:37" x14ac:dyDescent="0.35">
      <c r="C170" s="5">
        <v>22</v>
      </c>
      <c r="D170" s="5">
        <v>7</v>
      </c>
      <c r="E170" s="1">
        <v>6</v>
      </c>
      <c r="F170" s="5">
        <f t="shared" si="22"/>
        <v>53</v>
      </c>
      <c r="G170" s="96">
        <v>22</v>
      </c>
      <c r="H170" s="100">
        <f t="shared" ref="H170:AF170" si="44">$E170+$D170-H$146-($D$174-$D170)*(1-H96)</f>
        <v>-40</v>
      </c>
      <c r="I170" s="100">
        <f t="shared" si="44"/>
        <v>-76.999999999999872</v>
      </c>
      <c r="J170" s="100">
        <f t="shared" si="44"/>
        <v>-57.999999999999687</v>
      </c>
      <c r="K170" s="100">
        <f t="shared" si="44"/>
        <v>13</v>
      </c>
      <c r="L170" s="100">
        <f t="shared" si="44"/>
        <v>-40</v>
      </c>
      <c r="M170" s="100">
        <f t="shared" si="44"/>
        <v>-48</v>
      </c>
      <c r="N170" s="100">
        <f t="shared" si="44"/>
        <v>-52.999999999999908</v>
      </c>
      <c r="O170" s="100">
        <f t="shared" si="44"/>
        <v>-57.999999999999794</v>
      </c>
      <c r="P170" s="100">
        <f t="shared" si="44"/>
        <v>-65.999999999999716</v>
      </c>
      <c r="Q170" s="100">
        <f t="shared" si="44"/>
        <v>-74.999999999999631</v>
      </c>
      <c r="R170" s="100">
        <f t="shared" si="44"/>
        <v>-67.999999999999872</v>
      </c>
      <c r="S170" s="100">
        <f t="shared" si="44"/>
        <v>-55.999999999999943</v>
      </c>
      <c r="T170" s="100">
        <f t="shared" si="44"/>
        <v>-69.999999999999901</v>
      </c>
      <c r="U170" s="100">
        <f t="shared" si="44"/>
        <v>-40</v>
      </c>
      <c r="V170" s="100">
        <f t="shared" si="44"/>
        <v>-45</v>
      </c>
      <c r="W170" s="100">
        <f t="shared" si="44"/>
        <v>-52.999999999999915</v>
      </c>
      <c r="X170" s="100">
        <f t="shared" si="44"/>
        <v>-48</v>
      </c>
      <c r="Y170" s="100">
        <f t="shared" si="44"/>
        <v>-61.999999999999872</v>
      </c>
      <c r="Z170" s="100">
        <f t="shared" si="44"/>
        <v>-44.999999999999687</v>
      </c>
      <c r="AA170" s="100">
        <f t="shared" si="44"/>
        <v>-71.999999999999687</v>
      </c>
      <c r="AB170" s="100">
        <f t="shared" si="44"/>
        <v>-85.999999999999687</v>
      </c>
      <c r="AC170" s="100">
        <f t="shared" si="44"/>
        <v>-46</v>
      </c>
      <c r="AD170" s="100">
        <f t="shared" si="44"/>
        <v>-52.999999999999872</v>
      </c>
      <c r="AE170" s="100">
        <f t="shared" si="44"/>
        <v>-60.999999999999794</v>
      </c>
      <c r="AF170" s="100">
        <f t="shared" si="44"/>
        <v>-75.999999999999687</v>
      </c>
      <c r="AG170" s="101"/>
      <c r="AH170" s="101"/>
      <c r="AI170" s="101"/>
      <c r="AJ170" s="101"/>
      <c r="AK170" s="101"/>
    </row>
    <row r="171" spans="3:37" x14ac:dyDescent="0.35">
      <c r="C171" s="5">
        <v>23</v>
      </c>
      <c r="D171" s="5">
        <v>8</v>
      </c>
      <c r="E171" s="1">
        <v>12.999999999999869</v>
      </c>
      <c r="F171" s="5">
        <f t="shared" si="22"/>
        <v>52</v>
      </c>
      <c r="G171" s="96">
        <v>23</v>
      </c>
      <c r="H171" s="100">
        <f t="shared" ref="H171:AF171" si="45">$E171+$D171-H$146-($D$174-$D171)*(1-H97)</f>
        <v>-31.000000000000131</v>
      </c>
      <c r="I171" s="100">
        <f t="shared" si="45"/>
        <v>-68</v>
      </c>
      <c r="J171" s="100">
        <f t="shared" si="45"/>
        <v>-48.999999999999815</v>
      </c>
      <c r="K171" s="100">
        <f t="shared" si="45"/>
        <v>-31.000000000000131</v>
      </c>
      <c r="L171" s="100">
        <f t="shared" si="45"/>
        <v>-31.000000000000131</v>
      </c>
      <c r="M171" s="100">
        <f t="shared" si="45"/>
        <v>-39.000000000000128</v>
      </c>
      <c r="N171" s="100">
        <f t="shared" si="45"/>
        <v>-44.000000000000043</v>
      </c>
      <c r="O171" s="100">
        <f t="shared" si="45"/>
        <v>-48.999999999999929</v>
      </c>
      <c r="P171" s="100">
        <f t="shared" si="45"/>
        <v>-56.999999999999844</v>
      </c>
      <c r="Q171" s="100">
        <f t="shared" si="45"/>
        <v>-65.999999999999758</v>
      </c>
      <c r="R171" s="100">
        <f t="shared" si="45"/>
        <v>-59</v>
      </c>
      <c r="S171" s="100">
        <f t="shared" si="45"/>
        <v>-47.000000000000071</v>
      </c>
      <c r="T171" s="100">
        <f t="shared" si="45"/>
        <v>-61.000000000000036</v>
      </c>
      <c r="U171" s="100">
        <f t="shared" si="45"/>
        <v>-31.000000000000131</v>
      </c>
      <c r="V171" s="100">
        <f t="shared" si="45"/>
        <v>-36.000000000000128</v>
      </c>
      <c r="W171" s="100">
        <f t="shared" si="45"/>
        <v>-44.000000000000043</v>
      </c>
      <c r="X171" s="100">
        <f t="shared" si="45"/>
        <v>-39.000000000000128</v>
      </c>
      <c r="Y171" s="100">
        <f t="shared" si="45"/>
        <v>-53</v>
      </c>
      <c r="Z171" s="100">
        <f t="shared" si="45"/>
        <v>16.000000000000181</v>
      </c>
      <c r="AA171" s="100">
        <f t="shared" si="45"/>
        <v>-62.999999999999815</v>
      </c>
      <c r="AB171" s="100">
        <f t="shared" si="45"/>
        <v>-76.999999999999815</v>
      </c>
      <c r="AC171" s="100">
        <f t="shared" si="45"/>
        <v>-37.000000000000128</v>
      </c>
      <c r="AD171" s="100">
        <f t="shared" si="45"/>
        <v>-44</v>
      </c>
      <c r="AE171" s="100">
        <f t="shared" si="45"/>
        <v>-51.999999999999929</v>
      </c>
      <c r="AF171" s="100">
        <f t="shared" si="45"/>
        <v>-66.999999999999815</v>
      </c>
      <c r="AG171" s="101"/>
      <c r="AH171" s="101"/>
      <c r="AI171" s="101"/>
      <c r="AJ171" s="101"/>
      <c r="AK171" s="101"/>
    </row>
    <row r="172" spans="3:37" x14ac:dyDescent="0.35">
      <c r="C172" s="5">
        <v>24</v>
      </c>
      <c r="D172" s="5">
        <v>15</v>
      </c>
      <c r="E172" s="1">
        <v>20.999999999999794</v>
      </c>
      <c r="F172" s="5">
        <f t="shared" si="22"/>
        <v>45</v>
      </c>
      <c r="G172" s="96">
        <v>24</v>
      </c>
      <c r="H172" s="100">
        <f t="shared" ref="H172:AF172" si="46">$E172+$D172-H$146-($D$174-$D172)*(1-H98)</f>
        <v>-9.0000000000002061</v>
      </c>
      <c r="I172" s="100">
        <f t="shared" si="46"/>
        <v>-46.000000000000078</v>
      </c>
      <c r="J172" s="100">
        <f t="shared" si="46"/>
        <v>-26.999999999999893</v>
      </c>
      <c r="K172" s="100">
        <f t="shared" si="46"/>
        <v>-9.0000000000002061</v>
      </c>
      <c r="L172" s="100">
        <f t="shared" si="46"/>
        <v>-9.0000000000002061</v>
      </c>
      <c r="M172" s="100">
        <f t="shared" si="46"/>
        <v>-17.000000000000206</v>
      </c>
      <c r="N172" s="100">
        <f t="shared" si="46"/>
        <v>-22.000000000000114</v>
      </c>
      <c r="O172" s="100">
        <f t="shared" si="46"/>
        <v>-27</v>
      </c>
      <c r="P172" s="100">
        <f t="shared" si="46"/>
        <v>-34.999999999999915</v>
      </c>
      <c r="Q172" s="100">
        <f t="shared" si="46"/>
        <v>-43.999999999999837</v>
      </c>
      <c r="R172" s="100">
        <f t="shared" si="46"/>
        <v>-37.000000000000078</v>
      </c>
      <c r="S172" s="100">
        <f t="shared" si="46"/>
        <v>-25.000000000000146</v>
      </c>
      <c r="T172" s="100">
        <f t="shared" si="46"/>
        <v>-39.000000000000114</v>
      </c>
      <c r="U172" s="100">
        <f t="shared" si="46"/>
        <v>-9.0000000000002061</v>
      </c>
      <c r="V172" s="100">
        <f t="shared" si="46"/>
        <v>-14.000000000000206</v>
      </c>
      <c r="W172" s="100">
        <f t="shared" si="46"/>
        <v>-22.000000000000117</v>
      </c>
      <c r="X172" s="100">
        <f t="shared" si="46"/>
        <v>-17.000000000000206</v>
      </c>
      <c r="Y172" s="100">
        <f t="shared" si="46"/>
        <v>-31.000000000000078</v>
      </c>
      <c r="Z172" s="100">
        <f t="shared" si="46"/>
        <v>-13.999999999999893</v>
      </c>
      <c r="AA172" s="100">
        <f t="shared" si="46"/>
        <v>-40.999999999999893</v>
      </c>
      <c r="AB172" s="100">
        <f t="shared" si="46"/>
        <v>-54.999999999999893</v>
      </c>
      <c r="AC172" s="100">
        <f t="shared" si="46"/>
        <v>-15.000000000000206</v>
      </c>
      <c r="AD172" s="100">
        <f t="shared" si="46"/>
        <v>22.999999999999925</v>
      </c>
      <c r="AE172" s="100">
        <f t="shared" si="46"/>
        <v>-30</v>
      </c>
      <c r="AF172" s="100">
        <f t="shared" si="46"/>
        <v>-44.999999999999893</v>
      </c>
      <c r="AG172" s="101"/>
      <c r="AH172" s="101"/>
      <c r="AI172" s="101"/>
      <c r="AJ172" s="101"/>
      <c r="AK172" s="101"/>
    </row>
    <row r="173" spans="3:37" x14ac:dyDescent="0.35">
      <c r="C173" s="5">
        <v>25</v>
      </c>
      <c r="D173" s="5">
        <v>12</v>
      </c>
      <c r="E173" s="1">
        <v>35.999999999999687</v>
      </c>
      <c r="F173" s="5">
        <f t="shared" si="22"/>
        <v>48</v>
      </c>
      <c r="G173" s="96">
        <v>25</v>
      </c>
      <c r="H173" s="100">
        <f t="shared" ref="H173:AF173" si="47">$E173+$D173-H$146-($D$174-$D173)*(1-H99)</f>
        <v>-3.1263880373444408E-13</v>
      </c>
      <c r="I173" s="100">
        <f t="shared" si="47"/>
        <v>-37.000000000000185</v>
      </c>
      <c r="J173" s="100">
        <f t="shared" si="47"/>
        <v>-18</v>
      </c>
      <c r="K173" s="100">
        <f t="shared" si="47"/>
        <v>-3.1263880373444408E-13</v>
      </c>
      <c r="L173" s="100">
        <f t="shared" si="47"/>
        <v>-3.1263880373444408E-13</v>
      </c>
      <c r="M173" s="100">
        <f t="shared" si="47"/>
        <v>-8.0000000000003126</v>
      </c>
      <c r="N173" s="100">
        <f t="shared" si="47"/>
        <v>-13.00000000000022</v>
      </c>
      <c r="O173" s="100">
        <f t="shared" si="47"/>
        <v>-18.000000000000107</v>
      </c>
      <c r="P173" s="100">
        <f t="shared" si="47"/>
        <v>-26.000000000000021</v>
      </c>
      <c r="Q173" s="100">
        <f t="shared" si="47"/>
        <v>-34.999999999999943</v>
      </c>
      <c r="R173" s="100">
        <f t="shared" si="47"/>
        <v>-28.000000000000185</v>
      </c>
      <c r="S173" s="100">
        <f t="shared" si="47"/>
        <v>-16.000000000000252</v>
      </c>
      <c r="T173" s="100">
        <f t="shared" si="47"/>
        <v>-30.000000000000217</v>
      </c>
      <c r="U173" s="100">
        <f t="shared" si="47"/>
        <v>-3.1263880373444408E-13</v>
      </c>
      <c r="V173" s="100">
        <f t="shared" si="47"/>
        <v>-5.0000000000003126</v>
      </c>
      <c r="W173" s="100">
        <f t="shared" si="47"/>
        <v>-13.000000000000227</v>
      </c>
      <c r="X173" s="100">
        <f t="shared" si="47"/>
        <v>-8.0000000000003126</v>
      </c>
      <c r="Y173" s="100">
        <f t="shared" si="47"/>
        <v>-22.000000000000185</v>
      </c>
      <c r="Z173" s="100">
        <f t="shared" si="47"/>
        <v>-5</v>
      </c>
      <c r="AA173" s="100">
        <f t="shared" si="47"/>
        <v>16</v>
      </c>
      <c r="AB173" s="100">
        <f t="shared" si="47"/>
        <v>-46</v>
      </c>
      <c r="AC173" s="100">
        <f t="shared" si="47"/>
        <v>-6.0000000000003126</v>
      </c>
      <c r="AD173" s="100">
        <f t="shared" si="47"/>
        <v>-13.000000000000185</v>
      </c>
      <c r="AE173" s="100">
        <f t="shared" si="47"/>
        <v>-21.000000000000107</v>
      </c>
      <c r="AF173" s="100">
        <f t="shared" si="47"/>
        <v>-36</v>
      </c>
      <c r="AG173" s="101"/>
      <c r="AH173" s="101"/>
      <c r="AI173" s="101"/>
      <c r="AJ173" s="101"/>
      <c r="AK173" s="101"/>
    </row>
    <row r="174" spans="3:37" x14ac:dyDescent="0.35">
      <c r="C174" s="5">
        <v>26</v>
      </c>
      <c r="D174" s="5">
        <v>60</v>
      </c>
      <c r="E174" s="1">
        <v>0</v>
      </c>
      <c r="F174" s="5">
        <v>60</v>
      </c>
      <c r="G174" s="97">
        <v>1</v>
      </c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2"/>
      <c r="AH174" s="102"/>
      <c r="AI174" s="102"/>
      <c r="AJ174" s="102"/>
      <c r="AK174" s="102"/>
    </row>
    <row r="175" spans="3:37" x14ac:dyDescent="0.35">
      <c r="C175" s="5">
        <v>27</v>
      </c>
      <c r="D175" s="5">
        <v>60</v>
      </c>
      <c r="E175" s="1">
        <v>0</v>
      </c>
      <c r="F175" s="5">
        <v>60</v>
      </c>
      <c r="G175" s="97">
        <v>2</v>
      </c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2"/>
      <c r="AH175" s="102"/>
      <c r="AI175" s="102"/>
      <c r="AJ175" s="102"/>
      <c r="AK175" s="102"/>
    </row>
    <row r="176" spans="3:37" x14ac:dyDescent="0.35">
      <c r="C176" s="5">
        <v>28</v>
      </c>
      <c r="D176" s="5">
        <v>60</v>
      </c>
      <c r="E176" s="1">
        <v>0</v>
      </c>
      <c r="F176" s="5">
        <v>60</v>
      </c>
      <c r="G176" s="97">
        <v>3</v>
      </c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2"/>
      <c r="AH176" s="102"/>
      <c r="AI176" s="102"/>
      <c r="AJ176" s="102"/>
      <c r="AK176" s="102"/>
    </row>
    <row r="177" spans="3:37" x14ac:dyDescent="0.35">
      <c r="C177" s="5">
        <v>29</v>
      </c>
      <c r="D177" s="5">
        <v>60</v>
      </c>
      <c r="E177" s="1">
        <v>0</v>
      </c>
      <c r="F177" s="5">
        <v>60</v>
      </c>
      <c r="G177" s="97">
        <v>4</v>
      </c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2"/>
      <c r="AH177" s="102"/>
      <c r="AI177" s="102"/>
      <c r="AJ177" s="102"/>
      <c r="AK177" s="102"/>
    </row>
    <row r="178" spans="3:37" x14ac:dyDescent="0.35">
      <c r="C178" s="5">
        <v>30</v>
      </c>
      <c r="D178" s="5">
        <v>60</v>
      </c>
      <c r="E178" s="1">
        <v>0</v>
      </c>
      <c r="F178" s="5">
        <v>60</v>
      </c>
      <c r="G178" s="97">
        <v>5</v>
      </c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2"/>
      <c r="AH178" s="102"/>
      <c r="AI178" s="102"/>
      <c r="AJ178" s="102"/>
      <c r="AK178" s="102"/>
    </row>
  </sheetData>
  <mergeCells count="3">
    <mergeCell ref="C3:E3"/>
    <mergeCell ref="AM4:AP4"/>
    <mergeCell ref="AM17:AO17"/>
  </mergeCells>
  <conditionalFormatting sqref="H3:AF3 H5:AK34">
    <cfRule type="cellIs" dxfId="39" priority="8" operator="equal">
      <formula>1</formula>
    </cfRule>
  </conditionalFormatting>
  <conditionalFormatting sqref="H5:AF29">
    <cfRule type="cellIs" dxfId="38" priority="7" operator="equal">
      <formula>0</formula>
    </cfRule>
  </conditionalFormatting>
  <conditionalFormatting sqref="H100:AK104 AG75:AK99">
    <cfRule type="cellIs" dxfId="37" priority="6" operator="equal">
      <formula>1</formula>
    </cfRule>
  </conditionalFormatting>
  <conditionalFormatting sqref="H75:AF99">
    <cfRule type="cellIs" dxfId="36" priority="5" operator="equal">
      <formula>1</formula>
    </cfRule>
  </conditionalFormatting>
  <conditionalFormatting sqref="H174:AK178 AG149:AK173">
    <cfRule type="cellIs" dxfId="35" priority="4" operator="equal">
      <formula>1</formula>
    </cfRule>
  </conditionalFormatting>
  <conditionalFormatting sqref="H149:AF173">
    <cfRule type="cellIs" dxfId="34" priority="3" operator="equal">
      <formula>1</formula>
    </cfRule>
  </conditionalFormatting>
  <conditionalFormatting sqref="H138:AK142 AG113:AK137">
    <cfRule type="cellIs" dxfId="33" priority="2" operator="equal">
      <formula>1</formula>
    </cfRule>
  </conditionalFormatting>
  <conditionalFormatting sqref="H113:AF137">
    <cfRule type="cellIs" dxfId="32" priority="1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C22A-837B-4783-9BFF-6F905F5F1189}">
  <dimension ref="A1:AV178"/>
  <sheetViews>
    <sheetView topLeftCell="A81" zoomScale="63" zoomScaleNormal="40" workbookViewId="0">
      <selection activeCell="C1" sqref="C1"/>
    </sheetView>
  </sheetViews>
  <sheetFormatPr defaultRowHeight="14.5" x14ac:dyDescent="0.35"/>
  <cols>
    <col min="1" max="1" width="10.54296875" bestFit="1" customWidth="1"/>
    <col min="2" max="2" width="10.54296875" customWidth="1"/>
    <col min="7" max="7" width="13.1796875" bestFit="1" customWidth="1"/>
    <col min="8" max="8" width="10.7265625" bestFit="1" customWidth="1"/>
    <col min="9" max="10" width="10.6328125" bestFit="1" customWidth="1"/>
    <col min="11" max="11" width="10" customWidth="1"/>
    <col min="12" max="12" width="9.6328125" bestFit="1" customWidth="1"/>
    <col min="13" max="13" width="11.26953125" bestFit="1" customWidth="1"/>
    <col min="14" max="14" width="11.7265625" bestFit="1" customWidth="1"/>
    <col min="15" max="15" width="12.36328125" bestFit="1" customWidth="1"/>
    <col min="16" max="16" width="11.7265625" bestFit="1" customWidth="1"/>
    <col min="17" max="17" width="10" customWidth="1"/>
    <col min="18" max="18" width="10.6328125" bestFit="1" customWidth="1"/>
    <col min="19" max="37" width="10" customWidth="1"/>
    <col min="39" max="39" width="19.6328125" bestFit="1" customWidth="1"/>
    <col min="40" max="40" width="14" bestFit="1" customWidth="1"/>
    <col min="41" max="41" width="9.54296875" bestFit="1" customWidth="1"/>
    <col min="42" max="42" width="13.81640625" bestFit="1" customWidth="1"/>
    <col min="45" max="46" width="10.7265625" bestFit="1" customWidth="1"/>
    <col min="47" max="47" width="12.453125" bestFit="1" customWidth="1"/>
  </cols>
  <sheetData>
    <row r="1" spans="1:48" x14ac:dyDescent="0.35">
      <c r="B1" s="99" t="s">
        <v>86</v>
      </c>
      <c r="C1" s="176">
        <f>SUMPRODUCT(H40:AK69,H75:AK104)</f>
        <v>388.00000000000011</v>
      </c>
      <c r="E1" t="s">
        <v>97</v>
      </c>
    </row>
    <row r="3" spans="1:48" ht="15" thickBot="1" x14ac:dyDescent="0.4">
      <c r="C3" s="189" t="s">
        <v>103</v>
      </c>
      <c r="D3" s="189"/>
      <c r="E3" s="189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</row>
    <row r="4" spans="1:48" ht="15" thickBot="1" x14ac:dyDescent="0.4">
      <c r="A4" s="107" t="s">
        <v>99</v>
      </c>
      <c r="B4" s="107" t="s">
        <v>100</v>
      </c>
      <c r="C4" s="107" t="s">
        <v>101</v>
      </c>
      <c r="D4" s="107" t="s">
        <v>102</v>
      </c>
      <c r="E4" s="107" t="s">
        <v>8</v>
      </c>
      <c r="G4" s="9" t="s">
        <v>98</v>
      </c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1">
        <v>20</v>
      </c>
      <c r="AB4" s="1">
        <v>21</v>
      </c>
      <c r="AC4" s="1">
        <v>22</v>
      </c>
      <c r="AD4" s="1">
        <v>23</v>
      </c>
      <c r="AE4" s="1">
        <v>24</v>
      </c>
      <c r="AF4" s="1">
        <v>25</v>
      </c>
      <c r="AG4" s="63">
        <v>1</v>
      </c>
      <c r="AH4" s="63">
        <v>2</v>
      </c>
      <c r="AI4" s="63">
        <v>3</v>
      </c>
      <c r="AJ4" s="64">
        <v>4</v>
      </c>
      <c r="AK4" s="63">
        <v>5</v>
      </c>
      <c r="AM4" s="183" t="s">
        <v>45</v>
      </c>
      <c r="AN4" s="184"/>
      <c r="AO4" s="184"/>
      <c r="AP4" s="185"/>
      <c r="AS4" s="70" t="s">
        <v>12</v>
      </c>
      <c r="AT4" s="71" t="s">
        <v>14</v>
      </c>
      <c r="AU4" s="72" t="s">
        <v>15</v>
      </c>
      <c r="AV4" s="65" t="s">
        <v>76</v>
      </c>
    </row>
    <row r="5" spans="1:48" x14ac:dyDescent="0.35">
      <c r="A5" s="106">
        <v>1</v>
      </c>
      <c r="B5" s="5">
        <v>8</v>
      </c>
      <c r="C5" s="5">
        <v>511</v>
      </c>
      <c r="D5" s="5">
        <f>C5+E5</f>
        <v>991</v>
      </c>
      <c r="E5" s="5">
        <v>480</v>
      </c>
      <c r="G5" s="1">
        <v>1</v>
      </c>
      <c r="H5" s="4">
        <v>0</v>
      </c>
      <c r="I5" s="4">
        <v>35.700000000000003</v>
      </c>
      <c r="J5" s="4">
        <v>47.4</v>
      </c>
      <c r="K5" s="4">
        <v>57</v>
      </c>
      <c r="L5" s="4">
        <v>69.599999999999994</v>
      </c>
      <c r="M5" s="4">
        <v>75.5</v>
      </c>
      <c r="N5" s="4">
        <v>76.900000000000006</v>
      </c>
      <c r="O5" s="4">
        <v>50.1</v>
      </c>
      <c r="P5" s="4">
        <v>47.6</v>
      </c>
      <c r="Q5" s="4">
        <v>46.7</v>
      </c>
      <c r="R5" s="4">
        <v>45.9</v>
      </c>
      <c r="S5" s="4">
        <v>70.8</v>
      </c>
      <c r="T5" s="4">
        <v>72.400000000000006</v>
      </c>
      <c r="U5" s="4">
        <v>9.4</v>
      </c>
      <c r="V5" s="4">
        <v>9.8000000000000007</v>
      </c>
      <c r="W5" s="4">
        <v>10.7</v>
      </c>
      <c r="X5" s="4">
        <v>5</v>
      </c>
      <c r="Y5" s="4">
        <v>21.9</v>
      </c>
      <c r="Z5" s="4">
        <v>39.1</v>
      </c>
      <c r="AA5" s="4">
        <v>56.8</v>
      </c>
      <c r="AB5" s="4">
        <v>50.3</v>
      </c>
      <c r="AC5" s="4">
        <v>58</v>
      </c>
      <c r="AD5" s="4">
        <v>56.5</v>
      </c>
      <c r="AE5" s="4">
        <v>58.4</v>
      </c>
      <c r="AF5" s="4">
        <v>59.2</v>
      </c>
      <c r="AG5" s="36">
        <v>13.6</v>
      </c>
      <c r="AH5" s="36">
        <v>13.6</v>
      </c>
      <c r="AI5" s="36">
        <v>13.6</v>
      </c>
      <c r="AJ5" s="36">
        <v>13.6</v>
      </c>
      <c r="AK5" s="36">
        <v>13.6</v>
      </c>
      <c r="AM5" s="21"/>
      <c r="AN5" s="22"/>
      <c r="AO5" s="22"/>
      <c r="AP5" s="82" t="s">
        <v>79</v>
      </c>
      <c r="AS5" s="17">
        <v>1</v>
      </c>
      <c r="AT5" s="7">
        <v>43.732478999999998</v>
      </c>
      <c r="AU5" s="73">
        <v>-79.756525999999994</v>
      </c>
      <c r="AV5" s="5">
        <v>8</v>
      </c>
    </row>
    <row r="6" spans="1:48" x14ac:dyDescent="0.35">
      <c r="A6" s="1">
        <v>2</v>
      </c>
      <c r="B6" s="5">
        <v>10</v>
      </c>
      <c r="C6" s="5">
        <v>718</v>
      </c>
      <c r="D6" s="5">
        <f t="shared" ref="D6:D29" si="0">C6+E6</f>
        <v>1198</v>
      </c>
      <c r="E6" s="5">
        <v>480</v>
      </c>
      <c r="G6" s="1">
        <v>2</v>
      </c>
      <c r="H6" s="4">
        <v>32</v>
      </c>
      <c r="I6" s="4">
        <v>0</v>
      </c>
      <c r="J6" s="4">
        <v>40.4</v>
      </c>
      <c r="K6" s="4">
        <v>37.700000000000003</v>
      </c>
      <c r="L6" s="4">
        <v>50.5</v>
      </c>
      <c r="M6" s="4">
        <v>56.4</v>
      </c>
      <c r="N6" s="4">
        <v>48</v>
      </c>
      <c r="O6" s="4">
        <v>18.399999999999999</v>
      </c>
      <c r="P6" s="4">
        <v>15.9</v>
      </c>
      <c r="Q6" s="4">
        <v>15.4</v>
      </c>
      <c r="R6" s="4">
        <v>14.6</v>
      </c>
      <c r="S6" s="4">
        <v>84.1</v>
      </c>
      <c r="T6" s="4">
        <v>85.7</v>
      </c>
      <c r="U6" s="4">
        <v>39</v>
      </c>
      <c r="V6" s="4">
        <v>39.4</v>
      </c>
      <c r="W6" s="4">
        <v>40.4</v>
      </c>
      <c r="X6" s="4">
        <v>36.299999999999997</v>
      </c>
      <c r="Y6" s="4">
        <v>28.3</v>
      </c>
      <c r="Z6" s="4">
        <v>21.1</v>
      </c>
      <c r="AA6" s="4">
        <v>37.5</v>
      </c>
      <c r="AB6" s="4">
        <v>38.1</v>
      </c>
      <c r="AC6" s="4">
        <v>38.9</v>
      </c>
      <c r="AD6" s="4">
        <v>37.4</v>
      </c>
      <c r="AE6" s="4">
        <v>39.4</v>
      </c>
      <c r="AF6" s="4">
        <v>40.1</v>
      </c>
      <c r="AG6" s="36">
        <v>28.8</v>
      </c>
      <c r="AH6" s="36">
        <v>28.8</v>
      </c>
      <c r="AI6" s="36">
        <v>28.8</v>
      </c>
      <c r="AJ6" s="36">
        <v>28.8</v>
      </c>
      <c r="AK6" s="36">
        <v>28.8</v>
      </c>
      <c r="AM6" s="24" t="s">
        <v>46</v>
      </c>
      <c r="AN6" s="10">
        <v>54397</v>
      </c>
      <c r="AP6" s="79">
        <f>AN6</f>
        <v>54397</v>
      </c>
      <c r="AS6" s="17">
        <v>2</v>
      </c>
      <c r="AT6" s="7">
        <v>43.798329000000003</v>
      </c>
      <c r="AU6" s="73">
        <v>-79.507907299999999</v>
      </c>
      <c r="AV6" s="5">
        <v>8</v>
      </c>
    </row>
    <row r="7" spans="1:48" x14ac:dyDescent="0.35">
      <c r="A7" s="1">
        <v>3</v>
      </c>
      <c r="B7" s="5">
        <v>9</v>
      </c>
      <c r="C7" s="5">
        <v>842</v>
      </c>
      <c r="D7" s="5">
        <f t="shared" si="0"/>
        <v>1322</v>
      </c>
      <c r="E7" s="5">
        <v>480</v>
      </c>
      <c r="G7" s="1">
        <v>3</v>
      </c>
      <c r="H7" s="4">
        <v>46.5</v>
      </c>
      <c r="I7" s="4">
        <v>38.299999999999997</v>
      </c>
      <c r="J7" s="4">
        <v>0</v>
      </c>
      <c r="K7" s="4">
        <v>13.7</v>
      </c>
      <c r="L7" s="4">
        <v>39</v>
      </c>
      <c r="M7" s="4">
        <v>44.9</v>
      </c>
      <c r="N7" s="4">
        <v>53.3</v>
      </c>
      <c r="O7" s="4">
        <v>39.200000000000003</v>
      </c>
      <c r="P7" s="4">
        <v>38.799999999999997</v>
      </c>
      <c r="Q7" s="4">
        <v>38.700000000000003</v>
      </c>
      <c r="R7" s="4">
        <v>41.3</v>
      </c>
      <c r="S7" s="4">
        <v>94.3</v>
      </c>
      <c r="T7" s="4">
        <v>95.9</v>
      </c>
      <c r="U7" s="4">
        <v>53.5</v>
      </c>
      <c r="V7" s="4">
        <v>54</v>
      </c>
      <c r="W7" s="4">
        <v>54.9</v>
      </c>
      <c r="X7" s="4">
        <v>50.8</v>
      </c>
      <c r="Y7" s="4">
        <v>52.9</v>
      </c>
      <c r="Z7" s="4">
        <v>9.6999999999999993</v>
      </c>
      <c r="AA7" s="4">
        <v>4.5</v>
      </c>
      <c r="AB7" s="4">
        <v>5.0999999999999996</v>
      </c>
      <c r="AC7" s="4">
        <v>15.3</v>
      </c>
      <c r="AD7" s="4">
        <v>13.8</v>
      </c>
      <c r="AE7" s="4">
        <v>16.100000000000001</v>
      </c>
      <c r="AF7" s="4">
        <v>16.899999999999999</v>
      </c>
      <c r="AG7" s="36">
        <v>36.5</v>
      </c>
      <c r="AH7" s="36">
        <v>36.5</v>
      </c>
      <c r="AI7" s="36">
        <v>36.5</v>
      </c>
      <c r="AJ7" s="36">
        <v>36.5</v>
      </c>
      <c r="AK7" s="36">
        <v>36.5</v>
      </c>
      <c r="AM7" s="24" t="s">
        <v>47</v>
      </c>
      <c r="AN7">
        <v>10</v>
      </c>
      <c r="AO7" t="s">
        <v>48</v>
      </c>
      <c r="AP7" s="25"/>
      <c r="AS7" s="17">
        <v>3</v>
      </c>
      <c r="AT7" s="7">
        <v>43.665460000000003</v>
      </c>
      <c r="AU7" s="73">
        <v>-79.381135999999998</v>
      </c>
      <c r="AV7" s="5">
        <v>14</v>
      </c>
    </row>
    <row r="8" spans="1:48" x14ac:dyDescent="0.35">
      <c r="A8" s="1">
        <v>4</v>
      </c>
      <c r="B8" s="5">
        <v>10</v>
      </c>
      <c r="C8" s="5">
        <v>616</v>
      </c>
      <c r="D8" s="5">
        <f t="shared" si="0"/>
        <v>1096</v>
      </c>
      <c r="E8" s="5">
        <v>480</v>
      </c>
      <c r="G8" s="1">
        <v>4</v>
      </c>
      <c r="H8" s="4">
        <v>57.1</v>
      </c>
      <c r="I8" s="4">
        <v>34.6</v>
      </c>
      <c r="J8" s="4">
        <v>9.4</v>
      </c>
      <c r="K8" s="4">
        <v>0</v>
      </c>
      <c r="L8" s="4">
        <v>31.5</v>
      </c>
      <c r="M8" s="4">
        <v>37.4</v>
      </c>
      <c r="N8" s="4">
        <v>49.7</v>
      </c>
      <c r="O8" s="4">
        <v>35.6</v>
      </c>
      <c r="P8" s="4">
        <v>35.1</v>
      </c>
      <c r="Q8" s="4">
        <v>35</v>
      </c>
      <c r="R8" s="4">
        <v>37.6</v>
      </c>
      <c r="S8" s="4">
        <v>105</v>
      </c>
      <c r="T8" s="4">
        <v>106</v>
      </c>
      <c r="U8" s="4">
        <v>64.099999999999994</v>
      </c>
      <c r="V8" s="4">
        <v>64.5</v>
      </c>
      <c r="W8" s="4">
        <v>65.5</v>
      </c>
      <c r="X8" s="4">
        <v>61.4</v>
      </c>
      <c r="Y8" s="4">
        <v>61.3</v>
      </c>
      <c r="Z8" s="4">
        <v>20.5</v>
      </c>
      <c r="AA8" s="4">
        <v>4.9000000000000004</v>
      </c>
      <c r="AB8" s="4">
        <v>5.4</v>
      </c>
      <c r="AC8" s="4">
        <v>3.3</v>
      </c>
      <c r="AD8" s="4">
        <v>4.8</v>
      </c>
      <c r="AE8" s="4">
        <v>6.4</v>
      </c>
      <c r="AF8" s="4">
        <v>7.7</v>
      </c>
      <c r="AG8" s="36">
        <v>46.2</v>
      </c>
      <c r="AH8" s="36">
        <v>46.2</v>
      </c>
      <c r="AI8" s="36">
        <v>46.2</v>
      </c>
      <c r="AJ8" s="36">
        <v>46.2</v>
      </c>
      <c r="AK8" s="36">
        <v>46.2</v>
      </c>
      <c r="AM8" s="24" t="s">
        <v>49</v>
      </c>
      <c r="AN8" s="83">
        <v>7.0000000000000007E-2</v>
      </c>
      <c r="AO8" t="s">
        <v>50</v>
      </c>
      <c r="AP8" s="25"/>
      <c r="AS8" s="17">
        <v>4</v>
      </c>
      <c r="AT8" s="7">
        <v>43.693610999999997</v>
      </c>
      <c r="AU8" s="73">
        <v>-79.293735999999996</v>
      </c>
      <c r="AV8" s="5">
        <v>6</v>
      </c>
    </row>
    <row r="9" spans="1:48" x14ac:dyDescent="0.35">
      <c r="A9" s="1">
        <v>5</v>
      </c>
      <c r="B9" s="5">
        <v>7</v>
      </c>
      <c r="C9" s="5">
        <v>583</v>
      </c>
      <c r="D9" s="5">
        <f t="shared" si="0"/>
        <v>1063</v>
      </c>
      <c r="E9" s="5">
        <v>480</v>
      </c>
      <c r="G9" s="1">
        <v>5</v>
      </c>
      <c r="H9" s="4">
        <v>69</v>
      </c>
      <c r="I9" s="4">
        <v>46.7</v>
      </c>
      <c r="J9" s="4">
        <v>38.6</v>
      </c>
      <c r="K9" s="4">
        <v>31.9</v>
      </c>
      <c r="L9" s="4">
        <v>0</v>
      </c>
      <c r="M9" s="4">
        <v>6.5</v>
      </c>
      <c r="N9" s="4">
        <v>35.6</v>
      </c>
      <c r="O9" s="4">
        <v>47.7</v>
      </c>
      <c r="P9" s="4">
        <v>47.2</v>
      </c>
      <c r="Q9" s="4">
        <v>47.2</v>
      </c>
      <c r="R9" s="4">
        <v>49.8</v>
      </c>
      <c r="S9" s="4">
        <v>117</v>
      </c>
      <c r="T9" s="4">
        <v>118</v>
      </c>
      <c r="U9" s="4">
        <v>76.099999999999994</v>
      </c>
      <c r="V9" s="4">
        <v>76.5</v>
      </c>
      <c r="W9" s="4">
        <v>77.400000000000006</v>
      </c>
      <c r="X9" s="4">
        <v>73.3</v>
      </c>
      <c r="Y9" s="4">
        <v>71.5</v>
      </c>
      <c r="Z9" s="4">
        <v>32.4</v>
      </c>
      <c r="AA9" s="4">
        <v>35.700000000000003</v>
      </c>
      <c r="AB9" s="4">
        <v>36.299999999999997</v>
      </c>
      <c r="AC9" s="4">
        <v>23.7</v>
      </c>
      <c r="AD9" s="4">
        <v>22.7</v>
      </c>
      <c r="AE9" s="4">
        <v>21.3</v>
      </c>
      <c r="AF9" s="4">
        <v>19.399999999999999</v>
      </c>
      <c r="AG9" s="36">
        <v>58.7</v>
      </c>
      <c r="AH9" s="36">
        <v>58.7</v>
      </c>
      <c r="AI9" s="36">
        <v>58.7</v>
      </c>
      <c r="AJ9" s="36">
        <v>58.7</v>
      </c>
      <c r="AK9" s="36">
        <v>58.7</v>
      </c>
      <c r="AM9" s="24" t="s">
        <v>51</v>
      </c>
      <c r="AN9" s="10">
        <v>16999</v>
      </c>
      <c r="AP9" s="79">
        <f>PV(AN8,AN7,,AN9)</f>
        <v>-8641.429616998068</v>
      </c>
      <c r="AS9" s="17">
        <v>5</v>
      </c>
      <c r="AT9" s="7">
        <v>43.824367000000002</v>
      </c>
      <c r="AU9" s="73">
        <v>-79.075826000000006</v>
      </c>
      <c r="AV9" s="5">
        <v>8</v>
      </c>
    </row>
    <row r="10" spans="1:48" x14ac:dyDescent="0.35">
      <c r="A10" s="1">
        <v>6</v>
      </c>
      <c r="B10" s="5">
        <v>12</v>
      </c>
      <c r="C10" s="5">
        <v>569</v>
      </c>
      <c r="D10" s="5">
        <f t="shared" si="0"/>
        <v>1049</v>
      </c>
      <c r="E10" s="5">
        <v>480</v>
      </c>
      <c r="G10" s="1">
        <v>6</v>
      </c>
      <c r="H10" s="4">
        <v>75.099999999999994</v>
      </c>
      <c r="I10" s="4">
        <v>52.8</v>
      </c>
      <c r="J10" s="4">
        <v>44.7</v>
      </c>
      <c r="K10" s="4">
        <v>38</v>
      </c>
      <c r="L10" s="4">
        <v>6.6</v>
      </c>
      <c r="M10" s="4">
        <v>0</v>
      </c>
      <c r="N10" s="4">
        <v>40.799999999999997</v>
      </c>
      <c r="O10" s="4">
        <v>53.8</v>
      </c>
      <c r="P10" s="4">
        <v>53.3</v>
      </c>
      <c r="Q10" s="4">
        <v>53.3</v>
      </c>
      <c r="R10" s="4">
        <v>55.9</v>
      </c>
      <c r="S10" s="4">
        <v>123</v>
      </c>
      <c r="T10" s="4">
        <v>124</v>
      </c>
      <c r="U10" s="4">
        <v>82.1</v>
      </c>
      <c r="V10" s="4">
        <v>82.5</v>
      </c>
      <c r="W10" s="4">
        <v>83.5</v>
      </c>
      <c r="X10" s="4">
        <v>79.400000000000006</v>
      </c>
      <c r="Y10" s="4">
        <v>77.599999999999994</v>
      </c>
      <c r="Z10" s="4">
        <v>38.5</v>
      </c>
      <c r="AA10" s="4">
        <v>41.8</v>
      </c>
      <c r="AB10" s="4">
        <v>42.3</v>
      </c>
      <c r="AC10" s="4">
        <v>29.7</v>
      </c>
      <c r="AD10" s="4">
        <v>28.8</v>
      </c>
      <c r="AE10" s="4">
        <v>27.4</v>
      </c>
      <c r="AF10" s="4">
        <v>25.4</v>
      </c>
      <c r="AG10" s="36">
        <v>64.599999999999994</v>
      </c>
      <c r="AH10" s="36">
        <v>64.599999999999994</v>
      </c>
      <c r="AI10" s="36">
        <v>64.599999999999994</v>
      </c>
      <c r="AJ10" s="36">
        <v>64.599999999999994</v>
      </c>
      <c r="AK10" s="36">
        <v>64.599999999999994</v>
      </c>
      <c r="AM10" s="24" t="s">
        <v>52</v>
      </c>
      <c r="AN10" s="10">
        <f>-PMT(AN8,AN7,AP10)</f>
        <v>6514.5638469979867</v>
      </c>
      <c r="AP10" s="79">
        <f>AP6+AP9</f>
        <v>45755.570383001934</v>
      </c>
      <c r="AS10" s="17">
        <v>6</v>
      </c>
      <c r="AT10" s="7">
        <v>43.827964000000001</v>
      </c>
      <c r="AU10" s="73">
        <v>-79.028240999999994</v>
      </c>
      <c r="AV10" s="5">
        <v>5</v>
      </c>
    </row>
    <row r="11" spans="1:48" x14ac:dyDescent="0.35">
      <c r="A11" s="1">
        <v>7</v>
      </c>
      <c r="B11" s="5">
        <v>10</v>
      </c>
      <c r="C11" s="5">
        <v>822</v>
      </c>
      <c r="D11" s="5">
        <f t="shared" si="0"/>
        <v>1302</v>
      </c>
      <c r="E11" s="5">
        <v>480</v>
      </c>
      <c r="G11" s="1">
        <v>7</v>
      </c>
      <c r="H11" s="4">
        <v>74.3</v>
      </c>
      <c r="I11" s="4">
        <v>43.8</v>
      </c>
      <c r="J11" s="4">
        <v>52.8</v>
      </c>
      <c r="K11" s="4">
        <v>50</v>
      </c>
      <c r="L11" s="4">
        <v>35.5</v>
      </c>
      <c r="M11" s="4">
        <v>40.799999999999997</v>
      </c>
      <c r="N11" s="4">
        <v>0</v>
      </c>
      <c r="O11" s="4">
        <v>26.7</v>
      </c>
      <c r="P11" s="4">
        <v>30.9</v>
      </c>
      <c r="Q11" s="4">
        <v>31</v>
      </c>
      <c r="R11" s="4">
        <v>31.2</v>
      </c>
      <c r="S11" s="4">
        <v>126</v>
      </c>
      <c r="T11" s="4">
        <v>128</v>
      </c>
      <c r="U11" s="4">
        <v>81.3</v>
      </c>
      <c r="V11" s="4">
        <v>81.8</v>
      </c>
      <c r="W11" s="4">
        <v>82.7</v>
      </c>
      <c r="X11" s="4">
        <v>78.599999999999994</v>
      </c>
      <c r="Y11" s="4">
        <v>46.4</v>
      </c>
      <c r="Z11" s="4">
        <v>46.6</v>
      </c>
      <c r="AA11" s="4">
        <v>49.9</v>
      </c>
      <c r="AB11" s="4">
        <v>50.4</v>
      </c>
      <c r="AC11" s="4">
        <v>51.2</v>
      </c>
      <c r="AD11" s="4">
        <v>49.7</v>
      </c>
      <c r="AE11" s="4">
        <v>51.7</v>
      </c>
      <c r="AF11" s="4">
        <v>52.5</v>
      </c>
      <c r="AG11" s="36">
        <v>70</v>
      </c>
      <c r="AH11" s="36">
        <v>70</v>
      </c>
      <c r="AI11" s="36">
        <v>70</v>
      </c>
      <c r="AJ11" s="36">
        <v>70</v>
      </c>
      <c r="AK11" s="36">
        <v>70</v>
      </c>
      <c r="AM11" s="24" t="s">
        <v>53</v>
      </c>
      <c r="AN11">
        <f>52*6</f>
        <v>312</v>
      </c>
      <c r="AP11" s="25"/>
      <c r="AS11" s="17">
        <v>7</v>
      </c>
      <c r="AT11" s="7">
        <v>44.032944000000001</v>
      </c>
      <c r="AU11" s="73">
        <v>-79.265574000000001</v>
      </c>
      <c r="AV11" s="5">
        <v>5</v>
      </c>
    </row>
    <row r="12" spans="1:48" x14ac:dyDescent="0.35">
      <c r="A12" s="1">
        <v>8</v>
      </c>
      <c r="B12" s="5">
        <v>7</v>
      </c>
      <c r="C12" s="5">
        <v>617</v>
      </c>
      <c r="D12" s="5">
        <f t="shared" si="0"/>
        <v>1097</v>
      </c>
      <c r="E12" s="5">
        <v>480</v>
      </c>
      <c r="G12" s="1">
        <v>8</v>
      </c>
      <c r="H12" s="4">
        <v>47.8</v>
      </c>
      <c r="I12" s="4">
        <v>17.399999999999999</v>
      </c>
      <c r="J12" s="4">
        <v>37.799999999999997</v>
      </c>
      <c r="K12" s="4">
        <v>35.1</v>
      </c>
      <c r="L12" s="4">
        <v>47.9</v>
      </c>
      <c r="M12" s="4">
        <v>53.8</v>
      </c>
      <c r="N12" s="4">
        <v>26.8</v>
      </c>
      <c r="O12" s="4">
        <v>0</v>
      </c>
      <c r="P12" s="4">
        <v>4.8</v>
      </c>
      <c r="Q12" s="4">
        <v>5.3</v>
      </c>
      <c r="R12" s="4">
        <v>7.4</v>
      </c>
      <c r="S12" s="4">
        <v>99.9</v>
      </c>
      <c r="T12" s="4">
        <v>102</v>
      </c>
      <c r="U12" s="4">
        <v>54.9</v>
      </c>
      <c r="V12" s="4">
        <v>55.3</v>
      </c>
      <c r="W12" s="4">
        <v>56.2</v>
      </c>
      <c r="X12" s="4">
        <v>52.1</v>
      </c>
      <c r="Y12" s="4">
        <v>28.6</v>
      </c>
      <c r="Z12" s="4">
        <v>31.6</v>
      </c>
      <c r="AA12" s="4">
        <v>34.9</v>
      </c>
      <c r="AB12" s="4">
        <v>35.5</v>
      </c>
      <c r="AC12" s="4">
        <v>36.299999999999997</v>
      </c>
      <c r="AD12" s="4">
        <v>34.799999999999997</v>
      </c>
      <c r="AE12" s="4">
        <v>36.799999999999997</v>
      </c>
      <c r="AF12" s="4">
        <v>37.5</v>
      </c>
      <c r="AG12" s="36">
        <v>43.2</v>
      </c>
      <c r="AH12" s="36">
        <v>43.2</v>
      </c>
      <c r="AI12" s="36">
        <v>43.2</v>
      </c>
      <c r="AJ12" s="36">
        <v>43.2</v>
      </c>
      <c r="AK12" s="36">
        <v>43.2</v>
      </c>
      <c r="AM12" s="24" t="s">
        <v>54</v>
      </c>
      <c r="AN12" s="10">
        <f>AN10/AN11</f>
        <v>20.880012330121751</v>
      </c>
      <c r="AP12" s="25"/>
      <c r="AS12" s="17">
        <v>8</v>
      </c>
      <c r="AT12" s="7">
        <v>43.905304999999998</v>
      </c>
      <c r="AU12" s="73">
        <v>-79.455819000000005</v>
      </c>
      <c r="AV12" s="5">
        <v>8</v>
      </c>
    </row>
    <row r="13" spans="1:48" x14ac:dyDescent="0.35">
      <c r="A13" s="1">
        <v>9</v>
      </c>
      <c r="B13" s="5">
        <v>6</v>
      </c>
      <c r="C13" s="5">
        <v>504</v>
      </c>
      <c r="D13" s="5">
        <f t="shared" si="0"/>
        <v>984</v>
      </c>
      <c r="E13" s="5">
        <v>480</v>
      </c>
      <c r="G13" s="1">
        <v>9</v>
      </c>
      <c r="H13" s="4">
        <v>45.3</v>
      </c>
      <c r="I13" s="4">
        <v>14.9</v>
      </c>
      <c r="J13" s="4">
        <v>38</v>
      </c>
      <c r="K13" s="4">
        <v>35.299999999999997</v>
      </c>
      <c r="L13" s="4">
        <v>48.1</v>
      </c>
      <c r="M13" s="4">
        <v>54</v>
      </c>
      <c r="N13" s="4">
        <v>30.9</v>
      </c>
      <c r="O13" s="4">
        <v>4.8</v>
      </c>
      <c r="P13" s="4">
        <v>0</v>
      </c>
      <c r="Q13" s="4">
        <v>2.8</v>
      </c>
      <c r="R13" s="4">
        <v>4.9000000000000004</v>
      </c>
      <c r="S13" s="4">
        <v>97.4</v>
      </c>
      <c r="T13" s="4">
        <v>99</v>
      </c>
      <c r="U13" s="4">
        <v>52.4</v>
      </c>
      <c r="V13" s="4">
        <v>52.8</v>
      </c>
      <c r="W13" s="4">
        <v>53.7</v>
      </c>
      <c r="X13" s="4">
        <v>49.6</v>
      </c>
      <c r="Y13" s="4">
        <v>29.8</v>
      </c>
      <c r="Z13" s="4">
        <v>31.8</v>
      </c>
      <c r="AA13" s="4">
        <v>35.1</v>
      </c>
      <c r="AB13" s="4">
        <v>35.6</v>
      </c>
      <c r="AC13" s="4">
        <v>36.5</v>
      </c>
      <c r="AD13" s="4">
        <v>35</v>
      </c>
      <c r="AE13" s="4">
        <v>36.9</v>
      </c>
      <c r="AF13" s="4">
        <v>37.700000000000003</v>
      </c>
      <c r="AG13" s="36">
        <v>40.700000000000003</v>
      </c>
      <c r="AH13" s="36">
        <v>40.700000000000003</v>
      </c>
      <c r="AI13" s="36">
        <v>40.700000000000003</v>
      </c>
      <c r="AJ13" s="36">
        <v>40.700000000000003</v>
      </c>
      <c r="AK13" s="36">
        <v>40.700000000000003</v>
      </c>
      <c r="AM13" s="24" t="s">
        <v>55</v>
      </c>
      <c r="AN13">
        <f>21*8</f>
        <v>168</v>
      </c>
      <c r="AP13" s="25"/>
      <c r="AS13" s="17">
        <v>9</v>
      </c>
      <c r="AT13" s="7">
        <v>43.890334000000003</v>
      </c>
      <c r="AU13" s="73">
        <v>-79.478935000000007</v>
      </c>
      <c r="AV13" s="5">
        <v>9</v>
      </c>
    </row>
    <row r="14" spans="1:48" x14ac:dyDescent="0.35">
      <c r="A14" s="1">
        <v>10</v>
      </c>
      <c r="B14" s="5">
        <v>13</v>
      </c>
      <c r="C14" s="5">
        <v>727</v>
      </c>
      <c r="D14" s="5">
        <f t="shared" si="0"/>
        <v>1207</v>
      </c>
      <c r="E14" s="5">
        <v>480</v>
      </c>
      <c r="G14" s="1">
        <v>10</v>
      </c>
      <c r="H14" s="4">
        <v>44.6</v>
      </c>
      <c r="I14" s="4">
        <v>14.1</v>
      </c>
      <c r="J14" s="4">
        <v>37.9</v>
      </c>
      <c r="K14" s="4">
        <v>35.200000000000003</v>
      </c>
      <c r="L14" s="4">
        <v>48</v>
      </c>
      <c r="M14" s="4">
        <v>53.9</v>
      </c>
      <c r="N14" s="4">
        <v>31.2</v>
      </c>
      <c r="O14" s="4">
        <v>5.3</v>
      </c>
      <c r="P14" s="4">
        <v>2.8</v>
      </c>
      <c r="Q14" s="4">
        <v>0</v>
      </c>
      <c r="R14" s="4">
        <v>3.7</v>
      </c>
      <c r="S14" s="4">
        <v>96.7</v>
      </c>
      <c r="T14" s="4">
        <v>98.3</v>
      </c>
      <c r="U14" s="4">
        <v>51.6</v>
      </c>
      <c r="V14" s="4">
        <v>52</v>
      </c>
      <c r="W14" s="4">
        <v>53</v>
      </c>
      <c r="X14" s="4">
        <v>48.9</v>
      </c>
      <c r="Y14" s="4">
        <v>29.1</v>
      </c>
      <c r="Z14" s="4">
        <v>33.200000000000003</v>
      </c>
      <c r="AA14" s="4">
        <v>35</v>
      </c>
      <c r="AB14" s="4">
        <v>35.6</v>
      </c>
      <c r="AC14" s="4">
        <v>36.4</v>
      </c>
      <c r="AD14" s="4">
        <v>34.9</v>
      </c>
      <c r="AE14" s="4">
        <v>36.799999999999997</v>
      </c>
      <c r="AF14" s="4">
        <v>37.6</v>
      </c>
      <c r="AG14" s="36">
        <v>39.9</v>
      </c>
      <c r="AH14" s="36">
        <v>39.9</v>
      </c>
      <c r="AI14" s="36">
        <v>39.9</v>
      </c>
      <c r="AJ14" s="36">
        <v>39.9</v>
      </c>
      <c r="AK14" s="36">
        <v>39.9</v>
      </c>
      <c r="AM14" s="24" t="s">
        <v>56</v>
      </c>
      <c r="AN14">
        <v>7.5</v>
      </c>
      <c r="AP14" s="25"/>
      <c r="AS14" s="17">
        <v>10</v>
      </c>
      <c r="AT14" s="7">
        <v>43.884819</v>
      </c>
      <c r="AU14" s="73">
        <v>-79.478956999999994</v>
      </c>
      <c r="AV14" s="5">
        <v>12</v>
      </c>
    </row>
    <row r="15" spans="1:48" ht="15" thickBot="1" x14ac:dyDescent="0.4">
      <c r="A15" s="1">
        <v>11</v>
      </c>
      <c r="B15" s="5">
        <v>15</v>
      </c>
      <c r="C15" s="5">
        <v>515</v>
      </c>
      <c r="D15" s="5">
        <f t="shared" si="0"/>
        <v>995</v>
      </c>
      <c r="E15" s="5">
        <v>480</v>
      </c>
      <c r="G15" s="1">
        <v>11</v>
      </c>
      <c r="H15" s="4">
        <v>43.8</v>
      </c>
      <c r="I15" s="4">
        <v>13.3</v>
      </c>
      <c r="J15" s="4">
        <v>41.1</v>
      </c>
      <c r="K15" s="4">
        <v>38.299999999999997</v>
      </c>
      <c r="L15" s="4">
        <v>51.1</v>
      </c>
      <c r="M15" s="4">
        <v>57</v>
      </c>
      <c r="N15" s="4">
        <v>31.2</v>
      </c>
      <c r="O15" s="4">
        <v>7.4</v>
      </c>
      <c r="P15" s="4">
        <v>4.9000000000000004</v>
      </c>
      <c r="Q15" s="4">
        <v>3.8</v>
      </c>
      <c r="R15" s="4">
        <v>0</v>
      </c>
      <c r="S15" s="4">
        <v>95.9</v>
      </c>
      <c r="T15" s="4">
        <v>97.5</v>
      </c>
      <c r="U15" s="4">
        <v>50.8</v>
      </c>
      <c r="V15" s="4">
        <v>51.2</v>
      </c>
      <c r="W15" s="4">
        <v>52.2</v>
      </c>
      <c r="X15" s="4">
        <v>48.1</v>
      </c>
      <c r="Y15" s="4">
        <v>26.1</v>
      </c>
      <c r="Z15" s="4">
        <v>32.4</v>
      </c>
      <c r="AA15" s="4">
        <v>38.1</v>
      </c>
      <c r="AB15" s="4">
        <v>38.700000000000003</v>
      </c>
      <c r="AC15" s="4">
        <v>39.5</v>
      </c>
      <c r="AD15" s="4">
        <v>38</v>
      </c>
      <c r="AE15" s="4">
        <v>40</v>
      </c>
      <c r="AF15" s="4">
        <v>40.700000000000003</v>
      </c>
      <c r="AG15" s="36">
        <v>39</v>
      </c>
      <c r="AH15" s="36">
        <v>39</v>
      </c>
      <c r="AI15" s="36">
        <v>39</v>
      </c>
      <c r="AJ15" s="36">
        <v>39</v>
      </c>
      <c r="AK15" s="36">
        <v>39</v>
      </c>
      <c r="AM15" s="80" t="s">
        <v>57</v>
      </c>
      <c r="AN15" s="81">
        <f>AN13+AN12+AN14</f>
        <v>196.38001233012176</v>
      </c>
      <c r="AO15" s="27"/>
      <c r="AP15" s="28"/>
      <c r="AS15" s="17">
        <v>11</v>
      </c>
      <c r="AT15" s="7">
        <v>43.886850000000003</v>
      </c>
      <c r="AU15" s="73">
        <v>-79.496093000000002</v>
      </c>
      <c r="AV15" s="5">
        <v>9</v>
      </c>
    </row>
    <row r="16" spans="1:48" ht="15" thickBot="1" x14ac:dyDescent="0.4">
      <c r="A16" s="1">
        <v>12</v>
      </c>
      <c r="B16" s="5">
        <v>8</v>
      </c>
      <c r="C16" s="5">
        <v>743</v>
      </c>
      <c r="D16" s="5">
        <f t="shared" si="0"/>
        <v>1223</v>
      </c>
      <c r="E16" s="5">
        <v>480</v>
      </c>
      <c r="G16" s="1">
        <v>12</v>
      </c>
      <c r="H16" s="4">
        <v>72</v>
      </c>
      <c r="I16" s="4">
        <v>87.4</v>
      </c>
      <c r="J16" s="4">
        <v>95.9</v>
      </c>
      <c r="K16" s="4">
        <v>106</v>
      </c>
      <c r="L16" s="4">
        <v>118</v>
      </c>
      <c r="M16" s="4">
        <v>124</v>
      </c>
      <c r="N16" s="4">
        <v>129</v>
      </c>
      <c r="O16" s="4">
        <v>102</v>
      </c>
      <c r="P16" s="4">
        <v>99.3</v>
      </c>
      <c r="Q16" s="4">
        <v>98.4</v>
      </c>
      <c r="R16" s="4">
        <v>97.6</v>
      </c>
      <c r="S16" s="4">
        <v>0</v>
      </c>
      <c r="T16" s="4">
        <v>0.8</v>
      </c>
      <c r="U16" s="4">
        <v>52.6</v>
      </c>
      <c r="V16" s="4">
        <v>53</v>
      </c>
      <c r="W16" s="4">
        <v>52.1</v>
      </c>
      <c r="X16" s="4">
        <v>76.3</v>
      </c>
      <c r="Y16" s="4">
        <v>91.3</v>
      </c>
      <c r="Z16" s="4">
        <v>87.6</v>
      </c>
      <c r="AA16" s="4">
        <v>105</v>
      </c>
      <c r="AB16" s="4">
        <v>98.9</v>
      </c>
      <c r="AC16" s="4">
        <v>106</v>
      </c>
      <c r="AD16" s="4">
        <v>105</v>
      </c>
      <c r="AE16" s="4">
        <v>107</v>
      </c>
      <c r="AF16" s="4">
        <v>108</v>
      </c>
      <c r="AG16" s="36">
        <v>65</v>
      </c>
      <c r="AH16" s="36">
        <v>65</v>
      </c>
      <c r="AI16" s="36">
        <v>65</v>
      </c>
      <c r="AJ16" s="36">
        <v>65</v>
      </c>
      <c r="AK16" s="36">
        <v>65</v>
      </c>
      <c r="AS16" s="17">
        <v>12</v>
      </c>
      <c r="AT16" s="7">
        <v>43.539391000000002</v>
      </c>
      <c r="AU16" s="73">
        <v>-80.251378000000003</v>
      </c>
      <c r="AV16" s="5">
        <v>14</v>
      </c>
    </row>
    <row r="17" spans="1:48" x14ac:dyDescent="0.35">
      <c r="A17" s="1">
        <v>13</v>
      </c>
      <c r="B17" s="5">
        <v>10</v>
      </c>
      <c r="C17" s="5">
        <v>653</v>
      </c>
      <c r="D17" s="5">
        <f t="shared" si="0"/>
        <v>1133</v>
      </c>
      <c r="E17" s="5">
        <v>480</v>
      </c>
      <c r="G17" s="1">
        <v>13</v>
      </c>
      <c r="H17" s="4">
        <v>72.8</v>
      </c>
      <c r="I17" s="4">
        <v>88.2</v>
      </c>
      <c r="J17" s="4">
        <v>96.7</v>
      </c>
      <c r="K17" s="4">
        <v>106</v>
      </c>
      <c r="L17" s="4">
        <v>119</v>
      </c>
      <c r="M17" s="4">
        <v>125</v>
      </c>
      <c r="N17" s="4">
        <v>129</v>
      </c>
      <c r="O17" s="4">
        <v>103</v>
      </c>
      <c r="P17" s="4">
        <v>100</v>
      </c>
      <c r="Q17" s="4">
        <v>99.3</v>
      </c>
      <c r="R17" s="4">
        <v>98.4</v>
      </c>
      <c r="S17" s="4">
        <v>0.8</v>
      </c>
      <c r="T17" s="4">
        <v>0</v>
      </c>
      <c r="U17" s="4">
        <v>58</v>
      </c>
      <c r="V17" s="4">
        <v>58.4</v>
      </c>
      <c r="W17" s="4">
        <v>57.5</v>
      </c>
      <c r="X17" s="4">
        <v>77.099999999999994</v>
      </c>
      <c r="Y17" s="4">
        <v>92.1</v>
      </c>
      <c r="Z17" s="4">
        <v>88.4</v>
      </c>
      <c r="AA17" s="4">
        <v>106</v>
      </c>
      <c r="AB17" s="4">
        <v>99.7</v>
      </c>
      <c r="AC17" s="4">
        <v>107</v>
      </c>
      <c r="AD17" s="4">
        <v>106</v>
      </c>
      <c r="AE17" s="4">
        <v>108</v>
      </c>
      <c r="AF17" s="4">
        <v>109</v>
      </c>
      <c r="AG17" s="36">
        <v>66.599999999999994</v>
      </c>
      <c r="AH17" s="36">
        <v>66.599999999999994</v>
      </c>
      <c r="AI17" s="36">
        <v>66.599999999999994</v>
      </c>
      <c r="AJ17" s="36">
        <v>66.599999999999994</v>
      </c>
      <c r="AK17" s="36">
        <v>66.599999999999994</v>
      </c>
      <c r="AM17" s="186" t="s">
        <v>80</v>
      </c>
      <c r="AN17" s="187"/>
      <c r="AO17" s="188"/>
      <c r="AS17" s="17">
        <v>13</v>
      </c>
      <c r="AT17" s="7">
        <v>43.544646999999998</v>
      </c>
      <c r="AU17" s="73">
        <v>-80.253932000000006</v>
      </c>
      <c r="AV17" s="5">
        <v>14</v>
      </c>
    </row>
    <row r="18" spans="1:48" x14ac:dyDescent="0.35">
      <c r="A18" s="1">
        <v>14</v>
      </c>
      <c r="B18" s="5">
        <v>12</v>
      </c>
      <c r="C18" s="5">
        <v>534</v>
      </c>
      <c r="D18" s="5">
        <f t="shared" si="0"/>
        <v>1014</v>
      </c>
      <c r="E18" s="5">
        <v>480</v>
      </c>
      <c r="G18" s="1">
        <v>14</v>
      </c>
      <c r="H18" s="4">
        <v>10.1</v>
      </c>
      <c r="I18" s="4">
        <v>42.5</v>
      </c>
      <c r="J18" s="4">
        <v>54.2</v>
      </c>
      <c r="K18" s="4">
        <v>63.8</v>
      </c>
      <c r="L18" s="4">
        <v>76.400000000000006</v>
      </c>
      <c r="M18" s="4">
        <v>82.3</v>
      </c>
      <c r="N18" s="4">
        <v>83.7</v>
      </c>
      <c r="O18" s="4">
        <v>56.9</v>
      </c>
      <c r="P18" s="4">
        <v>54.4</v>
      </c>
      <c r="Q18" s="4">
        <v>53.6</v>
      </c>
      <c r="R18" s="4">
        <v>52.8</v>
      </c>
      <c r="S18" s="4">
        <v>52.6</v>
      </c>
      <c r="T18" s="4">
        <v>58</v>
      </c>
      <c r="U18" s="4">
        <v>0</v>
      </c>
      <c r="V18" s="4">
        <v>0.8</v>
      </c>
      <c r="W18" s="4">
        <v>5.5</v>
      </c>
      <c r="X18" s="4">
        <v>5.4</v>
      </c>
      <c r="Y18" s="4">
        <v>21</v>
      </c>
      <c r="Z18" s="4">
        <v>45.9</v>
      </c>
      <c r="AA18" s="4">
        <v>63.7</v>
      </c>
      <c r="AB18" s="4">
        <v>57.2</v>
      </c>
      <c r="AC18" s="4">
        <v>64.8</v>
      </c>
      <c r="AD18" s="4">
        <v>63.3</v>
      </c>
      <c r="AE18" s="4">
        <v>65.3</v>
      </c>
      <c r="AF18" s="4">
        <v>66</v>
      </c>
      <c r="AG18" s="36">
        <v>20.6</v>
      </c>
      <c r="AH18" s="36">
        <v>20.6</v>
      </c>
      <c r="AI18" s="36">
        <v>20.6</v>
      </c>
      <c r="AJ18" s="36">
        <v>20.6</v>
      </c>
      <c r="AK18" s="36">
        <v>20.6</v>
      </c>
      <c r="AM18" s="84"/>
      <c r="AN18" s="5"/>
      <c r="AO18" s="67"/>
      <c r="AS18" s="17">
        <v>14</v>
      </c>
      <c r="AT18" s="7">
        <v>43.744957999999997</v>
      </c>
      <c r="AU18" s="73">
        <v>-79.835166999999998</v>
      </c>
      <c r="AV18" s="5">
        <v>5</v>
      </c>
    </row>
    <row r="19" spans="1:48" x14ac:dyDescent="0.35">
      <c r="A19" s="1">
        <v>15</v>
      </c>
      <c r="B19" s="5">
        <v>10</v>
      </c>
      <c r="C19" s="5">
        <v>865</v>
      </c>
      <c r="D19" s="5">
        <f t="shared" si="0"/>
        <v>1345</v>
      </c>
      <c r="E19" s="5">
        <v>480</v>
      </c>
      <c r="G19" s="1">
        <v>15</v>
      </c>
      <c r="H19" s="4">
        <v>10.5</v>
      </c>
      <c r="I19" s="4">
        <v>43</v>
      </c>
      <c r="J19" s="4">
        <v>54.6</v>
      </c>
      <c r="K19" s="4">
        <v>64.2</v>
      </c>
      <c r="L19" s="4">
        <v>76.8</v>
      </c>
      <c r="M19" s="4">
        <v>82.7</v>
      </c>
      <c r="N19" s="4">
        <v>84.2</v>
      </c>
      <c r="O19" s="4">
        <v>57.4</v>
      </c>
      <c r="P19" s="4">
        <v>54.9</v>
      </c>
      <c r="Q19" s="4">
        <v>54</v>
      </c>
      <c r="R19" s="4">
        <v>53.2</v>
      </c>
      <c r="S19" s="4">
        <v>53</v>
      </c>
      <c r="T19" s="4">
        <v>58.4</v>
      </c>
      <c r="U19" s="4">
        <v>0.8</v>
      </c>
      <c r="V19" s="4">
        <v>0</v>
      </c>
      <c r="W19" s="4">
        <v>5.9</v>
      </c>
      <c r="X19" s="4">
        <v>5.9</v>
      </c>
      <c r="Y19" s="4">
        <v>21.5</v>
      </c>
      <c r="Z19" s="4">
        <v>46.3</v>
      </c>
      <c r="AA19" s="4">
        <v>64.099999999999994</v>
      </c>
      <c r="AB19" s="4">
        <v>57.6</v>
      </c>
      <c r="AC19" s="4">
        <v>65.2</v>
      </c>
      <c r="AD19" s="4">
        <v>63.7</v>
      </c>
      <c r="AE19" s="4">
        <v>65.7</v>
      </c>
      <c r="AF19" s="4">
        <v>66.400000000000006</v>
      </c>
      <c r="AG19" s="36">
        <v>21</v>
      </c>
      <c r="AH19" s="36">
        <v>21</v>
      </c>
      <c r="AI19" s="36">
        <v>21</v>
      </c>
      <c r="AJ19" s="36">
        <v>21</v>
      </c>
      <c r="AK19" s="36">
        <v>21</v>
      </c>
      <c r="AM19" s="85" t="s">
        <v>59</v>
      </c>
      <c r="AN19" s="86">
        <f>AN20/100*AN21</f>
        <v>0.24150000000000002</v>
      </c>
      <c r="AO19" s="87" t="s">
        <v>60</v>
      </c>
      <c r="AS19" s="17">
        <v>15</v>
      </c>
      <c r="AT19" s="7">
        <v>43.748328999999998</v>
      </c>
      <c r="AU19" s="73">
        <v>-79.834969999999998</v>
      </c>
      <c r="AV19" s="5">
        <v>11</v>
      </c>
    </row>
    <row r="20" spans="1:48" x14ac:dyDescent="0.35">
      <c r="A20" s="1">
        <v>16</v>
      </c>
      <c r="B20" s="5">
        <v>8</v>
      </c>
      <c r="C20" s="5">
        <v>608</v>
      </c>
      <c r="D20" s="5">
        <f t="shared" si="0"/>
        <v>1088</v>
      </c>
      <c r="E20" s="5">
        <v>480</v>
      </c>
      <c r="G20" s="1">
        <v>16</v>
      </c>
      <c r="H20" s="4">
        <v>10.9</v>
      </c>
      <c r="I20" s="4">
        <v>43.3</v>
      </c>
      <c r="J20" s="4">
        <v>54.9</v>
      </c>
      <c r="K20" s="4">
        <v>64.599999999999994</v>
      </c>
      <c r="L20" s="4">
        <v>77.099999999999994</v>
      </c>
      <c r="M20" s="4">
        <v>83</v>
      </c>
      <c r="N20" s="4">
        <v>84.5</v>
      </c>
      <c r="O20" s="4">
        <v>57.7</v>
      </c>
      <c r="P20" s="4">
        <v>55.2</v>
      </c>
      <c r="Q20" s="4">
        <v>54.3</v>
      </c>
      <c r="R20" s="4">
        <v>53.5</v>
      </c>
      <c r="S20" s="4">
        <v>52.1</v>
      </c>
      <c r="T20" s="4">
        <v>57.5</v>
      </c>
      <c r="U20" s="4">
        <v>5.5</v>
      </c>
      <c r="V20" s="4">
        <v>5.9</v>
      </c>
      <c r="W20" s="4">
        <v>0</v>
      </c>
      <c r="X20" s="4">
        <v>7.4</v>
      </c>
      <c r="Y20" s="4">
        <v>17.8</v>
      </c>
      <c r="Z20" s="4">
        <v>46.7</v>
      </c>
      <c r="AA20" s="4">
        <v>64.400000000000006</v>
      </c>
      <c r="AB20" s="4">
        <v>57.9</v>
      </c>
      <c r="AC20" s="4">
        <v>65.599999999999994</v>
      </c>
      <c r="AD20" s="4">
        <v>64.099999999999994</v>
      </c>
      <c r="AE20" s="4">
        <v>66</v>
      </c>
      <c r="AF20" s="4">
        <v>66.8</v>
      </c>
      <c r="AG20" s="36">
        <v>22</v>
      </c>
      <c r="AH20" s="36">
        <v>22</v>
      </c>
      <c r="AI20" s="36">
        <v>22</v>
      </c>
      <c r="AJ20" s="36">
        <v>22</v>
      </c>
      <c r="AK20" s="36">
        <v>22</v>
      </c>
      <c r="AM20" s="84" t="s">
        <v>61</v>
      </c>
      <c r="AN20" s="5">
        <v>13.8</v>
      </c>
      <c r="AO20" s="67" t="s">
        <v>62</v>
      </c>
      <c r="AS20" s="17">
        <v>16</v>
      </c>
      <c r="AT20" s="7">
        <v>43.762189999999997</v>
      </c>
      <c r="AU20" s="73">
        <v>-79.831626999999997</v>
      </c>
      <c r="AV20" s="5">
        <v>9</v>
      </c>
    </row>
    <row r="21" spans="1:48" x14ac:dyDescent="0.35">
      <c r="A21" s="1">
        <v>17</v>
      </c>
      <c r="B21" s="5">
        <v>9</v>
      </c>
      <c r="C21" s="5">
        <v>783</v>
      </c>
      <c r="D21" s="5">
        <f t="shared" si="0"/>
        <v>1263</v>
      </c>
      <c r="E21" s="5">
        <v>480</v>
      </c>
      <c r="G21" s="1">
        <v>17</v>
      </c>
      <c r="H21" s="4">
        <v>5</v>
      </c>
      <c r="I21" s="4">
        <v>40.299999999999997</v>
      </c>
      <c r="J21" s="4">
        <v>51.9</v>
      </c>
      <c r="K21" s="4">
        <v>61.6</v>
      </c>
      <c r="L21" s="4">
        <v>74.099999999999994</v>
      </c>
      <c r="M21" s="4">
        <v>80</v>
      </c>
      <c r="N21" s="4">
        <v>81.5</v>
      </c>
      <c r="O21" s="4">
        <v>54.7</v>
      </c>
      <c r="P21" s="4">
        <v>52.2</v>
      </c>
      <c r="Q21" s="4">
        <v>51.3</v>
      </c>
      <c r="R21" s="4">
        <v>33.9</v>
      </c>
      <c r="S21" s="4">
        <v>75.3</v>
      </c>
      <c r="T21" s="4">
        <v>76.900000000000006</v>
      </c>
      <c r="U21" s="4">
        <v>5</v>
      </c>
      <c r="V21" s="4">
        <v>5.4</v>
      </c>
      <c r="W21" s="4">
        <v>7.4</v>
      </c>
      <c r="X21" s="4">
        <v>0</v>
      </c>
      <c r="Y21" s="4">
        <v>16.2</v>
      </c>
      <c r="Z21" s="4">
        <v>43.6</v>
      </c>
      <c r="AA21" s="4">
        <v>61.4</v>
      </c>
      <c r="AB21" s="4">
        <v>54.9</v>
      </c>
      <c r="AC21" s="4">
        <v>62.5</v>
      </c>
      <c r="AD21" s="4">
        <v>61</v>
      </c>
      <c r="AE21" s="4">
        <v>63</v>
      </c>
      <c r="AF21" s="4">
        <v>63.7</v>
      </c>
      <c r="AG21" s="36">
        <v>17.899999999999999</v>
      </c>
      <c r="AH21" s="36">
        <v>17.899999999999999</v>
      </c>
      <c r="AI21" s="36">
        <v>17.899999999999999</v>
      </c>
      <c r="AJ21" s="36">
        <v>17.899999999999999</v>
      </c>
      <c r="AK21" s="36">
        <v>17.899999999999999</v>
      </c>
      <c r="AM21" s="84" t="s">
        <v>63</v>
      </c>
      <c r="AN21" s="5">
        <v>1.75</v>
      </c>
      <c r="AO21" s="67" t="s">
        <v>64</v>
      </c>
      <c r="AS21" s="17">
        <v>17</v>
      </c>
      <c r="AT21" s="7">
        <v>43.760717999999997</v>
      </c>
      <c r="AU21" s="73">
        <v>-79.788261000000006</v>
      </c>
      <c r="AV21" s="5">
        <v>5</v>
      </c>
    </row>
    <row r="22" spans="1:48" x14ac:dyDescent="0.35">
      <c r="A22" s="1">
        <v>18</v>
      </c>
      <c r="B22" s="5">
        <v>8</v>
      </c>
      <c r="C22" s="5">
        <v>726</v>
      </c>
      <c r="D22" s="5">
        <f t="shared" si="0"/>
        <v>1206</v>
      </c>
      <c r="E22" s="5">
        <v>480</v>
      </c>
      <c r="G22" s="1">
        <v>18</v>
      </c>
      <c r="H22" s="4">
        <v>21</v>
      </c>
      <c r="I22" s="4">
        <v>31</v>
      </c>
      <c r="J22" s="4">
        <v>53.1</v>
      </c>
      <c r="K22" s="4">
        <v>58.8</v>
      </c>
      <c r="L22" s="4">
        <v>71.3</v>
      </c>
      <c r="M22" s="4">
        <v>77.2</v>
      </c>
      <c r="N22" s="4">
        <v>46.5</v>
      </c>
      <c r="O22" s="4">
        <v>28.6</v>
      </c>
      <c r="P22" s="4">
        <v>29.7</v>
      </c>
      <c r="Q22" s="4">
        <v>29.1</v>
      </c>
      <c r="R22" s="4">
        <v>26.1</v>
      </c>
      <c r="S22" s="4">
        <v>89.2</v>
      </c>
      <c r="T22" s="4">
        <v>90.9</v>
      </c>
      <c r="U22" s="4">
        <v>20.6</v>
      </c>
      <c r="V22" s="4">
        <v>21</v>
      </c>
      <c r="W22" s="4">
        <v>18.100000000000001</v>
      </c>
      <c r="X22" s="4">
        <v>16.5</v>
      </c>
      <c r="Y22" s="4">
        <v>0</v>
      </c>
      <c r="Z22" s="4">
        <v>40.9</v>
      </c>
      <c r="AA22" s="4">
        <v>58.6</v>
      </c>
      <c r="AB22" s="4">
        <v>56.1</v>
      </c>
      <c r="AC22" s="4">
        <v>59.8</v>
      </c>
      <c r="AD22" s="4">
        <v>58.3</v>
      </c>
      <c r="AE22" s="4">
        <v>60.2</v>
      </c>
      <c r="AF22" s="4">
        <v>61</v>
      </c>
      <c r="AG22" s="36">
        <v>32.700000000000003</v>
      </c>
      <c r="AH22" s="36">
        <v>32.700000000000003</v>
      </c>
      <c r="AI22" s="36">
        <v>32.700000000000003</v>
      </c>
      <c r="AJ22" s="36">
        <v>32.700000000000003</v>
      </c>
      <c r="AK22" s="36">
        <v>32.700000000000003</v>
      </c>
      <c r="AM22" s="85" t="s">
        <v>65</v>
      </c>
      <c r="AN22" s="86">
        <f>AN23/AN24</f>
        <v>1.6944444444444446E-2</v>
      </c>
      <c r="AO22" s="87" t="s">
        <v>58</v>
      </c>
      <c r="AS22" s="17">
        <v>18</v>
      </c>
      <c r="AT22" s="7">
        <v>43.870294000000001</v>
      </c>
      <c r="AU22" s="73">
        <v>-79.721390999999997</v>
      </c>
      <c r="AV22" s="5">
        <v>6</v>
      </c>
    </row>
    <row r="23" spans="1:48" x14ac:dyDescent="0.35">
      <c r="A23" s="1">
        <v>19</v>
      </c>
      <c r="B23" s="5">
        <v>7</v>
      </c>
      <c r="C23" s="5">
        <v>917</v>
      </c>
      <c r="D23" s="5">
        <f t="shared" si="0"/>
        <v>1397</v>
      </c>
      <c r="E23" s="5">
        <v>480</v>
      </c>
      <c r="G23" s="1">
        <v>19</v>
      </c>
      <c r="H23" s="4">
        <v>38.700000000000003</v>
      </c>
      <c r="I23" s="4">
        <v>22.2</v>
      </c>
      <c r="J23" s="4">
        <v>9.8000000000000007</v>
      </c>
      <c r="K23" s="4">
        <v>19.399999999999999</v>
      </c>
      <c r="L23" s="4">
        <v>32</v>
      </c>
      <c r="M23" s="4">
        <v>37.9</v>
      </c>
      <c r="N23" s="4">
        <v>46.4</v>
      </c>
      <c r="O23" s="4">
        <v>32.299999999999997</v>
      </c>
      <c r="P23" s="4">
        <v>31.9</v>
      </c>
      <c r="Q23" s="4">
        <v>31.8</v>
      </c>
      <c r="R23" s="4">
        <v>32.4</v>
      </c>
      <c r="S23" s="4">
        <v>86.5</v>
      </c>
      <c r="T23" s="4">
        <v>88.1</v>
      </c>
      <c r="U23" s="4">
        <v>45.8</v>
      </c>
      <c r="V23" s="4">
        <v>46.2</v>
      </c>
      <c r="W23" s="4">
        <v>47.1</v>
      </c>
      <c r="X23" s="4">
        <v>43</v>
      </c>
      <c r="Y23" s="4">
        <v>41.2</v>
      </c>
      <c r="Z23" s="4">
        <v>0</v>
      </c>
      <c r="AA23" s="4">
        <v>19.3</v>
      </c>
      <c r="AB23" s="4">
        <v>19.8</v>
      </c>
      <c r="AC23" s="4">
        <v>20.399999999999999</v>
      </c>
      <c r="AD23" s="4">
        <v>18.899999999999999</v>
      </c>
      <c r="AE23" s="4">
        <v>20.9</v>
      </c>
      <c r="AF23" s="4">
        <v>21.6</v>
      </c>
      <c r="AG23" s="36">
        <v>28.3</v>
      </c>
      <c r="AH23" s="36">
        <v>28.3</v>
      </c>
      <c r="AI23" s="36">
        <v>28.3</v>
      </c>
      <c r="AJ23" s="36">
        <v>28.3</v>
      </c>
      <c r="AK23" s="36">
        <v>28.3</v>
      </c>
      <c r="AM23" s="84" t="s">
        <v>66</v>
      </c>
      <c r="AN23" s="5">
        <v>1220</v>
      </c>
      <c r="AO23" s="67" t="s">
        <v>67</v>
      </c>
      <c r="AS23" s="17">
        <v>19</v>
      </c>
      <c r="AT23" s="7">
        <v>43.739907000000002</v>
      </c>
      <c r="AU23" s="73">
        <v>-79.412431999999995</v>
      </c>
      <c r="AV23" s="5">
        <v>13</v>
      </c>
    </row>
    <row r="24" spans="1:48" x14ac:dyDescent="0.35">
      <c r="A24" s="1">
        <v>20</v>
      </c>
      <c r="B24" s="5">
        <v>10</v>
      </c>
      <c r="C24" s="5">
        <v>741</v>
      </c>
      <c r="D24" s="5">
        <f t="shared" si="0"/>
        <v>1221</v>
      </c>
      <c r="E24" s="5">
        <v>480</v>
      </c>
      <c r="G24" s="1">
        <v>20</v>
      </c>
      <c r="H24" s="4">
        <v>52.8</v>
      </c>
      <c r="I24" s="4">
        <v>34.299999999999997</v>
      </c>
      <c r="J24" s="4">
        <v>3.9</v>
      </c>
      <c r="K24" s="4">
        <v>5.0999999999999996</v>
      </c>
      <c r="L24" s="4">
        <v>35.1</v>
      </c>
      <c r="M24" s="4">
        <v>41</v>
      </c>
      <c r="N24" s="4">
        <v>49.4</v>
      </c>
      <c r="O24" s="4">
        <v>35.299999999999997</v>
      </c>
      <c r="P24" s="4">
        <v>34.799999999999997</v>
      </c>
      <c r="Q24" s="4">
        <v>34.799999999999997</v>
      </c>
      <c r="R24" s="4">
        <v>37.4</v>
      </c>
      <c r="S24" s="4">
        <v>101</v>
      </c>
      <c r="T24" s="4">
        <v>102</v>
      </c>
      <c r="U24" s="4">
        <v>59.9</v>
      </c>
      <c r="V24" s="4">
        <v>60.3</v>
      </c>
      <c r="W24" s="4">
        <v>61.2</v>
      </c>
      <c r="X24" s="4">
        <v>57.1</v>
      </c>
      <c r="Y24" s="4">
        <v>59.2</v>
      </c>
      <c r="Z24" s="4">
        <v>13.1</v>
      </c>
      <c r="AA24" s="4">
        <v>0</v>
      </c>
      <c r="AB24" s="4">
        <v>2.6</v>
      </c>
      <c r="AC24" s="4">
        <v>7.2</v>
      </c>
      <c r="AD24" s="4">
        <v>9</v>
      </c>
      <c r="AE24" s="4">
        <v>11.2</v>
      </c>
      <c r="AF24" s="4">
        <v>12.1</v>
      </c>
      <c r="AG24" s="36">
        <v>46</v>
      </c>
      <c r="AH24" s="36">
        <v>46</v>
      </c>
      <c r="AI24" s="36">
        <v>46</v>
      </c>
      <c r="AJ24" s="36">
        <v>46</v>
      </c>
      <c r="AK24" s="36">
        <v>46</v>
      </c>
      <c r="AM24" s="84" t="s">
        <v>68</v>
      </c>
      <c r="AN24" s="5">
        <v>72000</v>
      </c>
      <c r="AO24" s="67" t="s">
        <v>69</v>
      </c>
      <c r="AS24" s="17">
        <v>20</v>
      </c>
      <c r="AT24" s="7">
        <v>43.678541000000003</v>
      </c>
      <c r="AU24" s="73">
        <v>-79.343441999999996</v>
      </c>
      <c r="AV24" s="5">
        <v>14</v>
      </c>
    </row>
    <row r="25" spans="1:48" x14ac:dyDescent="0.35">
      <c r="A25" s="1">
        <v>21</v>
      </c>
      <c r="B25" s="5">
        <v>15</v>
      </c>
      <c r="C25" s="5">
        <v>840</v>
      </c>
      <c r="D25" s="5">
        <f t="shared" si="0"/>
        <v>1320</v>
      </c>
      <c r="E25" s="5">
        <v>480</v>
      </c>
      <c r="G25" s="1">
        <v>21</v>
      </c>
      <c r="H25" s="4">
        <v>49.8</v>
      </c>
      <c r="I25" s="4">
        <v>34.9</v>
      </c>
      <c r="J25" s="4">
        <v>5.4</v>
      </c>
      <c r="K25" s="4">
        <v>5.0999999999999996</v>
      </c>
      <c r="L25" s="4">
        <v>35.6</v>
      </c>
      <c r="M25" s="4">
        <v>41.5</v>
      </c>
      <c r="N25" s="4">
        <v>50</v>
      </c>
      <c r="O25" s="4">
        <v>35.9</v>
      </c>
      <c r="P25" s="4">
        <v>35.4</v>
      </c>
      <c r="Q25" s="4">
        <v>35.299999999999997</v>
      </c>
      <c r="R25" s="4">
        <v>38</v>
      </c>
      <c r="S25" s="4">
        <v>97.6</v>
      </c>
      <c r="T25" s="4">
        <v>99.2</v>
      </c>
      <c r="U25" s="4">
        <v>56.8</v>
      </c>
      <c r="V25" s="4">
        <v>57.2</v>
      </c>
      <c r="W25" s="4">
        <v>58.2</v>
      </c>
      <c r="X25" s="4">
        <v>54.1</v>
      </c>
      <c r="Y25" s="4">
        <v>61.7</v>
      </c>
      <c r="Z25" s="4">
        <v>20.9</v>
      </c>
      <c r="AA25" s="4">
        <v>1.9</v>
      </c>
      <c r="AB25" s="4">
        <v>0</v>
      </c>
      <c r="AC25" s="4">
        <v>5.8</v>
      </c>
      <c r="AD25" s="4">
        <v>8.9</v>
      </c>
      <c r="AE25" s="4">
        <v>9.9</v>
      </c>
      <c r="AF25" s="4">
        <v>11.2</v>
      </c>
      <c r="AG25" s="36">
        <v>39.5</v>
      </c>
      <c r="AH25" s="36">
        <v>39.5</v>
      </c>
      <c r="AI25" s="36">
        <v>39.5</v>
      </c>
      <c r="AJ25" s="36">
        <v>39.5</v>
      </c>
      <c r="AK25" s="36">
        <v>39.5</v>
      </c>
      <c r="AM25" s="85" t="s">
        <v>70</v>
      </c>
      <c r="AN25" s="89">
        <f>AN27/AN26</f>
        <v>6.1437499999999999E-2</v>
      </c>
      <c r="AO25" s="87" t="s">
        <v>58</v>
      </c>
      <c r="AS25" s="17">
        <v>21</v>
      </c>
      <c r="AT25" s="7">
        <v>43.673323000000003</v>
      </c>
      <c r="AU25" s="73">
        <v>-79.330710999999994</v>
      </c>
      <c r="AV25" s="5">
        <v>7</v>
      </c>
    </row>
    <row r="26" spans="1:48" x14ac:dyDescent="0.35">
      <c r="A26" s="1">
        <v>22</v>
      </c>
      <c r="B26" s="5">
        <v>5</v>
      </c>
      <c r="C26" s="5">
        <v>570</v>
      </c>
      <c r="D26" s="5">
        <f t="shared" si="0"/>
        <v>1050</v>
      </c>
      <c r="E26" s="5">
        <v>480</v>
      </c>
      <c r="G26" s="1">
        <v>22</v>
      </c>
      <c r="H26" s="4">
        <v>58.2</v>
      </c>
      <c r="I26" s="4">
        <v>35.700000000000003</v>
      </c>
      <c r="J26" s="4">
        <v>15.1</v>
      </c>
      <c r="K26" s="4">
        <v>2.2000000000000002</v>
      </c>
      <c r="L26" s="4">
        <v>23.4</v>
      </c>
      <c r="M26" s="4">
        <v>29.3</v>
      </c>
      <c r="N26" s="4">
        <v>50.8</v>
      </c>
      <c r="O26" s="4">
        <v>36.700000000000003</v>
      </c>
      <c r="P26" s="4">
        <v>36.200000000000003</v>
      </c>
      <c r="Q26" s="4">
        <v>36.1</v>
      </c>
      <c r="R26" s="4">
        <v>38.799999999999997</v>
      </c>
      <c r="S26" s="4">
        <v>106</v>
      </c>
      <c r="T26" s="4">
        <v>108</v>
      </c>
      <c r="U26" s="4">
        <v>65.3</v>
      </c>
      <c r="V26" s="4">
        <v>65.7</v>
      </c>
      <c r="W26" s="4">
        <v>66.599999999999994</v>
      </c>
      <c r="X26" s="4">
        <v>62.5</v>
      </c>
      <c r="Y26" s="4">
        <v>62.5</v>
      </c>
      <c r="Z26" s="4">
        <v>21.6</v>
      </c>
      <c r="AA26" s="4">
        <v>7.3</v>
      </c>
      <c r="AB26" s="4">
        <v>6.4</v>
      </c>
      <c r="AC26" s="4">
        <v>0</v>
      </c>
      <c r="AD26" s="4">
        <v>3</v>
      </c>
      <c r="AE26" s="4">
        <v>3.5</v>
      </c>
      <c r="AF26" s="4">
        <v>4.8</v>
      </c>
      <c r="AG26" s="36">
        <v>47.2</v>
      </c>
      <c r="AH26" s="36">
        <v>47.2</v>
      </c>
      <c r="AI26" s="36">
        <v>47.2</v>
      </c>
      <c r="AJ26" s="36">
        <v>47.2</v>
      </c>
      <c r="AK26" s="36">
        <v>47.2</v>
      </c>
      <c r="AM26" s="84" t="s">
        <v>71</v>
      </c>
      <c r="AN26" s="5">
        <v>16000</v>
      </c>
      <c r="AO26" s="67" t="s">
        <v>69</v>
      </c>
      <c r="AS26" s="17">
        <v>22</v>
      </c>
      <c r="AT26" s="7">
        <v>43.692996000000001</v>
      </c>
      <c r="AU26" s="73">
        <v>-79.269407000000001</v>
      </c>
      <c r="AV26" s="5">
        <v>7</v>
      </c>
    </row>
    <row r="27" spans="1:48" x14ac:dyDescent="0.35">
      <c r="A27" s="1">
        <v>23</v>
      </c>
      <c r="B27" s="5">
        <v>10</v>
      </c>
      <c r="C27" s="5">
        <v>949</v>
      </c>
      <c r="D27" s="5">
        <f t="shared" si="0"/>
        <v>1429</v>
      </c>
      <c r="E27" s="5">
        <v>480</v>
      </c>
      <c r="G27" s="1">
        <v>23</v>
      </c>
      <c r="H27" s="4">
        <v>56.7</v>
      </c>
      <c r="I27" s="4">
        <v>34.200000000000003</v>
      </c>
      <c r="J27" s="4">
        <v>13.6</v>
      </c>
      <c r="K27" s="4">
        <v>4.5</v>
      </c>
      <c r="L27" s="4">
        <v>22.4</v>
      </c>
      <c r="M27" s="4">
        <v>28.3</v>
      </c>
      <c r="N27" s="4">
        <v>49.3</v>
      </c>
      <c r="O27" s="4">
        <v>35.200000000000003</v>
      </c>
      <c r="P27" s="4">
        <v>34.700000000000003</v>
      </c>
      <c r="Q27" s="4">
        <v>34.6</v>
      </c>
      <c r="R27" s="4">
        <v>37.299999999999997</v>
      </c>
      <c r="S27" s="4">
        <v>104</v>
      </c>
      <c r="T27" s="4">
        <v>106</v>
      </c>
      <c r="U27" s="4">
        <v>63.8</v>
      </c>
      <c r="V27" s="4">
        <v>64.2</v>
      </c>
      <c r="W27" s="4">
        <v>65.099999999999994</v>
      </c>
      <c r="X27" s="4">
        <v>61</v>
      </c>
      <c r="Y27" s="4">
        <v>61</v>
      </c>
      <c r="Z27" s="4">
        <v>20.100000000000001</v>
      </c>
      <c r="AA27" s="4">
        <v>8.8000000000000007</v>
      </c>
      <c r="AB27" s="4">
        <v>9.3000000000000007</v>
      </c>
      <c r="AC27" s="4">
        <v>3</v>
      </c>
      <c r="AD27" s="4">
        <v>0</v>
      </c>
      <c r="AE27" s="4">
        <v>3</v>
      </c>
      <c r="AF27" s="4">
        <v>3.9</v>
      </c>
      <c r="AG27" s="36">
        <v>45.7</v>
      </c>
      <c r="AH27" s="36">
        <v>45.7</v>
      </c>
      <c r="AI27" s="36">
        <v>45.7</v>
      </c>
      <c r="AJ27" s="36">
        <v>45.7</v>
      </c>
      <c r="AK27" s="36">
        <v>45.7</v>
      </c>
      <c r="AM27" s="84" t="s">
        <v>72</v>
      </c>
      <c r="AN27" s="88">
        <v>983</v>
      </c>
      <c r="AO27" s="67" t="s">
        <v>73</v>
      </c>
      <c r="AS27" s="17">
        <v>23</v>
      </c>
      <c r="AT27" s="7">
        <v>43.712000000000003</v>
      </c>
      <c r="AU27" s="73">
        <v>-79.275351000000001</v>
      </c>
      <c r="AV27" s="5">
        <v>8</v>
      </c>
    </row>
    <row r="28" spans="1:48" ht="15" thickBot="1" x14ac:dyDescent="0.4">
      <c r="A28" s="1">
        <v>24</v>
      </c>
      <c r="B28" s="5">
        <v>7</v>
      </c>
      <c r="C28" s="5">
        <v>829</v>
      </c>
      <c r="D28" s="5">
        <f t="shared" si="0"/>
        <v>1309</v>
      </c>
      <c r="E28" s="5">
        <v>480</v>
      </c>
      <c r="G28" s="1">
        <v>24</v>
      </c>
      <c r="H28" s="4">
        <v>58.2</v>
      </c>
      <c r="I28" s="4">
        <v>35.9</v>
      </c>
      <c r="J28" s="4">
        <v>15.9</v>
      </c>
      <c r="K28" s="4">
        <v>5.2</v>
      </c>
      <c r="L28" s="4">
        <v>21</v>
      </c>
      <c r="M28" s="4">
        <v>26.9</v>
      </c>
      <c r="N28" s="4">
        <v>51</v>
      </c>
      <c r="O28" s="4">
        <v>36.9</v>
      </c>
      <c r="P28" s="4">
        <v>36.4</v>
      </c>
      <c r="Q28" s="4">
        <v>36.299999999999997</v>
      </c>
      <c r="R28" s="4">
        <v>38.9</v>
      </c>
      <c r="S28" s="4">
        <v>106</v>
      </c>
      <c r="T28" s="4">
        <v>108</v>
      </c>
      <c r="U28" s="4">
        <v>65.2</v>
      </c>
      <c r="V28" s="4">
        <v>65.599999999999994</v>
      </c>
      <c r="W28" s="4">
        <v>66.599999999999994</v>
      </c>
      <c r="X28" s="4">
        <v>62.5</v>
      </c>
      <c r="Y28" s="4">
        <v>60.6</v>
      </c>
      <c r="Z28" s="4">
        <v>21.6</v>
      </c>
      <c r="AA28" s="4">
        <v>11.6</v>
      </c>
      <c r="AB28" s="4">
        <v>10.1</v>
      </c>
      <c r="AC28" s="4">
        <v>3.5</v>
      </c>
      <c r="AD28" s="4">
        <v>3.1</v>
      </c>
      <c r="AE28" s="4">
        <v>0</v>
      </c>
      <c r="AF28" s="4">
        <v>2.5</v>
      </c>
      <c r="AG28" s="36">
        <v>47.6</v>
      </c>
      <c r="AH28" s="36">
        <v>47.6</v>
      </c>
      <c r="AI28" s="36">
        <v>47.6</v>
      </c>
      <c r="AJ28" s="36">
        <v>47.6</v>
      </c>
      <c r="AK28" s="36">
        <v>47.6</v>
      </c>
      <c r="AM28" s="90" t="s">
        <v>74</v>
      </c>
      <c r="AN28" s="91">
        <f>AN25+AN22+AN19</f>
        <v>0.31988194444444445</v>
      </c>
      <c r="AO28" s="92" t="s">
        <v>58</v>
      </c>
      <c r="AS28" s="17">
        <v>24</v>
      </c>
      <c r="AT28" s="7">
        <v>43.715775000000001</v>
      </c>
      <c r="AU28" s="73">
        <v>-79.254255000000001</v>
      </c>
      <c r="AV28" s="5">
        <v>15</v>
      </c>
    </row>
    <row r="29" spans="1:48" ht="15" thickBot="1" x14ac:dyDescent="0.4">
      <c r="A29" s="1">
        <v>25</v>
      </c>
      <c r="B29" s="5">
        <v>13</v>
      </c>
      <c r="C29" s="5">
        <v>714</v>
      </c>
      <c r="D29" s="5">
        <f t="shared" si="0"/>
        <v>1194</v>
      </c>
      <c r="E29" s="5">
        <v>480</v>
      </c>
      <c r="G29" s="1">
        <v>25</v>
      </c>
      <c r="H29" s="4">
        <v>59</v>
      </c>
      <c r="I29" s="4">
        <v>36.700000000000003</v>
      </c>
      <c r="J29" s="4">
        <v>16.7</v>
      </c>
      <c r="K29" s="4">
        <v>6.6</v>
      </c>
      <c r="L29" s="4">
        <v>19</v>
      </c>
      <c r="M29" s="4">
        <v>24.9</v>
      </c>
      <c r="N29" s="4">
        <v>51.8</v>
      </c>
      <c r="O29" s="4">
        <v>37.700000000000003</v>
      </c>
      <c r="P29" s="4">
        <v>37.200000000000003</v>
      </c>
      <c r="Q29" s="4">
        <v>37.1</v>
      </c>
      <c r="R29" s="4">
        <v>39.700000000000003</v>
      </c>
      <c r="S29" s="4">
        <v>107</v>
      </c>
      <c r="T29" s="4">
        <v>108</v>
      </c>
      <c r="U29" s="4">
        <v>66</v>
      </c>
      <c r="V29" s="4">
        <v>66.400000000000006</v>
      </c>
      <c r="W29" s="4">
        <v>67.400000000000006</v>
      </c>
      <c r="X29" s="4">
        <v>63.3</v>
      </c>
      <c r="Y29" s="4">
        <v>61.5</v>
      </c>
      <c r="Z29" s="4">
        <v>22.4</v>
      </c>
      <c r="AA29" s="4">
        <v>11.9</v>
      </c>
      <c r="AB29" s="4">
        <v>11.4</v>
      </c>
      <c r="AC29" s="4">
        <v>4.8</v>
      </c>
      <c r="AD29" s="4">
        <v>3.9</v>
      </c>
      <c r="AE29" s="4">
        <v>2.5</v>
      </c>
      <c r="AF29" s="4">
        <v>0</v>
      </c>
      <c r="AG29" s="36">
        <v>48.4</v>
      </c>
      <c r="AH29" s="36">
        <v>48.4</v>
      </c>
      <c r="AI29" s="36">
        <v>48.4</v>
      </c>
      <c r="AJ29" s="36">
        <v>48.4</v>
      </c>
      <c r="AK29" s="36">
        <v>48.4</v>
      </c>
      <c r="AS29" s="19">
        <v>25</v>
      </c>
      <c r="AT29" s="8">
        <v>43.720703</v>
      </c>
      <c r="AU29" s="74">
        <v>-79.233638999999997</v>
      </c>
      <c r="AV29" s="5">
        <v>12</v>
      </c>
    </row>
    <row r="30" spans="1:48" ht="15" thickBot="1" x14ac:dyDescent="0.4">
      <c r="A30" s="63">
        <v>1</v>
      </c>
      <c r="B30" s="5"/>
      <c r="C30" s="5"/>
      <c r="D30" s="5"/>
      <c r="E30" s="5"/>
      <c r="G30" s="63">
        <v>1</v>
      </c>
      <c r="H30" s="36">
        <v>13.6</v>
      </c>
      <c r="I30" s="36">
        <v>28.8</v>
      </c>
      <c r="J30" s="36">
        <v>36.5</v>
      </c>
      <c r="K30" s="36">
        <v>46.2</v>
      </c>
      <c r="L30" s="36">
        <v>58.7</v>
      </c>
      <c r="M30" s="36">
        <v>64.599999999999994</v>
      </c>
      <c r="N30" s="36">
        <v>70</v>
      </c>
      <c r="O30" s="36">
        <v>43.2</v>
      </c>
      <c r="P30" s="36">
        <v>40.700000000000003</v>
      </c>
      <c r="Q30" s="36">
        <v>39.9</v>
      </c>
      <c r="R30" s="36">
        <v>39</v>
      </c>
      <c r="S30" s="36">
        <v>65</v>
      </c>
      <c r="T30" s="36">
        <v>66.599999999999994</v>
      </c>
      <c r="U30" s="36">
        <v>20.6</v>
      </c>
      <c r="V30" s="36">
        <v>21</v>
      </c>
      <c r="W30" s="36">
        <v>22</v>
      </c>
      <c r="X30" s="36">
        <v>17.899999999999999</v>
      </c>
      <c r="Y30" s="36">
        <v>32.700000000000003</v>
      </c>
      <c r="Z30" s="36">
        <v>28.3</v>
      </c>
      <c r="AA30" s="36">
        <v>46</v>
      </c>
      <c r="AB30" s="36">
        <v>39.5</v>
      </c>
      <c r="AC30" s="36">
        <v>47.2</v>
      </c>
      <c r="AD30" s="36">
        <v>45.7</v>
      </c>
      <c r="AE30" s="36">
        <v>47.6</v>
      </c>
      <c r="AF30" s="36">
        <v>48.4</v>
      </c>
      <c r="AG30" s="63">
        <v>0</v>
      </c>
      <c r="AH30" s="63">
        <v>0</v>
      </c>
      <c r="AI30" s="63">
        <v>0</v>
      </c>
      <c r="AJ30" s="63">
        <v>0</v>
      </c>
      <c r="AK30" s="63">
        <v>0</v>
      </c>
      <c r="AS30" s="16">
        <v>1</v>
      </c>
      <c r="AT30" s="69">
        <v>43.659249000000003</v>
      </c>
      <c r="AU30" s="75">
        <v>-79.666574999999995</v>
      </c>
      <c r="AV30" s="5">
        <v>60</v>
      </c>
    </row>
    <row r="31" spans="1:48" x14ac:dyDescent="0.35">
      <c r="A31" s="63">
        <v>2</v>
      </c>
      <c r="B31" s="5"/>
      <c r="C31" s="5"/>
      <c r="D31" s="5"/>
      <c r="E31" s="5"/>
      <c r="G31" s="63">
        <v>2</v>
      </c>
      <c r="H31" s="36">
        <v>13.6</v>
      </c>
      <c r="I31" s="36">
        <v>28.8</v>
      </c>
      <c r="J31" s="36">
        <v>36.5</v>
      </c>
      <c r="K31" s="36">
        <v>46.2</v>
      </c>
      <c r="L31" s="36">
        <v>58.7</v>
      </c>
      <c r="M31" s="36">
        <v>64.599999999999994</v>
      </c>
      <c r="N31" s="36">
        <v>70</v>
      </c>
      <c r="O31" s="36">
        <v>43.2</v>
      </c>
      <c r="P31" s="36">
        <v>40.700000000000003</v>
      </c>
      <c r="Q31" s="36">
        <v>39.9</v>
      </c>
      <c r="R31" s="36">
        <v>39</v>
      </c>
      <c r="S31" s="36">
        <v>65</v>
      </c>
      <c r="T31" s="36">
        <v>66.599999999999994</v>
      </c>
      <c r="U31" s="36">
        <v>20.6</v>
      </c>
      <c r="V31" s="36">
        <v>21</v>
      </c>
      <c r="W31" s="36">
        <v>22</v>
      </c>
      <c r="X31" s="36">
        <v>17.899999999999999</v>
      </c>
      <c r="Y31" s="36">
        <v>32.700000000000003</v>
      </c>
      <c r="Z31" s="36">
        <v>28.3</v>
      </c>
      <c r="AA31" s="36">
        <v>46</v>
      </c>
      <c r="AB31" s="36">
        <v>39.5</v>
      </c>
      <c r="AC31" s="36">
        <v>47.2</v>
      </c>
      <c r="AD31" s="36">
        <v>45.7</v>
      </c>
      <c r="AE31" s="36">
        <v>47.6</v>
      </c>
      <c r="AF31" s="36">
        <v>48.4</v>
      </c>
      <c r="AG31" s="63">
        <v>0</v>
      </c>
      <c r="AH31" s="63">
        <v>0</v>
      </c>
      <c r="AI31" s="63">
        <v>0</v>
      </c>
      <c r="AJ31" s="63">
        <v>0</v>
      </c>
      <c r="AK31" s="63">
        <v>0</v>
      </c>
      <c r="AM31" s="21" t="s">
        <v>81</v>
      </c>
      <c r="AN31" s="23">
        <v>25</v>
      </c>
      <c r="AS31" s="17">
        <v>2</v>
      </c>
      <c r="AT31" s="5">
        <v>43.659249000000003</v>
      </c>
      <c r="AU31" s="76">
        <v>-79.666574999999995</v>
      </c>
      <c r="AV31" s="5">
        <v>60</v>
      </c>
    </row>
    <row r="32" spans="1:48" x14ac:dyDescent="0.35">
      <c r="A32" s="63">
        <v>3</v>
      </c>
      <c r="B32" s="5"/>
      <c r="C32" s="5"/>
      <c r="D32" s="5"/>
      <c r="E32" s="5"/>
      <c r="G32" s="63">
        <v>3</v>
      </c>
      <c r="H32" s="36">
        <v>13.6</v>
      </c>
      <c r="I32" s="36">
        <v>28.8</v>
      </c>
      <c r="J32" s="36">
        <v>36.5</v>
      </c>
      <c r="K32" s="36">
        <v>46.2</v>
      </c>
      <c r="L32" s="36">
        <v>58.7</v>
      </c>
      <c r="M32" s="36">
        <v>64.599999999999994</v>
      </c>
      <c r="N32" s="36">
        <v>70</v>
      </c>
      <c r="O32" s="36">
        <v>43.2</v>
      </c>
      <c r="P32" s="36">
        <v>40.700000000000003</v>
      </c>
      <c r="Q32" s="36">
        <v>39.9</v>
      </c>
      <c r="R32" s="36">
        <v>39</v>
      </c>
      <c r="S32" s="36">
        <v>65</v>
      </c>
      <c r="T32" s="36">
        <v>66.599999999999994</v>
      </c>
      <c r="U32" s="36">
        <v>20.6</v>
      </c>
      <c r="V32" s="36">
        <v>21</v>
      </c>
      <c r="W32" s="36">
        <v>22</v>
      </c>
      <c r="X32" s="36">
        <v>17.899999999999999</v>
      </c>
      <c r="Y32" s="36">
        <v>32.700000000000003</v>
      </c>
      <c r="Z32" s="36">
        <v>28.3</v>
      </c>
      <c r="AA32" s="36">
        <v>46</v>
      </c>
      <c r="AB32" s="36">
        <v>39.5</v>
      </c>
      <c r="AC32" s="36">
        <v>47.2</v>
      </c>
      <c r="AD32" s="36">
        <v>45.7</v>
      </c>
      <c r="AE32" s="36">
        <v>47.6</v>
      </c>
      <c r="AF32" s="36">
        <v>48.4</v>
      </c>
      <c r="AG32" s="63">
        <v>0</v>
      </c>
      <c r="AH32" s="63">
        <v>0</v>
      </c>
      <c r="AI32" s="63">
        <v>0</v>
      </c>
      <c r="AJ32" s="63">
        <v>0</v>
      </c>
      <c r="AK32" s="63">
        <v>0</v>
      </c>
      <c r="AM32" s="24" t="s">
        <v>82</v>
      </c>
      <c r="AN32" s="25">
        <v>5</v>
      </c>
      <c r="AS32" s="17">
        <v>3</v>
      </c>
      <c r="AT32" s="5">
        <v>43.659249000000003</v>
      </c>
      <c r="AU32" s="76">
        <v>-79.666574999999995</v>
      </c>
      <c r="AV32" s="5">
        <v>60</v>
      </c>
    </row>
    <row r="33" spans="1:48" x14ac:dyDescent="0.35">
      <c r="A33" s="63">
        <v>4</v>
      </c>
      <c r="B33" s="5"/>
      <c r="C33" s="5"/>
      <c r="D33" s="5"/>
      <c r="E33" s="5"/>
      <c r="G33" s="63">
        <v>4</v>
      </c>
      <c r="H33" s="36">
        <v>13.6</v>
      </c>
      <c r="I33" s="36">
        <v>28.8</v>
      </c>
      <c r="J33" s="36">
        <v>36.5</v>
      </c>
      <c r="K33" s="36">
        <v>46.2</v>
      </c>
      <c r="L33" s="36">
        <v>58.7</v>
      </c>
      <c r="M33" s="36">
        <v>64.599999999999994</v>
      </c>
      <c r="N33" s="36">
        <v>70</v>
      </c>
      <c r="O33" s="36">
        <v>43.2</v>
      </c>
      <c r="P33" s="36">
        <v>40.700000000000003</v>
      </c>
      <c r="Q33" s="36">
        <v>39.9</v>
      </c>
      <c r="R33" s="36">
        <v>39</v>
      </c>
      <c r="S33" s="36">
        <v>65</v>
      </c>
      <c r="T33" s="36">
        <v>66.599999999999994</v>
      </c>
      <c r="U33" s="36">
        <v>20.6</v>
      </c>
      <c r="V33" s="36">
        <v>21</v>
      </c>
      <c r="W33" s="36">
        <v>22</v>
      </c>
      <c r="X33" s="36">
        <v>17.899999999999999</v>
      </c>
      <c r="Y33" s="36">
        <v>32.700000000000003</v>
      </c>
      <c r="Z33" s="36">
        <v>28.3</v>
      </c>
      <c r="AA33" s="36">
        <v>46</v>
      </c>
      <c r="AB33" s="36">
        <v>39.5</v>
      </c>
      <c r="AC33" s="36">
        <v>47.2</v>
      </c>
      <c r="AD33" s="36">
        <v>45.7</v>
      </c>
      <c r="AE33" s="36">
        <v>47.6</v>
      </c>
      <c r="AF33" s="36">
        <v>48.4</v>
      </c>
      <c r="AG33" s="63">
        <v>0</v>
      </c>
      <c r="AH33" s="63">
        <v>0</v>
      </c>
      <c r="AI33" s="63">
        <v>0</v>
      </c>
      <c r="AJ33" s="63">
        <v>0</v>
      </c>
      <c r="AK33" s="63">
        <v>0</v>
      </c>
      <c r="AM33" s="24" t="s">
        <v>83</v>
      </c>
      <c r="AN33" s="25">
        <v>232</v>
      </c>
      <c r="AS33" s="17">
        <v>4</v>
      </c>
      <c r="AT33" s="5">
        <v>43.659249000000003</v>
      </c>
      <c r="AU33" s="76">
        <v>-79.666574999999995</v>
      </c>
      <c r="AV33" s="5">
        <v>60</v>
      </c>
    </row>
    <row r="34" spans="1:48" ht="15" thickBot="1" x14ac:dyDescent="0.4">
      <c r="A34" s="63">
        <v>5</v>
      </c>
      <c r="B34" s="5"/>
      <c r="C34" s="5"/>
      <c r="D34" s="5"/>
      <c r="E34" s="5"/>
      <c r="G34" s="63">
        <v>5</v>
      </c>
      <c r="H34" s="36">
        <v>13.6</v>
      </c>
      <c r="I34" s="36">
        <v>28.8</v>
      </c>
      <c r="J34" s="36">
        <v>36.5</v>
      </c>
      <c r="K34" s="36">
        <v>46.2</v>
      </c>
      <c r="L34" s="36">
        <v>58.7</v>
      </c>
      <c r="M34" s="36">
        <v>64.599999999999994</v>
      </c>
      <c r="N34" s="36">
        <v>70</v>
      </c>
      <c r="O34" s="36">
        <v>43.2</v>
      </c>
      <c r="P34" s="36">
        <v>40.700000000000003</v>
      </c>
      <c r="Q34" s="36">
        <v>39.9</v>
      </c>
      <c r="R34" s="36">
        <v>39</v>
      </c>
      <c r="S34" s="36">
        <v>65</v>
      </c>
      <c r="T34" s="36">
        <v>66.599999999999994</v>
      </c>
      <c r="U34" s="36">
        <v>20.6</v>
      </c>
      <c r="V34" s="36">
        <v>21</v>
      </c>
      <c r="W34" s="36">
        <v>22</v>
      </c>
      <c r="X34" s="36">
        <v>17.899999999999999</v>
      </c>
      <c r="Y34" s="36">
        <v>32.700000000000003</v>
      </c>
      <c r="Z34" s="36">
        <v>28.3</v>
      </c>
      <c r="AA34" s="36">
        <v>46</v>
      </c>
      <c r="AB34" s="36">
        <v>39.5</v>
      </c>
      <c r="AC34" s="36">
        <v>47.2</v>
      </c>
      <c r="AD34" s="36">
        <v>45.7</v>
      </c>
      <c r="AE34" s="36">
        <v>47.6</v>
      </c>
      <c r="AF34" s="36">
        <v>48.4</v>
      </c>
      <c r="AG34" s="63">
        <v>0</v>
      </c>
      <c r="AH34" s="63">
        <v>0</v>
      </c>
      <c r="AI34" s="63">
        <v>0</v>
      </c>
      <c r="AJ34" s="63">
        <v>0</v>
      </c>
      <c r="AK34" s="63">
        <v>0</v>
      </c>
      <c r="AM34" s="26" t="s">
        <v>84</v>
      </c>
      <c r="AN34" s="28">
        <v>300</v>
      </c>
      <c r="AS34" s="19">
        <v>5</v>
      </c>
      <c r="AT34" s="68">
        <v>43.659249000000003</v>
      </c>
      <c r="AU34" s="77">
        <v>-79.666574999999995</v>
      </c>
      <c r="AV34" s="5">
        <v>60</v>
      </c>
    </row>
    <row r="35" spans="1:48" ht="15" thickBot="1" x14ac:dyDescent="0.4"/>
    <row r="36" spans="1:48" x14ac:dyDescent="0.35">
      <c r="AM36" s="21" t="s">
        <v>77</v>
      </c>
      <c r="AN36" s="23">
        <v>3.86</v>
      </c>
    </row>
    <row r="37" spans="1:48" x14ac:dyDescent="0.35">
      <c r="AM37" s="24" t="s">
        <v>77</v>
      </c>
      <c r="AN37" s="25">
        <v>4</v>
      </c>
    </row>
    <row r="38" spans="1:48" ht="15" thickBot="1" x14ac:dyDescent="0.4">
      <c r="AM38" s="26" t="s">
        <v>78</v>
      </c>
      <c r="AN38" s="28">
        <v>5</v>
      </c>
    </row>
    <row r="39" spans="1:48" x14ac:dyDescent="0.35">
      <c r="G39" s="9" t="s">
        <v>95</v>
      </c>
      <c r="H39" s="1">
        <v>1</v>
      </c>
      <c r="I39" s="1">
        <v>2</v>
      </c>
      <c r="J39" s="1">
        <v>3</v>
      </c>
      <c r="K39" s="1">
        <v>4</v>
      </c>
      <c r="L39" s="1">
        <v>5</v>
      </c>
      <c r="M39" s="1">
        <v>6</v>
      </c>
      <c r="N39" s="1">
        <v>7</v>
      </c>
      <c r="O39" s="1">
        <v>8</v>
      </c>
      <c r="P39" s="1">
        <v>9</v>
      </c>
      <c r="Q39" s="1">
        <v>10</v>
      </c>
      <c r="R39" s="1">
        <v>11</v>
      </c>
      <c r="S39" s="1">
        <v>12</v>
      </c>
      <c r="T39" s="1">
        <v>13</v>
      </c>
      <c r="U39" s="1">
        <v>14</v>
      </c>
      <c r="V39" s="1">
        <v>15</v>
      </c>
      <c r="W39" s="1">
        <v>16</v>
      </c>
      <c r="X39" s="1">
        <v>17</v>
      </c>
      <c r="Y39" s="1">
        <v>18</v>
      </c>
      <c r="Z39" s="1">
        <v>19</v>
      </c>
      <c r="AA39" s="1">
        <v>20</v>
      </c>
      <c r="AB39" s="1">
        <v>21</v>
      </c>
      <c r="AC39" s="1">
        <v>22</v>
      </c>
      <c r="AD39" s="1">
        <v>23</v>
      </c>
      <c r="AE39" s="1">
        <v>24</v>
      </c>
      <c r="AF39" s="1">
        <v>25</v>
      </c>
      <c r="AG39" s="63">
        <v>1</v>
      </c>
      <c r="AH39" s="63">
        <v>2</v>
      </c>
      <c r="AI39" s="63">
        <v>3</v>
      </c>
      <c r="AJ39" s="64">
        <v>4</v>
      </c>
      <c r="AK39" s="63">
        <v>5</v>
      </c>
    </row>
    <row r="40" spans="1:48" x14ac:dyDescent="0.35">
      <c r="G40" s="1">
        <v>1</v>
      </c>
      <c r="H40" s="93">
        <f>IF($G40=H$39,500,H5)</f>
        <v>500</v>
      </c>
      <c r="I40" s="93">
        <f t="shared" ref="I40:AK40" si="1">IF($G40=I$39,500,I5)</f>
        <v>35.700000000000003</v>
      </c>
      <c r="J40" s="93">
        <f t="shared" si="1"/>
        <v>47.4</v>
      </c>
      <c r="K40" s="93">
        <f t="shared" si="1"/>
        <v>57</v>
      </c>
      <c r="L40" s="93">
        <f t="shared" si="1"/>
        <v>69.599999999999994</v>
      </c>
      <c r="M40" s="93">
        <f t="shared" si="1"/>
        <v>75.5</v>
      </c>
      <c r="N40" s="93">
        <f t="shared" si="1"/>
        <v>76.900000000000006</v>
      </c>
      <c r="O40" s="93">
        <f t="shared" si="1"/>
        <v>50.1</v>
      </c>
      <c r="P40" s="93">
        <f t="shared" si="1"/>
        <v>47.6</v>
      </c>
      <c r="Q40" s="93">
        <f t="shared" si="1"/>
        <v>46.7</v>
      </c>
      <c r="R40" s="93">
        <f t="shared" si="1"/>
        <v>45.9</v>
      </c>
      <c r="S40" s="93">
        <f t="shared" si="1"/>
        <v>70.8</v>
      </c>
      <c r="T40" s="93">
        <f t="shared" si="1"/>
        <v>72.400000000000006</v>
      </c>
      <c r="U40" s="93">
        <f t="shared" si="1"/>
        <v>9.4</v>
      </c>
      <c r="V40" s="93">
        <f t="shared" si="1"/>
        <v>9.8000000000000007</v>
      </c>
      <c r="W40" s="93">
        <f t="shared" si="1"/>
        <v>10.7</v>
      </c>
      <c r="X40" s="93">
        <f t="shared" si="1"/>
        <v>5</v>
      </c>
      <c r="Y40" s="93">
        <f t="shared" si="1"/>
        <v>21.9</v>
      </c>
      <c r="Z40" s="93">
        <f t="shared" si="1"/>
        <v>39.1</v>
      </c>
      <c r="AA40" s="93">
        <f t="shared" si="1"/>
        <v>56.8</v>
      </c>
      <c r="AB40" s="93">
        <f t="shared" si="1"/>
        <v>50.3</v>
      </c>
      <c r="AC40" s="93">
        <f t="shared" si="1"/>
        <v>58</v>
      </c>
      <c r="AD40" s="93">
        <f t="shared" si="1"/>
        <v>56.5</v>
      </c>
      <c r="AE40" s="93">
        <f t="shared" si="1"/>
        <v>58.4</v>
      </c>
      <c r="AF40" s="93">
        <f t="shared" si="1"/>
        <v>59.2</v>
      </c>
      <c r="AG40" s="108">
        <f t="shared" si="1"/>
        <v>500</v>
      </c>
      <c r="AH40" s="108">
        <f t="shared" si="1"/>
        <v>13.6</v>
      </c>
      <c r="AI40" s="108">
        <f t="shared" si="1"/>
        <v>13.6</v>
      </c>
      <c r="AJ40" s="108">
        <f t="shared" si="1"/>
        <v>13.6</v>
      </c>
      <c r="AK40" s="108">
        <f t="shared" si="1"/>
        <v>13.6</v>
      </c>
    </row>
    <row r="41" spans="1:48" x14ac:dyDescent="0.35">
      <c r="G41" s="1">
        <v>2</v>
      </c>
      <c r="H41" s="93">
        <f t="shared" ref="H41:AK49" si="2">IF($G41=H$39,500,H6)</f>
        <v>32</v>
      </c>
      <c r="I41" s="93">
        <f t="shared" si="2"/>
        <v>500</v>
      </c>
      <c r="J41" s="93">
        <f t="shared" si="2"/>
        <v>40.4</v>
      </c>
      <c r="K41" s="93">
        <f t="shared" si="2"/>
        <v>37.700000000000003</v>
      </c>
      <c r="L41" s="93">
        <f t="shared" si="2"/>
        <v>50.5</v>
      </c>
      <c r="M41" s="93">
        <f t="shared" si="2"/>
        <v>56.4</v>
      </c>
      <c r="N41" s="93">
        <f t="shared" si="2"/>
        <v>48</v>
      </c>
      <c r="O41" s="93">
        <f t="shared" si="2"/>
        <v>18.399999999999999</v>
      </c>
      <c r="P41" s="93">
        <f t="shared" si="2"/>
        <v>15.9</v>
      </c>
      <c r="Q41" s="93">
        <f t="shared" si="2"/>
        <v>15.4</v>
      </c>
      <c r="R41" s="93">
        <f t="shared" si="2"/>
        <v>14.6</v>
      </c>
      <c r="S41" s="93">
        <f t="shared" si="2"/>
        <v>84.1</v>
      </c>
      <c r="T41" s="93">
        <f t="shared" si="2"/>
        <v>85.7</v>
      </c>
      <c r="U41" s="93">
        <f t="shared" si="2"/>
        <v>39</v>
      </c>
      <c r="V41" s="93">
        <f t="shared" si="2"/>
        <v>39.4</v>
      </c>
      <c r="W41" s="93">
        <f t="shared" si="2"/>
        <v>40.4</v>
      </c>
      <c r="X41" s="93">
        <f t="shared" si="2"/>
        <v>36.299999999999997</v>
      </c>
      <c r="Y41" s="93">
        <f t="shared" si="2"/>
        <v>28.3</v>
      </c>
      <c r="Z41" s="93">
        <f t="shared" si="2"/>
        <v>21.1</v>
      </c>
      <c r="AA41" s="93">
        <f t="shared" si="2"/>
        <v>37.5</v>
      </c>
      <c r="AB41" s="93">
        <f t="shared" si="2"/>
        <v>38.1</v>
      </c>
      <c r="AC41" s="93">
        <f t="shared" si="2"/>
        <v>38.9</v>
      </c>
      <c r="AD41" s="93">
        <f t="shared" si="2"/>
        <v>37.4</v>
      </c>
      <c r="AE41" s="93">
        <f t="shared" si="2"/>
        <v>39.4</v>
      </c>
      <c r="AF41" s="93">
        <f t="shared" si="2"/>
        <v>40.1</v>
      </c>
      <c r="AG41" s="108">
        <f t="shared" si="2"/>
        <v>28.8</v>
      </c>
      <c r="AH41" s="108">
        <f t="shared" si="2"/>
        <v>500</v>
      </c>
      <c r="AI41" s="108">
        <f t="shared" si="2"/>
        <v>28.8</v>
      </c>
      <c r="AJ41" s="108">
        <f t="shared" si="2"/>
        <v>28.8</v>
      </c>
      <c r="AK41" s="108">
        <f t="shared" si="2"/>
        <v>28.8</v>
      </c>
    </row>
    <row r="42" spans="1:48" x14ac:dyDescent="0.35">
      <c r="G42" s="1">
        <v>3</v>
      </c>
      <c r="H42" s="93">
        <f t="shared" si="2"/>
        <v>46.5</v>
      </c>
      <c r="I42" s="93">
        <f t="shared" si="2"/>
        <v>38.299999999999997</v>
      </c>
      <c r="J42" s="93">
        <f t="shared" si="2"/>
        <v>500</v>
      </c>
      <c r="K42" s="93">
        <f t="shared" si="2"/>
        <v>13.7</v>
      </c>
      <c r="L42" s="93">
        <f t="shared" si="2"/>
        <v>39</v>
      </c>
      <c r="M42" s="93">
        <f t="shared" si="2"/>
        <v>44.9</v>
      </c>
      <c r="N42" s="93">
        <f t="shared" si="2"/>
        <v>53.3</v>
      </c>
      <c r="O42" s="93">
        <f t="shared" si="2"/>
        <v>39.200000000000003</v>
      </c>
      <c r="P42" s="93">
        <f t="shared" si="2"/>
        <v>38.799999999999997</v>
      </c>
      <c r="Q42" s="93">
        <f t="shared" si="2"/>
        <v>38.700000000000003</v>
      </c>
      <c r="R42" s="93">
        <f t="shared" si="2"/>
        <v>41.3</v>
      </c>
      <c r="S42" s="93">
        <f t="shared" si="2"/>
        <v>94.3</v>
      </c>
      <c r="T42" s="93">
        <f t="shared" si="2"/>
        <v>95.9</v>
      </c>
      <c r="U42" s="93">
        <f t="shared" si="2"/>
        <v>53.5</v>
      </c>
      <c r="V42" s="93">
        <f t="shared" si="2"/>
        <v>54</v>
      </c>
      <c r="W42" s="93">
        <f t="shared" si="2"/>
        <v>54.9</v>
      </c>
      <c r="X42" s="93">
        <f t="shared" si="2"/>
        <v>50.8</v>
      </c>
      <c r="Y42" s="93">
        <f t="shared" si="2"/>
        <v>52.9</v>
      </c>
      <c r="Z42" s="93">
        <f t="shared" si="2"/>
        <v>9.6999999999999993</v>
      </c>
      <c r="AA42" s="93">
        <f t="shared" si="2"/>
        <v>4.5</v>
      </c>
      <c r="AB42" s="93">
        <f t="shared" si="2"/>
        <v>5.0999999999999996</v>
      </c>
      <c r="AC42" s="93">
        <f t="shared" si="2"/>
        <v>15.3</v>
      </c>
      <c r="AD42" s="93">
        <f t="shared" si="2"/>
        <v>13.8</v>
      </c>
      <c r="AE42" s="93">
        <f t="shared" si="2"/>
        <v>16.100000000000001</v>
      </c>
      <c r="AF42" s="93">
        <f t="shared" si="2"/>
        <v>16.899999999999999</v>
      </c>
      <c r="AG42" s="108">
        <f t="shared" si="2"/>
        <v>36.5</v>
      </c>
      <c r="AH42" s="108">
        <f t="shared" si="2"/>
        <v>36.5</v>
      </c>
      <c r="AI42" s="108">
        <f t="shared" si="2"/>
        <v>500</v>
      </c>
      <c r="AJ42" s="108">
        <f t="shared" si="2"/>
        <v>36.5</v>
      </c>
      <c r="AK42" s="108">
        <f t="shared" si="2"/>
        <v>36.5</v>
      </c>
    </row>
    <row r="43" spans="1:48" x14ac:dyDescent="0.35">
      <c r="G43" s="1">
        <v>4</v>
      </c>
      <c r="H43" s="93">
        <f t="shared" si="2"/>
        <v>57.1</v>
      </c>
      <c r="I43" s="93">
        <f t="shared" si="2"/>
        <v>34.6</v>
      </c>
      <c r="J43" s="93">
        <f t="shared" si="2"/>
        <v>9.4</v>
      </c>
      <c r="K43" s="93">
        <f t="shared" si="2"/>
        <v>500</v>
      </c>
      <c r="L43" s="93">
        <f t="shared" si="2"/>
        <v>31.5</v>
      </c>
      <c r="M43" s="93">
        <f t="shared" si="2"/>
        <v>37.4</v>
      </c>
      <c r="N43" s="93">
        <f t="shared" si="2"/>
        <v>49.7</v>
      </c>
      <c r="O43" s="93">
        <f t="shared" si="2"/>
        <v>35.6</v>
      </c>
      <c r="P43" s="93">
        <f t="shared" si="2"/>
        <v>35.1</v>
      </c>
      <c r="Q43" s="93">
        <f t="shared" si="2"/>
        <v>35</v>
      </c>
      <c r="R43" s="93">
        <f t="shared" si="2"/>
        <v>37.6</v>
      </c>
      <c r="S43" s="93">
        <f t="shared" si="2"/>
        <v>105</v>
      </c>
      <c r="T43" s="93">
        <f t="shared" si="2"/>
        <v>106</v>
      </c>
      <c r="U43" s="93">
        <f t="shared" si="2"/>
        <v>64.099999999999994</v>
      </c>
      <c r="V43" s="93">
        <f t="shared" si="2"/>
        <v>64.5</v>
      </c>
      <c r="W43" s="93">
        <f t="shared" si="2"/>
        <v>65.5</v>
      </c>
      <c r="X43" s="93">
        <f t="shared" si="2"/>
        <v>61.4</v>
      </c>
      <c r="Y43" s="93">
        <f t="shared" si="2"/>
        <v>61.3</v>
      </c>
      <c r="Z43" s="93">
        <f t="shared" si="2"/>
        <v>20.5</v>
      </c>
      <c r="AA43" s="93">
        <f t="shared" si="2"/>
        <v>4.9000000000000004</v>
      </c>
      <c r="AB43" s="93">
        <f t="shared" si="2"/>
        <v>5.4</v>
      </c>
      <c r="AC43" s="93">
        <f t="shared" si="2"/>
        <v>3.3</v>
      </c>
      <c r="AD43" s="93">
        <f t="shared" si="2"/>
        <v>4.8</v>
      </c>
      <c r="AE43" s="93">
        <f t="shared" si="2"/>
        <v>6.4</v>
      </c>
      <c r="AF43" s="93">
        <f t="shared" si="2"/>
        <v>7.7</v>
      </c>
      <c r="AG43" s="108">
        <f t="shared" si="2"/>
        <v>46.2</v>
      </c>
      <c r="AH43" s="108">
        <f t="shared" si="2"/>
        <v>46.2</v>
      </c>
      <c r="AI43" s="108">
        <f t="shared" si="2"/>
        <v>46.2</v>
      </c>
      <c r="AJ43" s="108">
        <f t="shared" si="2"/>
        <v>500</v>
      </c>
      <c r="AK43" s="108">
        <f t="shared" si="2"/>
        <v>46.2</v>
      </c>
    </row>
    <row r="44" spans="1:48" x14ac:dyDescent="0.35">
      <c r="G44" s="1">
        <v>5</v>
      </c>
      <c r="H44" s="93">
        <f t="shared" si="2"/>
        <v>69</v>
      </c>
      <c r="I44" s="93">
        <f t="shared" si="2"/>
        <v>46.7</v>
      </c>
      <c r="J44" s="93">
        <f t="shared" si="2"/>
        <v>38.6</v>
      </c>
      <c r="K44" s="93">
        <f t="shared" si="2"/>
        <v>31.9</v>
      </c>
      <c r="L44" s="93">
        <f t="shared" si="2"/>
        <v>500</v>
      </c>
      <c r="M44" s="93">
        <f t="shared" si="2"/>
        <v>6.5</v>
      </c>
      <c r="N44" s="93">
        <f t="shared" si="2"/>
        <v>35.6</v>
      </c>
      <c r="O44" s="93">
        <f t="shared" si="2"/>
        <v>47.7</v>
      </c>
      <c r="P44" s="93">
        <f t="shared" si="2"/>
        <v>47.2</v>
      </c>
      <c r="Q44" s="93">
        <f t="shared" si="2"/>
        <v>47.2</v>
      </c>
      <c r="R44" s="93">
        <f t="shared" si="2"/>
        <v>49.8</v>
      </c>
      <c r="S44" s="93">
        <f t="shared" si="2"/>
        <v>117</v>
      </c>
      <c r="T44" s="93">
        <f t="shared" si="2"/>
        <v>118</v>
      </c>
      <c r="U44" s="93">
        <f t="shared" si="2"/>
        <v>76.099999999999994</v>
      </c>
      <c r="V44" s="93">
        <f t="shared" si="2"/>
        <v>76.5</v>
      </c>
      <c r="W44" s="93">
        <f t="shared" si="2"/>
        <v>77.400000000000006</v>
      </c>
      <c r="X44" s="93">
        <f t="shared" si="2"/>
        <v>73.3</v>
      </c>
      <c r="Y44" s="93">
        <f t="shared" si="2"/>
        <v>71.5</v>
      </c>
      <c r="Z44" s="93">
        <f t="shared" si="2"/>
        <v>32.4</v>
      </c>
      <c r="AA44" s="93">
        <f t="shared" si="2"/>
        <v>35.700000000000003</v>
      </c>
      <c r="AB44" s="93">
        <f t="shared" si="2"/>
        <v>36.299999999999997</v>
      </c>
      <c r="AC44" s="93">
        <f t="shared" si="2"/>
        <v>23.7</v>
      </c>
      <c r="AD44" s="93">
        <f t="shared" si="2"/>
        <v>22.7</v>
      </c>
      <c r="AE44" s="93">
        <f t="shared" si="2"/>
        <v>21.3</v>
      </c>
      <c r="AF44" s="93">
        <f t="shared" si="2"/>
        <v>19.399999999999999</v>
      </c>
      <c r="AG44" s="108">
        <f t="shared" si="2"/>
        <v>58.7</v>
      </c>
      <c r="AH44" s="108">
        <f t="shared" si="2"/>
        <v>58.7</v>
      </c>
      <c r="AI44" s="108">
        <f t="shared" si="2"/>
        <v>58.7</v>
      </c>
      <c r="AJ44" s="108">
        <f t="shared" si="2"/>
        <v>58.7</v>
      </c>
      <c r="AK44" s="108">
        <f t="shared" si="2"/>
        <v>500</v>
      </c>
    </row>
    <row r="45" spans="1:48" x14ac:dyDescent="0.35">
      <c r="G45" s="1">
        <v>6</v>
      </c>
      <c r="H45" s="93">
        <f t="shared" si="2"/>
        <v>75.099999999999994</v>
      </c>
      <c r="I45" s="93">
        <f t="shared" si="2"/>
        <v>52.8</v>
      </c>
      <c r="J45" s="93">
        <f t="shared" si="2"/>
        <v>44.7</v>
      </c>
      <c r="K45" s="93">
        <f t="shared" si="2"/>
        <v>38</v>
      </c>
      <c r="L45" s="93">
        <f t="shared" si="2"/>
        <v>6.6</v>
      </c>
      <c r="M45" s="93">
        <f t="shared" si="2"/>
        <v>500</v>
      </c>
      <c r="N45" s="93">
        <f t="shared" si="2"/>
        <v>40.799999999999997</v>
      </c>
      <c r="O45" s="93">
        <f t="shared" si="2"/>
        <v>53.8</v>
      </c>
      <c r="P45" s="93">
        <f t="shared" si="2"/>
        <v>53.3</v>
      </c>
      <c r="Q45" s="93">
        <f t="shared" si="2"/>
        <v>53.3</v>
      </c>
      <c r="R45" s="93">
        <f t="shared" si="2"/>
        <v>55.9</v>
      </c>
      <c r="S45" s="93">
        <f t="shared" si="2"/>
        <v>123</v>
      </c>
      <c r="T45" s="93">
        <f t="shared" si="2"/>
        <v>124</v>
      </c>
      <c r="U45" s="93">
        <f t="shared" si="2"/>
        <v>82.1</v>
      </c>
      <c r="V45" s="93">
        <f t="shared" si="2"/>
        <v>82.5</v>
      </c>
      <c r="W45" s="93">
        <f t="shared" si="2"/>
        <v>83.5</v>
      </c>
      <c r="X45" s="93">
        <f t="shared" si="2"/>
        <v>79.400000000000006</v>
      </c>
      <c r="Y45" s="93">
        <f t="shared" si="2"/>
        <v>77.599999999999994</v>
      </c>
      <c r="Z45" s="93">
        <f t="shared" si="2"/>
        <v>38.5</v>
      </c>
      <c r="AA45" s="93">
        <f t="shared" si="2"/>
        <v>41.8</v>
      </c>
      <c r="AB45" s="93">
        <f t="shared" si="2"/>
        <v>42.3</v>
      </c>
      <c r="AC45" s="93">
        <f t="shared" si="2"/>
        <v>29.7</v>
      </c>
      <c r="AD45" s="93">
        <f t="shared" si="2"/>
        <v>28.8</v>
      </c>
      <c r="AE45" s="93">
        <f t="shared" si="2"/>
        <v>27.4</v>
      </c>
      <c r="AF45" s="93">
        <f t="shared" si="2"/>
        <v>25.4</v>
      </c>
      <c r="AG45" s="108">
        <f t="shared" si="2"/>
        <v>64.599999999999994</v>
      </c>
      <c r="AH45" s="108">
        <f t="shared" si="2"/>
        <v>64.599999999999994</v>
      </c>
      <c r="AI45" s="108">
        <f t="shared" si="2"/>
        <v>64.599999999999994</v>
      </c>
      <c r="AJ45" s="108">
        <f t="shared" si="2"/>
        <v>64.599999999999994</v>
      </c>
      <c r="AK45" s="108">
        <f t="shared" si="2"/>
        <v>64.599999999999994</v>
      </c>
    </row>
    <row r="46" spans="1:48" x14ac:dyDescent="0.35">
      <c r="G46" s="1">
        <v>7</v>
      </c>
      <c r="H46" s="93">
        <f t="shared" si="2"/>
        <v>74.3</v>
      </c>
      <c r="I46" s="93">
        <f t="shared" si="2"/>
        <v>43.8</v>
      </c>
      <c r="J46" s="93">
        <f t="shared" si="2"/>
        <v>52.8</v>
      </c>
      <c r="K46" s="93">
        <f t="shared" si="2"/>
        <v>50</v>
      </c>
      <c r="L46" s="93">
        <f t="shared" si="2"/>
        <v>35.5</v>
      </c>
      <c r="M46" s="93">
        <f t="shared" si="2"/>
        <v>40.799999999999997</v>
      </c>
      <c r="N46" s="93">
        <f t="shared" si="2"/>
        <v>500</v>
      </c>
      <c r="O46" s="93">
        <f t="shared" si="2"/>
        <v>26.7</v>
      </c>
      <c r="P46" s="93">
        <f t="shared" si="2"/>
        <v>30.9</v>
      </c>
      <c r="Q46" s="93">
        <f t="shared" si="2"/>
        <v>31</v>
      </c>
      <c r="R46" s="93">
        <f t="shared" si="2"/>
        <v>31.2</v>
      </c>
      <c r="S46" s="93">
        <f t="shared" si="2"/>
        <v>126</v>
      </c>
      <c r="T46" s="93">
        <f t="shared" si="2"/>
        <v>128</v>
      </c>
      <c r="U46" s="93">
        <f t="shared" si="2"/>
        <v>81.3</v>
      </c>
      <c r="V46" s="93">
        <f t="shared" si="2"/>
        <v>81.8</v>
      </c>
      <c r="W46" s="93">
        <f t="shared" si="2"/>
        <v>82.7</v>
      </c>
      <c r="X46" s="93">
        <f t="shared" si="2"/>
        <v>78.599999999999994</v>
      </c>
      <c r="Y46" s="93">
        <f t="shared" si="2"/>
        <v>46.4</v>
      </c>
      <c r="Z46" s="93">
        <f t="shared" si="2"/>
        <v>46.6</v>
      </c>
      <c r="AA46" s="93">
        <f t="shared" si="2"/>
        <v>49.9</v>
      </c>
      <c r="AB46" s="93">
        <f t="shared" si="2"/>
        <v>50.4</v>
      </c>
      <c r="AC46" s="93">
        <f t="shared" si="2"/>
        <v>51.2</v>
      </c>
      <c r="AD46" s="93">
        <f t="shared" si="2"/>
        <v>49.7</v>
      </c>
      <c r="AE46" s="93">
        <f t="shared" si="2"/>
        <v>51.7</v>
      </c>
      <c r="AF46" s="93">
        <f t="shared" si="2"/>
        <v>52.5</v>
      </c>
      <c r="AG46" s="108">
        <f t="shared" si="2"/>
        <v>70</v>
      </c>
      <c r="AH46" s="108">
        <f t="shared" si="2"/>
        <v>70</v>
      </c>
      <c r="AI46" s="108">
        <f t="shared" si="2"/>
        <v>70</v>
      </c>
      <c r="AJ46" s="108">
        <f t="shared" si="2"/>
        <v>70</v>
      </c>
      <c r="AK46" s="108">
        <f t="shared" si="2"/>
        <v>70</v>
      </c>
    </row>
    <row r="47" spans="1:48" x14ac:dyDescent="0.35">
      <c r="G47" s="1">
        <v>8</v>
      </c>
      <c r="H47" s="93">
        <f t="shared" si="2"/>
        <v>47.8</v>
      </c>
      <c r="I47" s="93">
        <f t="shared" si="2"/>
        <v>17.399999999999999</v>
      </c>
      <c r="J47" s="93">
        <f t="shared" si="2"/>
        <v>37.799999999999997</v>
      </c>
      <c r="K47" s="93">
        <f t="shared" si="2"/>
        <v>35.1</v>
      </c>
      <c r="L47" s="93">
        <f t="shared" si="2"/>
        <v>47.9</v>
      </c>
      <c r="M47" s="93">
        <f t="shared" si="2"/>
        <v>53.8</v>
      </c>
      <c r="N47" s="93">
        <f t="shared" si="2"/>
        <v>26.8</v>
      </c>
      <c r="O47" s="93">
        <f t="shared" si="2"/>
        <v>500</v>
      </c>
      <c r="P47" s="93">
        <f t="shared" si="2"/>
        <v>4.8</v>
      </c>
      <c r="Q47" s="93">
        <f t="shared" si="2"/>
        <v>5.3</v>
      </c>
      <c r="R47" s="93">
        <f t="shared" si="2"/>
        <v>7.4</v>
      </c>
      <c r="S47" s="93">
        <f t="shared" si="2"/>
        <v>99.9</v>
      </c>
      <c r="T47" s="93">
        <f t="shared" si="2"/>
        <v>102</v>
      </c>
      <c r="U47" s="93">
        <f t="shared" si="2"/>
        <v>54.9</v>
      </c>
      <c r="V47" s="93">
        <f t="shared" si="2"/>
        <v>55.3</v>
      </c>
      <c r="W47" s="93">
        <f t="shared" si="2"/>
        <v>56.2</v>
      </c>
      <c r="X47" s="93">
        <f t="shared" si="2"/>
        <v>52.1</v>
      </c>
      <c r="Y47" s="93">
        <f t="shared" si="2"/>
        <v>28.6</v>
      </c>
      <c r="Z47" s="93">
        <f t="shared" si="2"/>
        <v>31.6</v>
      </c>
      <c r="AA47" s="93">
        <f t="shared" si="2"/>
        <v>34.9</v>
      </c>
      <c r="AB47" s="93">
        <f t="shared" si="2"/>
        <v>35.5</v>
      </c>
      <c r="AC47" s="93">
        <f t="shared" si="2"/>
        <v>36.299999999999997</v>
      </c>
      <c r="AD47" s="93">
        <f t="shared" si="2"/>
        <v>34.799999999999997</v>
      </c>
      <c r="AE47" s="93">
        <f t="shared" si="2"/>
        <v>36.799999999999997</v>
      </c>
      <c r="AF47" s="93">
        <f t="shared" si="2"/>
        <v>37.5</v>
      </c>
      <c r="AG47" s="108">
        <f t="shared" si="2"/>
        <v>43.2</v>
      </c>
      <c r="AH47" s="108">
        <f t="shared" si="2"/>
        <v>43.2</v>
      </c>
      <c r="AI47" s="108">
        <f t="shared" si="2"/>
        <v>43.2</v>
      </c>
      <c r="AJ47" s="108">
        <f t="shared" si="2"/>
        <v>43.2</v>
      </c>
      <c r="AK47" s="108">
        <f t="shared" si="2"/>
        <v>43.2</v>
      </c>
    </row>
    <row r="48" spans="1:48" x14ac:dyDescent="0.35">
      <c r="G48" s="1">
        <v>9</v>
      </c>
      <c r="H48" s="93">
        <f t="shared" si="2"/>
        <v>45.3</v>
      </c>
      <c r="I48" s="93">
        <f t="shared" si="2"/>
        <v>14.9</v>
      </c>
      <c r="J48" s="93">
        <f t="shared" si="2"/>
        <v>38</v>
      </c>
      <c r="K48" s="93">
        <f t="shared" si="2"/>
        <v>35.299999999999997</v>
      </c>
      <c r="L48" s="93">
        <f t="shared" si="2"/>
        <v>48.1</v>
      </c>
      <c r="M48" s="93">
        <f t="shared" si="2"/>
        <v>54</v>
      </c>
      <c r="N48" s="93">
        <f t="shared" si="2"/>
        <v>30.9</v>
      </c>
      <c r="O48" s="93">
        <f t="shared" si="2"/>
        <v>4.8</v>
      </c>
      <c r="P48" s="93">
        <f t="shared" si="2"/>
        <v>500</v>
      </c>
      <c r="Q48" s="93">
        <f t="shared" si="2"/>
        <v>2.8</v>
      </c>
      <c r="R48" s="93">
        <f t="shared" si="2"/>
        <v>4.9000000000000004</v>
      </c>
      <c r="S48" s="93">
        <f t="shared" si="2"/>
        <v>97.4</v>
      </c>
      <c r="T48" s="93">
        <f t="shared" si="2"/>
        <v>99</v>
      </c>
      <c r="U48" s="93">
        <f t="shared" si="2"/>
        <v>52.4</v>
      </c>
      <c r="V48" s="93">
        <f t="shared" si="2"/>
        <v>52.8</v>
      </c>
      <c r="W48" s="93">
        <f t="shared" si="2"/>
        <v>53.7</v>
      </c>
      <c r="X48" s="93">
        <f t="shared" si="2"/>
        <v>49.6</v>
      </c>
      <c r="Y48" s="93">
        <f t="shared" si="2"/>
        <v>29.8</v>
      </c>
      <c r="Z48" s="93">
        <f t="shared" si="2"/>
        <v>31.8</v>
      </c>
      <c r="AA48" s="93">
        <f t="shared" si="2"/>
        <v>35.1</v>
      </c>
      <c r="AB48" s="93">
        <f t="shared" si="2"/>
        <v>35.6</v>
      </c>
      <c r="AC48" s="93">
        <f t="shared" si="2"/>
        <v>36.5</v>
      </c>
      <c r="AD48" s="93">
        <f t="shared" si="2"/>
        <v>35</v>
      </c>
      <c r="AE48" s="93">
        <f t="shared" si="2"/>
        <v>36.9</v>
      </c>
      <c r="AF48" s="93">
        <f t="shared" si="2"/>
        <v>37.700000000000003</v>
      </c>
      <c r="AG48" s="108">
        <f t="shared" si="2"/>
        <v>40.700000000000003</v>
      </c>
      <c r="AH48" s="108">
        <f t="shared" si="2"/>
        <v>40.700000000000003</v>
      </c>
      <c r="AI48" s="108">
        <f t="shared" si="2"/>
        <v>40.700000000000003</v>
      </c>
      <c r="AJ48" s="108">
        <f t="shared" si="2"/>
        <v>40.700000000000003</v>
      </c>
      <c r="AK48" s="108">
        <f t="shared" si="2"/>
        <v>40.700000000000003</v>
      </c>
    </row>
    <row r="49" spans="7:37" x14ac:dyDescent="0.35">
      <c r="G49" s="1">
        <v>10</v>
      </c>
      <c r="H49" s="93">
        <f t="shared" si="2"/>
        <v>44.6</v>
      </c>
      <c r="I49" s="93">
        <f t="shared" si="2"/>
        <v>14.1</v>
      </c>
      <c r="J49" s="93">
        <f t="shared" si="2"/>
        <v>37.9</v>
      </c>
      <c r="K49" s="93">
        <f t="shared" si="2"/>
        <v>35.200000000000003</v>
      </c>
      <c r="L49" s="93">
        <f t="shared" si="2"/>
        <v>48</v>
      </c>
      <c r="M49" s="93">
        <f t="shared" si="2"/>
        <v>53.9</v>
      </c>
      <c r="N49" s="93">
        <f t="shared" si="2"/>
        <v>31.2</v>
      </c>
      <c r="O49" s="93">
        <f t="shared" si="2"/>
        <v>5.3</v>
      </c>
      <c r="P49" s="93">
        <f t="shared" si="2"/>
        <v>2.8</v>
      </c>
      <c r="Q49" s="93">
        <f t="shared" si="2"/>
        <v>500</v>
      </c>
      <c r="R49" s="93">
        <f t="shared" si="2"/>
        <v>3.7</v>
      </c>
      <c r="S49" s="93">
        <f t="shared" si="2"/>
        <v>96.7</v>
      </c>
      <c r="T49" s="93">
        <f t="shared" si="2"/>
        <v>98.3</v>
      </c>
      <c r="U49" s="93">
        <f t="shared" si="2"/>
        <v>51.6</v>
      </c>
      <c r="V49" s="93">
        <f t="shared" si="2"/>
        <v>52</v>
      </c>
      <c r="W49" s="93">
        <f t="shared" ref="W49:AK49" si="3">IF($G49=W$39,500,W14)</f>
        <v>53</v>
      </c>
      <c r="X49" s="93">
        <f t="shared" si="3"/>
        <v>48.9</v>
      </c>
      <c r="Y49" s="93">
        <f t="shared" si="3"/>
        <v>29.1</v>
      </c>
      <c r="Z49" s="93">
        <f t="shared" si="3"/>
        <v>33.200000000000003</v>
      </c>
      <c r="AA49" s="93">
        <f t="shared" si="3"/>
        <v>35</v>
      </c>
      <c r="AB49" s="93">
        <f t="shared" si="3"/>
        <v>35.6</v>
      </c>
      <c r="AC49" s="93">
        <f t="shared" si="3"/>
        <v>36.4</v>
      </c>
      <c r="AD49" s="93">
        <f t="shared" si="3"/>
        <v>34.9</v>
      </c>
      <c r="AE49" s="93">
        <f t="shared" si="3"/>
        <v>36.799999999999997</v>
      </c>
      <c r="AF49" s="93">
        <f t="shared" si="3"/>
        <v>37.6</v>
      </c>
      <c r="AG49" s="108">
        <f t="shared" si="3"/>
        <v>39.9</v>
      </c>
      <c r="AH49" s="108">
        <f t="shared" si="3"/>
        <v>39.9</v>
      </c>
      <c r="AI49" s="108">
        <f t="shared" si="3"/>
        <v>39.9</v>
      </c>
      <c r="AJ49" s="108">
        <f t="shared" si="3"/>
        <v>39.9</v>
      </c>
      <c r="AK49" s="108">
        <f t="shared" si="3"/>
        <v>39.9</v>
      </c>
    </row>
    <row r="50" spans="7:37" x14ac:dyDescent="0.35">
      <c r="G50" s="1">
        <v>11</v>
      </c>
      <c r="H50" s="93">
        <f t="shared" ref="H50:AK58" si="4">IF($G50=H$39,500,H15)</f>
        <v>43.8</v>
      </c>
      <c r="I50" s="93">
        <f t="shared" si="4"/>
        <v>13.3</v>
      </c>
      <c r="J50" s="93">
        <f t="shared" si="4"/>
        <v>41.1</v>
      </c>
      <c r="K50" s="93">
        <f t="shared" si="4"/>
        <v>38.299999999999997</v>
      </c>
      <c r="L50" s="93">
        <f t="shared" si="4"/>
        <v>51.1</v>
      </c>
      <c r="M50" s="93">
        <f t="shared" si="4"/>
        <v>57</v>
      </c>
      <c r="N50" s="93">
        <f t="shared" si="4"/>
        <v>31.2</v>
      </c>
      <c r="O50" s="93">
        <f t="shared" si="4"/>
        <v>7.4</v>
      </c>
      <c r="P50" s="93">
        <f t="shared" si="4"/>
        <v>4.9000000000000004</v>
      </c>
      <c r="Q50" s="93">
        <f t="shared" si="4"/>
        <v>3.8</v>
      </c>
      <c r="R50" s="93">
        <f t="shared" si="4"/>
        <v>500</v>
      </c>
      <c r="S50" s="93">
        <f t="shared" si="4"/>
        <v>95.9</v>
      </c>
      <c r="T50" s="93">
        <f t="shared" si="4"/>
        <v>97.5</v>
      </c>
      <c r="U50" s="93">
        <f t="shared" si="4"/>
        <v>50.8</v>
      </c>
      <c r="V50" s="93">
        <f t="shared" si="4"/>
        <v>51.2</v>
      </c>
      <c r="W50" s="93">
        <f t="shared" si="4"/>
        <v>52.2</v>
      </c>
      <c r="X50" s="93">
        <f t="shared" si="4"/>
        <v>48.1</v>
      </c>
      <c r="Y50" s="93">
        <f t="shared" si="4"/>
        <v>26.1</v>
      </c>
      <c r="Z50" s="93">
        <f t="shared" si="4"/>
        <v>32.4</v>
      </c>
      <c r="AA50" s="93">
        <f t="shared" si="4"/>
        <v>38.1</v>
      </c>
      <c r="AB50" s="93">
        <f t="shared" si="4"/>
        <v>38.700000000000003</v>
      </c>
      <c r="AC50" s="93">
        <f t="shared" si="4"/>
        <v>39.5</v>
      </c>
      <c r="AD50" s="93">
        <f t="shared" si="4"/>
        <v>38</v>
      </c>
      <c r="AE50" s="93">
        <f t="shared" si="4"/>
        <v>40</v>
      </c>
      <c r="AF50" s="93">
        <f t="shared" si="4"/>
        <v>40.700000000000003</v>
      </c>
      <c r="AG50" s="108">
        <f t="shared" si="4"/>
        <v>39</v>
      </c>
      <c r="AH50" s="108">
        <f t="shared" si="4"/>
        <v>39</v>
      </c>
      <c r="AI50" s="108">
        <f t="shared" si="4"/>
        <v>39</v>
      </c>
      <c r="AJ50" s="108">
        <f t="shared" si="4"/>
        <v>39</v>
      </c>
      <c r="AK50" s="108">
        <f t="shared" si="4"/>
        <v>39</v>
      </c>
    </row>
    <row r="51" spans="7:37" x14ac:dyDescent="0.35">
      <c r="G51" s="1">
        <v>12</v>
      </c>
      <c r="H51" s="93">
        <f t="shared" si="4"/>
        <v>72</v>
      </c>
      <c r="I51" s="93">
        <f t="shared" si="4"/>
        <v>87.4</v>
      </c>
      <c r="J51" s="93">
        <f t="shared" si="4"/>
        <v>95.9</v>
      </c>
      <c r="K51" s="93">
        <f t="shared" si="4"/>
        <v>106</v>
      </c>
      <c r="L51" s="93">
        <f t="shared" si="4"/>
        <v>118</v>
      </c>
      <c r="M51" s="93">
        <f t="shared" si="4"/>
        <v>124</v>
      </c>
      <c r="N51" s="93">
        <f t="shared" si="4"/>
        <v>129</v>
      </c>
      <c r="O51" s="93">
        <f t="shared" si="4"/>
        <v>102</v>
      </c>
      <c r="P51" s="93">
        <f t="shared" si="4"/>
        <v>99.3</v>
      </c>
      <c r="Q51" s="93">
        <f t="shared" si="4"/>
        <v>98.4</v>
      </c>
      <c r="R51" s="93">
        <f t="shared" si="4"/>
        <v>97.6</v>
      </c>
      <c r="S51" s="93">
        <f t="shared" si="4"/>
        <v>500</v>
      </c>
      <c r="T51" s="93">
        <f t="shared" si="4"/>
        <v>0.8</v>
      </c>
      <c r="U51" s="93">
        <f t="shared" si="4"/>
        <v>52.6</v>
      </c>
      <c r="V51" s="93">
        <f t="shared" si="4"/>
        <v>53</v>
      </c>
      <c r="W51" s="93">
        <f t="shared" si="4"/>
        <v>52.1</v>
      </c>
      <c r="X51" s="93">
        <f t="shared" si="4"/>
        <v>76.3</v>
      </c>
      <c r="Y51" s="93">
        <f t="shared" si="4"/>
        <v>91.3</v>
      </c>
      <c r="Z51" s="93">
        <f t="shared" si="4"/>
        <v>87.6</v>
      </c>
      <c r="AA51" s="93">
        <f t="shared" si="4"/>
        <v>105</v>
      </c>
      <c r="AB51" s="93">
        <f t="shared" si="4"/>
        <v>98.9</v>
      </c>
      <c r="AC51" s="93">
        <f t="shared" si="4"/>
        <v>106</v>
      </c>
      <c r="AD51" s="93">
        <f t="shared" si="4"/>
        <v>105</v>
      </c>
      <c r="AE51" s="93">
        <f t="shared" si="4"/>
        <v>107</v>
      </c>
      <c r="AF51" s="93">
        <f t="shared" si="4"/>
        <v>108</v>
      </c>
      <c r="AG51" s="108">
        <f t="shared" si="4"/>
        <v>65</v>
      </c>
      <c r="AH51" s="108">
        <f t="shared" si="4"/>
        <v>65</v>
      </c>
      <c r="AI51" s="108">
        <f t="shared" si="4"/>
        <v>65</v>
      </c>
      <c r="AJ51" s="108">
        <f t="shared" si="4"/>
        <v>65</v>
      </c>
      <c r="AK51" s="108">
        <f t="shared" si="4"/>
        <v>65</v>
      </c>
    </row>
    <row r="52" spans="7:37" x14ac:dyDescent="0.35">
      <c r="G52" s="1">
        <v>13</v>
      </c>
      <c r="H52" s="93">
        <f t="shared" si="4"/>
        <v>72.8</v>
      </c>
      <c r="I52" s="93">
        <f t="shared" si="4"/>
        <v>88.2</v>
      </c>
      <c r="J52" s="93">
        <f t="shared" si="4"/>
        <v>96.7</v>
      </c>
      <c r="K52" s="93">
        <f t="shared" si="4"/>
        <v>106</v>
      </c>
      <c r="L52" s="93">
        <f t="shared" si="4"/>
        <v>119</v>
      </c>
      <c r="M52" s="93">
        <f t="shared" si="4"/>
        <v>125</v>
      </c>
      <c r="N52" s="93">
        <f t="shared" si="4"/>
        <v>129</v>
      </c>
      <c r="O52" s="93">
        <f t="shared" si="4"/>
        <v>103</v>
      </c>
      <c r="P52" s="93">
        <f t="shared" si="4"/>
        <v>100</v>
      </c>
      <c r="Q52" s="93">
        <f t="shared" si="4"/>
        <v>99.3</v>
      </c>
      <c r="R52" s="93">
        <f t="shared" si="4"/>
        <v>98.4</v>
      </c>
      <c r="S52" s="93">
        <f t="shared" si="4"/>
        <v>0.8</v>
      </c>
      <c r="T52" s="93">
        <f t="shared" si="4"/>
        <v>500</v>
      </c>
      <c r="U52" s="93">
        <f t="shared" si="4"/>
        <v>58</v>
      </c>
      <c r="V52" s="93">
        <f t="shared" si="4"/>
        <v>58.4</v>
      </c>
      <c r="W52" s="93">
        <f t="shared" si="4"/>
        <v>57.5</v>
      </c>
      <c r="X52" s="93">
        <f t="shared" si="4"/>
        <v>77.099999999999994</v>
      </c>
      <c r="Y52" s="93">
        <f t="shared" si="4"/>
        <v>92.1</v>
      </c>
      <c r="Z52" s="93">
        <f t="shared" si="4"/>
        <v>88.4</v>
      </c>
      <c r="AA52" s="93">
        <f t="shared" si="4"/>
        <v>106</v>
      </c>
      <c r="AB52" s="93">
        <f t="shared" si="4"/>
        <v>99.7</v>
      </c>
      <c r="AC52" s="93">
        <f t="shared" si="4"/>
        <v>107</v>
      </c>
      <c r="AD52" s="93">
        <f t="shared" si="4"/>
        <v>106</v>
      </c>
      <c r="AE52" s="93">
        <f t="shared" si="4"/>
        <v>108</v>
      </c>
      <c r="AF52" s="93">
        <f t="shared" si="4"/>
        <v>109</v>
      </c>
      <c r="AG52" s="108">
        <f t="shared" si="4"/>
        <v>66.599999999999994</v>
      </c>
      <c r="AH52" s="108">
        <f t="shared" si="4"/>
        <v>66.599999999999994</v>
      </c>
      <c r="AI52" s="108">
        <f t="shared" si="4"/>
        <v>66.599999999999994</v>
      </c>
      <c r="AJ52" s="108">
        <f t="shared" si="4"/>
        <v>66.599999999999994</v>
      </c>
      <c r="AK52" s="108">
        <f t="shared" si="4"/>
        <v>66.599999999999994</v>
      </c>
    </row>
    <row r="53" spans="7:37" x14ac:dyDescent="0.35">
      <c r="G53" s="1">
        <v>14</v>
      </c>
      <c r="H53" s="93">
        <f t="shared" si="4"/>
        <v>10.1</v>
      </c>
      <c r="I53" s="93">
        <f t="shared" si="4"/>
        <v>42.5</v>
      </c>
      <c r="J53" s="93">
        <f t="shared" si="4"/>
        <v>54.2</v>
      </c>
      <c r="K53" s="93">
        <f t="shared" si="4"/>
        <v>63.8</v>
      </c>
      <c r="L53" s="93">
        <f t="shared" si="4"/>
        <v>76.400000000000006</v>
      </c>
      <c r="M53" s="93">
        <f t="shared" si="4"/>
        <v>82.3</v>
      </c>
      <c r="N53" s="93">
        <f t="shared" si="4"/>
        <v>83.7</v>
      </c>
      <c r="O53" s="93">
        <f t="shared" si="4"/>
        <v>56.9</v>
      </c>
      <c r="P53" s="93">
        <f t="shared" si="4"/>
        <v>54.4</v>
      </c>
      <c r="Q53" s="93">
        <f t="shared" si="4"/>
        <v>53.6</v>
      </c>
      <c r="R53" s="93">
        <f t="shared" si="4"/>
        <v>52.8</v>
      </c>
      <c r="S53" s="93">
        <f t="shared" si="4"/>
        <v>52.6</v>
      </c>
      <c r="T53" s="93">
        <f t="shared" si="4"/>
        <v>58</v>
      </c>
      <c r="U53" s="93">
        <f t="shared" si="4"/>
        <v>500</v>
      </c>
      <c r="V53" s="93">
        <f t="shared" si="4"/>
        <v>0.8</v>
      </c>
      <c r="W53" s="93">
        <f t="shared" si="4"/>
        <v>5.5</v>
      </c>
      <c r="X53" s="93">
        <f t="shared" si="4"/>
        <v>5.4</v>
      </c>
      <c r="Y53" s="93">
        <f t="shared" si="4"/>
        <v>21</v>
      </c>
      <c r="Z53" s="93">
        <f t="shared" si="4"/>
        <v>45.9</v>
      </c>
      <c r="AA53" s="93">
        <f t="shared" si="4"/>
        <v>63.7</v>
      </c>
      <c r="AB53" s="93">
        <f t="shared" si="4"/>
        <v>57.2</v>
      </c>
      <c r="AC53" s="93">
        <f t="shared" si="4"/>
        <v>64.8</v>
      </c>
      <c r="AD53" s="93">
        <f t="shared" si="4"/>
        <v>63.3</v>
      </c>
      <c r="AE53" s="93">
        <f t="shared" si="4"/>
        <v>65.3</v>
      </c>
      <c r="AF53" s="93">
        <f t="shared" si="4"/>
        <v>66</v>
      </c>
      <c r="AG53" s="108">
        <f t="shared" si="4"/>
        <v>20.6</v>
      </c>
      <c r="AH53" s="108">
        <f t="shared" si="4"/>
        <v>20.6</v>
      </c>
      <c r="AI53" s="108">
        <f t="shared" si="4"/>
        <v>20.6</v>
      </c>
      <c r="AJ53" s="108">
        <f t="shared" si="4"/>
        <v>20.6</v>
      </c>
      <c r="AK53" s="108">
        <f t="shared" si="4"/>
        <v>20.6</v>
      </c>
    </row>
    <row r="54" spans="7:37" x14ac:dyDescent="0.35">
      <c r="G54" s="1">
        <v>15</v>
      </c>
      <c r="H54" s="93">
        <f t="shared" si="4"/>
        <v>10.5</v>
      </c>
      <c r="I54" s="93">
        <f t="shared" si="4"/>
        <v>43</v>
      </c>
      <c r="J54" s="93">
        <f t="shared" si="4"/>
        <v>54.6</v>
      </c>
      <c r="K54" s="93">
        <f t="shared" si="4"/>
        <v>64.2</v>
      </c>
      <c r="L54" s="93">
        <f t="shared" si="4"/>
        <v>76.8</v>
      </c>
      <c r="M54" s="93">
        <f t="shared" si="4"/>
        <v>82.7</v>
      </c>
      <c r="N54" s="93">
        <f t="shared" si="4"/>
        <v>84.2</v>
      </c>
      <c r="O54" s="93">
        <f t="shared" si="4"/>
        <v>57.4</v>
      </c>
      <c r="P54" s="93">
        <f t="shared" si="4"/>
        <v>54.9</v>
      </c>
      <c r="Q54" s="93">
        <f t="shared" si="4"/>
        <v>54</v>
      </c>
      <c r="R54" s="93">
        <f t="shared" si="4"/>
        <v>53.2</v>
      </c>
      <c r="S54" s="93">
        <f t="shared" si="4"/>
        <v>53</v>
      </c>
      <c r="T54" s="93">
        <f t="shared" si="4"/>
        <v>58.4</v>
      </c>
      <c r="U54" s="93">
        <f t="shared" si="4"/>
        <v>0.8</v>
      </c>
      <c r="V54" s="93">
        <f t="shared" si="4"/>
        <v>500</v>
      </c>
      <c r="W54" s="93">
        <f t="shared" si="4"/>
        <v>5.9</v>
      </c>
      <c r="X54" s="93">
        <f t="shared" si="4"/>
        <v>5.9</v>
      </c>
      <c r="Y54" s="93">
        <f t="shared" si="4"/>
        <v>21.5</v>
      </c>
      <c r="Z54" s="93">
        <f t="shared" si="4"/>
        <v>46.3</v>
      </c>
      <c r="AA54" s="93">
        <f t="shared" si="4"/>
        <v>64.099999999999994</v>
      </c>
      <c r="AB54" s="93">
        <f t="shared" si="4"/>
        <v>57.6</v>
      </c>
      <c r="AC54" s="93">
        <f t="shared" si="4"/>
        <v>65.2</v>
      </c>
      <c r="AD54" s="93">
        <f t="shared" si="4"/>
        <v>63.7</v>
      </c>
      <c r="AE54" s="93">
        <f t="shared" si="4"/>
        <v>65.7</v>
      </c>
      <c r="AF54" s="93">
        <f t="shared" si="4"/>
        <v>66.400000000000006</v>
      </c>
      <c r="AG54" s="108">
        <f t="shared" si="4"/>
        <v>21</v>
      </c>
      <c r="AH54" s="108">
        <f t="shared" si="4"/>
        <v>21</v>
      </c>
      <c r="AI54" s="108">
        <f t="shared" si="4"/>
        <v>21</v>
      </c>
      <c r="AJ54" s="108">
        <f t="shared" si="4"/>
        <v>21</v>
      </c>
      <c r="AK54" s="108">
        <f t="shared" si="4"/>
        <v>21</v>
      </c>
    </row>
    <row r="55" spans="7:37" x14ac:dyDescent="0.35">
      <c r="G55" s="1">
        <v>16</v>
      </c>
      <c r="H55" s="93">
        <f t="shared" si="4"/>
        <v>10.9</v>
      </c>
      <c r="I55" s="93">
        <f t="shared" si="4"/>
        <v>43.3</v>
      </c>
      <c r="J55" s="93">
        <f t="shared" si="4"/>
        <v>54.9</v>
      </c>
      <c r="K55" s="93">
        <f t="shared" si="4"/>
        <v>64.599999999999994</v>
      </c>
      <c r="L55" s="93">
        <f t="shared" si="4"/>
        <v>77.099999999999994</v>
      </c>
      <c r="M55" s="93">
        <f t="shared" si="4"/>
        <v>83</v>
      </c>
      <c r="N55" s="93">
        <f t="shared" si="4"/>
        <v>84.5</v>
      </c>
      <c r="O55" s="93">
        <f t="shared" si="4"/>
        <v>57.7</v>
      </c>
      <c r="P55" s="93">
        <f t="shared" si="4"/>
        <v>55.2</v>
      </c>
      <c r="Q55" s="93">
        <f t="shared" si="4"/>
        <v>54.3</v>
      </c>
      <c r="R55" s="93">
        <f t="shared" si="4"/>
        <v>53.5</v>
      </c>
      <c r="S55" s="93">
        <f t="shared" si="4"/>
        <v>52.1</v>
      </c>
      <c r="T55" s="93">
        <f t="shared" si="4"/>
        <v>57.5</v>
      </c>
      <c r="U55" s="93">
        <f t="shared" si="4"/>
        <v>5.5</v>
      </c>
      <c r="V55" s="93">
        <f t="shared" si="4"/>
        <v>5.9</v>
      </c>
      <c r="W55" s="93">
        <f t="shared" si="4"/>
        <v>500</v>
      </c>
      <c r="X55" s="93">
        <f t="shared" si="4"/>
        <v>7.4</v>
      </c>
      <c r="Y55" s="93">
        <f t="shared" si="4"/>
        <v>17.8</v>
      </c>
      <c r="Z55" s="93">
        <f t="shared" si="4"/>
        <v>46.7</v>
      </c>
      <c r="AA55" s="93">
        <f t="shared" si="4"/>
        <v>64.400000000000006</v>
      </c>
      <c r="AB55" s="93">
        <f t="shared" si="4"/>
        <v>57.9</v>
      </c>
      <c r="AC55" s="93">
        <f t="shared" si="4"/>
        <v>65.599999999999994</v>
      </c>
      <c r="AD55" s="93">
        <f t="shared" si="4"/>
        <v>64.099999999999994</v>
      </c>
      <c r="AE55" s="93">
        <f t="shared" si="4"/>
        <v>66</v>
      </c>
      <c r="AF55" s="93">
        <f t="shared" si="4"/>
        <v>66.8</v>
      </c>
      <c r="AG55" s="108">
        <f t="shared" si="4"/>
        <v>22</v>
      </c>
      <c r="AH55" s="108">
        <f t="shared" si="4"/>
        <v>22</v>
      </c>
      <c r="AI55" s="108">
        <f t="shared" si="4"/>
        <v>22</v>
      </c>
      <c r="AJ55" s="108">
        <f t="shared" si="4"/>
        <v>22</v>
      </c>
      <c r="AK55" s="108">
        <f t="shared" si="4"/>
        <v>22</v>
      </c>
    </row>
    <row r="56" spans="7:37" x14ac:dyDescent="0.35">
      <c r="G56" s="1">
        <v>17</v>
      </c>
      <c r="H56" s="93">
        <f t="shared" si="4"/>
        <v>5</v>
      </c>
      <c r="I56" s="93">
        <f t="shared" si="4"/>
        <v>40.299999999999997</v>
      </c>
      <c r="J56" s="93">
        <f t="shared" si="4"/>
        <v>51.9</v>
      </c>
      <c r="K56" s="93">
        <f t="shared" si="4"/>
        <v>61.6</v>
      </c>
      <c r="L56" s="93">
        <f t="shared" si="4"/>
        <v>74.099999999999994</v>
      </c>
      <c r="M56" s="93">
        <f t="shared" si="4"/>
        <v>80</v>
      </c>
      <c r="N56" s="93">
        <f t="shared" si="4"/>
        <v>81.5</v>
      </c>
      <c r="O56" s="93">
        <f t="shared" si="4"/>
        <v>54.7</v>
      </c>
      <c r="P56" s="93">
        <f t="shared" si="4"/>
        <v>52.2</v>
      </c>
      <c r="Q56" s="93">
        <f t="shared" si="4"/>
        <v>51.3</v>
      </c>
      <c r="R56" s="93">
        <f t="shared" si="4"/>
        <v>33.9</v>
      </c>
      <c r="S56" s="93">
        <f t="shared" si="4"/>
        <v>75.3</v>
      </c>
      <c r="T56" s="93">
        <f t="shared" si="4"/>
        <v>76.900000000000006</v>
      </c>
      <c r="U56" s="93">
        <f t="shared" si="4"/>
        <v>5</v>
      </c>
      <c r="V56" s="93">
        <f t="shared" si="4"/>
        <v>5.4</v>
      </c>
      <c r="W56" s="93">
        <f t="shared" si="4"/>
        <v>7.4</v>
      </c>
      <c r="X56" s="93">
        <f t="shared" si="4"/>
        <v>500</v>
      </c>
      <c r="Y56" s="93">
        <f t="shared" si="4"/>
        <v>16.2</v>
      </c>
      <c r="Z56" s="93">
        <f t="shared" si="4"/>
        <v>43.6</v>
      </c>
      <c r="AA56" s="93">
        <f t="shared" si="4"/>
        <v>61.4</v>
      </c>
      <c r="AB56" s="93">
        <f t="shared" si="4"/>
        <v>54.9</v>
      </c>
      <c r="AC56" s="93">
        <f t="shared" si="4"/>
        <v>62.5</v>
      </c>
      <c r="AD56" s="93">
        <f t="shared" si="4"/>
        <v>61</v>
      </c>
      <c r="AE56" s="93">
        <f t="shared" si="4"/>
        <v>63</v>
      </c>
      <c r="AF56" s="93">
        <f t="shared" si="4"/>
        <v>63.7</v>
      </c>
      <c r="AG56" s="108">
        <f t="shared" si="4"/>
        <v>17.899999999999999</v>
      </c>
      <c r="AH56" s="108">
        <f t="shared" si="4"/>
        <v>17.899999999999999</v>
      </c>
      <c r="AI56" s="108">
        <f t="shared" si="4"/>
        <v>17.899999999999999</v>
      </c>
      <c r="AJ56" s="108">
        <f t="shared" si="4"/>
        <v>17.899999999999999</v>
      </c>
      <c r="AK56" s="108">
        <f t="shared" si="4"/>
        <v>17.899999999999999</v>
      </c>
    </row>
    <row r="57" spans="7:37" x14ac:dyDescent="0.35">
      <c r="G57" s="1">
        <v>18</v>
      </c>
      <c r="H57" s="93">
        <f t="shared" si="4"/>
        <v>21</v>
      </c>
      <c r="I57" s="93">
        <f t="shared" si="4"/>
        <v>31</v>
      </c>
      <c r="J57" s="93">
        <f t="shared" si="4"/>
        <v>53.1</v>
      </c>
      <c r="K57" s="93">
        <f t="shared" si="4"/>
        <v>58.8</v>
      </c>
      <c r="L57" s="93">
        <f t="shared" si="4"/>
        <v>71.3</v>
      </c>
      <c r="M57" s="93">
        <f t="shared" si="4"/>
        <v>77.2</v>
      </c>
      <c r="N57" s="93">
        <f t="shared" si="4"/>
        <v>46.5</v>
      </c>
      <c r="O57" s="93">
        <f t="shared" si="4"/>
        <v>28.6</v>
      </c>
      <c r="P57" s="93">
        <f t="shared" si="4"/>
        <v>29.7</v>
      </c>
      <c r="Q57" s="93">
        <f t="shared" si="4"/>
        <v>29.1</v>
      </c>
      <c r="R57" s="93">
        <f t="shared" si="4"/>
        <v>26.1</v>
      </c>
      <c r="S57" s="93">
        <f t="shared" si="4"/>
        <v>89.2</v>
      </c>
      <c r="T57" s="93">
        <f t="shared" si="4"/>
        <v>90.9</v>
      </c>
      <c r="U57" s="93">
        <f t="shared" si="4"/>
        <v>20.6</v>
      </c>
      <c r="V57" s="93">
        <f t="shared" si="4"/>
        <v>21</v>
      </c>
      <c r="W57" s="93">
        <f t="shared" si="4"/>
        <v>18.100000000000001</v>
      </c>
      <c r="X57" s="93">
        <f t="shared" si="4"/>
        <v>16.5</v>
      </c>
      <c r="Y57" s="93">
        <f t="shared" si="4"/>
        <v>500</v>
      </c>
      <c r="Z57" s="93">
        <f t="shared" si="4"/>
        <v>40.9</v>
      </c>
      <c r="AA57" s="93">
        <f t="shared" si="4"/>
        <v>58.6</v>
      </c>
      <c r="AB57" s="93">
        <f t="shared" si="4"/>
        <v>56.1</v>
      </c>
      <c r="AC57" s="93">
        <f t="shared" si="4"/>
        <v>59.8</v>
      </c>
      <c r="AD57" s="93">
        <f t="shared" si="4"/>
        <v>58.3</v>
      </c>
      <c r="AE57" s="93">
        <f t="shared" si="4"/>
        <v>60.2</v>
      </c>
      <c r="AF57" s="93">
        <f t="shared" si="4"/>
        <v>61</v>
      </c>
      <c r="AG57" s="108">
        <f t="shared" si="4"/>
        <v>32.700000000000003</v>
      </c>
      <c r="AH57" s="108">
        <f t="shared" si="4"/>
        <v>32.700000000000003</v>
      </c>
      <c r="AI57" s="108">
        <f t="shared" si="4"/>
        <v>32.700000000000003</v>
      </c>
      <c r="AJ57" s="108">
        <f t="shared" si="4"/>
        <v>32.700000000000003</v>
      </c>
      <c r="AK57" s="108">
        <f t="shared" si="4"/>
        <v>32.700000000000003</v>
      </c>
    </row>
    <row r="58" spans="7:37" x14ac:dyDescent="0.35">
      <c r="G58" s="1">
        <v>19</v>
      </c>
      <c r="H58" s="93">
        <f t="shared" si="4"/>
        <v>38.700000000000003</v>
      </c>
      <c r="I58" s="93">
        <f t="shared" si="4"/>
        <v>22.2</v>
      </c>
      <c r="J58" s="93">
        <f t="shared" si="4"/>
        <v>9.8000000000000007</v>
      </c>
      <c r="K58" s="93">
        <f t="shared" si="4"/>
        <v>19.399999999999999</v>
      </c>
      <c r="L58" s="93">
        <f t="shared" si="4"/>
        <v>32</v>
      </c>
      <c r="M58" s="93">
        <f t="shared" si="4"/>
        <v>37.9</v>
      </c>
      <c r="N58" s="93">
        <f t="shared" si="4"/>
        <v>46.4</v>
      </c>
      <c r="O58" s="93">
        <f t="shared" si="4"/>
        <v>32.299999999999997</v>
      </c>
      <c r="P58" s="93">
        <f t="shared" si="4"/>
        <v>31.9</v>
      </c>
      <c r="Q58" s="93">
        <f t="shared" si="4"/>
        <v>31.8</v>
      </c>
      <c r="R58" s="93">
        <f t="shared" si="4"/>
        <v>32.4</v>
      </c>
      <c r="S58" s="93">
        <f t="shared" si="4"/>
        <v>86.5</v>
      </c>
      <c r="T58" s="93">
        <f t="shared" si="4"/>
        <v>88.1</v>
      </c>
      <c r="U58" s="93">
        <f t="shared" si="4"/>
        <v>45.8</v>
      </c>
      <c r="V58" s="93">
        <f t="shared" si="4"/>
        <v>46.2</v>
      </c>
      <c r="W58" s="93">
        <f t="shared" ref="W58:AK58" si="5">IF($G58=W$39,500,W23)</f>
        <v>47.1</v>
      </c>
      <c r="X58" s="93">
        <f t="shared" si="5"/>
        <v>43</v>
      </c>
      <c r="Y58" s="93">
        <f t="shared" si="5"/>
        <v>41.2</v>
      </c>
      <c r="Z58" s="93">
        <f t="shared" si="5"/>
        <v>500</v>
      </c>
      <c r="AA58" s="93">
        <f t="shared" si="5"/>
        <v>19.3</v>
      </c>
      <c r="AB58" s="93">
        <f t="shared" si="5"/>
        <v>19.8</v>
      </c>
      <c r="AC58" s="93">
        <f t="shared" si="5"/>
        <v>20.399999999999999</v>
      </c>
      <c r="AD58" s="93">
        <f t="shared" si="5"/>
        <v>18.899999999999999</v>
      </c>
      <c r="AE58" s="93">
        <f t="shared" si="5"/>
        <v>20.9</v>
      </c>
      <c r="AF58" s="93">
        <f t="shared" si="5"/>
        <v>21.6</v>
      </c>
      <c r="AG58" s="108">
        <f t="shared" si="5"/>
        <v>28.3</v>
      </c>
      <c r="AH58" s="108">
        <f t="shared" si="5"/>
        <v>28.3</v>
      </c>
      <c r="AI58" s="108">
        <f t="shared" si="5"/>
        <v>28.3</v>
      </c>
      <c r="AJ58" s="108">
        <f t="shared" si="5"/>
        <v>28.3</v>
      </c>
      <c r="AK58" s="108">
        <f t="shared" si="5"/>
        <v>28.3</v>
      </c>
    </row>
    <row r="59" spans="7:37" x14ac:dyDescent="0.35">
      <c r="G59" s="1">
        <v>20</v>
      </c>
      <c r="H59" s="93">
        <f t="shared" ref="H59:AK67" si="6">IF($G59=H$39,500,H24)</f>
        <v>52.8</v>
      </c>
      <c r="I59" s="93">
        <f t="shared" si="6"/>
        <v>34.299999999999997</v>
      </c>
      <c r="J59" s="93">
        <f t="shared" si="6"/>
        <v>3.9</v>
      </c>
      <c r="K59" s="93">
        <f t="shared" si="6"/>
        <v>5.0999999999999996</v>
      </c>
      <c r="L59" s="93">
        <f t="shared" si="6"/>
        <v>35.1</v>
      </c>
      <c r="M59" s="93">
        <f t="shared" si="6"/>
        <v>41</v>
      </c>
      <c r="N59" s="93">
        <f t="shared" si="6"/>
        <v>49.4</v>
      </c>
      <c r="O59" s="93">
        <f t="shared" si="6"/>
        <v>35.299999999999997</v>
      </c>
      <c r="P59" s="93">
        <f t="shared" si="6"/>
        <v>34.799999999999997</v>
      </c>
      <c r="Q59" s="93">
        <f t="shared" si="6"/>
        <v>34.799999999999997</v>
      </c>
      <c r="R59" s="93">
        <f t="shared" si="6"/>
        <v>37.4</v>
      </c>
      <c r="S59" s="93">
        <f t="shared" si="6"/>
        <v>101</v>
      </c>
      <c r="T59" s="93">
        <f t="shared" si="6"/>
        <v>102</v>
      </c>
      <c r="U59" s="93">
        <f t="shared" si="6"/>
        <v>59.9</v>
      </c>
      <c r="V59" s="93">
        <f t="shared" si="6"/>
        <v>60.3</v>
      </c>
      <c r="W59" s="93">
        <f t="shared" si="6"/>
        <v>61.2</v>
      </c>
      <c r="X59" s="93">
        <f t="shared" si="6"/>
        <v>57.1</v>
      </c>
      <c r="Y59" s="93">
        <f t="shared" si="6"/>
        <v>59.2</v>
      </c>
      <c r="Z59" s="93">
        <f t="shared" si="6"/>
        <v>13.1</v>
      </c>
      <c r="AA59" s="93">
        <f t="shared" si="6"/>
        <v>500</v>
      </c>
      <c r="AB59" s="93">
        <f t="shared" si="6"/>
        <v>2.6</v>
      </c>
      <c r="AC59" s="93">
        <f t="shared" si="6"/>
        <v>7.2</v>
      </c>
      <c r="AD59" s="93">
        <f t="shared" si="6"/>
        <v>9</v>
      </c>
      <c r="AE59" s="93">
        <f t="shared" si="6"/>
        <v>11.2</v>
      </c>
      <c r="AF59" s="93">
        <f t="shared" si="6"/>
        <v>12.1</v>
      </c>
      <c r="AG59" s="108">
        <f t="shared" si="6"/>
        <v>46</v>
      </c>
      <c r="AH59" s="108">
        <f t="shared" si="6"/>
        <v>46</v>
      </c>
      <c r="AI59" s="108">
        <f t="shared" si="6"/>
        <v>46</v>
      </c>
      <c r="AJ59" s="108">
        <f t="shared" si="6"/>
        <v>46</v>
      </c>
      <c r="AK59" s="108">
        <f t="shared" si="6"/>
        <v>46</v>
      </c>
    </row>
    <row r="60" spans="7:37" x14ac:dyDescent="0.35">
      <c r="G60" s="1">
        <v>21</v>
      </c>
      <c r="H60" s="93">
        <f t="shared" si="6"/>
        <v>49.8</v>
      </c>
      <c r="I60" s="93">
        <f t="shared" si="6"/>
        <v>34.9</v>
      </c>
      <c r="J60" s="93">
        <f t="shared" si="6"/>
        <v>5.4</v>
      </c>
      <c r="K60" s="93">
        <f t="shared" si="6"/>
        <v>5.0999999999999996</v>
      </c>
      <c r="L60" s="93">
        <f t="shared" si="6"/>
        <v>35.6</v>
      </c>
      <c r="M60" s="93">
        <f t="shared" si="6"/>
        <v>41.5</v>
      </c>
      <c r="N60" s="93">
        <f t="shared" si="6"/>
        <v>50</v>
      </c>
      <c r="O60" s="93">
        <f t="shared" si="6"/>
        <v>35.9</v>
      </c>
      <c r="P60" s="93">
        <f t="shared" si="6"/>
        <v>35.4</v>
      </c>
      <c r="Q60" s="93">
        <f t="shared" si="6"/>
        <v>35.299999999999997</v>
      </c>
      <c r="R60" s="93">
        <f t="shared" si="6"/>
        <v>38</v>
      </c>
      <c r="S60" s="93">
        <f t="shared" si="6"/>
        <v>97.6</v>
      </c>
      <c r="T60" s="93">
        <f t="shared" si="6"/>
        <v>99.2</v>
      </c>
      <c r="U60" s="93">
        <f t="shared" si="6"/>
        <v>56.8</v>
      </c>
      <c r="V60" s="93">
        <f t="shared" si="6"/>
        <v>57.2</v>
      </c>
      <c r="W60" s="93">
        <f t="shared" si="6"/>
        <v>58.2</v>
      </c>
      <c r="X60" s="93">
        <f t="shared" si="6"/>
        <v>54.1</v>
      </c>
      <c r="Y60" s="93">
        <f t="shared" si="6"/>
        <v>61.7</v>
      </c>
      <c r="Z60" s="93">
        <f t="shared" si="6"/>
        <v>20.9</v>
      </c>
      <c r="AA60" s="93">
        <f t="shared" si="6"/>
        <v>1.9</v>
      </c>
      <c r="AB60" s="93">
        <f t="shared" si="6"/>
        <v>500</v>
      </c>
      <c r="AC60" s="93">
        <f t="shared" si="6"/>
        <v>5.8</v>
      </c>
      <c r="AD60" s="93">
        <f t="shared" si="6"/>
        <v>8.9</v>
      </c>
      <c r="AE60" s="93">
        <f t="shared" si="6"/>
        <v>9.9</v>
      </c>
      <c r="AF60" s="93">
        <f t="shared" si="6"/>
        <v>11.2</v>
      </c>
      <c r="AG60" s="108">
        <f t="shared" si="6"/>
        <v>39.5</v>
      </c>
      <c r="AH60" s="108">
        <f t="shared" si="6"/>
        <v>39.5</v>
      </c>
      <c r="AI60" s="108">
        <f t="shared" si="6"/>
        <v>39.5</v>
      </c>
      <c r="AJ60" s="108">
        <f t="shared" si="6"/>
        <v>39.5</v>
      </c>
      <c r="AK60" s="108">
        <f t="shared" si="6"/>
        <v>39.5</v>
      </c>
    </row>
    <row r="61" spans="7:37" x14ac:dyDescent="0.35">
      <c r="G61" s="1">
        <v>22</v>
      </c>
      <c r="H61" s="93">
        <f t="shared" si="6"/>
        <v>58.2</v>
      </c>
      <c r="I61" s="93">
        <f t="shared" si="6"/>
        <v>35.700000000000003</v>
      </c>
      <c r="J61" s="93">
        <f t="shared" si="6"/>
        <v>15.1</v>
      </c>
      <c r="K61" s="93">
        <f t="shared" si="6"/>
        <v>2.2000000000000002</v>
      </c>
      <c r="L61" s="93">
        <f t="shared" si="6"/>
        <v>23.4</v>
      </c>
      <c r="M61" s="93">
        <f t="shared" si="6"/>
        <v>29.3</v>
      </c>
      <c r="N61" s="93">
        <f t="shared" si="6"/>
        <v>50.8</v>
      </c>
      <c r="O61" s="93">
        <f t="shared" si="6"/>
        <v>36.700000000000003</v>
      </c>
      <c r="P61" s="93">
        <f t="shared" si="6"/>
        <v>36.200000000000003</v>
      </c>
      <c r="Q61" s="93">
        <f t="shared" si="6"/>
        <v>36.1</v>
      </c>
      <c r="R61" s="93">
        <f t="shared" si="6"/>
        <v>38.799999999999997</v>
      </c>
      <c r="S61" s="93">
        <f t="shared" si="6"/>
        <v>106</v>
      </c>
      <c r="T61" s="93">
        <f t="shared" si="6"/>
        <v>108</v>
      </c>
      <c r="U61" s="93">
        <f t="shared" si="6"/>
        <v>65.3</v>
      </c>
      <c r="V61" s="93">
        <f t="shared" si="6"/>
        <v>65.7</v>
      </c>
      <c r="W61" s="93">
        <f t="shared" si="6"/>
        <v>66.599999999999994</v>
      </c>
      <c r="X61" s="93">
        <f t="shared" si="6"/>
        <v>62.5</v>
      </c>
      <c r="Y61" s="93">
        <f t="shared" si="6"/>
        <v>62.5</v>
      </c>
      <c r="Z61" s="93">
        <f t="shared" si="6"/>
        <v>21.6</v>
      </c>
      <c r="AA61" s="93">
        <f t="shared" si="6"/>
        <v>7.3</v>
      </c>
      <c r="AB61" s="93">
        <f t="shared" si="6"/>
        <v>6.4</v>
      </c>
      <c r="AC61" s="93">
        <f t="shared" si="6"/>
        <v>500</v>
      </c>
      <c r="AD61" s="93">
        <f t="shared" si="6"/>
        <v>3</v>
      </c>
      <c r="AE61" s="93">
        <f t="shared" si="6"/>
        <v>3.5</v>
      </c>
      <c r="AF61" s="93">
        <f t="shared" si="6"/>
        <v>4.8</v>
      </c>
      <c r="AG61" s="108">
        <f t="shared" si="6"/>
        <v>47.2</v>
      </c>
      <c r="AH61" s="108">
        <f t="shared" si="6"/>
        <v>47.2</v>
      </c>
      <c r="AI61" s="108">
        <f t="shared" si="6"/>
        <v>47.2</v>
      </c>
      <c r="AJ61" s="108">
        <f t="shared" si="6"/>
        <v>47.2</v>
      </c>
      <c r="AK61" s="108">
        <f t="shared" si="6"/>
        <v>47.2</v>
      </c>
    </row>
    <row r="62" spans="7:37" x14ac:dyDescent="0.35">
      <c r="G62" s="1">
        <v>23</v>
      </c>
      <c r="H62" s="93">
        <f t="shared" si="6"/>
        <v>56.7</v>
      </c>
      <c r="I62" s="93">
        <f t="shared" si="6"/>
        <v>34.200000000000003</v>
      </c>
      <c r="J62" s="93">
        <f t="shared" si="6"/>
        <v>13.6</v>
      </c>
      <c r="K62" s="93">
        <f t="shared" si="6"/>
        <v>4.5</v>
      </c>
      <c r="L62" s="93">
        <f t="shared" si="6"/>
        <v>22.4</v>
      </c>
      <c r="M62" s="93">
        <f t="shared" si="6"/>
        <v>28.3</v>
      </c>
      <c r="N62" s="93">
        <f t="shared" si="6"/>
        <v>49.3</v>
      </c>
      <c r="O62" s="93">
        <f t="shared" si="6"/>
        <v>35.200000000000003</v>
      </c>
      <c r="P62" s="93">
        <f t="shared" si="6"/>
        <v>34.700000000000003</v>
      </c>
      <c r="Q62" s="93">
        <f t="shared" si="6"/>
        <v>34.6</v>
      </c>
      <c r="R62" s="93">
        <f t="shared" si="6"/>
        <v>37.299999999999997</v>
      </c>
      <c r="S62" s="93">
        <f t="shared" si="6"/>
        <v>104</v>
      </c>
      <c r="T62" s="93">
        <f t="shared" si="6"/>
        <v>106</v>
      </c>
      <c r="U62" s="93">
        <f t="shared" si="6"/>
        <v>63.8</v>
      </c>
      <c r="V62" s="93">
        <f t="shared" si="6"/>
        <v>64.2</v>
      </c>
      <c r="W62" s="93">
        <f t="shared" si="6"/>
        <v>65.099999999999994</v>
      </c>
      <c r="X62" s="93">
        <f t="shared" si="6"/>
        <v>61</v>
      </c>
      <c r="Y62" s="93">
        <f t="shared" si="6"/>
        <v>61</v>
      </c>
      <c r="Z62" s="93">
        <f t="shared" si="6"/>
        <v>20.100000000000001</v>
      </c>
      <c r="AA62" s="93">
        <f t="shared" si="6"/>
        <v>8.8000000000000007</v>
      </c>
      <c r="AB62" s="93">
        <f t="shared" si="6"/>
        <v>9.3000000000000007</v>
      </c>
      <c r="AC62" s="93">
        <f t="shared" si="6"/>
        <v>3</v>
      </c>
      <c r="AD62" s="93">
        <f t="shared" si="6"/>
        <v>500</v>
      </c>
      <c r="AE62" s="93">
        <f t="shared" si="6"/>
        <v>3</v>
      </c>
      <c r="AF62" s="93">
        <f t="shared" si="6"/>
        <v>3.9</v>
      </c>
      <c r="AG62" s="108">
        <f t="shared" si="6"/>
        <v>45.7</v>
      </c>
      <c r="AH62" s="108">
        <f t="shared" si="6"/>
        <v>45.7</v>
      </c>
      <c r="AI62" s="108">
        <f t="shared" si="6"/>
        <v>45.7</v>
      </c>
      <c r="AJ62" s="108">
        <f t="shared" si="6"/>
        <v>45.7</v>
      </c>
      <c r="AK62" s="108">
        <f t="shared" si="6"/>
        <v>45.7</v>
      </c>
    </row>
    <row r="63" spans="7:37" x14ac:dyDescent="0.35">
      <c r="G63" s="1">
        <v>24</v>
      </c>
      <c r="H63" s="93">
        <f t="shared" si="6"/>
        <v>58.2</v>
      </c>
      <c r="I63" s="93">
        <f t="shared" si="6"/>
        <v>35.9</v>
      </c>
      <c r="J63" s="93">
        <f t="shared" si="6"/>
        <v>15.9</v>
      </c>
      <c r="K63" s="93">
        <f t="shared" si="6"/>
        <v>5.2</v>
      </c>
      <c r="L63" s="93">
        <f t="shared" si="6"/>
        <v>21</v>
      </c>
      <c r="M63" s="93">
        <f t="shared" si="6"/>
        <v>26.9</v>
      </c>
      <c r="N63" s="93">
        <f t="shared" si="6"/>
        <v>51</v>
      </c>
      <c r="O63" s="93">
        <f t="shared" si="6"/>
        <v>36.9</v>
      </c>
      <c r="P63" s="93">
        <f t="shared" si="6"/>
        <v>36.4</v>
      </c>
      <c r="Q63" s="93">
        <f t="shared" si="6"/>
        <v>36.299999999999997</v>
      </c>
      <c r="R63" s="93">
        <f t="shared" si="6"/>
        <v>38.9</v>
      </c>
      <c r="S63" s="93">
        <f t="shared" si="6"/>
        <v>106</v>
      </c>
      <c r="T63" s="93">
        <f t="shared" si="6"/>
        <v>108</v>
      </c>
      <c r="U63" s="93">
        <f t="shared" si="6"/>
        <v>65.2</v>
      </c>
      <c r="V63" s="93">
        <f t="shared" si="6"/>
        <v>65.599999999999994</v>
      </c>
      <c r="W63" s="93">
        <f t="shared" si="6"/>
        <v>66.599999999999994</v>
      </c>
      <c r="X63" s="93">
        <f t="shared" si="6"/>
        <v>62.5</v>
      </c>
      <c r="Y63" s="93">
        <f t="shared" si="6"/>
        <v>60.6</v>
      </c>
      <c r="Z63" s="93">
        <f t="shared" si="6"/>
        <v>21.6</v>
      </c>
      <c r="AA63" s="93">
        <f t="shared" si="6"/>
        <v>11.6</v>
      </c>
      <c r="AB63" s="93">
        <f t="shared" si="6"/>
        <v>10.1</v>
      </c>
      <c r="AC63" s="93">
        <f t="shared" si="6"/>
        <v>3.5</v>
      </c>
      <c r="AD63" s="93">
        <f t="shared" si="6"/>
        <v>3.1</v>
      </c>
      <c r="AE63" s="93">
        <f t="shared" si="6"/>
        <v>500</v>
      </c>
      <c r="AF63" s="93">
        <f t="shared" si="6"/>
        <v>2.5</v>
      </c>
      <c r="AG63" s="108">
        <f t="shared" si="6"/>
        <v>47.6</v>
      </c>
      <c r="AH63" s="108">
        <f t="shared" si="6"/>
        <v>47.6</v>
      </c>
      <c r="AI63" s="108">
        <f t="shared" si="6"/>
        <v>47.6</v>
      </c>
      <c r="AJ63" s="108">
        <f t="shared" si="6"/>
        <v>47.6</v>
      </c>
      <c r="AK63" s="108">
        <f t="shared" si="6"/>
        <v>47.6</v>
      </c>
    </row>
    <row r="64" spans="7:37" x14ac:dyDescent="0.35">
      <c r="G64" s="1">
        <v>25</v>
      </c>
      <c r="H64" s="93">
        <f t="shared" si="6"/>
        <v>59</v>
      </c>
      <c r="I64" s="93">
        <f t="shared" si="6"/>
        <v>36.700000000000003</v>
      </c>
      <c r="J64" s="93">
        <f t="shared" si="6"/>
        <v>16.7</v>
      </c>
      <c r="K64" s="93">
        <f t="shared" si="6"/>
        <v>6.6</v>
      </c>
      <c r="L64" s="93">
        <f t="shared" si="6"/>
        <v>19</v>
      </c>
      <c r="M64" s="93">
        <f t="shared" si="6"/>
        <v>24.9</v>
      </c>
      <c r="N64" s="93">
        <f t="shared" si="6"/>
        <v>51.8</v>
      </c>
      <c r="O64" s="93">
        <f t="shared" si="6"/>
        <v>37.700000000000003</v>
      </c>
      <c r="P64" s="93">
        <f t="shared" si="6"/>
        <v>37.200000000000003</v>
      </c>
      <c r="Q64" s="93">
        <f t="shared" si="6"/>
        <v>37.1</v>
      </c>
      <c r="R64" s="93">
        <f t="shared" si="6"/>
        <v>39.700000000000003</v>
      </c>
      <c r="S64" s="93">
        <f t="shared" si="6"/>
        <v>107</v>
      </c>
      <c r="T64" s="93">
        <f t="shared" si="6"/>
        <v>108</v>
      </c>
      <c r="U64" s="93">
        <f t="shared" si="6"/>
        <v>66</v>
      </c>
      <c r="V64" s="93">
        <f t="shared" si="6"/>
        <v>66.400000000000006</v>
      </c>
      <c r="W64" s="93">
        <f t="shared" si="6"/>
        <v>67.400000000000006</v>
      </c>
      <c r="X64" s="93">
        <f t="shared" si="6"/>
        <v>63.3</v>
      </c>
      <c r="Y64" s="93">
        <f t="shared" si="6"/>
        <v>61.5</v>
      </c>
      <c r="Z64" s="93">
        <f t="shared" si="6"/>
        <v>22.4</v>
      </c>
      <c r="AA64" s="93">
        <f t="shared" si="6"/>
        <v>11.9</v>
      </c>
      <c r="AB64" s="93">
        <f t="shared" si="6"/>
        <v>11.4</v>
      </c>
      <c r="AC64" s="93">
        <f t="shared" si="6"/>
        <v>4.8</v>
      </c>
      <c r="AD64" s="93">
        <f t="shared" si="6"/>
        <v>3.9</v>
      </c>
      <c r="AE64" s="93">
        <f t="shared" si="6"/>
        <v>2.5</v>
      </c>
      <c r="AF64" s="93">
        <f t="shared" si="6"/>
        <v>500</v>
      </c>
      <c r="AG64" s="108">
        <f t="shared" si="6"/>
        <v>48.4</v>
      </c>
      <c r="AH64" s="108">
        <f t="shared" si="6"/>
        <v>48.4</v>
      </c>
      <c r="AI64" s="108">
        <f t="shared" si="6"/>
        <v>48.4</v>
      </c>
      <c r="AJ64" s="108">
        <f t="shared" si="6"/>
        <v>48.4</v>
      </c>
      <c r="AK64" s="108">
        <f t="shared" si="6"/>
        <v>48.4</v>
      </c>
    </row>
    <row r="65" spans="7:45" x14ac:dyDescent="0.35">
      <c r="G65" s="63">
        <v>1</v>
      </c>
      <c r="H65" s="108">
        <f t="shared" si="6"/>
        <v>500</v>
      </c>
      <c r="I65" s="108">
        <f t="shared" si="6"/>
        <v>28.8</v>
      </c>
      <c r="J65" s="108">
        <f t="shared" si="6"/>
        <v>36.5</v>
      </c>
      <c r="K65" s="108">
        <f t="shared" si="6"/>
        <v>46.2</v>
      </c>
      <c r="L65" s="108">
        <f t="shared" si="6"/>
        <v>58.7</v>
      </c>
      <c r="M65" s="108">
        <f t="shared" si="6"/>
        <v>64.599999999999994</v>
      </c>
      <c r="N65" s="108">
        <f t="shared" si="6"/>
        <v>70</v>
      </c>
      <c r="O65" s="108">
        <f t="shared" si="6"/>
        <v>43.2</v>
      </c>
      <c r="P65" s="108">
        <f t="shared" si="6"/>
        <v>40.700000000000003</v>
      </c>
      <c r="Q65" s="108">
        <f t="shared" si="6"/>
        <v>39.9</v>
      </c>
      <c r="R65" s="108">
        <f t="shared" si="6"/>
        <v>39</v>
      </c>
      <c r="S65" s="108">
        <f t="shared" si="6"/>
        <v>65</v>
      </c>
      <c r="T65" s="108">
        <f t="shared" si="6"/>
        <v>66.599999999999994</v>
      </c>
      <c r="U65" s="108">
        <f t="shared" si="6"/>
        <v>20.6</v>
      </c>
      <c r="V65" s="108">
        <f t="shared" si="6"/>
        <v>21</v>
      </c>
      <c r="W65" s="108">
        <f t="shared" si="6"/>
        <v>22</v>
      </c>
      <c r="X65" s="108">
        <f t="shared" si="6"/>
        <v>17.899999999999999</v>
      </c>
      <c r="Y65" s="108">
        <f t="shared" si="6"/>
        <v>32.700000000000003</v>
      </c>
      <c r="Z65" s="108">
        <f t="shared" si="6"/>
        <v>28.3</v>
      </c>
      <c r="AA65" s="108">
        <f t="shared" si="6"/>
        <v>46</v>
      </c>
      <c r="AB65" s="108">
        <f t="shared" si="6"/>
        <v>39.5</v>
      </c>
      <c r="AC65" s="108">
        <f t="shared" si="6"/>
        <v>47.2</v>
      </c>
      <c r="AD65" s="108">
        <f t="shared" si="6"/>
        <v>45.7</v>
      </c>
      <c r="AE65" s="108">
        <f t="shared" si="6"/>
        <v>47.6</v>
      </c>
      <c r="AF65" s="108">
        <f t="shared" si="6"/>
        <v>48.4</v>
      </c>
      <c r="AG65" s="109">
        <f>IF($G65=AG$39,0,500)</f>
        <v>0</v>
      </c>
      <c r="AH65" s="109">
        <f t="shared" ref="AH65:AK69" si="7">IF($G65=AH$39,0,500)</f>
        <v>500</v>
      </c>
      <c r="AI65" s="109">
        <f t="shared" si="7"/>
        <v>500</v>
      </c>
      <c r="AJ65" s="109">
        <f t="shared" si="7"/>
        <v>500</v>
      </c>
      <c r="AK65" s="109">
        <f t="shared" si="7"/>
        <v>500</v>
      </c>
    </row>
    <row r="66" spans="7:45" x14ac:dyDescent="0.35">
      <c r="G66" s="63">
        <v>2</v>
      </c>
      <c r="H66" s="108">
        <f t="shared" si="6"/>
        <v>13.6</v>
      </c>
      <c r="I66" s="108">
        <f t="shared" si="6"/>
        <v>500</v>
      </c>
      <c r="J66" s="108">
        <f t="shared" si="6"/>
        <v>36.5</v>
      </c>
      <c r="K66" s="108">
        <f t="shared" si="6"/>
        <v>46.2</v>
      </c>
      <c r="L66" s="108">
        <f t="shared" si="6"/>
        <v>58.7</v>
      </c>
      <c r="M66" s="108">
        <f t="shared" si="6"/>
        <v>64.599999999999994</v>
      </c>
      <c r="N66" s="108">
        <f t="shared" si="6"/>
        <v>70</v>
      </c>
      <c r="O66" s="108">
        <f t="shared" si="6"/>
        <v>43.2</v>
      </c>
      <c r="P66" s="108">
        <f t="shared" si="6"/>
        <v>40.700000000000003</v>
      </c>
      <c r="Q66" s="108">
        <f t="shared" si="6"/>
        <v>39.9</v>
      </c>
      <c r="R66" s="108">
        <f t="shared" si="6"/>
        <v>39</v>
      </c>
      <c r="S66" s="108">
        <f t="shared" si="6"/>
        <v>65</v>
      </c>
      <c r="T66" s="108">
        <f t="shared" si="6"/>
        <v>66.599999999999994</v>
      </c>
      <c r="U66" s="108">
        <f t="shared" si="6"/>
        <v>20.6</v>
      </c>
      <c r="V66" s="108">
        <f t="shared" si="6"/>
        <v>21</v>
      </c>
      <c r="W66" s="108">
        <f t="shared" si="6"/>
        <v>22</v>
      </c>
      <c r="X66" s="108">
        <f t="shared" si="6"/>
        <v>17.899999999999999</v>
      </c>
      <c r="Y66" s="108">
        <f t="shared" si="6"/>
        <v>32.700000000000003</v>
      </c>
      <c r="Z66" s="108">
        <f t="shared" si="6"/>
        <v>28.3</v>
      </c>
      <c r="AA66" s="108">
        <f t="shared" si="6"/>
        <v>46</v>
      </c>
      <c r="AB66" s="108">
        <f t="shared" si="6"/>
        <v>39.5</v>
      </c>
      <c r="AC66" s="108">
        <f t="shared" si="6"/>
        <v>47.2</v>
      </c>
      <c r="AD66" s="108">
        <f t="shared" si="6"/>
        <v>45.7</v>
      </c>
      <c r="AE66" s="108">
        <f t="shared" si="6"/>
        <v>47.6</v>
      </c>
      <c r="AF66" s="108">
        <f t="shared" si="6"/>
        <v>48.4</v>
      </c>
      <c r="AG66" s="109">
        <f t="shared" ref="AG66:AG69" si="8">IF($G66=AG$39,0,500)</f>
        <v>500</v>
      </c>
      <c r="AH66" s="109">
        <f t="shared" si="7"/>
        <v>0</v>
      </c>
      <c r="AI66" s="109">
        <f t="shared" si="7"/>
        <v>500</v>
      </c>
      <c r="AJ66" s="109">
        <f t="shared" si="7"/>
        <v>500</v>
      </c>
      <c r="AK66" s="109">
        <f t="shared" si="7"/>
        <v>500</v>
      </c>
    </row>
    <row r="67" spans="7:45" x14ac:dyDescent="0.35">
      <c r="G67" s="63">
        <v>3</v>
      </c>
      <c r="H67" s="108">
        <f t="shared" si="6"/>
        <v>13.6</v>
      </c>
      <c r="I67" s="108">
        <f t="shared" si="6"/>
        <v>28.8</v>
      </c>
      <c r="J67" s="108">
        <f t="shared" si="6"/>
        <v>500</v>
      </c>
      <c r="K67" s="108">
        <f t="shared" si="6"/>
        <v>46.2</v>
      </c>
      <c r="L67" s="108">
        <f t="shared" si="6"/>
        <v>58.7</v>
      </c>
      <c r="M67" s="108">
        <f t="shared" si="6"/>
        <v>64.599999999999994</v>
      </c>
      <c r="N67" s="108">
        <f t="shared" si="6"/>
        <v>70</v>
      </c>
      <c r="O67" s="108">
        <f t="shared" si="6"/>
        <v>43.2</v>
      </c>
      <c r="P67" s="108">
        <f t="shared" si="6"/>
        <v>40.700000000000003</v>
      </c>
      <c r="Q67" s="108">
        <f t="shared" si="6"/>
        <v>39.9</v>
      </c>
      <c r="R67" s="108">
        <f t="shared" si="6"/>
        <v>39</v>
      </c>
      <c r="S67" s="108">
        <f t="shared" si="6"/>
        <v>65</v>
      </c>
      <c r="T67" s="108">
        <f t="shared" si="6"/>
        <v>66.599999999999994</v>
      </c>
      <c r="U67" s="108">
        <f t="shared" si="6"/>
        <v>20.6</v>
      </c>
      <c r="V67" s="108">
        <f t="shared" si="6"/>
        <v>21</v>
      </c>
      <c r="W67" s="108">
        <f t="shared" si="6"/>
        <v>22</v>
      </c>
      <c r="X67" s="108">
        <f t="shared" si="6"/>
        <v>17.899999999999999</v>
      </c>
      <c r="Y67" s="108">
        <f t="shared" si="6"/>
        <v>32.700000000000003</v>
      </c>
      <c r="Z67" s="108">
        <f t="shared" si="6"/>
        <v>28.3</v>
      </c>
      <c r="AA67" s="108">
        <f t="shared" si="6"/>
        <v>46</v>
      </c>
      <c r="AB67" s="108">
        <f t="shared" si="6"/>
        <v>39.5</v>
      </c>
      <c r="AC67" s="108">
        <f t="shared" si="6"/>
        <v>47.2</v>
      </c>
      <c r="AD67" s="108">
        <f t="shared" si="6"/>
        <v>45.7</v>
      </c>
      <c r="AE67" s="108">
        <f t="shared" si="6"/>
        <v>47.6</v>
      </c>
      <c r="AF67" s="108">
        <f t="shared" si="6"/>
        <v>48.4</v>
      </c>
      <c r="AG67" s="109">
        <f t="shared" si="8"/>
        <v>500</v>
      </c>
      <c r="AH67" s="109">
        <f t="shared" si="7"/>
        <v>500</v>
      </c>
      <c r="AI67" s="109">
        <f t="shared" si="7"/>
        <v>0</v>
      </c>
      <c r="AJ67" s="109">
        <f t="shared" si="7"/>
        <v>500</v>
      </c>
      <c r="AK67" s="109">
        <f t="shared" si="7"/>
        <v>500</v>
      </c>
    </row>
    <row r="68" spans="7:45" x14ac:dyDescent="0.35">
      <c r="G68" s="63">
        <v>4</v>
      </c>
      <c r="H68" s="108">
        <f t="shared" ref="H68:AF69" si="9">IF($G68=H$39,500,H33)</f>
        <v>13.6</v>
      </c>
      <c r="I68" s="108">
        <f t="shared" si="9"/>
        <v>28.8</v>
      </c>
      <c r="J68" s="108">
        <f t="shared" si="9"/>
        <v>36.5</v>
      </c>
      <c r="K68" s="108">
        <f t="shared" si="9"/>
        <v>500</v>
      </c>
      <c r="L68" s="108">
        <f t="shared" si="9"/>
        <v>58.7</v>
      </c>
      <c r="M68" s="108">
        <f t="shared" si="9"/>
        <v>64.599999999999994</v>
      </c>
      <c r="N68" s="108">
        <f t="shared" si="9"/>
        <v>70</v>
      </c>
      <c r="O68" s="108">
        <f t="shared" si="9"/>
        <v>43.2</v>
      </c>
      <c r="P68" s="108">
        <f t="shared" si="9"/>
        <v>40.700000000000003</v>
      </c>
      <c r="Q68" s="108">
        <f t="shared" si="9"/>
        <v>39.9</v>
      </c>
      <c r="R68" s="108">
        <f t="shared" si="9"/>
        <v>39</v>
      </c>
      <c r="S68" s="108">
        <f t="shared" si="9"/>
        <v>65</v>
      </c>
      <c r="T68" s="108">
        <f t="shared" si="9"/>
        <v>66.599999999999994</v>
      </c>
      <c r="U68" s="108">
        <f t="shared" si="9"/>
        <v>20.6</v>
      </c>
      <c r="V68" s="108">
        <f t="shared" si="9"/>
        <v>21</v>
      </c>
      <c r="W68" s="108">
        <f t="shared" si="9"/>
        <v>22</v>
      </c>
      <c r="X68" s="108">
        <f t="shared" si="9"/>
        <v>17.899999999999999</v>
      </c>
      <c r="Y68" s="108">
        <f t="shared" si="9"/>
        <v>32.700000000000003</v>
      </c>
      <c r="Z68" s="108">
        <f t="shared" si="9"/>
        <v>28.3</v>
      </c>
      <c r="AA68" s="108">
        <f t="shared" si="9"/>
        <v>46</v>
      </c>
      <c r="AB68" s="108">
        <f t="shared" si="9"/>
        <v>39.5</v>
      </c>
      <c r="AC68" s="108">
        <f t="shared" si="9"/>
        <v>47.2</v>
      </c>
      <c r="AD68" s="108">
        <f t="shared" si="9"/>
        <v>45.7</v>
      </c>
      <c r="AE68" s="108">
        <f t="shared" si="9"/>
        <v>47.6</v>
      </c>
      <c r="AF68" s="108">
        <f t="shared" si="9"/>
        <v>48.4</v>
      </c>
      <c r="AG68" s="109">
        <f t="shared" si="8"/>
        <v>500</v>
      </c>
      <c r="AH68" s="109">
        <f t="shared" si="7"/>
        <v>500</v>
      </c>
      <c r="AI68" s="109">
        <f t="shared" si="7"/>
        <v>500</v>
      </c>
      <c r="AJ68" s="109">
        <f t="shared" si="7"/>
        <v>0</v>
      </c>
      <c r="AK68" s="109">
        <f t="shared" si="7"/>
        <v>500</v>
      </c>
    </row>
    <row r="69" spans="7:45" x14ac:dyDescent="0.35">
      <c r="G69" s="63">
        <v>5</v>
      </c>
      <c r="H69" s="108">
        <f t="shared" si="9"/>
        <v>13.6</v>
      </c>
      <c r="I69" s="108">
        <f t="shared" si="9"/>
        <v>28.8</v>
      </c>
      <c r="J69" s="108">
        <f t="shared" si="9"/>
        <v>36.5</v>
      </c>
      <c r="K69" s="108">
        <f t="shared" si="9"/>
        <v>46.2</v>
      </c>
      <c r="L69" s="108">
        <f t="shared" si="9"/>
        <v>500</v>
      </c>
      <c r="M69" s="108">
        <f t="shared" si="9"/>
        <v>64.599999999999994</v>
      </c>
      <c r="N69" s="108">
        <f t="shared" si="9"/>
        <v>70</v>
      </c>
      <c r="O69" s="108">
        <f t="shared" si="9"/>
        <v>43.2</v>
      </c>
      <c r="P69" s="108">
        <f t="shared" si="9"/>
        <v>40.700000000000003</v>
      </c>
      <c r="Q69" s="108">
        <f t="shared" si="9"/>
        <v>39.9</v>
      </c>
      <c r="R69" s="108">
        <f t="shared" si="9"/>
        <v>39</v>
      </c>
      <c r="S69" s="108">
        <f t="shared" si="9"/>
        <v>65</v>
      </c>
      <c r="T69" s="108">
        <f t="shared" si="9"/>
        <v>66.599999999999994</v>
      </c>
      <c r="U69" s="108">
        <f t="shared" si="9"/>
        <v>20.6</v>
      </c>
      <c r="V69" s="108">
        <f t="shared" si="9"/>
        <v>21</v>
      </c>
      <c r="W69" s="108">
        <f t="shared" si="9"/>
        <v>22</v>
      </c>
      <c r="X69" s="108">
        <f t="shared" si="9"/>
        <v>17.899999999999999</v>
      </c>
      <c r="Y69" s="108">
        <f t="shared" si="9"/>
        <v>32.700000000000003</v>
      </c>
      <c r="Z69" s="108">
        <f t="shared" si="9"/>
        <v>28.3</v>
      </c>
      <c r="AA69" s="108">
        <f t="shared" si="9"/>
        <v>46</v>
      </c>
      <c r="AB69" s="108">
        <f t="shared" si="9"/>
        <v>39.5</v>
      </c>
      <c r="AC69" s="108">
        <f t="shared" si="9"/>
        <v>47.2</v>
      </c>
      <c r="AD69" s="108">
        <f t="shared" si="9"/>
        <v>45.7</v>
      </c>
      <c r="AE69" s="108">
        <f t="shared" si="9"/>
        <v>47.6</v>
      </c>
      <c r="AF69" s="108">
        <f t="shared" si="9"/>
        <v>48.4</v>
      </c>
      <c r="AG69" s="109">
        <f t="shared" si="8"/>
        <v>500</v>
      </c>
      <c r="AH69" s="109">
        <f t="shared" si="7"/>
        <v>500</v>
      </c>
      <c r="AI69" s="109">
        <f t="shared" si="7"/>
        <v>500</v>
      </c>
      <c r="AJ69" s="109">
        <f t="shared" si="7"/>
        <v>500</v>
      </c>
      <c r="AK69" s="109">
        <f t="shared" si="7"/>
        <v>0</v>
      </c>
    </row>
    <row r="74" spans="7:45" x14ac:dyDescent="0.35">
      <c r="G74" s="95" t="s">
        <v>85</v>
      </c>
      <c r="H74" s="96">
        <v>1</v>
      </c>
      <c r="I74" s="96">
        <v>2</v>
      </c>
      <c r="J74" s="96">
        <v>3</v>
      </c>
      <c r="K74" s="96">
        <v>4</v>
      </c>
      <c r="L74" s="96">
        <v>5</v>
      </c>
      <c r="M74" s="96">
        <v>6</v>
      </c>
      <c r="N74" s="96">
        <v>7</v>
      </c>
      <c r="O74" s="96">
        <v>8</v>
      </c>
      <c r="P74" s="96">
        <v>9</v>
      </c>
      <c r="Q74" s="96">
        <v>10</v>
      </c>
      <c r="R74" s="96">
        <v>11</v>
      </c>
      <c r="S74" s="96">
        <v>12</v>
      </c>
      <c r="T74" s="96">
        <v>13</v>
      </c>
      <c r="U74" s="96">
        <v>14</v>
      </c>
      <c r="V74" s="96">
        <v>15</v>
      </c>
      <c r="W74" s="96">
        <v>16</v>
      </c>
      <c r="X74" s="96">
        <v>17</v>
      </c>
      <c r="Y74" s="96">
        <v>18</v>
      </c>
      <c r="Z74" s="96">
        <v>19</v>
      </c>
      <c r="AA74" s="96">
        <v>20</v>
      </c>
      <c r="AB74" s="96">
        <v>21</v>
      </c>
      <c r="AC74" s="96">
        <v>22</v>
      </c>
      <c r="AD74" s="96">
        <v>23</v>
      </c>
      <c r="AE74" s="96">
        <v>24</v>
      </c>
      <c r="AF74" s="96">
        <v>25</v>
      </c>
      <c r="AG74" s="97">
        <v>1</v>
      </c>
      <c r="AH74" s="97">
        <v>2</v>
      </c>
      <c r="AI74" s="97">
        <v>3</v>
      </c>
      <c r="AJ74" s="98">
        <v>4</v>
      </c>
      <c r="AK74" s="97">
        <v>5</v>
      </c>
      <c r="AM74" t="s">
        <v>88</v>
      </c>
      <c r="AR74" s="99" t="s">
        <v>99</v>
      </c>
      <c r="AS74" t="s">
        <v>110</v>
      </c>
    </row>
    <row r="75" spans="7:45" x14ac:dyDescent="0.35">
      <c r="G75" s="96">
        <v>1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100">
        <v>0</v>
      </c>
      <c r="T75" s="100">
        <v>0</v>
      </c>
      <c r="U75" s="100">
        <v>0</v>
      </c>
      <c r="V75" s="100">
        <v>0</v>
      </c>
      <c r="W75" s="100">
        <v>0</v>
      </c>
      <c r="X75" s="100">
        <v>1</v>
      </c>
      <c r="Y75" s="100">
        <v>0</v>
      </c>
      <c r="Z75" s="100">
        <v>0</v>
      </c>
      <c r="AA75" s="100">
        <v>0</v>
      </c>
      <c r="AB75" s="100">
        <v>0</v>
      </c>
      <c r="AC75" s="100">
        <v>0</v>
      </c>
      <c r="AD75" s="100">
        <v>0</v>
      </c>
      <c r="AE75" s="100">
        <v>0</v>
      </c>
      <c r="AF75" s="100">
        <v>0</v>
      </c>
      <c r="AG75" s="101">
        <v>0</v>
      </c>
      <c r="AH75" s="101">
        <v>0</v>
      </c>
      <c r="AI75" s="101">
        <v>0</v>
      </c>
      <c r="AJ75" s="101">
        <v>0</v>
      </c>
      <c r="AK75" s="101">
        <v>0</v>
      </c>
      <c r="AM75" s="104">
        <f>SUM(H75:AK75)</f>
        <v>1</v>
      </c>
      <c r="AR75">
        <f>G75</f>
        <v>1</v>
      </c>
      <c r="AS75">
        <f>SUMPRODUCT(H75:AK75,$H$74:$AK$74)</f>
        <v>17</v>
      </c>
    </row>
    <row r="76" spans="7:45" x14ac:dyDescent="0.35">
      <c r="G76" s="96">
        <v>2</v>
      </c>
      <c r="H76" s="100">
        <v>0</v>
      </c>
      <c r="I76" s="100">
        <v>0</v>
      </c>
      <c r="J76" s="100">
        <v>0</v>
      </c>
      <c r="K76" s="100">
        <v>0</v>
      </c>
      <c r="L76" s="100">
        <v>0</v>
      </c>
      <c r="M76" s="100">
        <v>0</v>
      </c>
      <c r="N76" s="100">
        <v>0</v>
      </c>
      <c r="O76" s="100">
        <v>0</v>
      </c>
      <c r="P76" s="100">
        <v>0</v>
      </c>
      <c r="Q76" s="100">
        <v>0</v>
      </c>
      <c r="R76" s="100">
        <v>1</v>
      </c>
      <c r="S76" s="100">
        <v>0</v>
      </c>
      <c r="T76" s="100">
        <v>0</v>
      </c>
      <c r="U76" s="100">
        <v>0</v>
      </c>
      <c r="V76" s="100">
        <v>0</v>
      </c>
      <c r="W76" s="100">
        <v>0</v>
      </c>
      <c r="X76" s="100">
        <v>0</v>
      </c>
      <c r="Y76" s="100">
        <v>0</v>
      </c>
      <c r="Z76" s="100">
        <v>0</v>
      </c>
      <c r="AA76" s="100">
        <v>0</v>
      </c>
      <c r="AB76" s="100">
        <v>0</v>
      </c>
      <c r="AC76" s="100">
        <v>0</v>
      </c>
      <c r="AD76" s="100">
        <v>0</v>
      </c>
      <c r="AE76" s="100">
        <v>0</v>
      </c>
      <c r="AF76" s="100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M76" s="104">
        <f t="shared" ref="AM76:AM104" si="10">SUM(H76:AK76)</f>
        <v>1</v>
      </c>
      <c r="AO76" t="s">
        <v>93</v>
      </c>
      <c r="AP76" s="103">
        <f>SUM(H100:AF104)</f>
        <v>2</v>
      </c>
      <c r="AR76">
        <f t="shared" ref="AR76:AR104" si="11">G76</f>
        <v>2</v>
      </c>
      <c r="AS76">
        <f t="shared" ref="AS76:AS104" si="12">SUMPRODUCT(H76:AK76,$H$74:$AK$74)</f>
        <v>11</v>
      </c>
    </row>
    <row r="77" spans="7:45" x14ac:dyDescent="0.35">
      <c r="G77" s="96">
        <v>3</v>
      </c>
      <c r="H77" s="100">
        <v>0</v>
      </c>
      <c r="I77" s="100">
        <v>0</v>
      </c>
      <c r="J77" s="100">
        <v>0</v>
      </c>
      <c r="K77" s="100">
        <v>0</v>
      </c>
      <c r="L77" s="100">
        <v>0</v>
      </c>
      <c r="M77" s="100">
        <v>0</v>
      </c>
      <c r="N77" s="100">
        <v>0</v>
      </c>
      <c r="O77" s="100">
        <v>0</v>
      </c>
      <c r="P77" s="100">
        <v>0</v>
      </c>
      <c r="Q77" s="100">
        <v>0</v>
      </c>
      <c r="R77" s="100">
        <v>0</v>
      </c>
      <c r="S77" s="100">
        <v>0</v>
      </c>
      <c r="T77" s="100">
        <v>0</v>
      </c>
      <c r="U77" s="100">
        <v>0</v>
      </c>
      <c r="V77" s="100">
        <v>0</v>
      </c>
      <c r="W77" s="100">
        <v>0</v>
      </c>
      <c r="X77" s="100">
        <v>0</v>
      </c>
      <c r="Y77" s="100">
        <v>0</v>
      </c>
      <c r="Z77" s="100">
        <v>1</v>
      </c>
      <c r="AA77" s="100">
        <v>0</v>
      </c>
      <c r="AB77" s="100">
        <v>0</v>
      </c>
      <c r="AC77" s="100">
        <v>0</v>
      </c>
      <c r="AD77" s="100">
        <v>0</v>
      </c>
      <c r="AE77" s="100">
        <v>0</v>
      </c>
      <c r="AF77" s="100">
        <v>0</v>
      </c>
      <c r="AG77" s="101">
        <v>0</v>
      </c>
      <c r="AH77" s="101">
        <v>0</v>
      </c>
      <c r="AI77" s="101">
        <v>0</v>
      </c>
      <c r="AJ77" s="101">
        <v>0</v>
      </c>
      <c r="AK77" s="101">
        <v>0</v>
      </c>
      <c r="AM77" s="104">
        <f t="shared" si="10"/>
        <v>1</v>
      </c>
      <c r="AO77" t="s">
        <v>94</v>
      </c>
      <c r="AP77" s="103">
        <f>SUM(AG75:AK99)</f>
        <v>2</v>
      </c>
      <c r="AR77">
        <f t="shared" si="11"/>
        <v>3</v>
      </c>
      <c r="AS77">
        <f t="shared" si="12"/>
        <v>19</v>
      </c>
    </row>
    <row r="78" spans="7:45" x14ac:dyDescent="0.35">
      <c r="G78" s="96">
        <v>4</v>
      </c>
      <c r="H78" s="100">
        <v>0</v>
      </c>
      <c r="I78" s="100">
        <v>0</v>
      </c>
      <c r="J78" s="100">
        <v>0</v>
      </c>
      <c r="K78" s="100">
        <v>0</v>
      </c>
      <c r="L78" s="100">
        <v>0</v>
      </c>
      <c r="M78" s="100">
        <v>0</v>
      </c>
      <c r="N78" s="100">
        <v>0</v>
      </c>
      <c r="O78" s="100">
        <v>0</v>
      </c>
      <c r="P78" s="100">
        <v>0</v>
      </c>
      <c r="Q78" s="100">
        <v>0</v>
      </c>
      <c r="R78" s="100">
        <v>0</v>
      </c>
      <c r="S78" s="100">
        <v>0</v>
      </c>
      <c r="T78" s="100">
        <v>0</v>
      </c>
      <c r="U78" s="100">
        <v>0</v>
      </c>
      <c r="V78" s="100">
        <v>0</v>
      </c>
      <c r="W78" s="100">
        <v>0</v>
      </c>
      <c r="X78" s="100">
        <v>0</v>
      </c>
      <c r="Y78" s="100">
        <v>0</v>
      </c>
      <c r="Z78" s="100">
        <v>0</v>
      </c>
      <c r="AA78" s="100">
        <v>0</v>
      </c>
      <c r="AB78" s="100">
        <v>1</v>
      </c>
      <c r="AC78" s="100">
        <v>0</v>
      </c>
      <c r="AD78" s="100">
        <v>0</v>
      </c>
      <c r="AE78" s="100">
        <v>0</v>
      </c>
      <c r="AF78" s="100">
        <v>0</v>
      </c>
      <c r="AG78" s="101">
        <v>0</v>
      </c>
      <c r="AH78" s="101">
        <v>0</v>
      </c>
      <c r="AI78" s="101">
        <v>0</v>
      </c>
      <c r="AJ78" s="101">
        <v>0</v>
      </c>
      <c r="AK78" s="101">
        <v>0</v>
      </c>
      <c r="AM78" s="104">
        <f t="shared" si="10"/>
        <v>1</v>
      </c>
      <c r="AR78">
        <f t="shared" si="11"/>
        <v>4</v>
      </c>
      <c r="AS78">
        <f t="shared" si="12"/>
        <v>21</v>
      </c>
    </row>
    <row r="79" spans="7:45" x14ac:dyDescent="0.35">
      <c r="G79" s="96">
        <v>5</v>
      </c>
      <c r="H79" s="100">
        <v>0</v>
      </c>
      <c r="I79" s="100">
        <v>0</v>
      </c>
      <c r="J79" s="100">
        <v>0</v>
      </c>
      <c r="K79" s="100">
        <v>0</v>
      </c>
      <c r="L79" s="100">
        <v>0</v>
      </c>
      <c r="M79" s="100">
        <v>0</v>
      </c>
      <c r="N79" s="100">
        <v>0</v>
      </c>
      <c r="O79" s="100">
        <v>0</v>
      </c>
      <c r="P79" s="100">
        <v>0</v>
      </c>
      <c r="Q79" s="100">
        <v>0</v>
      </c>
      <c r="R79" s="100">
        <v>0</v>
      </c>
      <c r="S79" s="100">
        <v>0</v>
      </c>
      <c r="T79" s="100">
        <v>0</v>
      </c>
      <c r="U79" s="100">
        <v>0</v>
      </c>
      <c r="V79" s="100">
        <v>0</v>
      </c>
      <c r="W79" s="100">
        <v>0</v>
      </c>
      <c r="X79" s="100">
        <v>0</v>
      </c>
      <c r="Y79" s="100">
        <v>0</v>
      </c>
      <c r="Z79" s="100">
        <v>0</v>
      </c>
      <c r="AA79" s="100">
        <v>0</v>
      </c>
      <c r="AB79" s="100">
        <v>0</v>
      </c>
      <c r="AC79" s="100">
        <v>0</v>
      </c>
      <c r="AD79" s="100">
        <v>0</v>
      </c>
      <c r="AE79" s="100">
        <v>0</v>
      </c>
      <c r="AF79" s="100">
        <v>1</v>
      </c>
      <c r="AG79" s="101">
        <v>0</v>
      </c>
      <c r="AH79" s="101">
        <v>0</v>
      </c>
      <c r="AI79" s="101">
        <v>0</v>
      </c>
      <c r="AJ79" s="101">
        <v>0</v>
      </c>
      <c r="AK79" s="101">
        <v>0</v>
      </c>
      <c r="AM79" s="104">
        <f t="shared" si="10"/>
        <v>1</v>
      </c>
      <c r="AR79">
        <f t="shared" si="11"/>
        <v>5</v>
      </c>
      <c r="AS79">
        <f t="shared" si="12"/>
        <v>25</v>
      </c>
    </row>
    <row r="80" spans="7:45" x14ac:dyDescent="0.35">
      <c r="G80" s="96">
        <v>6</v>
      </c>
      <c r="H80" s="100">
        <v>0</v>
      </c>
      <c r="I80" s="100">
        <v>0</v>
      </c>
      <c r="J80" s="100">
        <v>0</v>
      </c>
      <c r="K80" s="100">
        <v>0</v>
      </c>
      <c r="L80" s="100">
        <v>1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0">
        <v>0</v>
      </c>
      <c r="S80" s="100">
        <v>0</v>
      </c>
      <c r="T80" s="100">
        <v>0</v>
      </c>
      <c r="U80" s="100">
        <v>0</v>
      </c>
      <c r="V80" s="100">
        <v>0</v>
      </c>
      <c r="W80" s="100">
        <v>0</v>
      </c>
      <c r="X80" s="100">
        <v>0</v>
      </c>
      <c r="Y80" s="100">
        <v>0</v>
      </c>
      <c r="Z80" s="100">
        <v>0</v>
      </c>
      <c r="AA80" s="100">
        <v>0</v>
      </c>
      <c r="AB80" s="100">
        <v>0</v>
      </c>
      <c r="AC80" s="100">
        <v>0</v>
      </c>
      <c r="AD80" s="100">
        <v>0</v>
      </c>
      <c r="AE80" s="100">
        <v>0</v>
      </c>
      <c r="AF80" s="100">
        <v>0</v>
      </c>
      <c r="AG80" s="101">
        <v>0</v>
      </c>
      <c r="AH80" s="101">
        <v>0</v>
      </c>
      <c r="AI80" s="101">
        <v>0</v>
      </c>
      <c r="AJ80" s="101">
        <v>0</v>
      </c>
      <c r="AK80" s="101">
        <v>0</v>
      </c>
      <c r="AM80" s="104">
        <f t="shared" si="10"/>
        <v>1</v>
      </c>
      <c r="AR80">
        <f t="shared" si="11"/>
        <v>6</v>
      </c>
      <c r="AS80">
        <f t="shared" si="12"/>
        <v>5</v>
      </c>
    </row>
    <row r="81" spans="7:45" x14ac:dyDescent="0.35">
      <c r="G81" s="96">
        <v>7</v>
      </c>
      <c r="H81" s="100">
        <v>0</v>
      </c>
      <c r="I81" s="100">
        <v>0</v>
      </c>
      <c r="J81" s="100">
        <v>0</v>
      </c>
      <c r="K81" s="100">
        <v>0</v>
      </c>
      <c r="L81" s="100">
        <v>0</v>
      </c>
      <c r="M81" s="100">
        <v>1</v>
      </c>
      <c r="N81" s="100">
        <v>0</v>
      </c>
      <c r="O81" s="100">
        <v>0</v>
      </c>
      <c r="P81" s="100">
        <v>0</v>
      </c>
      <c r="Q81" s="100">
        <v>0</v>
      </c>
      <c r="R81" s="100">
        <v>0</v>
      </c>
      <c r="S81" s="100">
        <v>0</v>
      </c>
      <c r="T81" s="100">
        <v>0</v>
      </c>
      <c r="U81" s="100">
        <v>0</v>
      </c>
      <c r="V81" s="100">
        <v>0</v>
      </c>
      <c r="W81" s="100">
        <v>0</v>
      </c>
      <c r="X81" s="100">
        <v>0</v>
      </c>
      <c r="Y81" s="100">
        <v>0</v>
      </c>
      <c r="Z81" s="100">
        <v>0</v>
      </c>
      <c r="AA81" s="100">
        <v>0</v>
      </c>
      <c r="AB81" s="100">
        <v>0</v>
      </c>
      <c r="AC81" s="100">
        <v>0</v>
      </c>
      <c r="AD81" s="100">
        <v>0</v>
      </c>
      <c r="AE81" s="100">
        <v>0</v>
      </c>
      <c r="AF81" s="100">
        <v>0</v>
      </c>
      <c r="AG81" s="101">
        <v>0</v>
      </c>
      <c r="AH81" s="101">
        <v>0</v>
      </c>
      <c r="AI81" s="101">
        <v>0</v>
      </c>
      <c r="AJ81" s="101">
        <v>0</v>
      </c>
      <c r="AK81" s="101">
        <v>0</v>
      </c>
      <c r="AM81" s="104">
        <f t="shared" si="10"/>
        <v>1</v>
      </c>
      <c r="AR81">
        <f t="shared" si="11"/>
        <v>7</v>
      </c>
      <c r="AS81">
        <f t="shared" si="12"/>
        <v>6</v>
      </c>
    </row>
    <row r="82" spans="7:45" x14ac:dyDescent="0.35">
      <c r="G82" s="96">
        <v>8</v>
      </c>
      <c r="H82" s="100">
        <v>0</v>
      </c>
      <c r="I82" s="100">
        <v>0</v>
      </c>
      <c r="J82" s="100">
        <v>0</v>
      </c>
      <c r="K82" s="100">
        <v>0</v>
      </c>
      <c r="L82" s="100">
        <v>0</v>
      </c>
      <c r="M82" s="100">
        <v>0</v>
      </c>
      <c r="N82" s="100">
        <v>1</v>
      </c>
      <c r="O82" s="100">
        <v>0</v>
      </c>
      <c r="P82" s="100">
        <v>0</v>
      </c>
      <c r="Q82" s="100">
        <v>0</v>
      </c>
      <c r="R82" s="100">
        <v>0</v>
      </c>
      <c r="S82" s="100">
        <v>0</v>
      </c>
      <c r="T82" s="100">
        <v>0</v>
      </c>
      <c r="U82" s="100">
        <v>0</v>
      </c>
      <c r="V82" s="100">
        <v>0</v>
      </c>
      <c r="W82" s="100">
        <v>0</v>
      </c>
      <c r="X82" s="100">
        <v>0</v>
      </c>
      <c r="Y82" s="100">
        <v>0</v>
      </c>
      <c r="Z82" s="100">
        <v>0</v>
      </c>
      <c r="AA82" s="100">
        <v>0</v>
      </c>
      <c r="AB82" s="100">
        <v>0</v>
      </c>
      <c r="AC82" s="100">
        <v>0</v>
      </c>
      <c r="AD82" s="100">
        <v>0</v>
      </c>
      <c r="AE82" s="100">
        <v>0</v>
      </c>
      <c r="AF82" s="100">
        <v>0</v>
      </c>
      <c r="AG82" s="101">
        <v>0</v>
      </c>
      <c r="AH82" s="101">
        <v>0</v>
      </c>
      <c r="AI82" s="101">
        <v>0</v>
      </c>
      <c r="AJ82" s="101">
        <v>0</v>
      </c>
      <c r="AK82" s="101">
        <v>0</v>
      </c>
      <c r="AM82" s="104">
        <f t="shared" si="10"/>
        <v>1</v>
      </c>
      <c r="AR82">
        <f t="shared" si="11"/>
        <v>8</v>
      </c>
      <c r="AS82">
        <f t="shared" si="12"/>
        <v>7</v>
      </c>
    </row>
    <row r="83" spans="7:45" x14ac:dyDescent="0.35">
      <c r="G83" s="96">
        <v>9</v>
      </c>
      <c r="H83" s="100">
        <v>0</v>
      </c>
      <c r="I83" s="100">
        <v>0</v>
      </c>
      <c r="J83" s="100">
        <v>0</v>
      </c>
      <c r="K83" s="100">
        <v>0</v>
      </c>
      <c r="L83" s="100">
        <v>0</v>
      </c>
      <c r="M83" s="100">
        <v>0</v>
      </c>
      <c r="N83" s="100">
        <v>0</v>
      </c>
      <c r="O83" s="100">
        <v>1</v>
      </c>
      <c r="P83" s="100">
        <v>0</v>
      </c>
      <c r="Q83" s="100">
        <v>0</v>
      </c>
      <c r="R83" s="100">
        <v>0</v>
      </c>
      <c r="S83" s="100">
        <v>0</v>
      </c>
      <c r="T83" s="100">
        <v>0</v>
      </c>
      <c r="U83" s="100">
        <v>0</v>
      </c>
      <c r="V83" s="100">
        <v>0</v>
      </c>
      <c r="W83" s="100">
        <v>0</v>
      </c>
      <c r="X83" s="100">
        <v>0</v>
      </c>
      <c r="Y83" s="100">
        <v>0</v>
      </c>
      <c r="Z83" s="100">
        <v>0</v>
      </c>
      <c r="AA83" s="100">
        <v>0</v>
      </c>
      <c r="AB83" s="100">
        <v>0</v>
      </c>
      <c r="AC83" s="100">
        <v>0</v>
      </c>
      <c r="AD83" s="100">
        <v>0</v>
      </c>
      <c r="AE83" s="100">
        <v>0</v>
      </c>
      <c r="AF83" s="100">
        <v>0</v>
      </c>
      <c r="AG83" s="101">
        <v>0</v>
      </c>
      <c r="AH83" s="101">
        <v>0</v>
      </c>
      <c r="AI83" s="101">
        <v>0</v>
      </c>
      <c r="AJ83" s="101">
        <v>0</v>
      </c>
      <c r="AK83" s="101">
        <v>0</v>
      </c>
      <c r="AM83" s="104">
        <f t="shared" si="10"/>
        <v>1</v>
      </c>
      <c r="AR83">
        <f t="shared" si="11"/>
        <v>9</v>
      </c>
      <c r="AS83">
        <f t="shared" si="12"/>
        <v>8</v>
      </c>
    </row>
    <row r="84" spans="7:45" x14ac:dyDescent="0.35">
      <c r="G84" s="96">
        <v>10</v>
      </c>
      <c r="H84" s="100">
        <v>0</v>
      </c>
      <c r="I84" s="100">
        <v>0</v>
      </c>
      <c r="J84" s="100">
        <v>0</v>
      </c>
      <c r="K84" s="100">
        <v>0</v>
      </c>
      <c r="L84" s="100">
        <v>0</v>
      </c>
      <c r="M84" s="100">
        <v>0</v>
      </c>
      <c r="N84" s="100">
        <v>0</v>
      </c>
      <c r="O84" s="100">
        <v>0</v>
      </c>
      <c r="P84" s="100">
        <v>1</v>
      </c>
      <c r="Q84" s="100">
        <v>0</v>
      </c>
      <c r="R84" s="100">
        <v>0</v>
      </c>
      <c r="S84" s="100">
        <v>0</v>
      </c>
      <c r="T84" s="100">
        <v>0</v>
      </c>
      <c r="U84" s="100">
        <v>0</v>
      </c>
      <c r="V84" s="100">
        <v>0</v>
      </c>
      <c r="W84" s="100">
        <v>0</v>
      </c>
      <c r="X84" s="100">
        <v>0</v>
      </c>
      <c r="Y84" s="100">
        <v>0</v>
      </c>
      <c r="Z84" s="100">
        <v>0</v>
      </c>
      <c r="AA84" s="100">
        <v>0</v>
      </c>
      <c r="AB84" s="100">
        <v>0</v>
      </c>
      <c r="AC84" s="100">
        <v>0</v>
      </c>
      <c r="AD84" s="100">
        <v>0</v>
      </c>
      <c r="AE84" s="100">
        <v>0</v>
      </c>
      <c r="AF84" s="100">
        <v>0</v>
      </c>
      <c r="AG84" s="101">
        <v>0</v>
      </c>
      <c r="AH84" s="101">
        <v>0</v>
      </c>
      <c r="AI84" s="101">
        <v>0</v>
      </c>
      <c r="AJ84" s="101">
        <v>0</v>
      </c>
      <c r="AK84" s="101">
        <v>0</v>
      </c>
      <c r="AM84" s="104">
        <f t="shared" si="10"/>
        <v>1</v>
      </c>
      <c r="AR84">
        <f t="shared" si="11"/>
        <v>10</v>
      </c>
      <c r="AS84">
        <f t="shared" si="12"/>
        <v>9</v>
      </c>
    </row>
    <row r="85" spans="7:45" x14ac:dyDescent="0.35">
      <c r="G85" s="96">
        <v>11</v>
      </c>
      <c r="H85" s="100">
        <v>0</v>
      </c>
      <c r="I85" s="100">
        <v>0</v>
      </c>
      <c r="J85" s="100">
        <v>0</v>
      </c>
      <c r="K85" s="100">
        <v>0</v>
      </c>
      <c r="L85" s="100">
        <v>0</v>
      </c>
      <c r="M85" s="100">
        <v>0</v>
      </c>
      <c r="N85" s="100">
        <v>0</v>
      </c>
      <c r="O85" s="100">
        <v>0</v>
      </c>
      <c r="P85" s="100">
        <v>0</v>
      </c>
      <c r="Q85" s="100">
        <v>1</v>
      </c>
      <c r="R85" s="100">
        <v>0</v>
      </c>
      <c r="S85" s="100">
        <v>0</v>
      </c>
      <c r="T85" s="100">
        <v>0</v>
      </c>
      <c r="U85" s="100">
        <v>0</v>
      </c>
      <c r="V85" s="100">
        <v>0</v>
      </c>
      <c r="W85" s="100">
        <v>0</v>
      </c>
      <c r="X85" s="100">
        <v>0</v>
      </c>
      <c r="Y85" s="100">
        <v>0</v>
      </c>
      <c r="Z85" s="100">
        <v>0</v>
      </c>
      <c r="AA85" s="100">
        <v>0</v>
      </c>
      <c r="AB85" s="100">
        <v>0</v>
      </c>
      <c r="AC85" s="100">
        <v>0</v>
      </c>
      <c r="AD85" s="100">
        <v>0</v>
      </c>
      <c r="AE85" s="100">
        <v>0</v>
      </c>
      <c r="AF85" s="100">
        <v>0</v>
      </c>
      <c r="AG85" s="101">
        <v>0</v>
      </c>
      <c r="AH85" s="101">
        <v>0</v>
      </c>
      <c r="AI85" s="101">
        <v>0</v>
      </c>
      <c r="AJ85" s="101">
        <v>0</v>
      </c>
      <c r="AK85" s="101">
        <v>0</v>
      </c>
      <c r="AM85" s="104">
        <f t="shared" si="10"/>
        <v>1</v>
      </c>
      <c r="AR85">
        <f t="shared" si="11"/>
        <v>11</v>
      </c>
      <c r="AS85">
        <f t="shared" si="12"/>
        <v>10</v>
      </c>
    </row>
    <row r="86" spans="7:45" x14ac:dyDescent="0.35">
      <c r="G86" s="96">
        <v>12</v>
      </c>
      <c r="H86" s="100">
        <v>0</v>
      </c>
      <c r="I86" s="100">
        <v>0</v>
      </c>
      <c r="J86" s="100">
        <v>0</v>
      </c>
      <c r="K86" s="100">
        <v>0</v>
      </c>
      <c r="L86" s="100">
        <v>0</v>
      </c>
      <c r="M86" s="100">
        <v>0</v>
      </c>
      <c r="N86" s="100">
        <v>0</v>
      </c>
      <c r="O86" s="100">
        <v>0</v>
      </c>
      <c r="P86" s="100">
        <v>0</v>
      </c>
      <c r="Q86" s="100">
        <v>0</v>
      </c>
      <c r="R86" s="100">
        <v>0</v>
      </c>
      <c r="S86" s="100">
        <v>0</v>
      </c>
      <c r="T86" s="100">
        <v>1</v>
      </c>
      <c r="U86" s="100">
        <v>0</v>
      </c>
      <c r="V86" s="100">
        <v>0</v>
      </c>
      <c r="W86" s="100">
        <v>0</v>
      </c>
      <c r="X86" s="100">
        <v>0</v>
      </c>
      <c r="Y86" s="100">
        <v>0</v>
      </c>
      <c r="Z86" s="100">
        <v>0</v>
      </c>
      <c r="AA86" s="100">
        <v>0</v>
      </c>
      <c r="AB86" s="100">
        <v>0</v>
      </c>
      <c r="AC86" s="100">
        <v>0</v>
      </c>
      <c r="AD86" s="100">
        <v>0</v>
      </c>
      <c r="AE86" s="100">
        <v>0</v>
      </c>
      <c r="AF86" s="100">
        <v>0</v>
      </c>
      <c r="AG86" s="101">
        <v>0</v>
      </c>
      <c r="AH86" s="101">
        <v>0</v>
      </c>
      <c r="AI86" s="101">
        <v>0</v>
      </c>
      <c r="AJ86" s="101">
        <v>0</v>
      </c>
      <c r="AK86" s="101">
        <v>0</v>
      </c>
      <c r="AM86" s="104">
        <f t="shared" si="10"/>
        <v>1</v>
      </c>
      <c r="AR86">
        <f t="shared" si="11"/>
        <v>12</v>
      </c>
      <c r="AS86">
        <f t="shared" si="12"/>
        <v>13</v>
      </c>
    </row>
    <row r="87" spans="7:45" x14ac:dyDescent="0.35">
      <c r="G87" s="96">
        <v>13</v>
      </c>
      <c r="H87" s="100">
        <v>0</v>
      </c>
      <c r="I87" s="100">
        <v>0</v>
      </c>
      <c r="J87" s="100">
        <v>0</v>
      </c>
      <c r="K87" s="100">
        <v>0</v>
      </c>
      <c r="L87" s="100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0">
        <v>0</v>
      </c>
      <c r="S87" s="100">
        <v>0</v>
      </c>
      <c r="T87" s="100">
        <v>0</v>
      </c>
      <c r="U87" s="100">
        <v>0</v>
      </c>
      <c r="V87" s="100">
        <v>0</v>
      </c>
      <c r="W87" s="100">
        <v>0</v>
      </c>
      <c r="X87" s="100">
        <v>0</v>
      </c>
      <c r="Y87" s="100">
        <v>0</v>
      </c>
      <c r="Z87" s="100">
        <v>0</v>
      </c>
      <c r="AA87" s="100">
        <v>0</v>
      </c>
      <c r="AB87" s="100">
        <v>0</v>
      </c>
      <c r="AC87" s="100">
        <v>0</v>
      </c>
      <c r="AD87" s="100">
        <v>0</v>
      </c>
      <c r="AE87" s="100">
        <v>0</v>
      </c>
      <c r="AF87" s="100">
        <v>0</v>
      </c>
      <c r="AG87" s="101">
        <v>0</v>
      </c>
      <c r="AH87" s="101">
        <v>0</v>
      </c>
      <c r="AI87" s="101">
        <v>0</v>
      </c>
      <c r="AJ87" s="101">
        <v>1</v>
      </c>
      <c r="AK87" s="101">
        <v>0</v>
      </c>
      <c r="AM87" s="104">
        <f t="shared" si="10"/>
        <v>1</v>
      </c>
      <c r="AR87">
        <f t="shared" si="11"/>
        <v>13</v>
      </c>
      <c r="AS87">
        <f t="shared" si="12"/>
        <v>4</v>
      </c>
    </row>
    <row r="88" spans="7:45" x14ac:dyDescent="0.35">
      <c r="G88" s="96">
        <v>14</v>
      </c>
      <c r="H88" s="100">
        <v>0</v>
      </c>
      <c r="I88" s="100">
        <v>0</v>
      </c>
      <c r="J88" s="100">
        <v>0</v>
      </c>
      <c r="K88" s="100">
        <v>0</v>
      </c>
      <c r="L88" s="100">
        <v>0</v>
      </c>
      <c r="M88" s="100">
        <v>0</v>
      </c>
      <c r="N88" s="100">
        <v>0</v>
      </c>
      <c r="O88" s="100">
        <v>0</v>
      </c>
      <c r="P88" s="100">
        <v>0</v>
      </c>
      <c r="Q88" s="100">
        <v>0</v>
      </c>
      <c r="R88" s="100">
        <v>0</v>
      </c>
      <c r="S88" s="100">
        <v>0</v>
      </c>
      <c r="T88" s="100">
        <v>0</v>
      </c>
      <c r="U88" s="100">
        <v>0</v>
      </c>
      <c r="V88" s="100">
        <v>1</v>
      </c>
      <c r="W88" s="100">
        <v>0</v>
      </c>
      <c r="X88" s="100">
        <v>0</v>
      </c>
      <c r="Y88" s="100">
        <v>0</v>
      </c>
      <c r="Z88" s="100">
        <v>0</v>
      </c>
      <c r="AA88" s="100">
        <v>0</v>
      </c>
      <c r="AB88" s="100">
        <v>0</v>
      </c>
      <c r="AC88" s="100">
        <v>0</v>
      </c>
      <c r="AD88" s="100">
        <v>0</v>
      </c>
      <c r="AE88" s="100">
        <v>0</v>
      </c>
      <c r="AF88" s="100">
        <v>0</v>
      </c>
      <c r="AG88" s="101">
        <v>0</v>
      </c>
      <c r="AH88" s="101">
        <v>0</v>
      </c>
      <c r="AI88" s="101">
        <v>0</v>
      </c>
      <c r="AJ88" s="101">
        <v>0</v>
      </c>
      <c r="AK88" s="101">
        <v>0</v>
      </c>
      <c r="AM88" s="104">
        <f t="shared" si="10"/>
        <v>1</v>
      </c>
      <c r="AR88">
        <f t="shared" si="11"/>
        <v>14</v>
      </c>
      <c r="AS88">
        <f t="shared" si="12"/>
        <v>15</v>
      </c>
    </row>
    <row r="89" spans="7:45" x14ac:dyDescent="0.35">
      <c r="G89" s="96">
        <v>15</v>
      </c>
      <c r="H89" s="100">
        <v>0</v>
      </c>
      <c r="I89" s="100">
        <v>0</v>
      </c>
      <c r="J89" s="100">
        <v>0</v>
      </c>
      <c r="K89" s="100">
        <v>0</v>
      </c>
      <c r="L89" s="100">
        <v>0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0">
        <v>0</v>
      </c>
      <c r="S89" s="100">
        <v>1</v>
      </c>
      <c r="T89" s="100">
        <v>0</v>
      </c>
      <c r="U89" s="100">
        <v>0</v>
      </c>
      <c r="V89" s="100">
        <v>0</v>
      </c>
      <c r="W89" s="100">
        <v>0</v>
      </c>
      <c r="X89" s="100">
        <v>0</v>
      </c>
      <c r="Y89" s="100">
        <v>0</v>
      </c>
      <c r="Z89" s="100">
        <v>0</v>
      </c>
      <c r="AA89" s="100">
        <v>0</v>
      </c>
      <c r="AB89" s="100">
        <v>0</v>
      </c>
      <c r="AC89" s="100">
        <v>0</v>
      </c>
      <c r="AD89" s="100">
        <v>0</v>
      </c>
      <c r="AE89" s="100">
        <v>0</v>
      </c>
      <c r="AF89" s="100">
        <v>0</v>
      </c>
      <c r="AG89" s="101">
        <v>0</v>
      </c>
      <c r="AH89" s="101">
        <v>0</v>
      </c>
      <c r="AI89" s="101">
        <v>0</v>
      </c>
      <c r="AJ89" s="101">
        <v>0</v>
      </c>
      <c r="AK89" s="101">
        <v>0</v>
      </c>
      <c r="AM89" s="104">
        <f t="shared" si="10"/>
        <v>1</v>
      </c>
      <c r="AR89">
        <f t="shared" si="11"/>
        <v>15</v>
      </c>
      <c r="AS89">
        <f t="shared" si="12"/>
        <v>12</v>
      </c>
    </row>
    <row r="90" spans="7:45" x14ac:dyDescent="0.35">
      <c r="G90" s="96">
        <v>16</v>
      </c>
      <c r="H90" s="100">
        <v>0</v>
      </c>
      <c r="I90" s="100">
        <v>0</v>
      </c>
      <c r="J90" s="100">
        <v>0</v>
      </c>
      <c r="K90" s="100">
        <v>0</v>
      </c>
      <c r="L90" s="100">
        <v>0</v>
      </c>
      <c r="M90" s="100">
        <v>0</v>
      </c>
      <c r="N90" s="100">
        <v>0</v>
      </c>
      <c r="O90" s="100">
        <v>0</v>
      </c>
      <c r="P90" s="100">
        <v>0</v>
      </c>
      <c r="Q90" s="100">
        <v>0</v>
      </c>
      <c r="R90" s="100">
        <v>0</v>
      </c>
      <c r="S90" s="100">
        <v>0</v>
      </c>
      <c r="T90" s="100">
        <v>0</v>
      </c>
      <c r="U90" s="100">
        <v>1</v>
      </c>
      <c r="V90" s="100">
        <v>0</v>
      </c>
      <c r="W90" s="100">
        <v>0</v>
      </c>
      <c r="X90" s="100">
        <v>0</v>
      </c>
      <c r="Y90" s="100">
        <v>0</v>
      </c>
      <c r="Z90" s="100">
        <v>0</v>
      </c>
      <c r="AA90" s="100">
        <v>0</v>
      </c>
      <c r="AB90" s="100">
        <v>0</v>
      </c>
      <c r="AC90" s="100">
        <v>0</v>
      </c>
      <c r="AD90" s="100">
        <v>0</v>
      </c>
      <c r="AE90" s="100">
        <v>0</v>
      </c>
      <c r="AF90" s="100">
        <v>0</v>
      </c>
      <c r="AG90" s="101">
        <v>0</v>
      </c>
      <c r="AH90" s="101">
        <v>0</v>
      </c>
      <c r="AI90" s="101">
        <v>0</v>
      </c>
      <c r="AJ90" s="101">
        <v>0</v>
      </c>
      <c r="AK90" s="101">
        <v>0</v>
      </c>
      <c r="AM90" s="104">
        <f t="shared" si="10"/>
        <v>1</v>
      </c>
      <c r="AR90">
        <f t="shared" si="11"/>
        <v>16</v>
      </c>
      <c r="AS90">
        <f t="shared" si="12"/>
        <v>14</v>
      </c>
    </row>
    <row r="91" spans="7:45" x14ac:dyDescent="0.35">
      <c r="G91" s="96">
        <v>17</v>
      </c>
      <c r="H91" s="100">
        <v>0</v>
      </c>
      <c r="I91" s="100">
        <v>0</v>
      </c>
      <c r="J91" s="100">
        <v>0</v>
      </c>
      <c r="K91" s="100">
        <v>0</v>
      </c>
      <c r="L91" s="100">
        <v>0</v>
      </c>
      <c r="M91" s="100">
        <v>0</v>
      </c>
      <c r="N91" s="100">
        <v>0</v>
      </c>
      <c r="O91" s="100">
        <v>0</v>
      </c>
      <c r="P91" s="100">
        <v>0</v>
      </c>
      <c r="Q91" s="100">
        <v>0</v>
      </c>
      <c r="R91" s="100">
        <v>0</v>
      </c>
      <c r="S91" s="100">
        <v>0</v>
      </c>
      <c r="T91" s="100">
        <v>0</v>
      </c>
      <c r="U91" s="100">
        <v>0</v>
      </c>
      <c r="V91" s="100">
        <v>0</v>
      </c>
      <c r="W91" s="100">
        <v>0</v>
      </c>
      <c r="X91" s="100">
        <v>0</v>
      </c>
      <c r="Y91" s="100">
        <v>1</v>
      </c>
      <c r="Z91" s="100">
        <v>0</v>
      </c>
      <c r="AA91" s="100">
        <v>0</v>
      </c>
      <c r="AB91" s="100">
        <v>0</v>
      </c>
      <c r="AC91" s="100">
        <v>0</v>
      </c>
      <c r="AD91" s="100">
        <v>0</v>
      </c>
      <c r="AE91" s="100">
        <v>0</v>
      </c>
      <c r="AF91" s="100">
        <v>0</v>
      </c>
      <c r="AG91" s="101">
        <v>0</v>
      </c>
      <c r="AH91" s="101">
        <v>0</v>
      </c>
      <c r="AI91" s="101">
        <v>0</v>
      </c>
      <c r="AJ91" s="101">
        <v>0</v>
      </c>
      <c r="AK91" s="101">
        <v>0</v>
      </c>
      <c r="AM91" s="104">
        <f t="shared" si="10"/>
        <v>1</v>
      </c>
      <c r="AR91">
        <f t="shared" si="11"/>
        <v>17</v>
      </c>
      <c r="AS91">
        <f t="shared" si="12"/>
        <v>18</v>
      </c>
    </row>
    <row r="92" spans="7:45" x14ac:dyDescent="0.35">
      <c r="G92" s="96">
        <v>18</v>
      </c>
      <c r="H92" s="100">
        <v>0</v>
      </c>
      <c r="I92" s="100">
        <v>0</v>
      </c>
      <c r="J92" s="100">
        <v>0</v>
      </c>
      <c r="K92" s="100">
        <v>0</v>
      </c>
      <c r="L92" s="100">
        <v>0</v>
      </c>
      <c r="M92" s="100">
        <v>0</v>
      </c>
      <c r="N92" s="100">
        <v>0</v>
      </c>
      <c r="O92" s="100">
        <v>0</v>
      </c>
      <c r="P92" s="100">
        <v>0</v>
      </c>
      <c r="Q92" s="100">
        <v>0</v>
      </c>
      <c r="R92" s="100">
        <v>0</v>
      </c>
      <c r="S92" s="100">
        <v>0</v>
      </c>
      <c r="T92" s="100">
        <v>0</v>
      </c>
      <c r="U92" s="100">
        <v>0</v>
      </c>
      <c r="V92" s="100">
        <v>0</v>
      </c>
      <c r="W92" s="100">
        <v>1</v>
      </c>
      <c r="X92" s="100">
        <v>0</v>
      </c>
      <c r="Y92" s="100">
        <v>0</v>
      </c>
      <c r="Z92" s="100">
        <v>0</v>
      </c>
      <c r="AA92" s="100">
        <v>0</v>
      </c>
      <c r="AB92" s="100">
        <v>0</v>
      </c>
      <c r="AC92" s="100">
        <v>0</v>
      </c>
      <c r="AD92" s="100">
        <v>0</v>
      </c>
      <c r="AE92" s="100">
        <v>0</v>
      </c>
      <c r="AF92" s="100">
        <v>0</v>
      </c>
      <c r="AG92" s="101">
        <v>0</v>
      </c>
      <c r="AH92" s="101">
        <v>0</v>
      </c>
      <c r="AI92" s="101">
        <v>0</v>
      </c>
      <c r="AJ92" s="101">
        <v>0</v>
      </c>
      <c r="AK92" s="101">
        <v>0</v>
      </c>
      <c r="AM92" s="104">
        <f t="shared" si="10"/>
        <v>1</v>
      </c>
      <c r="AR92">
        <f t="shared" si="11"/>
        <v>18</v>
      </c>
      <c r="AS92">
        <f t="shared" si="12"/>
        <v>16</v>
      </c>
    </row>
    <row r="93" spans="7:45" x14ac:dyDescent="0.35">
      <c r="G93" s="96">
        <v>19</v>
      </c>
      <c r="H93" s="100">
        <v>0</v>
      </c>
      <c r="I93" s="100">
        <v>0</v>
      </c>
      <c r="J93" s="100">
        <v>0</v>
      </c>
      <c r="K93" s="100">
        <v>0</v>
      </c>
      <c r="L93" s="100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0">
        <v>0</v>
      </c>
      <c r="S93" s="100">
        <v>0</v>
      </c>
      <c r="T93" s="100">
        <v>0</v>
      </c>
      <c r="U93" s="100">
        <v>0</v>
      </c>
      <c r="V93" s="100">
        <v>0</v>
      </c>
      <c r="W93" s="100">
        <v>0</v>
      </c>
      <c r="X93" s="100">
        <v>0</v>
      </c>
      <c r="Y93" s="100">
        <v>0</v>
      </c>
      <c r="Z93" s="100">
        <v>0</v>
      </c>
      <c r="AA93" s="100">
        <v>0</v>
      </c>
      <c r="AB93" s="100">
        <v>0</v>
      </c>
      <c r="AC93" s="100">
        <v>0</v>
      </c>
      <c r="AD93" s="100">
        <v>0</v>
      </c>
      <c r="AE93" s="100">
        <v>0</v>
      </c>
      <c r="AF93" s="100">
        <v>0</v>
      </c>
      <c r="AG93" s="101">
        <v>1</v>
      </c>
      <c r="AH93" s="101">
        <v>0</v>
      </c>
      <c r="AI93" s="101">
        <v>0</v>
      </c>
      <c r="AJ93" s="101">
        <v>0</v>
      </c>
      <c r="AK93" s="101">
        <v>0</v>
      </c>
      <c r="AM93" s="104">
        <f t="shared" si="10"/>
        <v>1</v>
      </c>
      <c r="AR93">
        <f t="shared" si="11"/>
        <v>19</v>
      </c>
      <c r="AS93">
        <f t="shared" si="12"/>
        <v>1</v>
      </c>
    </row>
    <row r="94" spans="7:45" x14ac:dyDescent="0.35">
      <c r="G94" s="96">
        <v>20</v>
      </c>
      <c r="H94" s="100">
        <v>0</v>
      </c>
      <c r="I94" s="100">
        <v>0</v>
      </c>
      <c r="J94" s="100">
        <v>1</v>
      </c>
      <c r="K94" s="100">
        <v>0</v>
      </c>
      <c r="L94" s="100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0">
        <v>0</v>
      </c>
      <c r="S94" s="100">
        <v>0</v>
      </c>
      <c r="T94" s="100">
        <v>0</v>
      </c>
      <c r="U94" s="100">
        <v>0</v>
      </c>
      <c r="V94" s="100">
        <v>0</v>
      </c>
      <c r="W94" s="100">
        <v>0</v>
      </c>
      <c r="X94" s="100">
        <v>0</v>
      </c>
      <c r="Y94" s="100">
        <v>0</v>
      </c>
      <c r="Z94" s="100">
        <v>0</v>
      </c>
      <c r="AA94" s="100">
        <v>0</v>
      </c>
      <c r="AB94" s="100">
        <v>0</v>
      </c>
      <c r="AC94" s="100">
        <v>0</v>
      </c>
      <c r="AD94" s="100">
        <v>0</v>
      </c>
      <c r="AE94" s="100">
        <v>0</v>
      </c>
      <c r="AF94" s="100">
        <v>0</v>
      </c>
      <c r="AG94" s="101">
        <v>0</v>
      </c>
      <c r="AH94" s="101">
        <v>0</v>
      </c>
      <c r="AI94" s="101">
        <v>0</v>
      </c>
      <c r="AJ94" s="101">
        <v>0</v>
      </c>
      <c r="AK94" s="101">
        <v>0</v>
      </c>
      <c r="AM94" s="104">
        <f t="shared" si="10"/>
        <v>1</v>
      </c>
      <c r="AR94">
        <f t="shared" si="11"/>
        <v>20</v>
      </c>
      <c r="AS94">
        <f t="shared" si="12"/>
        <v>3</v>
      </c>
    </row>
    <row r="95" spans="7:45" x14ac:dyDescent="0.35">
      <c r="G95" s="96">
        <v>21</v>
      </c>
      <c r="H95" s="100">
        <v>0</v>
      </c>
      <c r="I95" s="100">
        <v>0</v>
      </c>
      <c r="J95" s="100">
        <v>0</v>
      </c>
      <c r="K95" s="100">
        <v>0</v>
      </c>
      <c r="L95" s="100">
        <v>0</v>
      </c>
      <c r="M95" s="100">
        <v>0</v>
      </c>
      <c r="N95" s="100">
        <v>0</v>
      </c>
      <c r="O95" s="100">
        <v>0</v>
      </c>
      <c r="P95" s="100">
        <v>0</v>
      </c>
      <c r="Q95" s="100">
        <v>0</v>
      </c>
      <c r="R95" s="100">
        <v>0</v>
      </c>
      <c r="S95" s="100">
        <v>0</v>
      </c>
      <c r="T95" s="100">
        <v>0</v>
      </c>
      <c r="U95" s="100">
        <v>0</v>
      </c>
      <c r="V95" s="100">
        <v>0</v>
      </c>
      <c r="W95" s="100">
        <v>0</v>
      </c>
      <c r="X95" s="100">
        <v>0</v>
      </c>
      <c r="Y95" s="100">
        <v>0</v>
      </c>
      <c r="Z95" s="100">
        <v>0</v>
      </c>
      <c r="AA95" s="100">
        <v>1</v>
      </c>
      <c r="AB95" s="100">
        <v>0</v>
      </c>
      <c r="AC95" s="100">
        <v>0</v>
      </c>
      <c r="AD95" s="100">
        <v>0</v>
      </c>
      <c r="AE95" s="100">
        <v>0</v>
      </c>
      <c r="AF95" s="100">
        <v>0</v>
      </c>
      <c r="AG95" s="101">
        <v>0</v>
      </c>
      <c r="AH95" s="101">
        <v>0</v>
      </c>
      <c r="AI95" s="101">
        <v>0</v>
      </c>
      <c r="AJ95" s="101">
        <v>0</v>
      </c>
      <c r="AK95" s="101">
        <v>0</v>
      </c>
      <c r="AM95" s="104">
        <f t="shared" si="10"/>
        <v>1</v>
      </c>
      <c r="AR95">
        <f t="shared" si="11"/>
        <v>21</v>
      </c>
      <c r="AS95">
        <f t="shared" si="12"/>
        <v>20</v>
      </c>
    </row>
    <row r="96" spans="7:45" x14ac:dyDescent="0.35">
      <c r="G96" s="96">
        <v>22</v>
      </c>
      <c r="H96" s="100">
        <v>0</v>
      </c>
      <c r="I96" s="100">
        <v>0</v>
      </c>
      <c r="J96" s="100">
        <v>0</v>
      </c>
      <c r="K96" s="100">
        <v>1</v>
      </c>
      <c r="L96" s="100">
        <v>0</v>
      </c>
      <c r="M96" s="100">
        <v>0</v>
      </c>
      <c r="N96" s="100">
        <v>0</v>
      </c>
      <c r="O96" s="100">
        <v>0</v>
      </c>
      <c r="P96" s="100">
        <v>0</v>
      </c>
      <c r="Q96" s="100">
        <v>0</v>
      </c>
      <c r="R96" s="100">
        <v>0</v>
      </c>
      <c r="S96" s="100">
        <v>0</v>
      </c>
      <c r="T96" s="100">
        <v>0</v>
      </c>
      <c r="U96" s="100">
        <v>0</v>
      </c>
      <c r="V96" s="100">
        <v>0</v>
      </c>
      <c r="W96" s="100">
        <v>0</v>
      </c>
      <c r="X96" s="100">
        <v>0</v>
      </c>
      <c r="Y96" s="100">
        <v>0</v>
      </c>
      <c r="Z96" s="100">
        <v>0</v>
      </c>
      <c r="AA96" s="100">
        <v>0</v>
      </c>
      <c r="AB96" s="100">
        <v>0</v>
      </c>
      <c r="AC96" s="100">
        <v>0</v>
      </c>
      <c r="AD96" s="100">
        <v>0</v>
      </c>
      <c r="AE96" s="100">
        <v>0</v>
      </c>
      <c r="AF96" s="100">
        <v>0</v>
      </c>
      <c r="AG96" s="101">
        <v>0</v>
      </c>
      <c r="AH96" s="101">
        <v>0</v>
      </c>
      <c r="AI96" s="101">
        <v>0</v>
      </c>
      <c r="AJ96" s="101">
        <v>0</v>
      </c>
      <c r="AK96" s="101">
        <v>0</v>
      </c>
      <c r="AM96" s="104">
        <f t="shared" si="10"/>
        <v>1</v>
      </c>
      <c r="AR96">
        <f t="shared" si="11"/>
        <v>22</v>
      </c>
      <c r="AS96">
        <f t="shared" si="12"/>
        <v>4</v>
      </c>
    </row>
    <row r="97" spans="3:45" x14ac:dyDescent="0.35">
      <c r="G97" s="96">
        <v>23</v>
      </c>
      <c r="H97" s="100">
        <v>0</v>
      </c>
      <c r="I97" s="100">
        <v>0</v>
      </c>
      <c r="J97" s="100">
        <v>0</v>
      </c>
      <c r="K97" s="100">
        <v>0</v>
      </c>
      <c r="L97" s="100">
        <v>0</v>
      </c>
      <c r="M97" s="100">
        <v>0</v>
      </c>
      <c r="N97" s="100">
        <v>0</v>
      </c>
      <c r="O97" s="100">
        <v>0</v>
      </c>
      <c r="P97" s="100">
        <v>0</v>
      </c>
      <c r="Q97" s="100">
        <v>0</v>
      </c>
      <c r="R97" s="100">
        <v>0</v>
      </c>
      <c r="S97" s="100">
        <v>0</v>
      </c>
      <c r="T97" s="100">
        <v>0</v>
      </c>
      <c r="U97" s="100">
        <v>0</v>
      </c>
      <c r="V97" s="100">
        <v>0</v>
      </c>
      <c r="W97" s="100">
        <v>0</v>
      </c>
      <c r="X97" s="100">
        <v>0</v>
      </c>
      <c r="Y97" s="100">
        <v>0</v>
      </c>
      <c r="Z97" s="100">
        <v>0</v>
      </c>
      <c r="AA97" s="100">
        <v>0</v>
      </c>
      <c r="AB97" s="100">
        <v>0</v>
      </c>
      <c r="AC97" s="100">
        <v>1</v>
      </c>
      <c r="AD97" s="100">
        <v>0</v>
      </c>
      <c r="AE97" s="100">
        <v>0</v>
      </c>
      <c r="AF97" s="100">
        <v>0</v>
      </c>
      <c r="AG97" s="101">
        <v>0</v>
      </c>
      <c r="AH97" s="101">
        <v>0</v>
      </c>
      <c r="AI97" s="101">
        <v>0</v>
      </c>
      <c r="AJ97" s="101">
        <v>0</v>
      </c>
      <c r="AK97" s="101">
        <v>0</v>
      </c>
      <c r="AM97" s="104">
        <f t="shared" si="10"/>
        <v>1</v>
      </c>
      <c r="AR97">
        <f t="shared" si="11"/>
        <v>23</v>
      </c>
      <c r="AS97">
        <f t="shared" si="12"/>
        <v>22</v>
      </c>
    </row>
    <row r="98" spans="3:45" x14ac:dyDescent="0.35">
      <c r="G98" s="96">
        <v>24</v>
      </c>
      <c r="H98" s="100">
        <v>0</v>
      </c>
      <c r="I98" s="100">
        <v>0</v>
      </c>
      <c r="J98" s="100">
        <v>0</v>
      </c>
      <c r="K98" s="100">
        <v>0</v>
      </c>
      <c r="L98" s="100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0">
        <v>0</v>
      </c>
      <c r="S98" s="100">
        <v>0</v>
      </c>
      <c r="T98" s="100">
        <v>0</v>
      </c>
      <c r="U98" s="100">
        <v>0</v>
      </c>
      <c r="V98" s="100">
        <v>0</v>
      </c>
      <c r="W98" s="100">
        <v>0</v>
      </c>
      <c r="X98" s="100">
        <v>0</v>
      </c>
      <c r="Y98" s="100">
        <v>0</v>
      </c>
      <c r="Z98" s="100">
        <v>0</v>
      </c>
      <c r="AA98" s="100">
        <v>0</v>
      </c>
      <c r="AB98" s="100">
        <v>0</v>
      </c>
      <c r="AC98" s="100">
        <v>0</v>
      </c>
      <c r="AD98" s="100">
        <v>1</v>
      </c>
      <c r="AE98" s="100">
        <v>0</v>
      </c>
      <c r="AF98" s="100">
        <v>0</v>
      </c>
      <c r="AG98" s="101">
        <v>0</v>
      </c>
      <c r="AH98" s="101">
        <v>0</v>
      </c>
      <c r="AI98" s="101">
        <v>0</v>
      </c>
      <c r="AJ98" s="101">
        <v>0</v>
      </c>
      <c r="AK98" s="101">
        <v>0</v>
      </c>
      <c r="AM98" s="104">
        <f t="shared" si="10"/>
        <v>1</v>
      </c>
      <c r="AR98">
        <f t="shared" si="11"/>
        <v>24</v>
      </c>
      <c r="AS98">
        <f t="shared" si="12"/>
        <v>23</v>
      </c>
    </row>
    <row r="99" spans="3:45" x14ac:dyDescent="0.35">
      <c r="G99" s="96">
        <v>25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0</v>
      </c>
      <c r="AB99" s="100">
        <v>0</v>
      </c>
      <c r="AC99" s="100">
        <v>0</v>
      </c>
      <c r="AD99" s="100">
        <v>0</v>
      </c>
      <c r="AE99" s="100">
        <v>1</v>
      </c>
      <c r="AF99" s="100">
        <v>0</v>
      </c>
      <c r="AG99" s="101">
        <v>0</v>
      </c>
      <c r="AH99" s="101">
        <v>0</v>
      </c>
      <c r="AI99" s="101">
        <v>0</v>
      </c>
      <c r="AJ99" s="101">
        <v>0</v>
      </c>
      <c r="AK99" s="101">
        <v>0</v>
      </c>
      <c r="AM99" s="104">
        <f t="shared" si="10"/>
        <v>1</v>
      </c>
      <c r="AR99">
        <f t="shared" si="11"/>
        <v>25</v>
      </c>
      <c r="AS99">
        <f t="shared" si="12"/>
        <v>24</v>
      </c>
    </row>
    <row r="100" spans="3:45" x14ac:dyDescent="0.35">
      <c r="G100" s="97">
        <v>1</v>
      </c>
      <c r="H100" s="101">
        <v>0</v>
      </c>
      <c r="I100" s="101">
        <v>1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01">
        <v>0</v>
      </c>
      <c r="U100" s="101">
        <v>0</v>
      </c>
      <c r="V100" s="101">
        <v>0</v>
      </c>
      <c r="W100" s="101">
        <v>0</v>
      </c>
      <c r="X100" s="101">
        <v>0</v>
      </c>
      <c r="Y100" s="101">
        <v>0</v>
      </c>
      <c r="Z100" s="101">
        <v>0</v>
      </c>
      <c r="AA100" s="101">
        <v>0</v>
      </c>
      <c r="AB100" s="101">
        <v>0</v>
      </c>
      <c r="AC100" s="101">
        <v>0</v>
      </c>
      <c r="AD100" s="101">
        <v>0</v>
      </c>
      <c r="AE100" s="101">
        <v>0</v>
      </c>
      <c r="AF100" s="101">
        <v>0</v>
      </c>
      <c r="AG100" s="102">
        <v>0</v>
      </c>
      <c r="AH100" s="102">
        <v>0</v>
      </c>
      <c r="AI100" s="102">
        <v>0</v>
      </c>
      <c r="AJ100" s="102">
        <v>0</v>
      </c>
      <c r="AK100" s="102">
        <v>0</v>
      </c>
      <c r="AM100" s="104">
        <f t="shared" si="10"/>
        <v>1</v>
      </c>
      <c r="AR100">
        <f t="shared" si="11"/>
        <v>1</v>
      </c>
      <c r="AS100">
        <f t="shared" si="12"/>
        <v>2</v>
      </c>
    </row>
    <row r="101" spans="3:45" x14ac:dyDescent="0.35">
      <c r="G101" s="97">
        <v>2</v>
      </c>
      <c r="H101" s="101">
        <v>0</v>
      </c>
      <c r="I101" s="101">
        <v>0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0</v>
      </c>
      <c r="R101" s="101">
        <v>0</v>
      </c>
      <c r="S101" s="101">
        <v>0</v>
      </c>
      <c r="T101" s="101">
        <v>0</v>
      </c>
      <c r="U101" s="101">
        <v>0</v>
      </c>
      <c r="V101" s="101">
        <v>0</v>
      </c>
      <c r="W101" s="101">
        <v>0</v>
      </c>
      <c r="X101" s="101">
        <v>0</v>
      </c>
      <c r="Y101" s="101">
        <v>0</v>
      </c>
      <c r="Z101" s="101">
        <v>0</v>
      </c>
      <c r="AA101" s="101">
        <v>0</v>
      </c>
      <c r="AB101" s="101">
        <v>0</v>
      </c>
      <c r="AC101" s="101">
        <v>0</v>
      </c>
      <c r="AD101" s="101">
        <v>0</v>
      </c>
      <c r="AE101" s="101">
        <v>0</v>
      </c>
      <c r="AF101" s="101">
        <v>0</v>
      </c>
      <c r="AG101" s="102">
        <v>0</v>
      </c>
      <c r="AH101" s="102">
        <v>1</v>
      </c>
      <c r="AI101" s="102">
        <v>0</v>
      </c>
      <c r="AJ101" s="102">
        <v>0</v>
      </c>
      <c r="AK101" s="102">
        <v>0</v>
      </c>
      <c r="AM101" s="104">
        <f t="shared" si="10"/>
        <v>1</v>
      </c>
      <c r="AR101">
        <f t="shared" si="11"/>
        <v>2</v>
      </c>
      <c r="AS101">
        <f t="shared" si="12"/>
        <v>2</v>
      </c>
    </row>
    <row r="102" spans="3:45" x14ac:dyDescent="0.35">
      <c r="G102" s="97">
        <v>3</v>
      </c>
      <c r="H102" s="101">
        <v>0</v>
      </c>
      <c r="I102" s="101">
        <v>0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0</v>
      </c>
      <c r="R102" s="101">
        <v>0</v>
      </c>
      <c r="S102" s="101">
        <v>0</v>
      </c>
      <c r="T102" s="101">
        <v>0</v>
      </c>
      <c r="U102" s="101">
        <v>0</v>
      </c>
      <c r="V102" s="101">
        <v>0</v>
      </c>
      <c r="W102" s="101">
        <v>0</v>
      </c>
      <c r="X102" s="101">
        <v>0</v>
      </c>
      <c r="Y102" s="101">
        <v>0</v>
      </c>
      <c r="Z102" s="101">
        <v>0</v>
      </c>
      <c r="AA102" s="101">
        <v>0</v>
      </c>
      <c r="AB102" s="101">
        <v>0</v>
      </c>
      <c r="AC102" s="101">
        <v>0</v>
      </c>
      <c r="AD102" s="101">
        <v>0</v>
      </c>
      <c r="AE102" s="101">
        <v>0</v>
      </c>
      <c r="AF102" s="101">
        <v>0</v>
      </c>
      <c r="AG102" s="102">
        <v>0</v>
      </c>
      <c r="AH102" s="102">
        <v>0</v>
      </c>
      <c r="AI102" s="102">
        <v>1</v>
      </c>
      <c r="AJ102" s="102">
        <v>0</v>
      </c>
      <c r="AK102" s="102">
        <v>0</v>
      </c>
      <c r="AM102" s="104">
        <f t="shared" si="10"/>
        <v>1</v>
      </c>
      <c r="AR102">
        <f t="shared" si="11"/>
        <v>3</v>
      </c>
      <c r="AS102">
        <f t="shared" si="12"/>
        <v>3</v>
      </c>
    </row>
    <row r="103" spans="3:45" x14ac:dyDescent="0.35">
      <c r="G103" s="97">
        <v>4</v>
      </c>
      <c r="H103" s="101">
        <v>1</v>
      </c>
      <c r="I103" s="101">
        <v>0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0</v>
      </c>
      <c r="R103" s="101">
        <v>0</v>
      </c>
      <c r="S103" s="101">
        <v>0</v>
      </c>
      <c r="T103" s="101">
        <v>0</v>
      </c>
      <c r="U103" s="101">
        <v>0</v>
      </c>
      <c r="V103" s="101">
        <v>0</v>
      </c>
      <c r="W103" s="101">
        <v>0</v>
      </c>
      <c r="X103" s="101">
        <v>0</v>
      </c>
      <c r="Y103" s="101">
        <v>0</v>
      </c>
      <c r="Z103" s="101">
        <v>0</v>
      </c>
      <c r="AA103" s="101">
        <v>0</v>
      </c>
      <c r="AB103" s="101">
        <v>0</v>
      </c>
      <c r="AC103" s="101">
        <v>0</v>
      </c>
      <c r="AD103" s="101">
        <v>0</v>
      </c>
      <c r="AE103" s="101">
        <v>0</v>
      </c>
      <c r="AF103" s="101">
        <v>0</v>
      </c>
      <c r="AG103" s="102">
        <v>0</v>
      </c>
      <c r="AH103" s="102">
        <v>0</v>
      </c>
      <c r="AI103" s="102">
        <v>0</v>
      </c>
      <c r="AJ103" s="102">
        <v>0</v>
      </c>
      <c r="AK103" s="102">
        <v>0</v>
      </c>
      <c r="AM103" s="104">
        <f t="shared" si="10"/>
        <v>1</v>
      </c>
      <c r="AR103">
        <f t="shared" si="11"/>
        <v>4</v>
      </c>
      <c r="AS103">
        <f t="shared" si="12"/>
        <v>1</v>
      </c>
    </row>
    <row r="104" spans="3:45" x14ac:dyDescent="0.35">
      <c r="G104" s="97">
        <v>5</v>
      </c>
      <c r="H104" s="101">
        <v>0</v>
      </c>
      <c r="I104" s="101">
        <v>0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0</v>
      </c>
      <c r="R104" s="101">
        <v>0</v>
      </c>
      <c r="S104" s="101">
        <v>0</v>
      </c>
      <c r="T104" s="101">
        <v>0</v>
      </c>
      <c r="U104" s="101">
        <v>0</v>
      </c>
      <c r="V104" s="101">
        <v>0</v>
      </c>
      <c r="W104" s="101">
        <v>0</v>
      </c>
      <c r="X104" s="101">
        <v>0</v>
      </c>
      <c r="Y104" s="101">
        <v>0</v>
      </c>
      <c r="Z104" s="101">
        <v>0</v>
      </c>
      <c r="AA104" s="101">
        <v>0</v>
      </c>
      <c r="AB104" s="101">
        <v>0</v>
      </c>
      <c r="AC104" s="101">
        <v>0</v>
      </c>
      <c r="AD104" s="101">
        <v>0</v>
      </c>
      <c r="AE104" s="101">
        <v>0</v>
      </c>
      <c r="AF104" s="101">
        <v>0</v>
      </c>
      <c r="AG104" s="102">
        <v>0</v>
      </c>
      <c r="AH104" s="102">
        <v>0</v>
      </c>
      <c r="AI104" s="102">
        <v>0</v>
      </c>
      <c r="AJ104" s="102">
        <v>0</v>
      </c>
      <c r="AK104" s="102">
        <v>1</v>
      </c>
      <c r="AM104" s="104">
        <f t="shared" si="10"/>
        <v>1</v>
      </c>
      <c r="AR104">
        <f t="shared" si="11"/>
        <v>5</v>
      </c>
      <c r="AS104">
        <f t="shared" si="12"/>
        <v>5</v>
      </c>
    </row>
    <row r="107" spans="3:45" x14ac:dyDescent="0.35">
      <c r="G107" t="s">
        <v>87</v>
      </c>
      <c r="H107" s="104">
        <f>SUM(H75:H104)</f>
        <v>1</v>
      </c>
      <c r="I107" s="104">
        <f t="shared" ref="I107:AK107" si="13">SUM(I75:I104)</f>
        <v>1</v>
      </c>
      <c r="J107" s="104">
        <f t="shared" si="13"/>
        <v>1</v>
      </c>
      <c r="K107" s="104">
        <f t="shared" si="13"/>
        <v>1</v>
      </c>
      <c r="L107" s="104">
        <f t="shared" si="13"/>
        <v>1</v>
      </c>
      <c r="M107" s="104">
        <f t="shared" si="13"/>
        <v>1</v>
      </c>
      <c r="N107" s="104">
        <f t="shared" si="13"/>
        <v>1</v>
      </c>
      <c r="O107" s="104">
        <f t="shared" si="13"/>
        <v>1</v>
      </c>
      <c r="P107" s="104">
        <f t="shared" si="13"/>
        <v>1</v>
      </c>
      <c r="Q107" s="104">
        <f t="shared" si="13"/>
        <v>1</v>
      </c>
      <c r="R107" s="104">
        <f t="shared" si="13"/>
        <v>1</v>
      </c>
      <c r="S107" s="104">
        <f t="shared" si="13"/>
        <v>1</v>
      </c>
      <c r="T107" s="104">
        <f t="shared" si="13"/>
        <v>1</v>
      </c>
      <c r="U107" s="104">
        <f t="shared" si="13"/>
        <v>1</v>
      </c>
      <c r="V107" s="104">
        <f t="shared" si="13"/>
        <v>1</v>
      </c>
      <c r="W107" s="104">
        <f t="shared" si="13"/>
        <v>1</v>
      </c>
      <c r="X107" s="104">
        <f t="shared" si="13"/>
        <v>1</v>
      </c>
      <c r="Y107" s="104">
        <f t="shared" si="13"/>
        <v>1</v>
      </c>
      <c r="Z107" s="104">
        <f t="shared" si="13"/>
        <v>1</v>
      </c>
      <c r="AA107" s="104">
        <f t="shared" si="13"/>
        <v>1</v>
      </c>
      <c r="AB107" s="104">
        <f t="shared" si="13"/>
        <v>1</v>
      </c>
      <c r="AC107" s="104">
        <f t="shared" si="13"/>
        <v>1</v>
      </c>
      <c r="AD107" s="104">
        <f t="shared" si="13"/>
        <v>1</v>
      </c>
      <c r="AE107" s="104">
        <f t="shared" si="13"/>
        <v>1</v>
      </c>
      <c r="AF107" s="104">
        <f t="shared" si="13"/>
        <v>1</v>
      </c>
      <c r="AG107" s="104">
        <f t="shared" si="13"/>
        <v>1</v>
      </c>
      <c r="AH107" s="104">
        <f t="shared" si="13"/>
        <v>1</v>
      </c>
      <c r="AI107" s="104">
        <f t="shared" si="13"/>
        <v>1</v>
      </c>
      <c r="AJ107" s="104">
        <f t="shared" si="13"/>
        <v>1</v>
      </c>
      <c r="AK107" s="104">
        <f t="shared" si="13"/>
        <v>1</v>
      </c>
    </row>
    <row r="109" spans="3:45" x14ac:dyDescent="0.35">
      <c r="G109" s="113" t="s">
        <v>109</v>
      </c>
      <c r="H109" s="5">
        <f>C113</f>
        <v>511</v>
      </c>
      <c r="I109" s="5">
        <f>C114</f>
        <v>718</v>
      </c>
      <c r="J109" s="5">
        <f>C115</f>
        <v>842</v>
      </c>
      <c r="K109" s="5">
        <f>C116</f>
        <v>616</v>
      </c>
      <c r="L109" s="5">
        <f>C117</f>
        <v>583</v>
      </c>
      <c r="M109" s="5">
        <f>C118</f>
        <v>569</v>
      </c>
      <c r="N109" s="5">
        <f>C119</f>
        <v>822</v>
      </c>
      <c r="O109" s="5">
        <f>C120</f>
        <v>617</v>
      </c>
      <c r="P109" s="5">
        <f>C121</f>
        <v>504</v>
      </c>
      <c r="Q109" s="5">
        <f>C122</f>
        <v>727</v>
      </c>
      <c r="R109" s="5">
        <f>C123</f>
        <v>515</v>
      </c>
      <c r="S109" s="5">
        <f>C124</f>
        <v>743</v>
      </c>
      <c r="T109" s="5">
        <f>C125</f>
        <v>653</v>
      </c>
      <c r="U109" s="5">
        <f>C126</f>
        <v>534</v>
      </c>
      <c r="V109" s="5">
        <f>C127</f>
        <v>865</v>
      </c>
      <c r="W109" s="5">
        <f>C128</f>
        <v>608</v>
      </c>
      <c r="X109" s="5">
        <f>C129</f>
        <v>783</v>
      </c>
      <c r="Y109" s="5">
        <f>C130</f>
        <v>726</v>
      </c>
      <c r="Z109" s="5">
        <f>C131</f>
        <v>917</v>
      </c>
      <c r="AA109" s="5">
        <f>C132</f>
        <v>741</v>
      </c>
      <c r="AB109" s="5">
        <f>C133</f>
        <v>840</v>
      </c>
      <c r="AC109" s="5">
        <f>C134</f>
        <v>570</v>
      </c>
      <c r="AD109" s="5">
        <f>C135</f>
        <v>949</v>
      </c>
      <c r="AE109" s="5">
        <f>C136</f>
        <v>829</v>
      </c>
      <c r="AF109" s="5">
        <f>C137</f>
        <v>714</v>
      </c>
    </row>
    <row r="110" spans="3:45" x14ac:dyDescent="0.35">
      <c r="G110" s="113" t="s">
        <v>105</v>
      </c>
      <c r="H110" s="4">
        <f>E113</f>
        <v>511</v>
      </c>
      <c r="I110" s="4">
        <f>E114</f>
        <v>718</v>
      </c>
      <c r="J110" s="4">
        <f>E115</f>
        <v>1322</v>
      </c>
      <c r="K110" s="4">
        <f>E116</f>
        <v>1096</v>
      </c>
      <c r="L110" s="4">
        <f>E117</f>
        <v>891.4</v>
      </c>
      <c r="M110" s="4">
        <f>E118</f>
        <v>872.8</v>
      </c>
      <c r="N110" s="4">
        <f>E119</f>
        <v>822</v>
      </c>
      <c r="O110" s="4">
        <f>E120</f>
        <v>788</v>
      </c>
      <c r="P110" s="4">
        <f>E121</f>
        <v>777.2</v>
      </c>
      <c r="Q110" s="4">
        <f>E122</f>
        <v>761.40000000000009</v>
      </c>
      <c r="R110" s="4">
        <f>E123</f>
        <v>742.6</v>
      </c>
      <c r="S110" s="4">
        <f>E124</f>
        <v>1124.2</v>
      </c>
      <c r="T110" s="4">
        <f>E125</f>
        <v>1133</v>
      </c>
      <c r="U110" s="4">
        <f>E126</f>
        <v>1014</v>
      </c>
      <c r="V110" s="4">
        <f>E127</f>
        <v>1061.2</v>
      </c>
      <c r="W110" s="4">
        <f>E128</f>
        <v>834.30000000000007</v>
      </c>
      <c r="X110" s="4">
        <f>E129</f>
        <v>783</v>
      </c>
      <c r="Y110" s="4">
        <f>E130</f>
        <v>808.2</v>
      </c>
      <c r="Z110" s="4">
        <f>E131</f>
        <v>1397</v>
      </c>
      <c r="AA110" s="4">
        <f>E132</f>
        <v>1221</v>
      </c>
      <c r="AB110" s="4">
        <f>E133</f>
        <v>1204.0999999999999</v>
      </c>
      <c r="AC110" s="4">
        <f>E134</f>
        <v>1050</v>
      </c>
      <c r="AD110" s="4">
        <f>E135</f>
        <v>1037</v>
      </c>
      <c r="AE110" s="4">
        <f>E136</f>
        <v>1026.9000000000001</v>
      </c>
      <c r="AF110" s="4">
        <f>E137</f>
        <v>917.8</v>
      </c>
    </row>
    <row r="112" spans="3:45" x14ac:dyDescent="0.35">
      <c r="C112" s="114" t="s">
        <v>108</v>
      </c>
      <c r="D112" s="114" t="s">
        <v>107</v>
      </c>
      <c r="E112" s="114" t="s">
        <v>106</v>
      </c>
      <c r="G112" s="95" t="s">
        <v>104</v>
      </c>
      <c r="H112" s="96">
        <v>1</v>
      </c>
      <c r="I112" s="96">
        <v>2</v>
      </c>
      <c r="J112" s="96">
        <v>3</v>
      </c>
      <c r="K112" s="96">
        <v>4</v>
      </c>
      <c r="L112" s="96">
        <v>5</v>
      </c>
      <c r="M112" s="96">
        <v>6</v>
      </c>
      <c r="N112" s="96">
        <v>7</v>
      </c>
      <c r="O112" s="96">
        <v>8</v>
      </c>
      <c r="P112" s="96">
        <v>9</v>
      </c>
      <c r="Q112" s="96">
        <v>10</v>
      </c>
      <c r="R112" s="96">
        <v>11</v>
      </c>
      <c r="S112" s="96">
        <v>12</v>
      </c>
      <c r="T112" s="96">
        <v>13</v>
      </c>
      <c r="U112" s="96">
        <v>14</v>
      </c>
      <c r="V112" s="96">
        <v>15</v>
      </c>
      <c r="W112" s="96">
        <v>16</v>
      </c>
      <c r="X112" s="96">
        <v>17</v>
      </c>
      <c r="Y112" s="96">
        <v>18</v>
      </c>
      <c r="Z112" s="96">
        <v>19</v>
      </c>
      <c r="AA112" s="96">
        <v>20</v>
      </c>
      <c r="AB112" s="96">
        <v>21</v>
      </c>
      <c r="AC112" s="96">
        <v>22</v>
      </c>
      <c r="AD112" s="96">
        <v>23</v>
      </c>
      <c r="AE112" s="96">
        <v>24</v>
      </c>
      <c r="AF112" s="96">
        <v>25</v>
      </c>
      <c r="AG112" s="97">
        <v>1</v>
      </c>
      <c r="AH112" s="97">
        <v>2</v>
      </c>
      <c r="AI112" s="97">
        <v>3</v>
      </c>
      <c r="AJ112" s="98">
        <v>4</v>
      </c>
      <c r="AK112" s="97">
        <v>5</v>
      </c>
    </row>
    <row r="113" spans="3:37" x14ac:dyDescent="0.35">
      <c r="C113" s="5">
        <f>C5</f>
        <v>511</v>
      </c>
      <c r="D113" s="5">
        <f>D5</f>
        <v>991</v>
      </c>
      <c r="E113" s="1">
        <v>511</v>
      </c>
      <c r="G113" s="96">
        <v>1</v>
      </c>
      <c r="H113" s="112">
        <f>$E113+$B5+H5-H$110-($D113-H$109+$B5+H5)*(1-H75)</f>
        <v>-480</v>
      </c>
      <c r="I113" s="112">
        <f t="shared" ref="I113:AF113" si="14">$E113+$B5+I5-I$110-($D113-I$109+$B5+I5)*(1-I75)</f>
        <v>-479.99999999999994</v>
      </c>
      <c r="J113" s="112">
        <f t="shared" si="14"/>
        <v>-960</v>
      </c>
      <c r="K113" s="112">
        <f t="shared" si="14"/>
        <v>-960</v>
      </c>
      <c r="L113" s="112">
        <f t="shared" si="14"/>
        <v>-788.4</v>
      </c>
      <c r="M113" s="112">
        <f t="shared" si="14"/>
        <v>-783.8</v>
      </c>
      <c r="N113" s="112">
        <f t="shared" si="14"/>
        <v>-480</v>
      </c>
      <c r="O113" s="112">
        <f t="shared" si="14"/>
        <v>-651</v>
      </c>
      <c r="P113" s="112">
        <f t="shared" si="14"/>
        <v>-753.2</v>
      </c>
      <c r="Q113" s="112">
        <f t="shared" si="14"/>
        <v>-514.40000000000009</v>
      </c>
      <c r="R113" s="112">
        <f t="shared" si="14"/>
        <v>-707.6</v>
      </c>
      <c r="S113" s="112">
        <f t="shared" si="14"/>
        <v>-861.2</v>
      </c>
      <c r="T113" s="112">
        <f t="shared" si="14"/>
        <v>-960</v>
      </c>
      <c r="U113" s="112">
        <f t="shared" si="14"/>
        <v>-960</v>
      </c>
      <c r="V113" s="112">
        <f t="shared" si="14"/>
        <v>-676.2</v>
      </c>
      <c r="W113" s="112">
        <f t="shared" si="14"/>
        <v>-706.3</v>
      </c>
      <c r="X113" s="112">
        <f t="shared" si="14"/>
        <v>-259</v>
      </c>
      <c r="Y113" s="112">
        <f t="shared" si="14"/>
        <v>-562.20000000000005</v>
      </c>
      <c r="Z113" s="112">
        <f t="shared" si="14"/>
        <v>-960</v>
      </c>
      <c r="AA113" s="112">
        <f t="shared" si="14"/>
        <v>-960</v>
      </c>
      <c r="AB113" s="112">
        <f t="shared" si="14"/>
        <v>-844.09999999999991</v>
      </c>
      <c r="AC113" s="112">
        <f t="shared" si="14"/>
        <v>-960</v>
      </c>
      <c r="AD113" s="112">
        <f t="shared" si="14"/>
        <v>-568</v>
      </c>
      <c r="AE113" s="112">
        <f t="shared" si="14"/>
        <v>-677.90000000000009</v>
      </c>
      <c r="AF113" s="112">
        <f t="shared" si="14"/>
        <v>-683.8</v>
      </c>
      <c r="AG113" s="110"/>
      <c r="AH113" s="110"/>
      <c r="AI113" s="110"/>
      <c r="AJ113" s="110"/>
      <c r="AK113" s="110"/>
    </row>
    <row r="114" spans="3:37" x14ac:dyDescent="0.35">
      <c r="C114" s="5">
        <f t="shared" ref="C114:D129" si="15">C6</f>
        <v>718</v>
      </c>
      <c r="D114" s="5">
        <f t="shared" si="15"/>
        <v>1198</v>
      </c>
      <c r="E114" s="1">
        <v>718</v>
      </c>
      <c r="G114" s="96">
        <v>2</v>
      </c>
      <c r="H114" s="112">
        <f t="shared" ref="H114:AF124" si="16">$E114+$B6+H6-H$110-($D114-H$109+$B6+H6)*(1-H76)</f>
        <v>-480</v>
      </c>
      <c r="I114" s="112">
        <f t="shared" si="16"/>
        <v>-480</v>
      </c>
      <c r="J114" s="112">
        <f t="shared" si="16"/>
        <v>-960</v>
      </c>
      <c r="K114" s="112">
        <f t="shared" si="16"/>
        <v>-960</v>
      </c>
      <c r="L114" s="112">
        <f t="shared" si="16"/>
        <v>-788.4</v>
      </c>
      <c r="M114" s="112">
        <f t="shared" si="16"/>
        <v>-783.8</v>
      </c>
      <c r="N114" s="112">
        <f t="shared" si="16"/>
        <v>-480</v>
      </c>
      <c r="O114" s="112">
        <f t="shared" si="16"/>
        <v>-651</v>
      </c>
      <c r="P114" s="112">
        <f t="shared" si="16"/>
        <v>-753.2</v>
      </c>
      <c r="Q114" s="112">
        <f t="shared" si="16"/>
        <v>-514.40000000000009</v>
      </c>
      <c r="R114" s="112">
        <f t="shared" si="16"/>
        <v>0</v>
      </c>
      <c r="S114" s="112">
        <f t="shared" si="16"/>
        <v>-861.2</v>
      </c>
      <c r="T114" s="112">
        <f t="shared" si="16"/>
        <v>-960</v>
      </c>
      <c r="U114" s="112">
        <f t="shared" si="16"/>
        <v>-960</v>
      </c>
      <c r="V114" s="112">
        <f t="shared" si="16"/>
        <v>-676.2</v>
      </c>
      <c r="W114" s="112">
        <f t="shared" si="16"/>
        <v>-706.30000000000007</v>
      </c>
      <c r="X114" s="112">
        <f t="shared" si="16"/>
        <v>-480.00000000000006</v>
      </c>
      <c r="Y114" s="112">
        <f t="shared" si="16"/>
        <v>-562.20000000000005</v>
      </c>
      <c r="Z114" s="112">
        <f t="shared" si="16"/>
        <v>-960</v>
      </c>
      <c r="AA114" s="112">
        <f t="shared" si="16"/>
        <v>-960</v>
      </c>
      <c r="AB114" s="112">
        <f t="shared" si="16"/>
        <v>-844.09999999999991</v>
      </c>
      <c r="AC114" s="112">
        <f t="shared" si="16"/>
        <v>-960</v>
      </c>
      <c r="AD114" s="112">
        <f t="shared" si="16"/>
        <v>-568</v>
      </c>
      <c r="AE114" s="112">
        <f t="shared" si="16"/>
        <v>-677.90000000000009</v>
      </c>
      <c r="AF114" s="112">
        <f t="shared" si="16"/>
        <v>-683.8</v>
      </c>
      <c r="AG114" s="110"/>
      <c r="AH114" s="110"/>
      <c r="AI114" s="110"/>
      <c r="AJ114" s="110"/>
      <c r="AK114" s="110"/>
    </row>
    <row r="115" spans="3:37" x14ac:dyDescent="0.35">
      <c r="C115" s="5">
        <f t="shared" si="15"/>
        <v>842</v>
      </c>
      <c r="D115" s="5">
        <f t="shared" si="15"/>
        <v>1322</v>
      </c>
      <c r="E115" s="1">
        <v>1322</v>
      </c>
      <c r="G115" s="96">
        <v>3</v>
      </c>
      <c r="H115" s="112">
        <f t="shared" si="16"/>
        <v>0</v>
      </c>
      <c r="I115" s="112">
        <f t="shared" si="16"/>
        <v>0</v>
      </c>
      <c r="J115" s="112">
        <f t="shared" si="16"/>
        <v>-480</v>
      </c>
      <c r="K115" s="112">
        <f t="shared" si="16"/>
        <v>-480</v>
      </c>
      <c r="L115" s="112">
        <f t="shared" si="16"/>
        <v>-308.39999999999998</v>
      </c>
      <c r="M115" s="112">
        <f t="shared" si="16"/>
        <v>-303.79999999999984</v>
      </c>
      <c r="N115" s="112">
        <f t="shared" si="16"/>
        <v>0</v>
      </c>
      <c r="O115" s="112">
        <f t="shared" si="16"/>
        <v>-171</v>
      </c>
      <c r="P115" s="112">
        <f t="shared" si="16"/>
        <v>-273.20000000000005</v>
      </c>
      <c r="Q115" s="112">
        <f t="shared" si="16"/>
        <v>-34.400000000000091</v>
      </c>
      <c r="R115" s="112">
        <f t="shared" si="16"/>
        <v>-227.60000000000002</v>
      </c>
      <c r="S115" s="112">
        <f t="shared" si="16"/>
        <v>-381.20000000000005</v>
      </c>
      <c r="T115" s="112">
        <f t="shared" si="16"/>
        <v>-479.99999999999989</v>
      </c>
      <c r="U115" s="112">
        <f t="shared" si="16"/>
        <v>-480</v>
      </c>
      <c r="V115" s="112">
        <f t="shared" si="16"/>
        <v>-196.20000000000005</v>
      </c>
      <c r="W115" s="112">
        <f t="shared" si="16"/>
        <v>-226.29999999999995</v>
      </c>
      <c r="X115" s="112">
        <f t="shared" si="16"/>
        <v>0</v>
      </c>
      <c r="Y115" s="112">
        <f t="shared" si="16"/>
        <v>-82.199999999999932</v>
      </c>
      <c r="Z115" s="112">
        <f t="shared" si="16"/>
        <v>-56.299999999999955</v>
      </c>
      <c r="AA115" s="112">
        <f t="shared" si="16"/>
        <v>-480</v>
      </c>
      <c r="AB115" s="112">
        <f t="shared" si="16"/>
        <v>-364.1</v>
      </c>
      <c r="AC115" s="112">
        <f t="shared" si="16"/>
        <v>-480</v>
      </c>
      <c r="AD115" s="112">
        <f t="shared" si="16"/>
        <v>-88.000000000000057</v>
      </c>
      <c r="AE115" s="112">
        <f t="shared" si="16"/>
        <v>-197.9000000000002</v>
      </c>
      <c r="AF115" s="112">
        <f t="shared" si="16"/>
        <v>-203.79999999999984</v>
      </c>
      <c r="AG115" s="110"/>
      <c r="AH115" s="110"/>
      <c r="AI115" s="110"/>
      <c r="AJ115" s="110"/>
      <c r="AK115" s="110"/>
    </row>
    <row r="116" spans="3:37" x14ac:dyDescent="0.35">
      <c r="C116" s="5">
        <f t="shared" si="15"/>
        <v>616</v>
      </c>
      <c r="D116" s="5">
        <f t="shared" si="15"/>
        <v>1096</v>
      </c>
      <c r="E116" s="1">
        <v>1096</v>
      </c>
      <c r="G116" s="96">
        <v>4</v>
      </c>
      <c r="H116" s="112">
        <f t="shared" si="16"/>
        <v>0</v>
      </c>
      <c r="I116" s="112">
        <f t="shared" si="16"/>
        <v>0</v>
      </c>
      <c r="J116" s="112">
        <f t="shared" si="16"/>
        <v>-479.99999999999989</v>
      </c>
      <c r="K116" s="112">
        <f t="shared" si="16"/>
        <v>-480</v>
      </c>
      <c r="L116" s="112">
        <f t="shared" si="16"/>
        <v>-308.39999999999998</v>
      </c>
      <c r="M116" s="112">
        <f t="shared" si="16"/>
        <v>-303.79999999999984</v>
      </c>
      <c r="N116" s="112">
        <f t="shared" si="16"/>
        <v>0</v>
      </c>
      <c r="O116" s="112">
        <f t="shared" si="16"/>
        <v>-171.00000000000011</v>
      </c>
      <c r="P116" s="112">
        <f t="shared" si="16"/>
        <v>-273.20000000000016</v>
      </c>
      <c r="Q116" s="112">
        <f t="shared" si="16"/>
        <v>-34.400000000000091</v>
      </c>
      <c r="R116" s="112">
        <f t="shared" si="16"/>
        <v>-227.60000000000014</v>
      </c>
      <c r="S116" s="112">
        <f t="shared" si="16"/>
        <v>-381.20000000000005</v>
      </c>
      <c r="T116" s="112">
        <f t="shared" si="16"/>
        <v>-480</v>
      </c>
      <c r="U116" s="112">
        <f t="shared" si="16"/>
        <v>-480.00000000000011</v>
      </c>
      <c r="V116" s="112">
        <f t="shared" si="16"/>
        <v>-196.20000000000005</v>
      </c>
      <c r="W116" s="112">
        <f t="shared" si="16"/>
        <v>-226.30000000000007</v>
      </c>
      <c r="X116" s="112">
        <f t="shared" si="16"/>
        <v>0</v>
      </c>
      <c r="Y116" s="112">
        <f t="shared" si="16"/>
        <v>-82.200000000000102</v>
      </c>
      <c r="Z116" s="112">
        <f t="shared" si="16"/>
        <v>-480</v>
      </c>
      <c r="AA116" s="112">
        <f t="shared" si="16"/>
        <v>-479.99999999999989</v>
      </c>
      <c r="AB116" s="112">
        <f t="shared" si="16"/>
        <v>-92.699999999999818</v>
      </c>
      <c r="AC116" s="112">
        <f t="shared" si="16"/>
        <v>-480</v>
      </c>
      <c r="AD116" s="112">
        <f t="shared" si="16"/>
        <v>-88.000000000000057</v>
      </c>
      <c r="AE116" s="112">
        <f t="shared" si="16"/>
        <v>-197.89999999999998</v>
      </c>
      <c r="AF116" s="112">
        <f t="shared" si="16"/>
        <v>-203.7999999999999</v>
      </c>
      <c r="AG116" s="110"/>
      <c r="AH116" s="110"/>
      <c r="AI116" s="110"/>
      <c r="AJ116" s="110"/>
      <c r="AK116" s="110"/>
    </row>
    <row r="117" spans="3:37" x14ac:dyDescent="0.35">
      <c r="C117" s="5">
        <f t="shared" si="15"/>
        <v>583</v>
      </c>
      <c r="D117" s="5">
        <f t="shared" si="15"/>
        <v>1063</v>
      </c>
      <c r="E117" s="1">
        <v>891.4</v>
      </c>
      <c r="G117" s="96">
        <v>5</v>
      </c>
      <c r="H117" s="112">
        <f t="shared" si="16"/>
        <v>-171.60000000000002</v>
      </c>
      <c r="I117" s="112">
        <f t="shared" si="16"/>
        <v>-171.59999999999997</v>
      </c>
      <c r="J117" s="112">
        <f t="shared" si="16"/>
        <v>-651.6</v>
      </c>
      <c r="K117" s="112">
        <f t="shared" si="16"/>
        <v>-651.6</v>
      </c>
      <c r="L117" s="112">
        <f t="shared" si="16"/>
        <v>-480</v>
      </c>
      <c r="M117" s="112">
        <f t="shared" si="16"/>
        <v>-475.4</v>
      </c>
      <c r="N117" s="112">
        <f t="shared" si="16"/>
        <v>-171.60000000000002</v>
      </c>
      <c r="O117" s="112">
        <f t="shared" si="16"/>
        <v>-342.59999999999997</v>
      </c>
      <c r="P117" s="112">
        <f t="shared" si="16"/>
        <v>-444.80000000000007</v>
      </c>
      <c r="Q117" s="112">
        <f t="shared" si="16"/>
        <v>-206.00000000000006</v>
      </c>
      <c r="R117" s="112">
        <f t="shared" si="16"/>
        <v>-399.20000000000005</v>
      </c>
      <c r="S117" s="112">
        <f t="shared" si="16"/>
        <v>-552.80000000000007</v>
      </c>
      <c r="T117" s="112">
        <f t="shared" si="16"/>
        <v>-651.6</v>
      </c>
      <c r="U117" s="112">
        <f t="shared" si="16"/>
        <v>-651.6</v>
      </c>
      <c r="V117" s="112">
        <f t="shared" si="16"/>
        <v>-367.80000000000007</v>
      </c>
      <c r="W117" s="112">
        <f t="shared" si="16"/>
        <v>-397.90000000000009</v>
      </c>
      <c r="X117" s="112">
        <f t="shared" si="16"/>
        <v>-171.60000000000008</v>
      </c>
      <c r="Y117" s="112">
        <f t="shared" si="16"/>
        <v>-253.80000000000007</v>
      </c>
      <c r="Z117" s="112">
        <f t="shared" si="16"/>
        <v>-651.6</v>
      </c>
      <c r="AA117" s="112">
        <f t="shared" si="16"/>
        <v>-651.59999999999991</v>
      </c>
      <c r="AB117" s="112">
        <f t="shared" si="16"/>
        <v>-535.70000000000005</v>
      </c>
      <c r="AC117" s="112">
        <f t="shared" si="16"/>
        <v>-651.6</v>
      </c>
      <c r="AD117" s="112">
        <f t="shared" si="16"/>
        <v>-259.59999999999997</v>
      </c>
      <c r="AE117" s="112">
        <f t="shared" si="16"/>
        <v>-369.50000000000017</v>
      </c>
      <c r="AF117" s="112">
        <f t="shared" si="16"/>
        <v>0</v>
      </c>
      <c r="AG117" s="110"/>
      <c r="AH117" s="110"/>
      <c r="AI117" s="110"/>
      <c r="AJ117" s="110"/>
      <c r="AK117" s="110"/>
    </row>
    <row r="118" spans="3:37" x14ac:dyDescent="0.35">
      <c r="C118" s="5">
        <f t="shared" si="15"/>
        <v>569</v>
      </c>
      <c r="D118" s="5">
        <f t="shared" si="15"/>
        <v>1049</v>
      </c>
      <c r="E118" s="1">
        <v>872.8</v>
      </c>
      <c r="G118" s="96">
        <v>6</v>
      </c>
      <c r="H118" s="112">
        <f t="shared" si="16"/>
        <v>-176.20000000000005</v>
      </c>
      <c r="I118" s="112">
        <f t="shared" si="16"/>
        <v>-176.2000000000001</v>
      </c>
      <c r="J118" s="112">
        <f t="shared" si="16"/>
        <v>-656.2</v>
      </c>
      <c r="K118" s="112">
        <f t="shared" si="16"/>
        <v>-656.2</v>
      </c>
      <c r="L118" s="112">
        <f t="shared" si="16"/>
        <v>0</v>
      </c>
      <c r="M118" s="112">
        <f t="shared" si="16"/>
        <v>-480</v>
      </c>
      <c r="N118" s="112">
        <f t="shared" si="16"/>
        <v>-176.2000000000001</v>
      </c>
      <c r="O118" s="112">
        <f t="shared" si="16"/>
        <v>-347.2000000000001</v>
      </c>
      <c r="P118" s="112">
        <f t="shared" si="16"/>
        <v>-449.40000000000009</v>
      </c>
      <c r="Q118" s="112">
        <f t="shared" si="16"/>
        <v>-210.60000000000019</v>
      </c>
      <c r="R118" s="112">
        <f t="shared" si="16"/>
        <v>-403.80000000000007</v>
      </c>
      <c r="S118" s="112">
        <f t="shared" si="16"/>
        <v>-557.40000000000009</v>
      </c>
      <c r="T118" s="112">
        <f t="shared" si="16"/>
        <v>-656.2</v>
      </c>
      <c r="U118" s="112">
        <f t="shared" si="16"/>
        <v>-656.2</v>
      </c>
      <c r="V118" s="112">
        <f t="shared" si="16"/>
        <v>-372.40000000000009</v>
      </c>
      <c r="W118" s="112">
        <f t="shared" si="16"/>
        <v>-402.50000000000011</v>
      </c>
      <c r="X118" s="112">
        <f t="shared" si="16"/>
        <v>-176.20000000000005</v>
      </c>
      <c r="Y118" s="112">
        <f t="shared" si="16"/>
        <v>-258.40000000000009</v>
      </c>
      <c r="Z118" s="112">
        <f t="shared" si="16"/>
        <v>-656.2</v>
      </c>
      <c r="AA118" s="112">
        <f t="shared" si="16"/>
        <v>-656.2</v>
      </c>
      <c r="AB118" s="112">
        <f t="shared" si="16"/>
        <v>-540.29999999999995</v>
      </c>
      <c r="AC118" s="112">
        <f t="shared" si="16"/>
        <v>-656.2</v>
      </c>
      <c r="AD118" s="112">
        <f t="shared" si="16"/>
        <v>-264.2000000000001</v>
      </c>
      <c r="AE118" s="112">
        <f t="shared" si="16"/>
        <v>-374.10000000000014</v>
      </c>
      <c r="AF118" s="112">
        <f t="shared" si="16"/>
        <v>-380</v>
      </c>
      <c r="AG118" s="110"/>
      <c r="AH118" s="110"/>
      <c r="AI118" s="110"/>
      <c r="AJ118" s="110"/>
      <c r="AK118" s="110"/>
    </row>
    <row r="119" spans="3:37" x14ac:dyDescent="0.35">
      <c r="C119" s="5">
        <f t="shared" si="15"/>
        <v>822</v>
      </c>
      <c r="D119" s="5">
        <f t="shared" si="15"/>
        <v>1302</v>
      </c>
      <c r="E119" s="1">
        <v>822</v>
      </c>
      <c r="G119" s="96">
        <v>7</v>
      </c>
      <c r="H119" s="112">
        <f t="shared" si="16"/>
        <v>-480</v>
      </c>
      <c r="I119" s="112">
        <f t="shared" si="16"/>
        <v>-480</v>
      </c>
      <c r="J119" s="112">
        <f t="shared" si="16"/>
        <v>-960</v>
      </c>
      <c r="K119" s="112">
        <f t="shared" si="16"/>
        <v>-960</v>
      </c>
      <c r="L119" s="112">
        <f t="shared" si="16"/>
        <v>-788.4</v>
      </c>
      <c r="M119" s="112">
        <f t="shared" si="16"/>
        <v>0</v>
      </c>
      <c r="N119" s="112">
        <f t="shared" si="16"/>
        <v>-480</v>
      </c>
      <c r="O119" s="112">
        <f t="shared" si="16"/>
        <v>-651</v>
      </c>
      <c r="P119" s="112">
        <f t="shared" si="16"/>
        <v>-753.2</v>
      </c>
      <c r="Q119" s="112">
        <f t="shared" si="16"/>
        <v>-514.40000000000009</v>
      </c>
      <c r="R119" s="112">
        <f t="shared" si="16"/>
        <v>-707.6</v>
      </c>
      <c r="S119" s="112">
        <f t="shared" si="16"/>
        <v>-861.2</v>
      </c>
      <c r="T119" s="112">
        <f t="shared" si="16"/>
        <v>-960</v>
      </c>
      <c r="U119" s="112">
        <f t="shared" si="16"/>
        <v>-960</v>
      </c>
      <c r="V119" s="112">
        <f t="shared" si="16"/>
        <v>-676.2</v>
      </c>
      <c r="W119" s="112">
        <f t="shared" si="16"/>
        <v>-706.30000000000007</v>
      </c>
      <c r="X119" s="112">
        <f t="shared" si="16"/>
        <v>-480</v>
      </c>
      <c r="Y119" s="112">
        <f t="shared" si="16"/>
        <v>-562.20000000000005</v>
      </c>
      <c r="Z119" s="112">
        <f t="shared" si="16"/>
        <v>-960</v>
      </c>
      <c r="AA119" s="112">
        <f t="shared" si="16"/>
        <v>-960</v>
      </c>
      <c r="AB119" s="112">
        <f t="shared" si="16"/>
        <v>-844.09999999999991</v>
      </c>
      <c r="AC119" s="112">
        <f t="shared" si="16"/>
        <v>-960</v>
      </c>
      <c r="AD119" s="112">
        <f t="shared" si="16"/>
        <v>-568</v>
      </c>
      <c r="AE119" s="112">
        <f t="shared" si="16"/>
        <v>-677.90000000000009</v>
      </c>
      <c r="AF119" s="112">
        <f t="shared" si="16"/>
        <v>-683.8</v>
      </c>
      <c r="AG119" s="110"/>
      <c r="AH119" s="110"/>
      <c r="AI119" s="110"/>
      <c r="AJ119" s="110"/>
      <c r="AK119" s="110"/>
    </row>
    <row r="120" spans="3:37" x14ac:dyDescent="0.35">
      <c r="C120" s="5">
        <f t="shared" si="15"/>
        <v>617</v>
      </c>
      <c r="D120" s="5">
        <f t="shared" si="15"/>
        <v>1097</v>
      </c>
      <c r="E120" s="1">
        <v>788</v>
      </c>
      <c r="G120" s="96">
        <v>8</v>
      </c>
      <c r="H120" s="112">
        <f t="shared" si="16"/>
        <v>-309</v>
      </c>
      <c r="I120" s="112">
        <f t="shared" si="16"/>
        <v>-309</v>
      </c>
      <c r="J120" s="112">
        <f t="shared" si="16"/>
        <v>-789</v>
      </c>
      <c r="K120" s="112">
        <f t="shared" si="16"/>
        <v>-789</v>
      </c>
      <c r="L120" s="112">
        <f t="shared" si="16"/>
        <v>-617.4</v>
      </c>
      <c r="M120" s="112">
        <f t="shared" si="16"/>
        <v>-612.79999999999995</v>
      </c>
      <c r="N120" s="112">
        <f t="shared" si="16"/>
        <v>-0.20000000000004547</v>
      </c>
      <c r="O120" s="112">
        <f t="shared" si="16"/>
        <v>-480</v>
      </c>
      <c r="P120" s="112">
        <f t="shared" si="16"/>
        <v>-582.20000000000005</v>
      </c>
      <c r="Q120" s="112">
        <f t="shared" si="16"/>
        <v>-343.40000000000015</v>
      </c>
      <c r="R120" s="112">
        <f t="shared" si="16"/>
        <v>-536.6</v>
      </c>
      <c r="S120" s="112">
        <f t="shared" si="16"/>
        <v>-690.2</v>
      </c>
      <c r="T120" s="112">
        <f t="shared" si="16"/>
        <v>-789</v>
      </c>
      <c r="U120" s="112">
        <f t="shared" si="16"/>
        <v>-789</v>
      </c>
      <c r="V120" s="112">
        <f t="shared" si="16"/>
        <v>-505.2000000000001</v>
      </c>
      <c r="W120" s="112">
        <f t="shared" si="16"/>
        <v>-535.30000000000007</v>
      </c>
      <c r="X120" s="112">
        <f t="shared" si="16"/>
        <v>-309</v>
      </c>
      <c r="Y120" s="112">
        <f t="shared" si="16"/>
        <v>-391.20000000000005</v>
      </c>
      <c r="Z120" s="112">
        <f t="shared" si="16"/>
        <v>-789</v>
      </c>
      <c r="AA120" s="112">
        <f t="shared" si="16"/>
        <v>-789</v>
      </c>
      <c r="AB120" s="112">
        <f t="shared" si="16"/>
        <v>-673.09999999999991</v>
      </c>
      <c r="AC120" s="112">
        <f t="shared" si="16"/>
        <v>-789</v>
      </c>
      <c r="AD120" s="112">
        <f t="shared" si="16"/>
        <v>-397.00000000000006</v>
      </c>
      <c r="AE120" s="112">
        <f t="shared" si="16"/>
        <v>-506.90000000000015</v>
      </c>
      <c r="AF120" s="112">
        <f t="shared" si="16"/>
        <v>-512.79999999999995</v>
      </c>
      <c r="AG120" s="110"/>
      <c r="AH120" s="110"/>
      <c r="AI120" s="110"/>
      <c r="AJ120" s="110"/>
      <c r="AK120" s="110"/>
    </row>
    <row r="121" spans="3:37" x14ac:dyDescent="0.35">
      <c r="C121" s="5">
        <f t="shared" si="15"/>
        <v>504</v>
      </c>
      <c r="D121" s="5">
        <f t="shared" si="15"/>
        <v>984</v>
      </c>
      <c r="E121" s="1">
        <v>777.2</v>
      </c>
      <c r="G121" s="96">
        <v>9</v>
      </c>
      <c r="H121" s="112">
        <f t="shared" si="16"/>
        <v>-206.79999999999995</v>
      </c>
      <c r="I121" s="112">
        <f t="shared" si="16"/>
        <v>-206.79999999999995</v>
      </c>
      <c r="J121" s="112">
        <f t="shared" si="16"/>
        <v>-686.8</v>
      </c>
      <c r="K121" s="112">
        <f t="shared" si="16"/>
        <v>-686.8</v>
      </c>
      <c r="L121" s="112">
        <f t="shared" si="16"/>
        <v>-515.19999999999993</v>
      </c>
      <c r="M121" s="112">
        <f t="shared" si="16"/>
        <v>-510.59999999999991</v>
      </c>
      <c r="N121" s="112">
        <f t="shared" si="16"/>
        <v>-206.79999999999998</v>
      </c>
      <c r="O121" s="112">
        <f t="shared" si="16"/>
        <v>0</v>
      </c>
      <c r="P121" s="112">
        <f t="shared" si="16"/>
        <v>-480</v>
      </c>
      <c r="Q121" s="112">
        <f t="shared" si="16"/>
        <v>-241.2000000000001</v>
      </c>
      <c r="R121" s="112">
        <f t="shared" si="16"/>
        <v>-434.4</v>
      </c>
      <c r="S121" s="112">
        <f t="shared" si="16"/>
        <v>-588</v>
      </c>
      <c r="T121" s="112">
        <f t="shared" si="16"/>
        <v>-686.8</v>
      </c>
      <c r="U121" s="112">
        <f t="shared" si="16"/>
        <v>-686.8</v>
      </c>
      <c r="V121" s="112">
        <f t="shared" si="16"/>
        <v>-403.00000000000006</v>
      </c>
      <c r="W121" s="112">
        <f t="shared" si="16"/>
        <v>-433.09999999999997</v>
      </c>
      <c r="X121" s="112">
        <f t="shared" si="16"/>
        <v>-206.79999999999995</v>
      </c>
      <c r="Y121" s="112">
        <f t="shared" si="16"/>
        <v>-289.00000000000006</v>
      </c>
      <c r="Z121" s="112">
        <f t="shared" si="16"/>
        <v>-686.8</v>
      </c>
      <c r="AA121" s="112">
        <f t="shared" si="16"/>
        <v>-686.8</v>
      </c>
      <c r="AB121" s="112">
        <f t="shared" si="16"/>
        <v>-570.89999999999986</v>
      </c>
      <c r="AC121" s="112">
        <f t="shared" si="16"/>
        <v>-686.8</v>
      </c>
      <c r="AD121" s="112">
        <f t="shared" si="16"/>
        <v>-294.79999999999995</v>
      </c>
      <c r="AE121" s="112">
        <f t="shared" si="16"/>
        <v>-404.70000000000005</v>
      </c>
      <c r="AF121" s="112">
        <f t="shared" si="16"/>
        <v>-410.59999999999985</v>
      </c>
      <c r="AG121" s="110"/>
      <c r="AH121" s="110"/>
      <c r="AI121" s="110"/>
      <c r="AJ121" s="110"/>
      <c r="AK121" s="110"/>
    </row>
    <row r="122" spans="3:37" x14ac:dyDescent="0.35">
      <c r="C122" s="5">
        <f t="shared" si="15"/>
        <v>727</v>
      </c>
      <c r="D122" s="5">
        <f t="shared" si="15"/>
        <v>1207</v>
      </c>
      <c r="E122" s="1">
        <v>761.40000000000009</v>
      </c>
      <c r="G122" s="96">
        <v>10</v>
      </c>
      <c r="H122" s="112">
        <f t="shared" si="16"/>
        <v>-445.59999999999991</v>
      </c>
      <c r="I122" s="112">
        <f t="shared" si="16"/>
        <v>-445.59999999999991</v>
      </c>
      <c r="J122" s="112">
        <f t="shared" si="16"/>
        <v>-925.59999999999991</v>
      </c>
      <c r="K122" s="112">
        <f t="shared" si="16"/>
        <v>-925.59999999999991</v>
      </c>
      <c r="L122" s="112">
        <f t="shared" si="16"/>
        <v>-753.99999999999989</v>
      </c>
      <c r="M122" s="112">
        <f t="shared" si="16"/>
        <v>-749.39999999999986</v>
      </c>
      <c r="N122" s="112">
        <f t="shared" si="16"/>
        <v>-445.59999999999985</v>
      </c>
      <c r="O122" s="112">
        <f t="shared" si="16"/>
        <v>-616.59999999999991</v>
      </c>
      <c r="P122" s="112">
        <f t="shared" si="16"/>
        <v>0</v>
      </c>
      <c r="Q122" s="112">
        <f t="shared" si="16"/>
        <v>-480</v>
      </c>
      <c r="R122" s="112">
        <f t="shared" si="16"/>
        <v>-673.19999999999993</v>
      </c>
      <c r="S122" s="112">
        <f t="shared" si="16"/>
        <v>-826.8</v>
      </c>
      <c r="T122" s="112">
        <f t="shared" si="16"/>
        <v>-925.59999999999991</v>
      </c>
      <c r="U122" s="112">
        <f t="shared" si="16"/>
        <v>-925.59999999999991</v>
      </c>
      <c r="V122" s="112">
        <f t="shared" si="16"/>
        <v>-641.79999999999995</v>
      </c>
      <c r="W122" s="112">
        <f t="shared" si="16"/>
        <v>-671.9</v>
      </c>
      <c r="X122" s="112">
        <f t="shared" si="16"/>
        <v>-445.59999999999991</v>
      </c>
      <c r="Y122" s="112">
        <f t="shared" si="16"/>
        <v>-527.79999999999995</v>
      </c>
      <c r="Z122" s="112">
        <f t="shared" si="16"/>
        <v>-925.59999999999991</v>
      </c>
      <c r="AA122" s="112">
        <f t="shared" si="16"/>
        <v>-925.59999999999991</v>
      </c>
      <c r="AB122" s="112">
        <f t="shared" si="16"/>
        <v>-809.69999999999982</v>
      </c>
      <c r="AC122" s="112">
        <f t="shared" si="16"/>
        <v>-925.59999999999991</v>
      </c>
      <c r="AD122" s="112">
        <f t="shared" si="16"/>
        <v>-533.59999999999991</v>
      </c>
      <c r="AE122" s="112">
        <f t="shared" si="16"/>
        <v>-643.5</v>
      </c>
      <c r="AF122" s="112">
        <f t="shared" si="16"/>
        <v>-649.39999999999986</v>
      </c>
      <c r="AG122" s="110"/>
      <c r="AH122" s="110"/>
      <c r="AI122" s="110"/>
      <c r="AJ122" s="110"/>
      <c r="AK122" s="110"/>
    </row>
    <row r="123" spans="3:37" x14ac:dyDescent="0.35">
      <c r="C123" s="5">
        <f t="shared" si="15"/>
        <v>515</v>
      </c>
      <c r="D123" s="5">
        <f t="shared" si="15"/>
        <v>995</v>
      </c>
      <c r="E123" s="1">
        <v>742.6</v>
      </c>
      <c r="G123" s="96">
        <v>11</v>
      </c>
      <c r="H123" s="112">
        <f t="shared" si="16"/>
        <v>-252.39999999999998</v>
      </c>
      <c r="I123" s="112">
        <f t="shared" si="16"/>
        <v>-252.40000000000003</v>
      </c>
      <c r="J123" s="112">
        <f t="shared" si="16"/>
        <v>-732.4</v>
      </c>
      <c r="K123" s="112">
        <f t="shared" si="16"/>
        <v>-732.40000000000009</v>
      </c>
      <c r="L123" s="112">
        <f t="shared" si="16"/>
        <v>-560.79999999999995</v>
      </c>
      <c r="M123" s="112">
        <f t="shared" si="16"/>
        <v>-556.19999999999993</v>
      </c>
      <c r="N123" s="112">
        <f t="shared" si="16"/>
        <v>-252.39999999999992</v>
      </c>
      <c r="O123" s="112">
        <f t="shared" si="16"/>
        <v>-423.4</v>
      </c>
      <c r="P123" s="112">
        <f t="shared" si="16"/>
        <v>-525.6</v>
      </c>
      <c r="Q123" s="112">
        <f t="shared" si="16"/>
        <v>-1.1368683772161603E-13</v>
      </c>
      <c r="R123" s="112">
        <f t="shared" si="16"/>
        <v>-480</v>
      </c>
      <c r="S123" s="112">
        <f t="shared" si="16"/>
        <v>-633.6</v>
      </c>
      <c r="T123" s="112">
        <f t="shared" si="16"/>
        <v>-732.4</v>
      </c>
      <c r="U123" s="112">
        <f t="shared" si="16"/>
        <v>-732.4</v>
      </c>
      <c r="V123" s="112">
        <f t="shared" si="16"/>
        <v>-448.59999999999997</v>
      </c>
      <c r="W123" s="112">
        <f t="shared" si="16"/>
        <v>-478.7</v>
      </c>
      <c r="X123" s="112">
        <f t="shared" si="16"/>
        <v>-252.39999999999998</v>
      </c>
      <c r="Y123" s="112">
        <f t="shared" si="16"/>
        <v>-334.6</v>
      </c>
      <c r="Z123" s="112">
        <f t="shared" si="16"/>
        <v>-732.4</v>
      </c>
      <c r="AA123" s="112">
        <f t="shared" si="16"/>
        <v>-732.4</v>
      </c>
      <c r="AB123" s="112">
        <f t="shared" si="16"/>
        <v>-616.49999999999977</v>
      </c>
      <c r="AC123" s="112">
        <f t="shared" si="16"/>
        <v>-732.4</v>
      </c>
      <c r="AD123" s="112">
        <f t="shared" si="16"/>
        <v>-340.4</v>
      </c>
      <c r="AE123" s="112">
        <f t="shared" si="16"/>
        <v>-450.30000000000007</v>
      </c>
      <c r="AF123" s="112">
        <f t="shared" si="16"/>
        <v>-456.19999999999987</v>
      </c>
      <c r="AG123" s="110"/>
      <c r="AH123" s="110"/>
      <c r="AI123" s="110"/>
      <c r="AJ123" s="110"/>
      <c r="AK123" s="110"/>
    </row>
    <row r="124" spans="3:37" x14ac:dyDescent="0.35">
      <c r="C124" s="5">
        <f t="shared" si="15"/>
        <v>743</v>
      </c>
      <c r="D124" s="5">
        <f t="shared" si="15"/>
        <v>1223</v>
      </c>
      <c r="E124" s="1">
        <v>1124.2</v>
      </c>
      <c r="G124" s="96">
        <v>12</v>
      </c>
      <c r="H124" s="112">
        <f t="shared" si="16"/>
        <v>-98.799999999999955</v>
      </c>
      <c r="I124" s="112">
        <f t="shared" si="16"/>
        <v>-98.799999999999841</v>
      </c>
      <c r="J124" s="112">
        <f t="shared" si="16"/>
        <v>-578.79999999999984</v>
      </c>
      <c r="K124" s="112">
        <f t="shared" si="16"/>
        <v>-578.79999999999995</v>
      </c>
      <c r="L124" s="112">
        <f t="shared" si="16"/>
        <v>-407.19999999999993</v>
      </c>
      <c r="M124" s="112">
        <f t="shared" ref="M124:AF124" si="17">$E124+$B16+M16-M$110-($D124-M$109+$B16+M16)*(1-M86)</f>
        <v>-402.59999999999991</v>
      </c>
      <c r="N124" s="112">
        <f t="shared" si="17"/>
        <v>-98.799999999999955</v>
      </c>
      <c r="O124" s="112">
        <f t="shared" si="17"/>
        <v>-269.79999999999995</v>
      </c>
      <c r="P124" s="112">
        <f t="shared" si="17"/>
        <v>-372</v>
      </c>
      <c r="Q124" s="112">
        <f t="shared" si="17"/>
        <v>-133.19999999999993</v>
      </c>
      <c r="R124" s="112">
        <f t="shared" si="17"/>
        <v>-326.40000000000009</v>
      </c>
      <c r="S124" s="112">
        <f t="shared" si="17"/>
        <v>-480</v>
      </c>
      <c r="T124" s="112">
        <f t="shared" si="17"/>
        <v>0</v>
      </c>
      <c r="U124" s="112">
        <f t="shared" si="17"/>
        <v>-578.80000000000007</v>
      </c>
      <c r="V124" s="112">
        <f t="shared" si="17"/>
        <v>-295</v>
      </c>
      <c r="W124" s="112">
        <f t="shared" si="17"/>
        <v>-325.10000000000014</v>
      </c>
      <c r="X124" s="112">
        <f t="shared" si="17"/>
        <v>-98.799999999999955</v>
      </c>
      <c r="Y124" s="112">
        <f t="shared" si="17"/>
        <v>-181</v>
      </c>
      <c r="Z124" s="112">
        <f t="shared" si="17"/>
        <v>-578.80000000000007</v>
      </c>
      <c r="AA124" s="112">
        <f t="shared" si="17"/>
        <v>-578.79999999999995</v>
      </c>
      <c r="AB124" s="112">
        <f t="shared" si="17"/>
        <v>-462.89999999999975</v>
      </c>
      <c r="AC124" s="112">
        <f t="shared" si="17"/>
        <v>-578.79999999999995</v>
      </c>
      <c r="AD124" s="112">
        <f t="shared" si="17"/>
        <v>-186.79999999999995</v>
      </c>
      <c r="AE124" s="112">
        <f t="shared" si="17"/>
        <v>-296.70000000000005</v>
      </c>
      <c r="AF124" s="112">
        <f t="shared" si="17"/>
        <v>-302.59999999999991</v>
      </c>
      <c r="AG124" s="110"/>
      <c r="AH124" s="110"/>
      <c r="AI124" s="110"/>
      <c r="AJ124" s="110"/>
      <c r="AK124" s="110"/>
    </row>
    <row r="125" spans="3:37" x14ac:dyDescent="0.35">
      <c r="C125" s="5">
        <f t="shared" si="15"/>
        <v>653</v>
      </c>
      <c r="D125" s="5">
        <f t="shared" si="15"/>
        <v>1133</v>
      </c>
      <c r="E125" s="1">
        <v>1133</v>
      </c>
      <c r="G125" s="96">
        <v>13</v>
      </c>
      <c r="H125" s="112">
        <f t="shared" ref="H125:AF135" si="18">$E125+$B17+H17-H$110-($D125-H$109+$B17+H17)*(1-H87)</f>
        <v>0</v>
      </c>
      <c r="I125" s="112">
        <f t="shared" si="18"/>
        <v>0</v>
      </c>
      <c r="J125" s="112">
        <f t="shared" si="18"/>
        <v>-479.99999999999994</v>
      </c>
      <c r="K125" s="112">
        <f t="shared" si="18"/>
        <v>-480</v>
      </c>
      <c r="L125" s="112">
        <f t="shared" si="18"/>
        <v>-308.39999999999998</v>
      </c>
      <c r="M125" s="112">
        <f t="shared" si="18"/>
        <v>-303.79999999999995</v>
      </c>
      <c r="N125" s="112">
        <f t="shared" si="18"/>
        <v>0</v>
      </c>
      <c r="O125" s="112">
        <f t="shared" si="18"/>
        <v>-171</v>
      </c>
      <c r="P125" s="112">
        <f t="shared" si="18"/>
        <v>-273.20000000000005</v>
      </c>
      <c r="Q125" s="112">
        <f t="shared" si="18"/>
        <v>-34.400000000000091</v>
      </c>
      <c r="R125" s="112">
        <f t="shared" si="18"/>
        <v>-227.59999999999991</v>
      </c>
      <c r="S125" s="112">
        <f t="shared" si="18"/>
        <v>-381.2000000000001</v>
      </c>
      <c r="T125" s="112">
        <f t="shared" si="18"/>
        <v>-480</v>
      </c>
      <c r="U125" s="112">
        <f t="shared" si="18"/>
        <v>-480</v>
      </c>
      <c r="V125" s="112">
        <f t="shared" si="18"/>
        <v>-196.19999999999993</v>
      </c>
      <c r="W125" s="112">
        <f t="shared" si="18"/>
        <v>-226.30000000000007</v>
      </c>
      <c r="X125" s="112">
        <f t="shared" si="18"/>
        <v>0</v>
      </c>
      <c r="Y125" s="112">
        <f t="shared" si="18"/>
        <v>-82.200000000000159</v>
      </c>
      <c r="Z125" s="112">
        <f t="shared" si="18"/>
        <v>-479.99999999999989</v>
      </c>
      <c r="AA125" s="112">
        <f t="shared" si="18"/>
        <v>-480</v>
      </c>
      <c r="AB125" s="112">
        <f t="shared" si="18"/>
        <v>-364.09999999999985</v>
      </c>
      <c r="AC125" s="112">
        <f t="shared" si="18"/>
        <v>-480</v>
      </c>
      <c r="AD125" s="112">
        <f t="shared" si="18"/>
        <v>-88</v>
      </c>
      <c r="AE125" s="112">
        <f t="shared" si="18"/>
        <v>-197.90000000000009</v>
      </c>
      <c r="AF125" s="112">
        <f t="shared" si="18"/>
        <v>-203.79999999999995</v>
      </c>
      <c r="AG125" s="110"/>
      <c r="AH125" s="110"/>
      <c r="AI125" s="110"/>
      <c r="AJ125" s="110"/>
      <c r="AK125" s="110"/>
    </row>
    <row r="126" spans="3:37" x14ac:dyDescent="0.35">
      <c r="C126" s="5">
        <f t="shared" si="15"/>
        <v>534</v>
      </c>
      <c r="D126" s="5">
        <f t="shared" si="15"/>
        <v>1014</v>
      </c>
      <c r="E126" s="1">
        <v>1014</v>
      </c>
      <c r="G126" s="96">
        <v>14</v>
      </c>
      <c r="H126" s="112">
        <f t="shared" si="18"/>
        <v>0</v>
      </c>
      <c r="I126" s="112">
        <f t="shared" si="18"/>
        <v>0</v>
      </c>
      <c r="J126" s="112">
        <f t="shared" si="18"/>
        <v>-479.99999999999994</v>
      </c>
      <c r="K126" s="112">
        <f t="shared" si="18"/>
        <v>-480.00000000000006</v>
      </c>
      <c r="L126" s="112">
        <f t="shared" si="18"/>
        <v>-308.39999999999986</v>
      </c>
      <c r="M126" s="112">
        <f t="shared" si="18"/>
        <v>-303.79999999999995</v>
      </c>
      <c r="N126" s="112">
        <f t="shared" si="18"/>
        <v>0</v>
      </c>
      <c r="O126" s="112">
        <f t="shared" si="18"/>
        <v>-170.99999999999989</v>
      </c>
      <c r="P126" s="112">
        <f t="shared" si="18"/>
        <v>-273.19999999999993</v>
      </c>
      <c r="Q126" s="112">
        <f t="shared" si="18"/>
        <v>-34.400000000000205</v>
      </c>
      <c r="R126" s="112">
        <f t="shared" si="18"/>
        <v>-227.60000000000002</v>
      </c>
      <c r="S126" s="112">
        <f t="shared" si="18"/>
        <v>-381.20000000000016</v>
      </c>
      <c r="T126" s="112">
        <f t="shared" si="18"/>
        <v>-480</v>
      </c>
      <c r="U126" s="112">
        <f t="shared" si="18"/>
        <v>-480</v>
      </c>
      <c r="V126" s="112">
        <f t="shared" si="18"/>
        <v>-34.400000000000091</v>
      </c>
      <c r="W126" s="112">
        <f t="shared" si="18"/>
        <v>-226.30000000000007</v>
      </c>
      <c r="X126" s="112">
        <f t="shared" si="18"/>
        <v>0</v>
      </c>
      <c r="Y126" s="112">
        <f t="shared" si="18"/>
        <v>-82.200000000000045</v>
      </c>
      <c r="Z126" s="112">
        <f t="shared" si="18"/>
        <v>-479.99999999999989</v>
      </c>
      <c r="AA126" s="112">
        <f t="shared" si="18"/>
        <v>-479.99999999999994</v>
      </c>
      <c r="AB126" s="112">
        <f t="shared" si="18"/>
        <v>-364.09999999999985</v>
      </c>
      <c r="AC126" s="112">
        <f t="shared" si="18"/>
        <v>-480</v>
      </c>
      <c r="AD126" s="112">
        <f t="shared" si="18"/>
        <v>-88.000000000000057</v>
      </c>
      <c r="AE126" s="112">
        <f t="shared" si="18"/>
        <v>-197.90000000000015</v>
      </c>
      <c r="AF126" s="112">
        <f t="shared" si="18"/>
        <v>-203.79999999999995</v>
      </c>
      <c r="AG126" s="110"/>
      <c r="AH126" s="110"/>
      <c r="AI126" s="110"/>
      <c r="AJ126" s="110"/>
      <c r="AK126" s="110"/>
    </row>
    <row r="127" spans="3:37" x14ac:dyDescent="0.35">
      <c r="C127" s="5">
        <f t="shared" si="15"/>
        <v>865</v>
      </c>
      <c r="D127" s="5">
        <f t="shared" si="15"/>
        <v>1345</v>
      </c>
      <c r="E127" s="1">
        <v>1061.2</v>
      </c>
      <c r="G127" s="96">
        <v>15</v>
      </c>
      <c r="H127" s="112">
        <f t="shared" si="18"/>
        <v>-283.79999999999995</v>
      </c>
      <c r="I127" s="112">
        <f t="shared" si="18"/>
        <v>-283.79999999999995</v>
      </c>
      <c r="J127" s="112">
        <f t="shared" si="18"/>
        <v>-763.80000000000007</v>
      </c>
      <c r="K127" s="112">
        <f t="shared" si="18"/>
        <v>-763.8</v>
      </c>
      <c r="L127" s="112">
        <f t="shared" si="18"/>
        <v>-592.19999999999993</v>
      </c>
      <c r="M127" s="112">
        <f t="shared" si="18"/>
        <v>-587.59999999999991</v>
      </c>
      <c r="N127" s="112">
        <f t="shared" si="18"/>
        <v>-283.79999999999995</v>
      </c>
      <c r="O127" s="112">
        <f t="shared" si="18"/>
        <v>-454.79999999999984</v>
      </c>
      <c r="P127" s="112">
        <f t="shared" si="18"/>
        <v>-556.99999999999989</v>
      </c>
      <c r="Q127" s="112">
        <f t="shared" si="18"/>
        <v>-318.20000000000005</v>
      </c>
      <c r="R127" s="112">
        <f t="shared" si="18"/>
        <v>-511.4</v>
      </c>
      <c r="S127" s="112">
        <f t="shared" si="18"/>
        <v>0</v>
      </c>
      <c r="T127" s="112">
        <f t="shared" si="18"/>
        <v>-763.79999999999984</v>
      </c>
      <c r="U127" s="112">
        <f t="shared" si="18"/>
        <v>-763.8</v>
      </c>
      <c r="V127" s="112">
        <f t="shared" si="18"/>
        <v>-480</v>
      </c>
      <c r="W127" s="112">
        <f t="shared" si="18"/>
        <v>-510.09999999999991</v>
      </c>
      <c r="X127" s="112">
        <f t="shared" si="18"/>
        <v>-283.79999999999984</v>
      </c>
      <c r="Y127" s="112">
        <f t="shared" si="18"/>
        <v>-366</v>
      </c>
      <c r="Z127" s="112">
        <f t="shared" si="18"/>
        <v>-763.8</v>
      </c>
      <c r="AA127" s="112">
        <f t="shared" si="18"/>
        <v>-763.80000000000007</v>
      </c>
      <c r="AB127" s="112">
        <f t="shared" si="18"/>
        <v>-647.9</v>
      </c>
      <c r="AC127" s="112">
        <f t="shared" si="18"/>
        <v>-763.8</v>
      </c>
      <c r="AD127" s="112">
        <f t="shared" si="18"/>
        <v>-371.7999999999999</v>
      </c>
      <c r="AE127" s="112">
        <f t="shared" si="18"/>
        <v>-481.70000000000005</v>
      </c>
      <c r="AF127" s="112">
        <f t="shared" si="18"/>
        <v>-487.5999999999998</v>
      </c>
      <c r="AG127" s="110"/>
      <c r="AH127" s="110"/>
      <c r="AI127" s="110"/>
      <c r="AJ127" s="110"/>
      <c r="AK127" s="110"/>
    </row>
    <row r="128" spans="3:37" x14ac:dyDescent="0.35">
      <c r="C128" s="5">
        <f t="shared" si="15"/>
        <v>608</v>
      </c>
      <c r="D128" s="5">
        <f t="shared" si="15"/>
        <v>1088</v>
      </c>
      <c r="E128" s="1">
        <v>834.30000000000007</v>
      </c>
      <c r="G128" s="96">
        <v>16</v>
      </c>
      <c r="H128" s="112">
        <f t="shared" si="18"/>
        <v>-253.69999999999993</v>
      </c>
      <c r="I128" s="112">
        <f t="shared" si="18"/>
        <v>-253.7</v>
      </c>
      <c r="J128" s="112">
        <f t="shared" si="18"/>
        <v>-733.69999999999993</v>
      </c>
      <c r="K128" s="112">
        <f t="shared" si="18"/>
        <v>-733.69999999999993</v>
      </c>
      <c r="L128" s="112">
        <f t="shared" si="18"/>
        <v>-562.09999999999991</v>
      </c>
      <c r="M128" s="112">
        <f t="shared" si="18"/>
        <v>-557.49999999999989</v>
      </c>
      <c r="N128" s="112">
        <f t="shared" si="18"/>
        <v>-253.69999999999993</v>
      </c>
      <c r="O128" s="112">
        <f t="shared" si="18"/>
        <v>-424.69999999999993</v>
      </c>
      <c r="P128" s="112">
        <f t="shared" si="18"/>
        <v>-526.9</v>
      </c>
      <c r="Q128" s="112">
        <f t="shared" si="18"/>
        <v>-288.10000000000008</v>
      </c>
      <c r="R128" s="112">
        <f t="shared" si="18"/>
        <v>-481.29999999999995</v>
      </c>
      <c r="S128" s="112">
        <f t="shared" si="18"/>
        <v>-634.9</v>
      </c>
      <c r="T128" s="112">
        <f t="shared" si="18"/>
        <v>-733.69999999999993</v>
      </c>
      <c r="U128" s="112">
        <f t="shared" si="18"/>
        <v>-166.19999999999993</v>
      </c>
      <c r="V128" s="112">
        <f t="shared" si="18"/>
        <v>-449.9</v>
      </c>
      <c r="W128" s="112">
        <f t="shared" si="18"/>
        <v>-480</v>
      </c>
      <c r="X128" s="112">
        <f t="shared" si="18"/>
        <v>-253.69999999999993</v>
      </c>
      <c r="Y128" s="112">
        <f t="shared" si="18"/>
        <v>-335.90000000000003</v>
      </c>
      <c r="Z128" s="112">
        <f t="shared" si="18"/>
        <v>-733.69999999999982</v>
      </c>
      <c r="AA128" s="112">
        <f t="shared" si="18"/>
        <v>-733.69999999999993</v>
      </c>
      <c r="AB128" s="112">
        <f t="shared" si="18"/>
        <v>-617.79999999999984</v>
      </c>
      <c r="AC128" s="112">
        <f t="shared" si="18"/>
        <v>-733.69999999999993</v>
      </c>
      <c r="AD128" s="112">
        <f t="shared" si="18"/>
        <v>-341.69999999999993</v>
      </c>
      <c r="AE128" s="112">
        <f t="shared" si="18"/>
        <v>-451.6</v>
      </c>
      <c r="AF128" s="112">
        <f t="shared" si="18"/>
        <v>-457.49999999999994</v>
      </c>
      <c r="AG128" s="110"/>
      <c r="AH128" s="110"/>
      <c r="AI128" s="110"/>
      <c r="AJ128" s="110"/>
      <c r="AK128" s="110"/>
    </row>
    <row r="129" spans="3:37" x14ac:dyDescent="0.35">
      <c r="C129" s="5">
        <f t="shared" si="15"/>
        <v>783</v>
      </c>
      <c r="D129" s="5">
        <f t="shared" si="15"/>
        <v>1263</v>
      </c>
      <c r="E129" s="1">
        <v>783</v>
      </c>
      <c r="G129" s="96">
        <v>17</v>
      </c>
      <c r="H129" s="112">
        <f t="shared" si="18"/>
        <v>-480</v>
      </c>
      <c r="I129" s="112">
        <f t="shared" si="18"/>
        <v>-480</v>
      </c>
      <c r="J129" s="112">
        <f t="shared" si="18"/>
        <v>-960</v>
      </c>
      <c r="K129" s="112">
        <f t="shared" si="18"/>
        <v>-960</v>
      </c>
      <c r="L129" s="112">
        <f t="shared" si="18"/>
        <v>-788.4</v>
      </c>
      <c r="M129" s="112">
        <f t="shared" si="18"/>
        <v>-783.8</v>
      </c>
      <c r="N129" s="112">
        <f t="shared" si="18"/>
        <v>-480</v>
      </c>
      <c r="O129" s="112">
        <f t="shared" si="18"/>
        <v>-651</v>
      </c>
      <c r="P129" s="112">
        <f t="shared" si="18"/>
        <v>-753.2</v>
      </c>
      <c r="Q129" s="112">
        <f t="shared" si="18"/>
        <v>-514.40000000000009</v>
      </c>
      <c r="R129" s="112">
        <f t="shared" si="18"/>
        <v>-707.6</v>
      </c>
      <c r="S129" s="112">
        <f t="shared" si="18"/>
        <v>-861.2</v>
      </c>
      <c r="T129" s="112">
        <f t="shared" si="18"/>
        <v>-960</v>
      </c>
      <c r="U129" s="112">
        <f t="shared" si="18"/>
        <v>-960</v>
      </c>
      <c r="V129" s="112">
        <f t="shared" si="18"/>
        <v>-676.2</v>
      </c>
      <c r="W129" s="112">
        <f t="shared" si="18"/>
        <v>-706.30000000000007</v>
      </c>
      <c r="X129" s="112">
        <f t="shared" si="18"/>
        <v>-480</v>
      </c>
      <c r="Y129" s="112">
        <f t="shared" si="18"/>
        <v>0</v>
      </c>
      <c r="Z129" s="112">
        <f t="shared" si="18"/>
        <v>-960</v>
      </c>
      <c r="AA129" s="112">
        <f t="shared" si="18"/>
        <v>-960</v>
      </c>
      <c r="AB129" s="112">
        <f t="shared" si="18"/>
        <v>-844.09999999999991</v>
      </c>
      <c r="AC129" s="112">
        <f t="shared" si="18"/>
        <v>-960</v>
      </c>
      <c r="AD129" s="112">
        <f t="shared" si="18"/>
        <v>-568</v>
      </c>
      <c r="AE129" s="112">
        <f t="shared" si="18"/>
        <v>-677.90000000000009</v>
      </c>
      <c r="AF129" s="112">
        <f t="shared" si="18"/>
        <v>-683.8</v>
      </c>
      <c r="AG129" s="110"/>
      <c r="AH129" s="110"/>
      <c r="AI129" s="110"/>
      <c r="AJ129" s="110"/>
      <c r="AK129" s="110"/>
    </row>
    <row r="130" spans="3:37" x14ac:dyDescent="0.35">
      <c r="C130" s="5">
        <f t="shared" ref="C130:D137" si="19">C22</f>
        <v>726</v>
      </c>
      <c r="D130" s="5">
        <f t="shared" si="19"/>
        <v>1206</v>
      </c>
      <c r="E130" s="1">
        <v>808.2</v>
      </c>
      <c r="G130" s="96">
        <v>18</v>
      </c>
      <c r="H130" s="112">
        <f t="shared" si="18"/>
        <v>-397.79999999999995</v>
      </c>
      <c r="I130" s="112">
        <f t="shared" si="18"/>
        <v>-397.79999999999995</v>
      </c>
      <c r="J130" s="112">
        <f t="shared" si="18"/>
        <v>-877.8</v>
      </c>
      <c r="K130" s="112">
        <f t="shared" si="18"/>
        <v>-877.8</v>
      </c>
      <c r="L130" s="112">
        <f t="shared" si="18"/>
        <v>-706.19999999999993</v>
      </c>
      <c r="M130" s="112">
        <f t="shared" si="18"/>
        <v>-701.59999999999991</v>
      </c>
      <c r="N130" s="112">
        <f t="shared" si="18"/>
        <v>-397.79999999999995</v>
      </c>
      <c r="O130" s="112">
        <f t="shared" si="18"/>
        <v>-568.79999999999995</v>
      </c>
      <c r="P130" s="112">
        <f t="shared" si="18"/>
        <v>-671</v>
      </c>
      <c r="Q130" s="112">
        <f t="shared" si="18"/>
        <v>-432.20000000000005</v>
      </c>
      <c r="R130" s="112">
        <f t="shared" si="18"/>
        <v>-625.4</v>
      </c>
      <c r="S130" s="112">
        <f t="shared" si="18"/>
        <v>-779</v>
      </c>
      <c r="T130" s="112">
        <f t="shared" si="18"/>
        <v>-877.8</v>
      </c>
      <c r="U130" s="112">
        <f t="shared" si="18"/>
        <v>-877.8</v>
      </c>
      <c r="V130" s="112">
        <f t="shared" si="18"/>
        <v>-594</v>
      </c>
      <c r="W130" s="112">
        <f t="shared" si="18"/>
        <v>0</v>
      </c>
      <c r="X130" s="112">
        <f t="shared" si="18"/>
        <v>-397.79999999999995</v>
      </c>
      <c r="Y130" s="112">
        <f t="shared" si="18"/>
        <v>-480</v>
      </c>
      <c r="Z130" s="112">
        <f t="shared" si="18"/>
        <v>-877.8</v>
      </c>
      <c r="AA130" s="112">
        <f t="shared" si="18"/>
        <v>-877.8</v>
      </c>
      <c r="AB130" s="112">
        <f t="shared" si="18"/>
        <v>-761.89999999999986</v>
      </c>
      <c r="AC130" s="112">
        <f t="shared" si="18"/>
        <v>-877.8</v>
      </c>
      <c r="AD130" s="112">
        <f t="shared" si="18"/>
        <v>-485.8</v>
      </c>
      <c r="AE130" s="112">
        <f t="shared" si="18"/>
        <v>-595.70000000000005</v>
      </c>
      <c r="AF130" s="112">
        <f t="shared" si="18"/>
        <v>-601.59999999999991</v>
      </c>
      <c r="AG130" s="110"/>
      <c r="AH130" s="110"/>
      <c r="AI130" s="110"/>
      <c r="AJ130" s="110"/>
      <c r="AK130" s="110"/>
    </row>
    <row r="131" spans="3:37" x14ac:dyDescent="0.35">
      <c r="C131" s="5">
        <f t="shared" si="19"/>
        <v>917</v>
      </c>
      <c r="D131" s="5">
        <f t="shared" si="19"/>
        <v>1397</v>
      </c>
      <c r="E131" s="1">
        <v>1397</v>
      </c>
      <c r="G131" s="96">
        <v>19</v>
      </c>
      <c r="H131" s="112">
        <f t="shared" si="18"/>
        <v>0</v>
      </c>
      <c r="I131" s="112">
        <f t="shared" si="18"/>
        <v>0</v>
      </c>
      <c r="J131" s="112">
        <f t="shared" si="18"/>
        <v>-480</v>
      </c>
      <c r="K131" s="112">
        <f t="shared" si="18"/>
        <v>-479.99999999999989</v>
      </c>
      <c r="L131" s="112">
        <f t="shared" si="18"/>
        <v>-308.39999999999998</v>
      </c>
      <c r="M131" s="112">
        <f t="shared" si="18"/>
        <v>-303.79999999999984</v>
      </c>
      <c r="N131" s="112">
        <f t="shared" si="18"/>
        <v>0</v>
      </c>
      <c r="O131" s="112">
        <f t="shared" si="18"/>
        <v>-171</v>
      </c>
      <c r="P131" s="112">
        <f t="shared" si="18"/>
        <v>-273.19999999999993</v>
      </c>
      <c r="Q131" s="112">
        <f t="shared" si="18"/>
        <v>-34.400000000000091</v>
      </c>
      <c r="R131" s="112">
        <f t="shared" si="18"/>
        <v>-227.59999999999991</v>
      </c>
      <c r="S131" s="112">
        <f t="shared" si="18"/>
        <v>-381.20000000000005</v>
      </c>
      <c r="T131" s="112">
        <f t="shared" si="18"/>
        <v>-480.00000000000011</v>
      </c>
      <c r="U131" s="112">
        <f t="shared" si="18"/>
        <v>-480</v>
      </c>
      <c r="V131" s="112">
        <f t="shared" si="18"/>
        <v>-196.20000000000005</v>
      </c>
      <c r="W131" s="112">
        <f t="shared" si="18"/>
        <v>-226.30000000000018</v>
      </c>
      <c r="X131" s="112">
        <f t="shared" si="18"/>
        <v>0</v>
      </c>
      <c r="Y131" s="112">
        <f t="shared" si="18"/>
        <v>-82.200000000000045</v>
      </c>
      <c r="Z131" s="112">
        <f t="shared" si="18"/>
        <v>-480</v>
      </c>
      <c r="AA131" s="112">
        <f t="shared" si="18"/>
        <v>-480</v>
      </c>
      <c r="AB131" s="112">
        <f t="shared" si="18"/>
        <v>-364.09999999999991</v>
      </c>
      <c r="AC131" s="112">
        <f t="shared" si="18"/>
        <v>-479.99999999999989</v>
      </c>
      <c r="AD131" s="112">
        <f t="shared" si="18"/>
        <v>-87.999999999999886</v>
      </c>
      <c r="AE131" s="112">
        <f t="shared" si="18"/>
        <v>-197.89999999999998</v>
      </c>
      <c r="AF131" s="112">
        <f t="shared" si="18"/>
        <v>-203.80000000000007</v>
      </c>
      <c r="AG131" s="110"/>
      <c r="AH131" s="110"/>
      <c r="AI131" s="110"/>
      <c r="AJ131" s="110"/>
      <c r="AK131" s="110"/>
    </row>
    <row r="132" spans="3:37" x14ac:dyDescent="0.35">
      <c r="C132" s="5">
        <f t="shared" si="19"/>
        <v>741</v>
      </c>
      <c r="D132" s="5">
        <f t="shared" si="19"/>
        <v>1221</v>
      </c>
      <c r="E132" s="1">
        <v>1221</v>
      </c>
      <c r="G132" s="96">
        <v>20</v>
      </c>
      <c r="H132" s="112">
        <f t="shared" si="18"/>
        <v>0</v>
      </c>
      <c r="I132" s="112">
        <f t="shared" si="18"/>
        <v>0</v>
      </c>
      <c r="J132" s="112">
        <f t="shared" si="18"/>
        <v>-87.099999999999909</v>
      </c>
      <c r="K132" s="112">
        <f t="shared" si="18"/>
        <v>-480.00000000000011</v>
      </c>
      <c r="L132" s="112">
        <f t="shared" si="18"/>
        <v>-308.40000000000009</v>
      </c>
      <c r="M132" s="112">
        <f t="shared" si="18"/>
        <v>-303.79999999999995</v>
      </c>
      <c r="N132" s="112">
        <f t="shared" si="18"/>
        <v>0</v>
      </c>
      <c r="O132" s="112">
        <f t="shared" si="18"/>
        <v>-171</v>
      </c>
      <c r="P132" s="112">
        <f t="shared" si="18"/>
        <v>-273.20000000000005</v>
      </c>
      <c r="Q132" s="112">
        <f t="shared" si="18"/>
        <v>-34.400000000000091</v>
      </c>
      <c r="R132" s="112">
        <f t="shared" si="18"/>
        <v>-227.59999999999991</v>
      </c>
      <c r="S132" s="112">
        <f t="shared" si="18"/>
        <v>-381.20000000000005</v>
      </c>
      <c r="T132" s="112">
        <f t="shared" si="18"/>
        <v>-480</v>
      </c>
      <c r="U132" s="112">
        <f t="shared" si="18"/>
        <v>-479.99999999999989</v>
      </c>
      <c r="V132" s="112">
        <f t="shared" si="18"/>
        <v>-196.2000000000001</v>
      </c>
      <c r="W132" s="112">
        <f t="shared" si="18"/>
        <v>-226.30000000000007</v>
      </c>
      <c r="X132" s="112">
        <f t="shared" si="18"/>
        <v>0</v>
      </c>
      <c r="Y132" s="112">
        <f t="shared" si="18"/>
        <v>-82.200000000000045</v>
      </c>
      <c r="Z132" s="112">
        <f t="shared" si="18"/>
        <v>-480.00000000000011</v>
      </c>
      <c r="AA132" s="112">
        <f t="shared" si="18"/>
        <v>-480</v>
      </c>
      <c r="AB132" s="112">
        <f t="shared" si="18"/>
        <v>-364.1</v>
      </c>
      <c r="AC132" s="112">
        <f t="shared" si="18"/>
        <v>-480</v>
      </c>
      <c r="AD132" s="112">
        <f t="shared" si="18"/>
        <v>-88</v>
      </c>
      <c r="AE132" s="112">
        <f t="shared" si="18"/>
        <v>-197.90000000000003</v>
      </c>
      <c r="AF132" s="112">
        <f t="shared" si="18"/>
        <v>-203.80000000000007</v>
      </c>
      <c r="AG132" s="110"/>
      <c r="AH132" s="110"/>
      <c r="AI132" s="110"/>
      <c r="AJ132" s="110"/>
      <c r="AK132" s="110"/>
    </row>
    <row r="133" spans="3:37" x14ac:dyDescent="0.35">
      <c r="C133" s="5">
        <f t="shared" si="19"/>
        <v>840</v>
      </c>
      <c r="D133" s="5">
        <f t="shared" si="19"/>
        <v>1320</v>
      </c>
      <c r="E133" s="1">
        <v>1204.0999999999999</v>
      </c>
      <c r="G133" s="96">
        <v>21</v>
      </c>
      <c r="H133" s="112">
        <f t="shared" si="18"/>
        <v>-115.90000000000009</v>
      </c>
      <c r="I133" s="112">
        <f t="shared" si="18"/>
        <v>-115.89999999999998</v>
      </c>
      <c r="J133" s="112">
        <f t="shared" si="18"/>
        <v>-595.9</v>
      </c>
      <c r="K133" s="112">
        <f t="shared" si="18"/>
        <v>-595.9000000000002</v>
      </c>
      <c r="L133" s="112">
        <f t="shared" si="18"/>
        <v>-424.30000000000018</v>
      </c>
      <c r="M133" s="112">
        <f t="shared" si="18"/>
        <v>-419.70000000000005</v>
      </c>
      <c r="N133" s="112">
        <f t="shared" si="18"/>
        <v>-115.90000000000009</v>
      </c>
      <c r="O133" s="112">
        <f t="shared" si="18"/>
        <v>-286.89999999999998</v>
      </c>
      <c r="P133" s="112">
        <f t="shared" si="18"/>
        <v>-389.1</v>
      </c>
      <c r="Q133" s="112">
        <f t="shared" si="18"/>
        <v>-150.30000000000018</v>
      </c>
      <c r="R133" s="112">
        <f t="shared" si="18"/>
        <v>-343.50000000000011</v>
      </c>
      <c r="S133" s="112">
        <f t="shared" si="18"/>
        <v>-497.10000000000025</v>
      </c>
      <c r="T133" s="112">
        <f t="shared" si="18"/>
        <v>-595.90000000000009</v>
      </c>
      <c r="U133" s="112">
        <f t="shared" si="18"/>
        <v>-595.90000000000009</v>
      </c>
      <c r="V133" s="112">
        <f t="shared" si="18"/>
        <v>-312.10000000000014</v>
      </c>
      <c r="W133" s="112">
        <f t="shared" si="18"/>
        <v>-342.20000000000016</v>
      </c>
      <c r="X133" s="112">
        <f t="shared" si="18"/>
        <v>-115.9000000000002</v>
      </c>
      <c r="Y133" s="112">
        <f t="shared" si="18"/>
        <v>-198.10000000000014</v>
      </c>
      <c r="Z133" s="112">
        <f t="shared" si="18"/>
        <v>-595.9</v>
      </c>
      <c r="AA133" s="112">
        <f t="shared" si="18"/>
        <v>0</v>
      </c>
      <c r="AB133" s="112">
        <f t="shared" si="18"/>
        <v>-480</v>
      </c>
      <c r="AC133" s="112">
        <f t="shared" si="18"/>
        <v>-595.90000000000009</v>
      </c>
      <c r="AD133" s="112">
        <f t="shared" si="18"/>
        <v>-203.89999999999998</v>
      </c>
      <c r="AE133" s="112">
        <f t="shared" si="18"/>
        <v>-313.80000000000007</v>
      </c>
      <c r="AF133" s="112">
        <f t="shared" si="18"/>
        <v>-319.70000000000005</v>
      </c>
      <c r="AG133" s="110"/>
      <c r="AH133" s="110"/>
      <c r="AI133" s="110"/>
      <c r="AJ133" s="110"/>
      <c r="AK133" s="110"/>
    </row>
    <row r="134" spans="3:37" x14ac:dyDescent="0.35">
      <c r="C134" s="5">
        <f t="shared" si="19"/>
        <v>570</v>
      </c>
      <c r="D134" s="5">
        <f t="shared" si="19"/>
        <v>1050</v>
      </c>
      <c r="E134" s="1">
        <v>1050</v>
      </c>
      <c r="G134" s="96">
        <v>22</v>
      </c>
      <c r="H134" s="112">
        <f t="shared" si="18"/>
        <v>0</v>
      </c>
      <c r="I134" s="112">
        <f t="shared" si="18"/>
        <v>0</v>
      </c>
      <c r="J134" s="112">
        <f t="shared" si="18"/>
        <v>-480.00000000000011</v>
      </c>
      <c r="K134" s="112">
        <f t="shared" si="18"/>
        <v>-38.799999999999955</v>
      </c>
      <c r="L134" s="112">
        <f t="shared" si="18"/>
        <v>-308.39999999999986</v>
      </c>
      <c r="M134" s="112">
        <f t="shared" si="18"/>
        <v>-303.79999999999995</v>
      </c>
      <c r="N134" s="112">
        <f t="shared" si="18"/>
        <v>0</v>
      </c>
      <c r="O134" s="112">
        <f t="shared" si="18"/>
        <v>-170.99999999999994</v>
      </c>
      <c r="P134" s="112">
        <f t="shared" si="18"/>
        <v>-273.20000000000005</v>
      </c>
      <c r="Q134" s="112">
        <f t="shared" si="18"/>
        <v>-34.400000000000205</v>
      </c>
      <c r="R134" s="112">
        <f t="shared" si="18"/>
        <v>-227.60000000000002</v>
      </c>
      <c r="S134" s="112">
        <f t="shared" si="18"/>
        <v>-381.20000000000005</v>
      </c>
      <c r="T134" s="112">
        <f t="shared" si="18"/>
        <v>-480</v>
      </c>
      <c r="U134" s="112">
        <f t="shared" si="18"/>
        <v>-480</v>
      </c>
      <c r="V134" s="112">
        <f t="shared" si="18"/>
        <v>-196.2</v>
      </c>
      <c r="W134" s="112">
        <f t="shared" si="18"/>
        <v>-226.30000000000018</v>
      </c>
      <c r="X134" s="112">
        <f t="shared" si="18"/>
        <v>0</v>
      </c>
      <c r="Y134" s="112">
        <f t="shared" si="18"/>
        <v>-82.200000000000045</v>
      </c>
      <c r="Z134" s="112">
        <f t="shared" si="18"/>
        <v>-480.00000000000011</v>
      </c>
      <c r="AA134" s="112">
        <f t="shared" si="18"/>
        <v>-480.00000000000006</v>
      </c>
      <c r="AB134" s="112">
        <f t="shared" si="18"/>
        <v>-364.0999999999998</v>
      </c>
      <c r="AC134" s="112">
        <f t="shared" si="18"/>
        <v>-480</v>
      </c>
      <c r="AD134" s="112">
        <f t="shared" si="18"/>
        <v>-88</v>
      </c>
      <c r="AE134" s="112">
        <f t="shared" si="18"/>
        <v>-197.90000000000009</v>
      </c>
      <c r="AF134" s="112">
        <f t="shared" si="18"/>
        <v>-203.8</v>
      </c>
      <c r="AG134" s="110"/>
      <c r="AH134" s="110"/>
      <c r="AI134" s="110"/>
      <c r="AJ134" s="110"/>
      <c r="AK134" s="110"/>
    </row>
    <row r="135" spans="3:37" x14ac:dyDescent="0.35">
      <c r="C135" s="5">
        <f t="shared" si="19"/>
        <v>949</v>
      </c>
      <c r="D135" s="5">
        <f t="shared" si="19"/>
        <v>1429</v>
      </c>
      <c r="E135" s="1">
        <v>1037</v>
      </c>
      <c r="G135" s="96">
        <v>23</v>
      </c>
      <c r="H135" s="112">
        <f t="shared" si="18"/>
        <v>-392</v>
      </c>
      <c r="I135" s="112">
        <f t="shared" si="18"/>
        <v>-392</v>
      </c>
      <c r="J135" s="112">
        <f t="shared" si="18"/>
        <v>-872.00000000000011</v>
      </c>
      <c r="K135" s="112">
        <f t="shared" si="18"/>
        <v>-872</v>
      </c>
      <c r="L135" s="112">
        <f t="shared" si="18"/>
        <v>-700.39999999999986</v>
      </c>
      <c r="M135" s="112">
        <f t="shared" ref="M135:AF135" si="20">$E135+$B27+M27-M$110-($D135-M$109+$B27+M27)*(1-M97)</f>
        <v>-695.8</v>
      </c>
      <c r="N135" s="112">
        <f t="shared" si="20"/>
        <v>-392</v>
      </c>
      <c r="O135" s="112">
        <f t="shared" si="20"/>
        <v>-563</v>
      </c>
      <c r="P135" s="112">
        <f t="shared" si="20"/>
        <v>-665.2</v>
      </c>
      <c r="Q135" s="112">
        <f t="shared" si="20"/>
        <v>-426.4000000000002</v>
      </c>
      <c r="R135" s="112">
        <f t="shared" si="20"/>
        <v>-619.6</v>
      </c>
      <c r="S135" s="112">
        <f t="shared" si="20"/>
        <v>-773.2</v>
      </c>
      <c r="T135" s="112">
        <f t="shared" si="20"/>
        <v>-872</v>
      </c>
      <c r="U135" s="112">
        <f t="shared" si="20"/>
        <v>-872</v>
      </c>
      <c r="V135" s="112">
        <f t="shared" si="20"/>
        <v>-588.20000000000005</v>
      </c>
      <c r="W135" s="112">
        <f t="shared" si="20"/>
        <v>-618.30000000000018</v>
      </c>
      <c r="X135" s="112">
        <f t="shared" si="20"/>
        <v>-392</v>
      </c>
      <c r="Y135" s="112">
        <f t="shared" si="20"/>
        <v>-474.20000000000005</v>
      </c>
      <c r="Z135" s="112">
        <f t="shared" si="20"/>
        <v>-872.00000000000011</v>
      </c>
      <c r="AA135" s="112">
        <f t="shared" si="20"/>
        <v>-872</v>
      </c>
      <c r="AB135" s="112">
        <f t="shared" si="20"/>
        <v>-756.09999999999991</v>
      </c>
      <c r="AC135" s="112">
        <f t="shared" si="20"/>
        <v>0</v>
      </c>
      <c r="AD135" s="112">
        <f t="shared" si="20"/>
        <v>-480</v>
      </c>
      <c r="AE135" s="112">
        <f t="shared" si="20"/>
        <v>-589.90000000000009</v>
      </c>
      <c r="AF135" s="112">
        <f t="shared" si="20"/>
        <v>-595.79999999999984</v>
      </c>
      <c r="AG135" s="110"/>
      <c r="AH135" s="110"/>
      <c r="AI135" s="110"/>
      <c r="AJ135" s="110"/>
      <c r="AK135" s="110"/>
    </row>
    <row r="136" spans="3:37" x14ac:dyDescent="0.35">
      <c r="C136" s="5">
        <f t="shared" si="19"/>
        <v>829</v>
      </c>
      <c r="D136" s="5">
        <f t="shared" si="19"/>
        <v>1309</v>
      </c>
      <c r="E136" s="1">
        <v>1026.9000000000001</v>
      </c>
      <c r="G136" s="96">
        <v>24</v>
      </c>
      <c r="H136" s="112">
        <f t="shared" ref="H136:AF137" si="21">$E136+$B28+H28-H$110-($D136-H$109+$B28+H28)*(1-H98)</f>
        <v>-282.09999999999991</v>
      </c>
      <c r="I136" s="112">
        <f t="shared" si="21"/>
        <v>-282.0999999999998</v>
      </c>
      <c r="J136" s="112">
        <f t="shared" si="21"/>
        <v>-762.0999999999998</v>
      </c>
      <c r="K136" s="112">
        <f t="shared" si="21"/>
        <v>-762.09999999999991</v>
      </c>
      <c r="L136" s="112">
        <f t="shared" si="21"/>
        <v>-590.49999999999989</v>
      </c>
      <c r="M136" s="112">
        <f t="shared" si="21"/>
        <v>-585.89999999999975</v>
      </c>
      <c r="N136" s="112">
        <f t="shared" si="21"/>
        <v>-282.09999999999991</v>
      </c>
      <c r="O136" s="112">
        <f t="shared" si="21"/>
        <v>-453.0999999999998</v>
      </c>
      <c r="P136" s="112">
        <f t="shared" si="21"/>
        <v>-555.29999999999984</v>
      </c>
      <c r="Q136" s="112">
        <f t="shared" si="21"/>
        <v>-316.5</v>
      </c>
      <c r="R136" s="112">
        <f t="shared" si="21"/>
        <v>-509.69999999999982</v>
      </c>
      <c r="S136" s="112">
        <f t="shared" si="21"/>
        <v>-663.3</v>
      </c>
      <c r="T136" s="112">
        <f t="shared" si="21"/>
        <v>-762.09999999999991</v>
      </c>
      <c r="U136" s="112">
        <f t="shared" si="21"/>
        <v>-762.09999999999991</v>
      </c>
      <c r="V136" s="112">
        <f t="shared" si="21"/>
        <v>-478.30000000000007</v>
      </c>
      <c r="W136" s="112">
        <f t="shared" si="21"/>
        <v>-508.40000000000009</v>
      </c>
      <c r="X136" s="112">
        <f t="shared" si="21"/>
        <v>-282.09999999999991</v>
      </c>
      <c r="Y136" s="112">
        <f t="shared" si="21"/>
        <v>-364.30000000000007</v>
      </c>
      <c r="Z136" s="112">
        <f t="shared" si="21"/>
        <v>-762.1</v>
      </c>
      <c r="AA136" s="112">
        <f t="shared" si="21"/>
        <v>-762.1</v>
      </c>
      <c r="AB136" s="112">
        <f t="shared" si="21"/>
        <v>-646.19999999999993</v>
      </c>
      <c r="AC136" s="112">
        <f t="shared" si="21"/>
        <v>-762.09999999999991</v>
      </c>
      <c r="AD136" s="112">
        <f t="shared" si="21"/>
        <v>0</v>
      </c>
      <c r="AE136" s="112">
        <f t="shared" si="21"/>
        <v>-480</v>
      </c>
      <c r="AF136" s="112">
        <f t="shared" si="21"/>
        <v>-485.89999999999986</v>
      </c>
      <c r="AG136" s="110"/>
      <c r="AH136" s="110"/>
      <c r="AI136" s="110"/>
      <c r="AJ136" s="110"/>
      <c r="AK136" s="110"/>
    </row>
    <row r="137" spans="3:37" x14ac:dyDescent="0.35">
      <c r="C137" s="5">
        <f t="shared" si="19"/>
        <v>714</v>
      </c>
      <c r="D137" s="5">
        <f t="shared" si="19"/>
        <v>1194</v>
      </c>
      <c r="E137" s="1">
        <v>917.8</v>
      </c>
      <c r="G137" s="96">
        <v>25</v>
      </c>
      <c r="H137" s="112">
        <f t="shared" si="21"/>
        <v>-276.20000000000005</v>
      </c>
      <c r="I137" s="112">
        <f t="shared" si="21"/>
        <v>-276.20000000000005</v>
      </c>
      <c r="J137" s="112">
        <f t="shared" si="21"/>
        <v>-756.2</v>
      </c>
      <c r="K137" s="112">
        <f t="shared" si="21"/>
        <v>-756.2</v>
      </c>
      <c r="L137" s="112">
        <f t="shared" si="21"/>
        <v>-584.6</v>
      </c>
      <c r="M137" s="112">
        <f t="shared" si="21"/>
        <v>-580</v>
      </c>
      <c r="N137" s="112">
        <f t="shared" si="21"/>
        <v>-276.2000000000001</v>
      </c>
      <c r="O137" s="112">
        <f t="shared" si="21"/>
        <v>-447.20000000000005</v>
      </c>
      <c r="P137" s="112">
        <f t="shared" si="21"/>
        <v>-549.40000000000009</v>
      </c>
      <c r="Q137" s="112">
        <f t="shared" si="21"/>
        <v>-310.60000000000014</v>
      </c>
      <c r="R137" s="112">
        <f t="shared" si="21"/>
        <v>-503.80000000000007</v>
      </c>
      <c r="S137" s="112">
        <f t="shared" si="21"/>
        <v>-657.40000000000009</v>
      </c>
      <c r="T137" s="112">
        <f t="shared" si="21"/>
        <v>-756.2</v>
      </c>
      <c r="U137" s="112">
        <f t="shared" si="21"/>
        <v>-756.2</v>
      </c>
      <c r="V137" s="112">
        <f t="shared" si="21"/>
        <v>-472.40000000000009</v>
      </c>
      <c r="W137" s="112">
        <f t="shared" si="21"/>
        <v>-502.50000000000011</v>
      </c>
      <c r="X137" s="112">
        <f t="shared" si="21"/>
        <v>-276.2000000000001</v>
      </c>
      <c r="Y137" s="112">
        <f t="shared" si="21"/>
        <v>-358.40000000000009</v>
      </c>
      <c r="Z137" s="112">
        <f t="shared" si="21"/>
        <v>-756.2</v>
      </c>
      <c r="AA137" s="112">
        <f t="shared" si="21"/>
        <v>-756.2</v>
      </c>
      <c r="AB137" s="112">
        <f t="shared" si="21"/>
        <v>-640.29999999999995</v>
      </c>
      <c r="AC137" s="112">
        <f t="shared" si="21"/>
        <v>-756.2</v>
      </c>
      <c r="AD137" s="112">
        <f t="shared" si="21"/>
        <v>-364.20000000000005</v>
      </c>
      <c r="AE137" s="112">
        <f t="shared" si="21"/>
        <v>-93.600000000000136</v>
      </c>
      <c r="AF137" s="112">
        <f t="shared" si="21"/>
        <v>-480</v>
      </c>
      <c r="AG137" s="110"/>
      <c r="AH137" s="110"/>
      <c r="AI137" s="110"/>
      <c r="AJ137" s="110"/>
      <c r="AK137" s="110"/>
    </row>
    <row r="138" spans="3:37" x14ac:dyDescent="0.35">
      <c r="G138" s="97">
        <v>1</v>
      </c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1"/>
      <c r="AH138" s="111"/>
      <c r="AI138" s="111"/>
      <c r="AJ138" s="111"/>
      <c r="AK138" s="111"/>
    </row>
    <row r="139" spans="3:37" x14ac:dyDescent="0.35">
      <c r="G139" s="97">
        <v>2</v>
      </c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1"/>
      <c r="AH139" s="111"/>
      <c r="AI139" s="111"/>
      <c r="AJ139" s="111"/>
      <c r="AK139" s="111"/>
    </row>
    <row r="140" spans="3:37" x14ac:dyDescent="0.35">
      <c r="G140" s="97">
        <v>3</v>
      </c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1"/>
      <c r="AH140" s="111"/>
      <c r="AI140" s="111"/>
      <c r="AJ140" s="111"/>
      <c r="AK140" s="111"/>
    </row>
    <row r="141" spans="3:37" x14ac:dyDescent="0.35">
      <c r="G141" s="97">
        <v>4</v>
      </c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1"/>
      <c r="AH141" s="111"/>
      <c r="AI141" s="111"/>
      <c r="AJ141" s="111"/>
      <c r="AK141" s="111"/>
    </row>
    <row r="142" spans="3:37" x14ac:dyDescent="0.35">
      <c r="G142" s="97">
        <v>5</v>
      </c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1"/>
      <c r="AH142" s="111"/>
      <c r="AI142" s="111"/>
      <c r="AJ142" s="111"/>
      <c r="AK142" s="111"/>
    </row>
    <row r="146" spans="3:37" x14ac:dyDescent="0.35">
      <c r="G146" s="97" t="s">
        <v>90</v>
      </c>
      <c r="H146" s="4">
        <f>E149</f>
        <v>0</v>
      </c>
      <c r="I146" s="4">
        <f>E150</f>
        <v>36.999999999999872</v>
      </c>
      <c r="J146" s="4">
        <f>E151</f>
        <v>17.999999999999687</v>
      </c>
      <c r="K146" s="4">
        <f>E152</f>
        <v>0</v>
      </c>
      <c r="L146" s="4">
        <f>E153</f>
        <v>0</v>
      </c>
      <c r="M146" s="4">
        <f>E154</f>
        <v>8</v>
      </c>
      <c r="N146" s="4">
        <f>E155</f>
        <v>12.999999999999908</v>
      </c>
      <c r="O146" s="4">
        <f>E156</f>
        <v>17.999999999999794</v>
      </c>
      <c r="P146" s="4">
        <f>E157</f>
        <v>25.999999999999709</v>
      </c>
      <c r="Q146" s="4">
        <f>E158</f>
        <v>34.999999999999631</v>
      </c>
      <c r="R146" s="4">
        <f>E159</f>
        <v>27.999999999999872</v>
      </c>
      <c r="S146" s="4">
        <f>E160</f>
        <v>15.99999999999994</v>
      </c>
      <c r="T146" s="4">
        <f>E161</f>
        <v>29.999999999999904</v>
      </c>
      <c r="U146" s="4">
        <f>E162</f>
        <v>0</v>
      </c>
      <c r="V146" s="4">
        <f>E163</f>
        <v>5</v>
      </c>
      <c r="W146" s="4">
        <f>E164</f>
        <v>12.999999999999911</v>
      </c>
      <c r="X146" s="4">
        <f>E165</f>
        <v>8</v>
      </c>
      <c r="Y146" s="4">
        <f>E166</f>
        <v>21.999999999999872</v>
      </c>
      <c r="Z146" s="4">
        <f>E167</f>
        <v>4.9999999999996874</v>
      </c>
      <c r="AA146" s="4">
        <f>E168</f>
        <v>31.999999999999687</v>
      </c>
      <c r="AB146" s="4">
        <f>E169</f>
        <v>45.999999999999687</v>
      </c>
      <c r="AC146" s="4">
        <f>E170</f>
        <v>6</v>
      </c>
      <c r="AD146" s="4">
        <f>E171</f>
        <v>12.999999999999869</v>
      </c>
      <c r="AE146" s="4">
        <f>E172</f>
        <v>20.999999999999794</v>
      </c>
      <c r="AF146" s="4">
        <f>E173</f>
        <v>35.999999999999687</v>
      </c>
      <c r="AG146" s="4">
        <f>E174</f>
        <v>0</v>
      </c>
      <c r="AH146" s="4">
        <f>E175</f>
        <v>0</v>
      </c>
      <c r="AI146" s="4">
        <f>E176</f>
        <v>0</v>
      </c>
      <c r="AJ146" s="4">
        <f>E177</f>
        <v>0</v>
      </c>
      <c r="AK146" s="4">
        <f>E178</f>
        <v>0</v>
      </c>
    </row>
    <row r="148" spans="3:37" x14ac:dyDescent="0.35">
      <c r="C148" s="97" t="s">
        <v>91</v>
      </c>
      <c r="D148" s="105" t="s">
        <v>76</v>
      </c>
      <c r="E148" s="97" t="s">
        <v>89</v>
      </c>
      <c r="F148" s="97" t="s">
        <v>92</v>
      </c>
      <c r="G148" s="95" t="s">
        <v>85</v>
      </c>
      <c r="H148" s="96">
        <v>1</v>
      </c>
      <c r="I148" s="96">
        <v>2</v>
      </c>
      <c r="J148" s="96">
        <v>3</v>
      </c>
      <c r="K148" s="96">
        <v>4</v>
      </c>
      <c r="L148" s="96">
        <v>5</v>
      </c>
      <c r="M148" s="96">
        <v>6</v>
      </c>
      <c r="N148" s="96">
        <v>7</v>
      </c>
      <c r="O148" s="96">
        <v>8</v>
      </c>
      <c r="P148" s="96">
        <v>9</v>
      </c>
      <c r="Q148" s="96">
        <v>10</v>
      </c>
      <c r="R148" s="96">
        <v>11</v>
      </c>
      <c r="S148" s="96">
        <v>12</v>
      </c>
      <c r="T148" s="96">
        <v>13</v>
      </c>
      <c r="U148" s="96">
        <v>14</v>
      </c>
      <c r="V148" s="96">
        <v>15</v>
      </c>
      <c r="W148" s="96">
        <v>16</v>
      </c>
      <c r="X148" s="96">
        <v>17</v>
      </c>
      <c r="Y148" s="96">
        <v>18</v>
      </c>
      <c r="Z148" s="96">
        <v>19</v>
      </c>
      <c r="AA148" s="96">
        <v>20</v>
      </c>
      <c r="AB148" s="96">
        <v>21</v>
      </c>
      <c r="AC148" s="96">
        <v>22</v>
      </c>
      <c r="AD148" s="96">
        <v>23</v>
      </c>
      <c r="AE148" s="96">
        <v>24</v>
      </c>
      <c r="AF148" s="96">
        <v>25</v>
      </c>
      <c r="AG148" s="97">
        <v>1</v>
      </c>
      <c r="AH148" s="97">
        <v>2</v>
      </c>
      <c r="AI148" s="97">
        <v>3</v>
      </c>
      <c r="AJ148" s="98">
        <v>4</v>
      </c>
      <c r="AK148" s="97">
        <v>5</v>
      </c>
    </row>
    <row r="149" spans="3:37" x14ac:dyDescent="0.35">
      <c r="C149" s="5">
        <v>1</v>
      </c>
      <c r="D149" s="5">
        <v>8</v>
      </c>
      <c r="E149" s="1">
        <v>0</v>
      </c>
      <c r="F149" s="5">
        <f t="shared" ref="F149:F173" si="22">$D$174-D149</f>
        <v>52</v>
      </c>
      <c r="G149" s="96">
        <v>1</v>
      </c>
      <c r="H149" s="100">
        <f t="shared" ref="H149:AF149" si="23">$E149+$D149-H$146-($D$174-$D149)*(1-H75)</f>
        <v>-44</v>
      </c>
      <c r="I149" s="100">
        <f t="shared" si="23"/>
        <v>-80.999999999999872</v>
      </c>
      <c r="J149" s="100">
        <f t="shared" si="23"/>
        <v>-61.999999999999687</v>
      </c>
      <c r="K149" s="100">
        <f t="shared" si="23"/>
        <v>-44</v>
      </c>
      <c r="L149" s="100">
        <f t="shared" si="23"/>
        <v>-44</v>
      </c>
      <c r="M149" s="100">
        <f t="shared" si="23"/>
        <v>-52</v>
      </c>
      <c r="N149" s="100">
        <f t="shared" si="23"/>
        <v>-56.999999999999908</v>
      </c>
      <c r="O149" s="100">
        <f t="shared" si="23"/>
        <v>-61.999999999999794</v>
      </c>
      <c r="P149" s="100">
        <f t="shared" si="23"/>
        <v>-69.999999999999716</v>
      </c>
      <c r="Q149" s="100">
        <f t="shared" si="23"/>
        <v>-78.999999999999631</v>
      </c>
      <c r="R149" s="100">
        <f t="shared" si="23"/>
        <v>-71.999999999999872</v>
      </c>
      <c r="S149" s="100">
        <f t="shared" si="23"/>
        <v>-59.999999999999943</v>
      </c>
      <c r="T149" s="100">
        <f t="shared" si="23"/>
        <v>-73.999999999999901</v>
      </c>
      <c r="U149" s="100">
        <f t="shared" si="23"/>
        <v>-44</v>
      </c>
      <c r="V149" s="100">
        <f t="shared" si="23"/>
        <v>-49</v>
      </c>
      <c r="W149" s="100">
        <f t="shared" si="23"/>
        <v>-56.999999999999915</v>
      </c>
      <c r="X149" s="100">
        <f t="shared" si="23"/>
        <v>0</v>
      </c>
      <c r="Y149" s="100">
        <f t="shared" si="23"/>
        <v>-65.999999999999872</v>
      </c>
      <c r="Z149" s="100">
        <f t="shared" si="23"/>
        <v>-48.999999999999687</v>
      </c>
      <c r="AA149" s="100">
        <f t="shared" si="23"/>
        <v>-75.999999999999687</v>
      </c>
      <c r="AB149" s="100">
        <f t="shared" si="23"/>
        <v>-89.999999999999687</v>
      </c>
      <c r="AC149" s="100">
        <f t="shared" si="23"/>
        <v>-50</v>
      </c>
      <c r="AD149" s="100">
        <f t="shared" si="23"/>
        <v>-56.999999999999872</v>
      </c>
      <c r="AE149" s="100">
        <f t="shared" si="23"/>
        <v>-64.999999999999801</v>
      </c>
      <c r="AF149" s="100">
        <f t="shared" si="23"/>
        <v>-79.999999999999687</v>
      </c>
      <c r="AG149" s="101"/>
      <c r="AH149" s="101"/>
      <c r="AI149" s="101"/>
      <c r="AJ149" s="101"/>
      <c r="AK149" s="101"/>
    </row>
    <row r="150" spans="3:37" x14ac:dyDescent="0.35">
      <c r="C150" s="5">
        <v>2</v>
      </c>
      <c r="D150" s="5">
        <v>8</v>
      </c>
      <c r="E150" s="1">
        <v>36.999999999999872</v>
      </c>
      <c r="F150" s="5">
        <f t="shared" si="22"/>
        <v>52</v>
      </c>
      <c r="G150" s="96">
        <v>2</v>
      </c>
      <c r="H150" s="100">
        <f t="shared" ref="H150:AF150" si="24">$E150+$D150-H$146-($D$174-$D150)*(1-H76)</f>
        <v>-7.0000000000001279</v>
      </c>
      <c r="I150" s="100">
        <f t="shared" si="24"/>
        <v>-44</v>
      </c>
      <c r="J150" s="100">
        <f t="shared" si="24"/>
        <v>-24.999999999999815</v>
      </c>
      <c r="K150" s="100">
        <f t="shared" si="24"/>
        <v>-7.0000000000001279</v>
      </c>
      <c r="L150" s="100">
        <f t="shared" si="24"/>
        <v>-7.0000000000001279</v>
      </c>
      <c r="M150" s="100">
        <f t="shared" si="24"/>
        <v>-15.000000000000128</v>
      </c>
      <c r="N150" s="100">
        <f t="shared" si="24"/>
        <v>-20.000000000000036</v>
      </c>
      <c r="O150" s="100">
        <f t="shared" si="24"/>
        <v>-24.999999999999922</v>
      </c>
      <c r="P150" s="100">
        <f t="shared" si="24"/>
        <v>-32.999999999999837</v>
      </c>
      <c r="Q150" s="100">
        <f t="shared" si="24"/>
        <v>-41.999999999999758</v>
      </c>
      <c r="R150" s="100">
        <f t="shared" si="24"/>
        <v>17</v>
      </c>
      <c r="S150" s="100">
        <f t="shared" si="24"/>
        <v>-23.000000000000068</v>
      </c>
      <c r="T150" s="100">
        <f t="shared" si="24"/>
        <v>-37.000000000000028</v>
      </c>
      <c r="U150" s="100">
        <f t="shared" si="24"/>
        <v>-7.0000000000001279</v>
      </c>
      <c r="V150" s="100">
        <f t="shared" si="24"/>
        <v>-12.000000000000128</v>
      </c>
      <c r="W150" s="100">
        <f t="shared" si="24"/>
        <v>-20.000000000000039</v>
      </c>
      <c r="X150" s="100">
        <f t="shared" si="24"/>
        <v>-15.000000000000128</v>
      </c>
      <c r="Y150" s="100">
        <f t="shared" si="24"/>
        <v>-29</v>
      </c>
      <c r="Z150" s="100">
        <f t="shared" si="24"/>
        <v>-11.999999999999815</v>
      </c>
      <c r="AA150" s="100">
        <f t="shared" si="24"/>
        <v>-38.999999999999815</v>
      </c>
      <c r="AB150" s="100">
        <f t="shared" si="24"/>
        <v>-52.999999999999815</v>
      </c>
      <c r="AC150" s="100">
        <f t="shared" si="24"/>
        <v>-13.000000000000128</v>
      </c>
      <c r="AD150" s="100">
        <f t="shared" si="24"/>
        <v>-20</v>
      </c>
      <c r="AE150" s="100">
        <f t="shared" si="24"/>
        <v>-27.999999999999922</v>
      </c>
      <c r="AF150" s="100">
        <f t="shared" si="24"/>
        <v>-42.999999999999815</v>
      </c>
      <c r="AG150" s="101"/>
      <c r="AH150" s="101"/>
      <c r="AI150" s="101"/>
      <c r="AJ150" s="101"/>
      <c r="AK150" s="101"/>
    </row>
    <row r="151" spans="3:37" x14ac:dyDescent="0.35">
      <c r="C151" s="5">
        <v>3</v>
      </c>
      <c r="D151" s="5">
        <v>14</v>
      </c>
      <c r="E151" s="1">
        <v>17.999999999999687</v>
      </c>
      <c r="F151" s="5">
        <f t="shared" si="22"/>
        <v>46</v>
      </c>
      <c r="G151" s="96">
        <v>3</v>
      </c>
      <c r="H151" s="100">
        <f t="shared" ref="H151:AF151" si="25">$E151+$D151-H$146-($D$174-$D151)*(1-H77)</f>
        <v>-14.000000000000313</v>
      </c>
      <c r="I151" s="100">
        <f t="shared" si="25"/>
        <v>-51.000000000000185</v>
      </c>
      <c r="J151" s="100">
        <f t="shared" si="25"/>
        <v>-32</v>
      </c>
      <c r="K151" s="100">
        <f t="shared" si="25"/>
        <v>-14.000000000000313</v>
      </c>
      <c r="L151" s="100">
        <f t="shared" si="25"/>
        <v>-14.000000000000313</v>
      </c>
      <c r="M151" s="100">
        <f t="shared" si="25"/>
        <v>-22.000000000000313</v>
      </c>
      <c r="N151" s="100">
        <f t="shared" si="25"/>
        <v>-27.00000000000022</v>
      </c>
      <c r="O151" s="100">
        <f t="shared" si="25"/>
        <v>-32.000000000000107</v>
      </c>
      <c r="P151" s="100">
        <f t="shared" si="25"/>
        <v>-40.000000000000021</v>
      </c>
      <c r="Q151" s="100">
        <f t="shared" si="25"/>
        <v>-48.999999999999943</v>
      </c>
      <c r="R151" s="100">
        <f t="shared" si="25"/>
        <v>-42.000000000000185</v>
      </c>
      <c r="S151" s="100">
        <f t="shared" si="25"/>
        <v>-30.000000000000252</v>
      </c>
      <c r="T151" s="100">
        <f t="shared" si="25"/>
        <v>-44.000000000000213</v>
      </c>
      <c r="U151" s="100">
        <f t="shared" si="25"/>
        <v>-14.000000000000313</v>
      </c>
      <c r="V151" s="100">
        <f t="shared" si="25"/>
        <v>-19.000000000000313</v>
      </c>
      <c r="W151" s="100">
        <f t="shared" si="25"/>
        <v>-27.000000000000224</v>
      </c>
      <c r="X151" s="100">
        <f t="shared" si="25"/>
        <v>-22.000000000000313</v>
      </c>
      <c r="Y151" s="100">
        <f t="shared" si="25"/>
        <v>-36.000000000000185</v>
      </c>
      <c r="Z151" s="100">
        <f t="shared" si="25"/>
        <v>27</v>
      </c>
      <c r="AA151" s="100">
        <f t="shared" si="25"/>
        <v>-46</v>
      </c>
      <c r="AB151" s="100">
        <f t="shared" si="25"/>
        <v>-60</v>
      </c>
      <c r="AC151" s="100">
        <f t="shared" si="25"/>
        <v>-20.000000000000313</v>
      </c>
      <c r="AD151" s="100">
        <f t="shared" si="25"/>
        <v>-27.000000000000181</v>
      </c>
      <c r="AE151" s="100">
        <f t="shared" si="25"/>
        <v>-35.000000000000107</v>
      </c>
      <c r="AF151" s="100">
        <f t="shared" si="25"/>
        <v>-50</v>
      </c>
      <c r="AG151" s="101"/>
      <c r="AH151" s="101"/>
      <c r="AI151" s="101"/>
      <c r="AJ151" s="101"/>
      <c r="AK151" s="101"/>
    </row>
    <row r="152" spans="3:37" x14ac:dyDescent="0.35">
      <c r="C152" s="5">
        <v>4</v>
      </c>
      <c r="D152" s="5">
        <v>6</v>
      </c>
      <c r="E152" s="1">
        <v>0</v>
      </c>
      <c r="F152" s="5">
        <f t="shared" si="22"/>
        <v>54</v>
      </c>
      <c r="G152" s="96">
        <v>4</v>
      </c>
      <c r="H152" s="100">
        <f t="shared" ref="H152:AF152" si="26">$E152+$D152-H$146-($D$174-$D152)*(1-H78)</f>
        <v>-48</v>
      </c>
      <c r="I152" s="100">
        <f t="shared" si="26"/>
        <v>-84.999999999999872</v>
      </c>
      <c r="J152" s="100">
        <f t="shared" si="26"/>
        <v>-65.999999999999687</v>
      </c>
      <c r="K152" s="100">
        <f t="shared" si="26"/>
        <v>-48</v>
      </c>
      <c r="L152" s="100">
        <f t="shared" si="26"/>
        <v>-48</v>
      </c>
      <c r="M152" s="100">
        <f t="shared" si="26"/>
        <v>-56</v>
      </c>
      <c r="N152" s="100">
        <f t="shared" si="26"/>
        <v>-60.999999999999908</v>
      </c>
      <c r="O152" s="100">
        <f t="shared" si="26"/>
        <v>-65.999999999999801</v>
      </c>
      <c r="P152" s="100">
        <f t="shared" si="26"/>
        <v>-73.999999999999716</v>
      </c>
      <c r="Q152" s="100">
        <f t="shared" si="26"/>
        <v>-82.999999999999631</v>
      </c>
      <c r="R152" s="100">
        <f t="shared" si="26"/>
        <v>-75.999999999999872</v>
      </c>
      <c r="S152" s="100">
        <f t="shared" si="26"/>
        <v>-63.999999999999943</v>
      </c>
      <c r="T152" s="100">
        <f t="shared" si="26"/>
        <v>-77.999999999999901</v>
      </c>
      <c r="U152" s="100">
        <f t="shared" si="26"/>
        <v>-48</v>
      </c>
      <c r="V152" s="100">
        <f t="shared" si="26"/>
        <v>-53</v>
      </c>
      <c r="W152" s="100">
        <f t="shared" si="26"/>
        <v>-60.999999999999915</v>
      </c>
      <c r="X152" s="100">
        <f t="shared" si="26"/>
        <v>-56</v>
      </c>
      <c r="Y152" s="100">
        <f t="shared" si="26"/>
        <v>-69.999999999999872</v>
      </c>
      <c r="Z152" s="100">
        <f t="shared" si="26"/>
        <v>-52.999999999999687</v>
      </c>
      <c r="AA152" s="100">
        <f t="shared" si="26"/>
        <v>-79.999999999999687</v>
      </c>
      <c r="AB152" s="100">
        <f t="shared" si="26"/>
        <v>-39.999999999999687</v>
      </c>
      <c r="AC152" s="100">
        <f t="shared" si="26"/>
        <v>-54</v>
      </c>
      <c r="AD152" s="100">
        <f t="shared" si="26"/>
        <v>-60.999999999999872</v>
      </c>
      <c r="AE152" s="100">
        <f t="shared" si="26"/>
        <v>-68.999999999999801</v>
      </c>
      <c r="AF152" s="100">
        <f t="shared" si="26"/>
        <v>-83.999999999999687</v>
      </c>
      <c r="AG152" s="101"/>
      <c r="AH152" s="101"/>
      <c r="AI152" s="101"/>
      <c r="AJ152" s="101"/>
      <c r="AK152" s="101"/>
    </row>
    <row r="153" spans="3:37" x14ac:dyDescent="0.35">
      <c r="C153" s="5">
        <v>5</v>
      </c>
      <c r="D153" s="5">
        <v>8</v>
      </c>
      <c r="E153" s="1">
        <v>0</v>
      </c>
      <c r="F153" s="5">
        <f t="shared" si="22"/>
        <v>52</v>
      </c>
      <c r="G153" s="96">
        <v>5</v>
      </c>
      <c r="H153" s="100">
        <f t="shared" ref="H153:AF153" si="27">$E153+$D153-H$146-($D$174-$D153)*(1-H79)</f>
        <v>-44</v>
      </c>
      <c r="I153" s="100">
        <f t="shared" si="27"/>
        <v>-80.999999999999872</v>
      </c>
      <c r="J153" s="100">
        <f t="shared" si="27"/>
        <v>-61.999999999999687</v>
      </c>
      <c r="K153" s="100">
        <f t="shared" si="27"/>
        <v>-44</v>
      </c>
      <c r="L153" s="100">
        <f t="shared" si="27"/>
        <v>-44</v>
      </c>
      <c r="M153" s="100">
        <f t="shared" si="27"/>
        <v>-52</v>
      </c>
      <c r="N153" s="100">
        <f t="shared" si="27"/>
        <v>-56.999999999999908</v>
      </c>
      <c r="O153" s="100">
        <f t="shared" si="27"/>
        <v>-61.999999999999794</v>
      </c>
      <c r="P153" s="100">
        <f t="shared" si="27"/>
        <v>-69.999999999999716</v>
      </c>
      <c r="Q153" s="100">
        <f t="shared" si="27"/>
        <v>-78.999999999999631</v>
      </c>
      <c r="R153" s="100">
        <f t="shared" si="27"/>
        <v>-71.999999999999872</v>
      </c>
      <c r="S153" s="100">
        <f t="shared" si="27"/>
        <v>-59.999999999999943</v>
      </c>
      <c r="T153" s="100">
        <f t="shared" si="27"/>
        <v>-73.999999999999901</v>
      </c>
      <c r="U153" s="100">
        <f t="shared" si="27"/>
        <v>-44</v>
      </c>
      <c r="V153" s="100">
        <f t="shared" si="27"/>
        <v>-49</v>
      </c>
      <c r="W153" s="100">
        <f t="shared" si="27"/>
        <v>-56.999999999999915</v>
      </c>
      <c r="X153" s="100">
        <f t="shared" si="27"/>
        <v>-52</v>
      </c>
      <c r="Y153" s="100">
        <f t="shared" si="27"/>
        <v>-65.999999999999872</v>
      </c>
      <c r="Z153" s="100">
        <f t="shared" si="27"/>
        <v>-48.999999999999687</v>
      </c>
      <c r="AA153" s="100">
        <f t="shared" si="27"/>
        <v>-75.999999999999687</v>
      </c>
      <c r="AB153" s="100">
        <f t="shared" si="27"/>
        <v>-89.999999999999687</v>
      </c>
      <c r="AC153" s="100">
        <f t="shared" si="27"/>
        <v>-50</v>
      </c>
      <c r="AD153" s="100">
        <f t="shared" si="27"/>
        <v>-56.999999999999872</v>
      </c>
      <c r="AE153" s="100">
        <f t="shared" si="27"/>
        <v>-64.999999999999801</v>
      </c>
      <c r="AF153" s="100">
        <f t="shared" si="27"/>
        <v>-27.999999999999687</v>
      </c>
      <c r="AG153" s="101"/>
      <c r="AH153" s="101"/>
      <c r="AI153" s="101"/>
      <c r="AJ153" s="101"/>
      <c r="AK153" s="101"/>
    </row>
    <row r="154" spans="3:37" x14ac:dyDescent="0.35">
      <c r="C154" s="5">
        <v>6</v>
      </c>
      <c r="D154" s="5">
        <v>5</v>
      </c>
      <c r="E154" s="1">
        <v>8</v>
      </c>
      <c r="F154" s="5">
        <f t="shared" si="22"/>
        <v>55</v>
      </c>
      <c r="G154" s="96">
        <v>6</v>
      </c>
      <c r="H154" s="100">
        <f t="shared" ref="H154:AF154" si="28">$E154+$D154-H$146-($D$174-$D154)*(1-H80)</f>
        <v>-42</v>
      </c>
      <c r="I154" s="100">
        <f t="shared" si="28"/>
        <v>-78.999999999999872</v>
      </c>
      <c r="J154" s="100">
        <f t="shared" si="28"/>
        <v>-59.999999999999687</v>
      </c>
      <c r="K154" s="100">
        <f t="shared" si="28"/>
        <v>-42</v>
      </c>
      <c r="L154" s="100">
        <f t="shared" si="28"/>
        <v>13</v>
      </c>
      <c r="M154" s="100">
        <f t="shared" si="28"/>
        <v>-50</v>
      </c>
      <c r="N154" s="100">
        <f t="shared" si="28"/>
        <v>-54.999999999999908</v>
      </c>
      <c r="O154" s="100">
        <f t="shared" si="28"/>
        <v>-59.999999999999794</v>
      </c>
      <c r="P154" s="100">
        <f t="shared" si="28"/>
        <v>-67.999999999999716</v>
      </c>
      <c r="Q154" s="100">
        <f t="shared" si="28"/>
        <v>-76.999999999999631</v>
      </c>
      <c r="R154" s="100">
        <f t="shared" si="28"/>
        <v>-69.999999999999872</v>
      </c>
      <c r="S154" s="100">
        <f t="shared" si="28"/>
        <v>-57.999999999999943</v>
      </c>
      <c r="T154" s="100">
        <f t="shared" si="28"/>
        <v>-71.999999999999901</v>
      </c>
      <c r="U154" s="100">
        <f t="shared" si="28"/>
        <v>-42</v>
      </c>
      <c r="V154" s="100">
        <f t="shared" si="28"/>
        <v>-47</v>
      </c>
      <c r="W154" s="100">
        <f t="shared" si="28"/>
        <v>-54.999999999999915</v>
      </c>
      <c r="X154" s="100">
        <f t="shared" si="28"/>
        <v>-50</v>
      </c>
      <c r="Y154" s="100">
        <f t="shared" si="28"/>
        <v>-63.999999999999872</v>
      </c>
      <c r="Z154" s="100">
        <f t="shared" si="28"/>
        <v>-46.999999999999687</v>
      </c>
      <c r="AA154" s="100">
        <f t="shared" si="28"/>
        <v>-73.999999999999687</v>
      </c>
      <c r="AB154" s="100">
        <f t="shared" si="28"/>
        <v>-87.999999999999687</v>
      </c>
      <c r="AC154" s="100">
        <f t="shared" si="28"/>
        <v>-48</v>
      </c>
      <c r="AD154" s="100">
        <f t="shared" si="28"/>
        <v>-54.999999999999872</v>
      </c>
      <c r="AE154" s="100">
        <f t="shared" si="28"/>
        <v>-62.999999999999794</v>
      </c>
      <c r="AF154" s="100">
        <f t="shared" si="28"/>
        <v>-77.999999999999687</v>
      </c>
      <c r="AG154" s="101"/>
      <c r="AH154" s="101"/>
      <c r="AI154" s="101"/>
      <c r="AJ154" s="101"/>
      <c r="AK154" s="101"/>
    </row>
    <row r="155" spans="3:37" x14ac:dyDescent="0.35">
      <c r="C155" s="5">
        <v>7</v>
      </c>
      <c r="D155" s="5">
        <v>5</v>
      </c>
      <c r="E155" s="1">
        <v>12.999999999999908</v>
      </c>
      <c r="F155" s="5">
        <f t="shared" si="22"/>
        <v>55</v>
      </c>
      <c r="G155" s="96">
        <v>7</v>
      </c>
      <c r="H155" s="100">
        <f t="shared" ref="H155:AF155" si="29">$E155+$D155-H$146-($D$174-$D155)*(1-H81)</f>
        <v>-37.000000000000092</v>
      </c>
      <c r="I155" s="100">
        <f t="shared" si="29"/>
        <v>-73.999999999999972</v>
      </c>
      <c r="J155" s="100">
        <f t="shared" si="29"/>
        <v>-54.99999999999978</v>
      </c>
      <c r="K155" s="100">
        <f t="shared" si="29"/>
        <v>-37.000000000000092</v>
      </c>
      <c r="L155" s="100">
        <f t="shared" si="29"/>
        <v>-37.000000000000092</v>
      </c>
      <c r="M155" s="100">
        <f t="shared" si="29"/>
        <v>9.9999999999999076</v>
      </c>
      <c r="N155" s="100">
        <f t="shared" si="29"/>
        <v>-50</v>
      </c>
      <c r="O155" s="100">
        <f t="shared" si="29"/>
        <v>-54.999999999999886</v>
      </c>
      <c r="P155" s="100">
        <f t="shared" si="29"/>
        <v>-62.999999999999801</v>
      </c>
      <c r="Q155" s="100">
        <f t="shared" si="29"/>
        <v>-71.999999999999716</v>
      </c>
      <c r="R155" s="100">
        <f t="shared" si="29"/>
        <v>-64.999999999999972</v>
      </c>
      <c r="S155" s="100">
        <f t="shared" si="29"/>
        <v>-53.000000000000028</v>
      </c>
      <c r="T155" s="100">
        <f t="shared" si="29"/>
        <v>-67</v>
      </c>
      <c r="U155" s="100">
        <f t="shared" si="29"/>
        <v>-37.000000000000092</v>
      </c>
      <c r="V155" s="100">
        <f t="shared" si="29"/>
        <v>-42.000000000000092</v>
      </c>
      <c r="W155" s="100">
        <f t="shared" si="29"/>
        <v>-50</v>
      </c>
      <c r="X155" s="100">
        <f t="shared" si="29"/>
        <v>-45.000000000000092</v>
      </c>
      <c r="Y155" s="100">
        <f t="shared" si="29"/>
        <v>-58.999999999999964</v>
      </c>
      <c r="Z155" s="100">
        <f t="shared" si="29"/>
        <v>-41.99999999999978</v>
      </c>
      <c r="AA155" s="100">
        <f t="shared" si="29"/>
        <v>-68.999999999999773</v>
      </c>
      <c r="AB155" s="100">
        <f t="shared" si="29"/>
        <v>-82.999999999999773</v>
      </c>
      <c r="AC155" s="100">
        <f t="shared" si="29"/>
        <v>-43.000000000000092</v>
      </c>
      <c r="AD155" s="100">
        <f t="shared" si="29"/>
        <v>-49.999999999999957</v>
      </c>
      <c r="AE155" s="100">
        <f t="shared" si="29"/>
        <v>-57.999999999999886</v>
      </c>
      <c r="AF155" s="100">
        <f t="shared" si="29"/>
        <v>-72.999999999999773</v>
      </c>
      <c r="AG155" s="101"/>
      <c r="AH155" s="101"/>
      <c r="AI155" s="101"/>
      <c r="AJ155" s="101"/>
      <c r="AK155" s="101"/>
    </row>
    <row r="156" spans="3:37" x14ac:dyDescent="0.35">
      <c r="C156" s="5">
        <v>8</v>
      </c>
      <c r="D156" s="5">
        <v>8</v>
      </c>
      <c r="E156" s="1">
        <v>17.999999999999794</v>
      </c>
      <c r="F156" s="5">
        <f t="shared" si="22"/>
        <v>52</v>
      </c>
      <c r="G156" s="96">
        <v>8</v>
      </c>
      <c r="H156" s="100">
        <f t="shared" ref="H156:AF156" si="30">$E156+$D156-H$146-($D$174-$D156)*(1-H82)</f>
        <v>-26.000000000000206</v>
      </c>
      <c r="I156" s="100">
        <f t="shared" si="30"/>
        <v>-63.000000000000078</v>
      </c>
      <c r="J156" s="100">
        <f t="shared" si="30"/>
        <v>-43.999999999999893</v>
      </c>
      <c r="K156" s="100">
        <f t="shared" si="30"/>
        <v>-26.000000000000206</v>
      </c>
      <c r="L156" s="100">
        <f t="shared" si="30"/>
        <v>-26.000000000000206</v>
      </c>
      <c r="M156" s="100">
        <f t="shared" si="30"/>
        <v>-34.000000000000206</v>
      </c>
      <c r="N156" s="100">
        <f t="shared" si="30"/>
        <v>12.999999999999886</v>
      </c>
      <c r="O156" s="100">
        <f t="shared" si="30"/>
        <v>-44</v>
      </c>
      <c r="P156" s="100">
        <f t="shared" si="30"/>
        <v>-51.999999999999915</v>
      </c>
      <c r="Q156" s="100">
        <f t="shared" si="30"/>
        <v>-60.999999999999837</v>
      </c>
      <c r="R156" s="100">
        <f t="shared" si="30"/>
        <v>-54.000000000000078</v>
      </c>
      <c r="S156" s="100">
        <f t="shared" si="30"/>
        <v>-42.000000000000142</v>
      </c>
      <c r="T156" s="100">
        <f t="shared" si="30"/>
        <v>-56.000000000000114</v>
      </c>
      <c r="U156" s="100">
        <f t="shared" si="30"/>
        <v>-26.000000000000206</v>
      </c>
      <c r="V156" s="100">
        <f t="shared" si="30"/>
        <v>-31.000000000000206</v>
      </c>
      <c r="W156" s="100">
        <f t="shared" si="30"/>
        <v>-39.000000000000114</v>
      </c>
      <c r="X156" s="100">
        <f t="shared" si="30"/>
        <v>-34.000000000000206</v>
      </c>
      <c r="Y156" s="100">
        <f t="shared" si="30"/>
        <v>-48.000000000000078</v>
      </c>
      <c r="Z156" s="100">
        <f t="shared" si="30"/>
        <v>-30.999999999999893</v>
      </c>
      <c r="AA156" s="100">
        <f t="shared" si="30"/>
        <v>-57.999999999999893</v>
      </c>
      <c r="AB156" s="100">
        <f t="shared" si="30"/>
        <v>-71.999999999999886</v>
      </c>
      <c r="AC156" s="100">
        <f t="shared" si="30"/>
        <v>-32.000000000000206</v>
      </c>
      <c r="AD156" s="100">
        <f t="shared" si="30"/>
        <v>-39.000000000000071</v>
      </c>
      <c r="AE156" s="100">
        <f t="shared" si="30"/>
        <v>-47</v>
      </c>
      <c r="AF156" s="100">
        <f t="shared" si="30"/>
        <v>-61.999999999999893</v>
      </c>
      <c r="AG156" s="101"/>
      <c r="AH156" s="101"/>
      <c r="AI156" s="101"/>
      <c r="AJ156" s="101"/>
      <c r="AK156" s="101"/>
    </row>
    <row r="157" spans="3:37" x14ac:dyDescent="0.35">
      <c r="C157" s="5">
        <v>9</v>
      </c>
      <c r="D157" s="5">
        <v>9</v>
      </c>
      <c r="E157" s="1">
        <v>25.999999999999709</v>
      </c>
      <c r="F157" s="5">
        <f t="shared" si="22"/>
        <v>51</v>
      </c>
      <c r="G157" s="96">
        <v>9</v>
      </c>
      <c r="H157" s="100">
        <f t="shared" ref="H157:AF157" si="31">$E157+$D157-H$146-($D$174-$D157)*(1-H83)</f>
        <v>-16.000000000000291</v>
      </c>
      <c r="I157" s="100">
        <f t="shared" si="31"/>
        <v>-53.000000000000163</v>
      </c>
      <c r="J157" s="100">
        <f t="shared" si="31"/>
        <v>-33.999999999999979</v>
      </c>
      <c r="K157" s="100">
        <f t="shared" si="31"/>
        <v>-16.000000000000291</v>
      </c>
      <c r="L157" s="100">
        <f t="shared" si="31"/>
        <v>-16.000000000000291</v>
      </c>
      <c r="M157" s="100">
        <f t="shared" si="31"/>
        <v>-24.000000000000291</v>
      </c>
      <c r="N157" s="100">
        <f t="shared" si="31"/>
        <v>-29.000000000000199</v>
      </c>
      <c r="O157" s="100">
        <f t="shared" si="31"/>
        <v>16.999999999999915</v>
      </c>
      <c r="P157" s="100">
        <f t="shared" si="31"/>
        <v>-42</v>
      </c>
      <c r="Q157" s="100">
        <f t="shared" si="31"/>
        <v>-50.999999999999922</v>
      </c>
      <c r="R157" s="100">
        <f t="shared" si="31"/>
        <v>-44.000000000000163</v>
      </c>
      <c r="S157" s="100">
        <f t="shared" si="31"/>
        <v>-32.000000000000227</v>
      </c>
      <c r="T157" s="100">
        <f t="shared" si="31"/>
        <v>-46.000000000000199</v>
      </c>
      <c r="U157" s="100">
        <f t="shared" si="31"/>
        <v>-16.000000000000291</v>
      </c>
      <c r="V157" s="100">
        <f t="shared" si="31"/>
        <v>-21.000000000000291</v>
      </c>
      <c r="W157" s="100">
        <f t="shared" si="31"/>
        <v>-29.000000000000203</v>
      </c>
      <c r="X157" s="100">
        <f t="shared" si="31"/>
        <v>-24.000000000000291</v>
      </c>
      <c r="Y157" s="100">
        <f t="shared" si="31"/>
        <v>-38.000000000000163</v>
      </c>
      <c r="Z157" s="100">
        <f t="shared" si="31"/>
        <v>-20.999999999999979</v>
      </c>
      <c r="AA157" s="100">
        <f t="shared" si="31"/>
        <v>-47.999999999999979</v>
      </c>
      <c r="AB157" s="100">
        <f t="shared" si="31"/>
        <v>-61.999999999999979</v>
      </c>
      <c r="AC157" s="100">
        <f t="shared" si="31"/>
        <v>-22.000000000000291</v>
      </c>
      <c r="AD157" s="100">
        <f t="shared" si="31"/>
        <v>-29.00000000000016</v>
      </c>
      <c r="AE157" s="100">
        <f t="shared" si="31"/>
        <v>-37.000000000000085</v>
      </c>
      <c r="AF157" s="100">
        <f t="shared" si="31"/>
        <v>-51.999999999999979</v>
      </c>
      <c r="AG157" s="101"/>
      <c r="AH157" s="101"/>
      <c r="AI157" s="101"/>
      <c r="AJ157" s="101"/>
      <c r="AK157" s="101"/>
    </row>
    <row r="158" spans="3:37" x14ac:dyDescent="0.35">
      <c r="C158" s="5">
        <v>10</v>
      </c>
      <c r="D158" s="5">
        <v>12</v>
      </c>
      <c r="E158" s="1">
        <v>34.999999999999631</v>
      </c>
      <c r="F158" s="5">
        <f t="shared" si="22"/>
        <v>48</v>
      </c>
      <c r="G158" s="96">
        <v>10</v>
      </c>
      <c r="H158" s="100">
        <f t="shared" ref="H158:AF158" si="32">$E158+$D158-H$146-($D$174-$D158)*(1-H84)</f>
        <v>-1.0000000000003695</v>
      </c>
      <c r="I158" s="100">
        <f t="shared" si="32"/>
        <v>-38.000000000000242</v>
      </c>
      <c r="J158" s="100">
        <f t="shared" si="32"/>
        <v>-19.000000000000057</v>
      </c>
      <c r="K158" s="100">
        <f t="shared" si="32"/>
        <v>-1.0000000000003695</v>
      </c>
      <c r="L158" s="100">
        <f t="shared" si="32"/>
        <v>-1.0000000000003695</v>
      </c>
      <c r="M158" s="100">
        <f t="shared" si="32"/>
        <v>-9.0000000000003695</v>
      </c>
      <c r="N158" s="100">
        <f t="shared" si="32"/>
        <v>-14.000000000000277</v>
      </c>
      <c r="O158" s="100">
        <f t="shared" si="32"/>
        <v>-19.000000000000163</v>
      </c>
      <c r="P158" s="100">
        <f t="shared" si="32"/>
        <v>20.999999999999922</v>
      </c>
      <c r="Q158" s="100">
        <f t="shared" si="32"/>
        <v>-36</v>
      </c>
      <c r="R158" s="100">
        <f t="shared" si="32"/>
        <v>-29.000000000000242</v>
      </c>
      <c r="S158" s="100">
        <f t="shared" si="32"/>
        <v>-17.000000000000309</v>
      </c>
      <c r="T158" s="100">
        <f t="shared" si="32"/>
        <v>-31.000000000000274</v>
      </c>
      <c r="U158" s="100">
        <f t="shared" si="32"/>
        <v>-1.0000000000003695</v>
      </c>
      <c r="V158" s="100">
        <f t="shared" si="32"/>
        <v>-6.0000000000003695</v>
      </c>
      <c r="W158" s="100">
        <f t="shared" si="32"/>
        <v>-14.000000000000284</v>
      </c>
      <c r="X158" s="100">
        <f t="shared" si="32"/>
        <v>-9.0000000000003695</v>
      </c>
      <c r="Y158" s="100">
        <f t="shared" si="32"/>
        <v>-23.000000000000242</v>
      </c>
      <c r="Z158" s="100">
        <f t="shared" si="32"/>
        <v>-6.0000000000000568</v>
      </c>
      <c r="AA158" s="100">
        <f t="shared" si="32"/>
        <v>-33.000000000000057</v>
      </c>
      <c r="AB158" s="100">
        <f t="shared" si="32"/>
        <v>-47.000000000000057</v>
      </c>
      <c r="AC158" s="100">
        <f t="shared" si="32"/>
        <v>-7.0000000000003695</v>
      </c>
      <c r="AD158" s="100">
        <f t="shared" si="32"/>
        <v>-14.000000000000242</v>
      </c>
      <c r="AE158" s="100">
        <f t="shared" si="32"/>
        <v>-22.000000000000163</v>
      </c>
      <c r="AF158" s="100">
        <f t="shared" si="32"/>
        <v>-37.000000000000057</v>
      </c>
      <c r="AG158" s="101"/>
      <c r="AH158" s="101"/>
      <c r="AI158" s="101"/>
      <c r="AJ158" s="101"/>
      <c r="AK158" s="101"/>
    </row>
    <row r="159" spans="3:37" x14ac:dyDescent="0.35">
      <c r="C159" s="5">
        <v>11</v>
      </c>
      <c r="D159" s="5">
        <v>9</v>
      </c>
      <c r="E159" s="1">
        <v>27.999999999999872</v>
      </c>
      <c r="F159" s="5">
        <f t="shared" si="22"/>
        <v>51</v>
      </c>
      <c r="G159" s="96">
        <v>11</v>
      </c>
      <c r="H159" s="100">
        <f t="shared" ref="H159:AF159" si="33">$E159+$D159-H$146-($D$174-$D159)*(1-H85)</f>
        <v>-14.000000000000128</v>
      </c>
      <c r="I159" s="100">
        <f t="shared" si="33"/>
        <v>-51</v>
      </c>
      <c r="J159" s="100">
        <f t="shared" si="33"/>
        <v>-31.999999999999815</v>
      </c>
      <c r="K159" s="100">
        <f t="shared" si="33"/>
        <v>-14.000000000000128</v>
      </c>
      <c r="L159" s="100">
        <f t="shared" si="33"/>
        <v>-14.000000000000128</v>
      </c>
      <c r="M159" s="100">
        <f t="shared" si="33"/>
        <v>-22.000000000000128</v>
      </c>
      <c r="N159" s="100">
        <f t="shared" si="33"/>
        <v>-27.000000000000036</v>
      </c>
      <c r="O159" s="100">
        <f t="shared" si="33"/>
        <v>-31.999999999999922</v>
      </c>
      <c r="P159" s="100">
        <f t="shared" si="33"/>
        <v>-39.999999999999837</v>
      </c>
      <c r="Q159" s="100">
        <f t="shared" si="33"/>
        <v>2.0000000000002416</v>
      </c>
      <c r="R159" s="100">
        <f t="shared" si="33"/>
        <v>-42</v>
      </c>
      <c r="S159" s="100">
        <f t="shared" si="33"/>
        <v>-30.000000000000068</v>
      </c>
      <c r="T159" s="100">
        <f t="shared" si="33"/>
        <v>-44.000000000000028</v>
      </c>
      <c r="U159" s="100">
        <f t="shared" si="33"/>
        <v>-14.000000000000128</v>
      </c>
      <c r="V159" s="100">
        <f t="shared" si="33"/>
        <v>-19.000000000000128</v>
      </c>
      <c r="W159" s="100">
        <f t="shared" si="33"/>
        <v>-27.000000000000039</v>
      </c>
      <c r="X159" s="100">
        <f t="shared" si="33"/>
        <v>-22.000000000000128</v>
      </c>
      <c r="Y159" s="100">
        <f t="shared" si="33"/>
        <v>-36</v>
      </c>
      <c r="Z159" s="100">
        <f t="shared" si="33"/>
        <v>-18.999999999999815</v>
      </c>
      <c r="AA159" s="100">
        <f t="shared" si="33"/>
        <v>-45.999999999999815</v>
      </c>
      <c r="AB159" s="100">
        <f t="shared" si="33"/>
        <v>-59.999999999999815</v>
      </c>
      <c r="AC159" s="100">
        <f t="shared" si="33"/>
        <v>-20.000000000000128</v>
      </c>
      <c r="AD159" s="100">
        <f t="shared" si="33"/>
        <v>-26.999999999999996</v>
      </c>
      <c r="AE159" s="100">
        <f t="shared" si="33"/>
        <v>-34.999999999999922</v>
      </c>
      <c r="AF159" s="100">
        <f t="shared" si="33"/>
        <v>-49.999999999999815</v>
      </c>
      <c r="AG159" s="101"/>
      <c r="AH159" s="101"/>
      <c r="AI159" s="101"/>
      <c r="AJ159" s="101"/>
      <c r="AK159" s="101"/>
    </row>
    <row r="160" spans="3:37" x14ac:dyDescent="0.35">
      <c r="C160" s="5">
        <v>12</v>
      </c>
      <c r="D160" s="5">
        <v>14</v>
      </c>
      <c r="E160" s="1">
        <v>15.99999999999994</v>
      </c>
      <c r="F160" s="5">
        <f t="shared" si="22"/>
        <v>46</v>
      </c>
      <c r="G160" s="96">
        <v>12</v>
      </c>
      <c r="H160" s="100">
        <f t="shared" ref="H160:AF160" si="34">$E160+$D160-H$146-($D$174-$D160)*(1-H86)</f>
        <v>-16.00000000000006</v>
      </c>
      <c r="I160" s="100">
        <f t="shared" si="34"/>
        <v>-52.999999999999929</v>
      </c>
      <c r="J160" s="100">
        <f t="shared" si="34"/>
        <v>-33.999999999999744</v>
      </c>
      <c r="K160" s="100">
        <f t="shared" si="34"/>
        <v>-16.00000000000006</v>
      </c>
      <c r="L160" s="100">
        <f t="shared" si="34"/>
        <v>-16.00000000000006</v>
      </c>
      <c r="M160" s="100">
        <f t="shared" si="34"/>
        <v>-24.00000000000006</v>
      </c>
      <c r="N160" s="100">
        <f t="shared" si="34"/>
        <v>-28.999999999999968</v>
      </c>
      <c r="O160" s="100">
        <f t="shared" si="34"/>
        <v>-33.999999999999858</v>
      </c>
      <c r="P160" s="100">
        <f t="shared" si="34"/>
        <v>-41.999999999999773</v>
      </c>
      <c r="Q160" s="100">
        <f t="shared" si="34"/>
        <v>-50.999999999999687</v>
      </c>
      <c r="R160" s="100">
        <f t="shared" si="34"/>
        <v>-43.999999999999929</v>
      </c>
      <c r="S160" s="100">
        <f t="shared" si="34"/>
        <v>-32</v>
      </c>
      <c r="T160" s="100">
        <f t="shared" si="34"/>
        <v>3.5527136788005009E-14</v>
      </c>
      <c r="U160" s="100">
        <f t="shared" si="34"/>
        <v>-16.00000000000006</v>
      </c>
      <c r="V160" s="100">
        <f t="shared" si="34"/>
        <v>-21.00000000000006</v>
      </c>
      <c r="W160" s="100">
        <f t="shared" si="34"/>
        <v>-28.999999999999972</v>
      </c>
      <c r="X160" s="100">
        <f t="shared" si="34"/>
        <v>-24.00000000000006</v>
      </c>
      <c r="Y160" s="100">
        <f t="shared" si="34"/>
        <v>-37.999999999999929</v>
      </c>
      <c r="Z160" s="100">
        <f t="shared" si="34"/>
        <v>-20.999999999999748</v>
      </c>
      <c r="AA160" s="100">
        <f t="shared" si="34"/>
        <v>-47.999999999999744</v>
      </c>
      <c r="AB160" s="100">
        <f t="shared" si="34"/>
        <v>-61.999999999999744</v>
      </c>
      <c r="AC160" s="100">
        <f t="shared" si="34"/>
        <v>-22.00000000000006</v>
      </c>
      <c r="AD160" s="100">
        <f t="shared" si="34"/>
        <v>-28.999999999999929</v>
      </c>
      <c r="AE160" s="100">
        <f t="shared" si="34"/>
        <v>-36.999999999999858</v>
      </c>
      <c r="AF160" s="100">
        <f t="shared" si="34"/>
        <v>-51.999999999999744</v>
      </c>
      <c r="AG160" s="101"/>
      <c r="AH160" s="101"/>
      <c r="AI160" s="101"/>
      <c r="AJ160" s="101"/>
      <c r="AK160" s="101"/>
    </row>
    <row r="161" spans="3:37" x14ac:dyDescent="0.35">
      <c r="C161" s="5">
        <v>13</v>
      </c>
      <c r="D161" s="5">
        <v>14</v>
      </c>
      <c r="E161" s="1">
        <v>29.999999999999904</v>
      </c>
      <c r="F161" s="5">
        <f t="shared" si="22"/>
        <v>46</v>
      </c>
      <c r="G161" s="96">
        <v>13</v>
      </c>
      <c r="H161" s="100">
        <f t="shared" ref="H161:AF161" si="35">$E161+$D161-H$146-($D$174-$D161)*(1-H87)</f>
        <v>-2.0000000000000995</v>
      </c>
      <c r="I161" s="100">
        <f t="shared" si="35"/>
        <v>-38.999999999999972</v>
      </c>
      <c r="J161" s="100">
        <f t="shared" si="35"/>
        <v>-19.999999999999787</v>
      </c>
      <c r="K161" s="100">
        <f t="shared" si="35"/>
        <v>-2.0000000000000995</v>
      </c>
      <c r="L161" s="100">
        <f t="shared" si="35"/>
        <v>-2.0000000000000995</v>
      </c>
      <c r="M161" s="100">
        <f t="shared" si="35"/>
        <v>-10.000000000000099</v>
      </c>
      <c r="N161" s="100">
        <f t="shared" si="35"/>
        <v>-15.000000000000007</v>
      </c>
      <c r="O161" s="100">
        <f t="shared" si="35"/>
        <v>-19.999999999999893</v>
      </c>
      <c r="P161" s="100">
        <f t="shared" si="35"/>
        <v>-27.999999999999808</v>
      </c>
      <c r="Q161" s="100">
        <f t="shared" si="35"/>
        <v>-36.99999999999973</v>
      </c>
      <c r="R161" s="100">
        <f t="shared" si="35"/>
        <v>-29.999999999999972</v>
      </c>
      <c r="S161" s="100">
        <f t="shared" si="35"/>
        <v>-18.000000000000039</v>
      </c>
      <c r="T161" s="100">
        <f t="shared" si="35"/>
        <v>-32</v>
      </c>
      <c r="U161" s="100">
        <f t="shared" si="35"/>
        <v>-2.0000000000000995</v>
      </c>
      <c r="V161" s="100">
        <f t="shared" si="35"/>
        <v>-7.0000000000000995</v>
      </c>
      <c r="W161" s="100">
        <f t="shared" si="35"/>
        <v>-15.000000000000011</v>
      </c>
      <c r="X161" s="100">
        <f t="shared" si="35"/>
        <v>-10.000000000000099</v>
      </c>
      <c r="Y161" s="100">
        <f t="shared" si="35"/>
        <v>-23.999999999999972</v>
      </c>
      <c r="Z161" s="100">
        <f t="shared" si="35"/>
        <v>-6.9999999999997868</v>
      </c>
      <c r="AA161" s="100">
        <f t="shared" si="35"/>
        <v>-33.999999999999787</v>
      </c>
      <c r="AB161" s="100">
        <f t="shared" si="35"/>
        <v>-47.999999999999787</v>
      </c>
      <c r="AC161" s="100">
        <f t="shared" si="35"/>
        <v>-8.0000000000000995</v>
      </c>
      <c r="AD161" s="100">
        <f t="shared" si="35"/>
        <v>-14.999999999999968</v>
      </c>
      <c r="AE161" s="100">
        <f t="shared" si="35"/>
        <v>-22.999999999999893</v>
      </c>
      <c r="AF161" s="100">
        <f t="shared" si="35"/>
        <v>-37.999999999999787</v>
      </c>
      <c r="AG161" s="101"/>
      <c r="AH161" s="101"/>
      <c r="AI161" s="101"/>
      <c r="AJ161" s="101"/>
      <c r="AK161" s="101"/>
    </row>
    <row r="162" spans="3:37" x14ac:dyDescent="0.35">
      <c r="C162" s="5">
        <v>14</v>
      </c>
      <c r="D162" s="5">
        <v>5</v>
      </c>
      <c r="E162" s="1">
        <v>0</v>
      </c>
      <c r="F162" s="5">
        <f t="shared" si="22"/>
        <v>55</v>
      </c>
      <c r="G162" s="96">
        <v>14</v>
      </c>
      <c r="H162" s="100">
        <f t="shared" ref="H162:AF162" si="36">$E162+$D162-H$146-($D$174-$D162)*(1-H88)</f>
        <v>-50</v>
      </c>
      <c r="I162" s="100">
        <f t="shared" si="36"/>
        <v>-86.999999999999872</v>
      </c>
      <c r="J162" s="100">
        <f t="shared" si="36"/>
        <v>-67.999999999999687</v>
      </c>
      <c r="K162" s="100">
        <f t="shared" si="36"/>
        <v>-50</v>
      </c>
      <c r="L162" s="100">
        <f t="shared" si="36"/>
        <v>-50</v>
      </c>
      <c r="M162" s="100">
        <f t="shared" si="36"/>
        <v>-58</v>
      </c>
      <c r="N162" s="100">
        <f t="shared" si="36"/>
        <v>-62.999999999999908</v>
      </c>
      <c r="O162" s="100">
        <f t="shared" si="36"/>
        <v>-67.999999999999801</v>
      </c>
      <c r="P162" s="100">
        <f t="shared" si="36"/>
        <v>-75.999999999999716</v>
      </c>
      <c r="Q162" s="100">
        <f t="shared" si="36"/>
        <v>-84.999999999999631</v>
      </c>
      <c r="R162" s="100">
        <f t="shared" si="36"/>
        <v>-77.999999999999872</v>
      </c>
      <c r="S162" s="100">
        <f t="shared" si="36"/>
        <v>-65.999999999999943</v>
      </c>
      <c r="T162" s="100">
        <f t="shared" si="36"/>
        <v>-79.999999999999901</v>
      </c>
      <c r="U162" s="100">
        <f t="shared" si="36"/>
        <v>-50</v>
      </c>
      <c r="V162" s="100">
        <f t="shared" si="36"/>
        <v>0</v>
      </c>
      <c r="W162" s="100">
        <f t="shared" si="36"/>
        <v>-62.999999999999915</v>
      </c>
      <c r="X162" s="100">
        <f t="shared" si="36"/>
        <v>-58</v>
      </c>
      <c r="Y162" s="100">
        <f t="shared" si="36"/>
        <v>-71.999999999999872</v>
      </c>
      <c r="Z162" s="100">
        <f t="shared" si="36"/>
        <v>-54.999999999999687</v>
      </c>
      <c r="AA162" s="100">
        <f t="shared" si="36"/>
        <v>-81.999999999999687</v>
      </c>
      <c r="AB162" s="100">
        <f t="shared" si="36"/>
        <v>-95.999999999999687</v>
      </c>
      <c r="AC162" s="100">
        <f t="shared" si="36"/>
        <v>-56</v>
      </c>
      <c r="AD162" s="100">
        <f t="shared" si="36"/>
        <v>-62.999999999999872</v>
      </c>
      <c r="AE162" s="100">
        <f t="shared" si="36"/>
        <v>-70.999999999999801</v>
      </c>
      <c r="AF162" s="100">
        <f t="shared" si="36"/>
        <v>-85.999999999999687</v>
      </c>
      <c r="AG162" s="101"/>
      <c r="AH162" s="101"/>
      <c r="AI162" s="101"/>
      <c r="AJ162" s="101"/>
      <c r="AK162" s="101"/>
    </row>
    <row r="163" spans="3:37" x14ac:dyDescent="0.35">
      <c r="C163" s="5">
        <v>15</v>
      </c>
      <c r="D163" s="5">
        <v>11</v>
      </c>
      <c r="E163" s="1">
        <v>5</v>
      </c>
      <c r="F163" s="5">
        <f t="shared" si="22"/>
        <v>49</v>
      </c>
      <c r="G163" s="96">
        <v>15</v>
      </c>
      <c r="H163" s="100">
        <f t="shared" ref="H163:AF163" si="37">$E163+$D163-H$146-($D$174-$D163)*(1-H89)</f>
        <v>-33</v>
      </c>
      <c r="I163" s="100">
        <f t="shared" si="37"/>
        <v>-69.999999999999872</v>
      </c>
      <c r="J163" s="100">
        <f t="shared" si="37"/>
        <v>-50.999999999999687</v>
      </c>
      <c r="K163" s="100">
        <f t="shared" si="37"/>
        <v>-33</v>
      </c>
      <c r="L163" s="100">
        <f t="shared" si="37"/>
        <v>-33</v>
      </c>
      <c r="M163" s="100">
        <f t="shared" si="37"/>
        <v>-41</v>
      </c>
      <c r="N163" s="100">
        <f t="shared" si="37"/>
        <v>-45.999999999999908</v>
      </c>
      <c r="O163" s="100">
        <f t="shared" si="37"/>
        <v>-50.999999999999794</v>
      </c>
      <c r="P163" s="100">
        <f t="shared" si="37"/>
        <v>-58.999999999999709</v>
      </c>
      <c r="Q163" s="100">
        <f t="shared" si="37"/>
        <v>-67.999999999999631</v>
      </c>
      <c r="R163" s="100">
        <f t="shared" si="37"/>
        <v>-60.999999999999872</v>
      </c>
      <c r="S163" s="100">
        <f t="shared" si="37"/>
        <v>6.0396132539608516E-14</v>
      </c>
      <c r="T163" s="100">
        <f t="shared" si="37"/>
        <v>-62.999999999999901</v>
      </c>
      <c r="U163" s="100">
        <f t="shared" si="37"/>
        <v>-33</v>
      </c>
      <c r="V163" s="100">
        <f t="shared" si="37"/>
        <v>-38</v>
      </c>
      <c r="W163" s="100">
        <f t="shared" si="37"/>
        <v>-45.999999999999915</v>
      </c>
      <c r="X163" s="100">
        <f t="shared" si="37"/>
        <v>-41</v>
      </c>
      <c r="Y163" s="100">
        <f t="shared" si="37"/>
        <v>-54.999999999999872</v>
      </c>
      <c r="Z163" s="100">
        <f t="shared" si="37"/>
        <v>-37.999999999999687</v>
      </c>
      <c r="AA163" s="100">
        <f t="shared" si="37"/>
        <v>-64.999999999999687</v>
      </c>
      <c r="AB163" s="100">
        <f t="shared" si="37"/>
        <v>-78.999999999999687</v>
      </c>
      <c r="AC163" s="100">
        <f t="shared" si="37"/>
        <v>-39</v>
      </c>
      <c r="AD163" s="100">
        <f t="shared" si="37"/>
        <v>-45.999999999999872</v>
      </c>
      <c r="AE163" s="100">
        <f t="shared" si="37"/>
        <v>-53.999999999999794</v>
      </c>
      <c r="AF163" s="100">
        <f t="shared" si="37"/>
        <v>-68.999999999999687</v>
      </c>
      <c r="AG163" s="101"/>
      <c r="AH163" s="101"/>
      <c r="AI163" s="101"/>
      <c r="AJ163" s="101"/>
      <c r="AK163" s="101"/>
    </row>
    <row r="164" spans="3:37" x14ac:dyDescent="0.35">
      <c r="C164" s="5">
        <v>16</v>
      </c>
      <c r="D164" s="5">
        <v>9</v>
      </c>
      <c r="E164" s="1">
        <v>12.999999999999911</v>
      </c>
      <c r="F164" s="5">
        <f t="shared" si="22"/>
        <v>51</v>
      </c>
      <c r="G164" s="96">
        <v>16</v>
      </c>
      <c r="H164" s="100">
        <f t="shared" ref="H164:AF164" si="38">$E164+$D164-H$146-($D$174-$D164)*(1-H90)</f>
        <v>-29.000000000000089</v>
      </c>
      <c r="I164" s="100">
        <f t="shared" si="38"/>
        <v>-65.999999999999957</v>
      </c>
      <c r="J164" s="100">
        <f t="shared" si="38"/>
        <v>-46.999999999999773</v>
      </c>
      <c r="K164" s="100">
        <f t="shared" si="38"/>
        <v>-29.000000000000089</v>
      </c>
      <c r="L164" s="100">
        <f t="shared" si="38"/>
        <v>-29.000000000000089</v>
      </c>
      <c r="M164" s="100">
        <f t="shared" si="38"/>
        <v>-37.000000000000085</v>
      </c>
      <c r="N164" s="100">
        <f t="shared" si="38"/>
        <v>-42</v>
      </c>
      <c r="O164" s="100">
        <f t="shared" si="38"/>
        <v>-46.999999999999886</v>
      </c>
      <c r="P164" s="100">
        <f t="shared" si="38"/>
        <v>-54.999999999999801</v>
      </c>
      <c r="Q164" s="100">
        <f t="shared" si="38"/>
        <v>-63.999999999999716</v>
      </c>
      <c r="R164" s="100">
        <f t="shared" si="38"/>
        <v>-56.999999999999957</v>
      </c>
      <c r="S164" s="100">
        <f t="shared" si="38"/>
        <v>-45.000000000000028</v>
      </c>
      <c r="T164" s="100">
        <f t="shared" si="38"/>
        <v>-58.999999999999993</v>
      </c>
      <c r="U164" s="100">
        <f t="shared" si="38"/>
        <v>21.999999999999911</v>
      </c>
      <c r="V164" s="100">
        <f t="shared" si="38"/>
        <v>-34.000000000000085</v>
      </c>
      <c r="W164" s="100">
        <f t="shared" si="38"/>
        <v>-42</v>
      </c>
      <c r="X164" s="100">
        <f t="shared" si="38"/>
        <v>-37.000000000000085</v>
      </c>
      <c r="Y164" s="100">
        <f t="shared" si="38"/>
        <v>-50.999999999999957</v>
      </c>
      <c r="Z164" s="100">
        <f t="shared" si="38"/>
        <v>-33.999999999999773</v>
      </c>
      <c r="AA164" s="100">
        <f t="shared" si="38"/>
        <v>-60.999999999999773</v>
      </c>
      <c r="AB164" s="100">
        <f t="shared" si="38"/>
        <v>-74.999999999999773</v>
      </c>
      <c r="AC164" s="100">
        <f t="shared" si="38"/>
        <v>-35.000000000000085</v>
      </c>
      <c r="AD164" s="100">
        <f t="shared" si="38"/>
        <v>-41.999999999999957</v>
      </c>
      <c r="AE164" s="100">
        <f t="shared" si="38"/>
        <v>-49.999999999999886</v>
      </c>
      <c r="AF164" s="100">
        <f t="shared" si="38"/>
        <v>-64.999999999999773</v>
      </c>
      <c r="AG164" s="101"/>
      <c r="AH164" s="101"/>
      <c r="AI164" s="101"/>
      <c r="AJ164" s="101"/>
      <c r="AK164" s="101"/>
    </row>
    <row r="165" spans="3:37" x14ac:dyDescent="0.35">
      <c r="C165" s="5">
        <v>17</v>
      </c>
      <c r="D165" s="5">
        <v>5</v>
      </c>
      <c r="E165" s="1">
        <v>8</v>
      </c>
      <c r="F165" s="5">
        <f t="shared" si="22"/>
        <v>55</v>
      </c>
      <c r="G165" s="96">
        <v>17</v>
      </c>
      <c r="H165" s="100">
        <f t="shared" ref="H165:AF165" si="39">$E165+$D165-H$146-($D$174-$D165)*(1-H91)</f>
        <v>-42</v>
      </c>
      <c r="I165" s="100">
        <f t="shared" si="39"/>
        <v>-78.999999999999872</v>
      </c>
      <c r="J165" s="100">
        <f t="shared" si="39"/>
        <v>-59.999999999999687</v>
      </c>
      <c r="K165" s="100">
        <f t="shared" si="39"/>
        <v>-42</v>
      </c>
      <c r="L165" s="100">
        <f t="shared" si="39"/>
        <v>-42</v>
      </c>
      <c r="M165" s="100">
        <f t="shared" si="39"/>
        <v>-50</v>
      </c>
      <c r="N165" s="100">
        <f t="shared" si="39"/>
        <v>-54.999999999999908</v>
      </c>
      <c r="O165" s="100">
        <f t="shared" si="39"/>
        <v>-59.999999999999794</v>
      </c>
      <c r="P165" s="100">
        <f t="shared" si="39"/>
        <v>-67.999999999999716</v>
      </c>
      <c r="Q165" s="100">
        <f t="shared" si="39"/>
        <v>-76.999999999999631</v>
      </c>
      <c r="R165" s="100">
        <f t="shared" si="39"/>
        <v>-69.999999999999872</v>
      </c>
      <c r="S165" s="100">
        <f t="shared" si="39"/>
        <v>-57.999999999999943</v>
      </c>
      <c r="T165" s="100">
        <f t="shared" si="39"/>
        <v>-71.999999999999901</v>
      </c>
      <c r="U165" s="100">
        <f t="shared" si="39"/>
        <v>-42</v>
      </c>
      <c r="V165" s="100">
        <f t="shared" si="39"/>
        <v>-47</v>
      </c>
      <c r="W165" s="100">
        <f t="shared" si="39"/>
        <v>-54.999999999999915</v>
      </c>
      <c r="X165" s="100">
        <f t="shared" si="39"/>
        <v>-50</v>
      </c>
      <c r="Y165" s="100">
        <f t="shared" si="39"/>
        <v>-8.9999999999998721</v>
      </c>
      <c r="Z165" s="100">
        <f t="shared" si="39"/>
        <v>-46.999999999999687</v>
      </c>
      <c r="AA165" s="100">
        <f t="shared" si="39"/>
        <v>-73.999999999999687</v>
      </c>
      <c r="AB165" s="100">
        <f t="shared" si="39"/>
        <v>-87.999999999999687</v>
      </c>
      <c r="AC165" s="100">
        <f t="shared" si="39"/>
        <v>-48</v>
      </c>
      <c r="AD165" s="100">
        <f t="shared" si="39"/>
        <v>-54.999999999999872</v>
      </c>
      <c r="AE165" s="100">
        <f t="shared" si="39"/>
        <v>-62.999999999999794</v>
      </c>
      <c r="AF165" s="100">
        <f t="shared" si="39"/>
        <v>-77.999999999999687</v>
      </c>
      <c r="AG165" s="101"/>
      <c r="AH165" s="101"/>
      <c r="AI165" s="101"/>
      <c r="AJ165" s="101"/>
      <c r="AK165" s="101"/>
    </row>
    <row r="166" spans="3:37" x14ac:dyDescent="0.35">
      <c r="C166" s="5">
        <v>18</v>
      </c>
      <c r="D166" s="5">
        <v>6</v>
      </c>
      <c r="E166" s="1">
        <v>21.999999999999872</v>
      </c>
      <c r="F166" s="5">
        <f t="shared" si="22"/>
        <v>54</v>
      </c>
      <c r="G166" s="96">
        <v>18</v>
      </c>
      <c r="H166" s="100">
        <f t="shared" ref="H166:AF166" si="40">$E166+$D166-H$146-($D$174-$D166)*(1-H92)</f>
        <v>-26.000000000000128</v>
      </c>
      <c r="I166" s="100">
        <f t="shared" si="40"/>
        <v>-63</v>
      </c>
      <c r="J166" s="100">
        <f t="shared" si="40"/>
        <v>-43.999999999999815</v>
      </c>
      <c r="K166" s="100">
        <f t="shared" si="40"/>
        <v>-26.000000000000128</v>
      </c>
      <c r="L166" s="100">
        <f t="shared" si="40"/>
        <v>-26.000000000000128</v>
      </c>
      <c r="M166" s="100">
        <f t="shared" si="40"/>
        <v>-34.000000000000128</v>
      </c>
      <c r="N166" s="100">
        <f t="shared" si="40"/>
        <v>-39.000000000000036</v>
      </c>
      <c r="O166" s="100">
        <f t="shared" si="40"/>
        <v>-43.999999999999922</v>
      </c>
      <c r="P166" s="100">
        <f t="shared" si="40"/>
        <v>-51.999999999999837</v>
      </c>
      <c r="Q166" s="100">
        <f t="shared" si="40"/>
        <v>-60.999999999999758</v>
      </c>
      <c r="R166" s="100">
        <f t="shared" si="40"/>
        <v>-54</v>
      </c>
      <c r="S166" s="100">
        <f t="shared" si="40"/>
        <v>-42.000000000000071</v>
      </c>
      <c r="T166" s="100">
        <f t="shared" si="40"/>
        <v>-56.000000000000028</v>
      </c>
      <c r="U166" s="100">
        <f t="shared" si="40"/>
        <v>-26.000000000000128</v>
      </c>
      <c r="V166" s="100">
        <f t="shared" si="40"/>
        <v>-31.000000000000128</v>
      </c>
      <c r="W166" s="100">
        <f t="shared" si="40"/>
        <v>14.999999999999961</v>
      </c>
      <c r="X166" s="100">
        <f t="shared" si="40"/>
        <v>-34.000000000000128</v>
      </c>
      <c r="Y166" s="100">
        <f t="shared" si="40"/>
        <v>-48</v>
      </c>
      <c r="Z166" s="100">
        <f t="shared" si="40"/>
        <v>-30.999999999999815</v>
      </c>
      <c r="AA166" s="100">
        <f t="shared" si="40"/>
        <v>-57.999999999999815</v>
      </c>
      <c r="AB166" s="100">
        <f t="shared" si="40"/>
        <v>-71.999999999999815</v>
      </c>
      <c r="AC166" s="100">
        <f t="shared" si="40"/>
        <v>-32.000000000000128</v>
      </c>
      <c r="AD166" s="100">
        <f t="shared" si="40"/>
        <v>-39</v>
      </c>
      <c r="AE166" s="100">
        <f t="shared" si="40"/>
        <v>-46.999999999999922</v>
      </c>
      <c r="AF166" s="100">
        <f t="shared" si="40"/>
        <v>-61.999999999999815</v>
      </c>
      <c r="AG166" s="101"/>
      <c r="AH166" s="101"/>
      <c r="AI166" s="101"/>
      <c r="AJ166" s="101"/>
      <c r="AK166" s="101"/>
    </row>
    <row r="167" spans="3:37" x14ac:dyDescent="0.35">
      <c r="C167" s="5">
        <v>19</v>
      </c>
      <c r="D167" s="5">
        <v>13</v>
      </c>
      <c r="E167" s="1">
        <v>4.9999999999996874</v>
      </c>
      <c r="F167" s="5">
        <f t="shared" si="22"/>
        <v>47</v>
      </c>
      <c r="G167" s="96">
        <v>19</v>
      </c>
      <c r="H167" s="100">
        <f t="shared" ref="H167:AF167" si="41">$E167+$D167-H$146-($D$174-$D167)*(1-H93)</f>
        <v>-29.000000000000313</v>
      </c>
      <c r="I167" s="100">
        <f t="shared" si="41"/>
        <v>-66.000000000000185</v>
      </c>
      <c r="J167" s="100">
        <f t="shared" si="41"/>
        <v>-47</v>
      </c>
      <c r="K167" s="100">
        <f t="shared" si="41"/>
        <v>-29.000000000000313</v>
      </c>
      <c r="L167" s="100">
        <f t="shared" si="41"/>
        <v>-29.000000000000313</v>
      </c>
      <c r="M167" s="100">
        <f t="shared" si="41"/>
        <v>-37.000000000000313</v>
      </c>
      <c r="N167" s="100">
        <f t="shared" si="41"/>
        <v>-42.00000000000022</v>
      </c>
      <c r="O167" s="100">
        <f t="shared" si="41"/>
        <v>-47.000000000000107</v>
      </c>
      <c r="P167" s="100">
        <f t="shared" si="41"/>
        <v>-55.000000000000021</v>
      </c>
      <c r="Q167" s="100">
        <f t="shared" si="41"/>
        <v>-63.999999999999943</v>
      </c>
      <c r="R167" s="100">
        <f t="shared" si="41"/>
        <v>-57.000000000000185</v>
      </c>
      <c r="S167" s="100">
        <f t="shared" si="41"/>
        <v>-45.000000000000256</v>
      </c>
      <c r="T167" s="100">
        <f t="shared" si="41"/>
        <v>-59.000000000000213</v>
      </c>
      <c r="U167" s="100">
        <f t="shared" si="41"/>
        <v>-29.000000000000313</v>
      </c>
      <c r="V167" s="100">
        <f t="shared" si="41"/>
        <v>-34.000000000000313</v>
      </c>
      <c r="W167" s="100">
        <f t="shared" si="41"/>
        <v>-42.000000000000227</v>
      </c>
      <c r="X167" s="100">
        <f t="shared" si="41"/>
        <v>-37.000000000000313</v>
      </c>
      <c r="Y167" s="100">
        <f t="shared" si="41"/>
        <v>-51.000000000000185</v>
      </c>
      <c r="Z167" s="100">
        <f t="shared" si="41"/>
        <v>-34</v>
      </c>
      <c r="AA167" s="100">
        <f t="shared" si="41"/>
        <v>-61</v>
      </c>
      <c r="AB167" s="100">
        <f t="shared" si="41"/>
        <v>-75</v>
      </c>
      <c r="AC167" s="100">
        <f t="shared" si="41"/>
        <v>-35.000000000000313</v>
      </c>
      <c r="AD167" s="100">
        <f t="shared" si="41"/>
        <v>-42.000000000000185</v>
      </c>
      <c r="AE167" s="100">
        <f t="shared" si="41"/>
        <v>-50.000000000000107</v>
      </c>
      <c r="AF167" s="100">
        <f t="shared" si="41"/>
        <v>-65</v>
      </c>
      <c r="AG167" s="101"/>
      <c r="AH167" s="101"/>
      <c r="AI167" s="101"/>
      <c r="AJ167" s="101"/>
      <c r="AK167" s="101"/>
    </row>
    <row r="168" spans="3:37" x14ac:dyDescent="0.35">
      <c r="C168" s="5">
        <v>20</v>
      </c>
      <c r="D168" s="5">
        <v>14</v>
      </c>
      <c r="E168" s="1">
        <v>31.999999999999687</v>
      </c>
      <c r="F168" s="5">
        <f t="shared" si="22"/>
        <v>46</v>
      </c>
      <c r="G168" s="96">
        <v>20</v>
      </c>
      <c r="H168" s="100">
        <f t="shared" ref="H168:AF168" si="42">$E168+$D168-H$146-($D$174-$D168)*(1-H94)</f>
        <v>-3.1263880373444408E-13</v>
      </c>
      <c r="I168" s="100">
        <f t="shared" si="42"/>
        <v>-37.000000000000185</v>
      </c>
      <c r="J168" s="100">
        <f t="shared" si="42"/>
        <v>28</v>
      </c>
      <c r="K168" s="100">
        <f t="shared" si="42"/>
        <v>-3.1263880373444408E-13</v>
      </c>
      <c r="L168" s="100">
        <f t="shared" si="42"/>
        <v>-3.1263880373444408E-13</v>
      </c>
      <c r="M168" s="100">
        <f t="shared" si="42"/>
        <v>-8.0000000000003126</v>
      </c>
      <c r="N168" s="100">
        <f t="shared" si="42"/>
        <v>-13.00000000000022</v>
      </c>
      <c r="O168" s="100">
        <f t="shared" si="42"/>
        <v>-18.000000000000107</v>
      </c>
      <c r="P168" s="100">
        <f t="shared" si="42"/>
        <v>-26.000000000000021</v>
      </c>
      <c r="Q168" s="100">
        <f t="shared" si="42"/>
        <v>-34.999999999999943</v>
      </c>
      <c r="R168" s="100">
        <f t="shared" si="42"/>
        <v>-28.000000000000185</v>
      </c>
      <c r="S168" s="100">
        <f t="shared" si="42"/>
        <v>-16.000000000000252</v>
      </c>
      <c r="T168" s="100">
        <f t="shared" si="42"/>
        <v>-30.000000000000217</v>
      </c>
      <c r="U168" s="100">
        <f t="shared" si="42"/>
        <v>-3.1263880373444408E-13</v>
      </c>
      <c r="V168" s="100">
        <f t="shared" si="42"/>
        <v>-5.0000000000003126</v>
      </c>
      <c r="W168" s="100">
        <f t="shared" si="42"/>
        <v>-13.000000000000227</v>
      </c>
      <c r="X168" s="100">
        <f t="shared" si="42"/>
        <v>-8.0000000000003126</v>
      </c>
      <c r="Y168" s="100">
        <f t="shared" si="42"/>
        <v>-22.000000000000185</v>
      </c>
      <c r="Z168" s="100">
        <f t="shared" si="42"/>
        <v>-5</v>
      </c>
      <c r="AA168" s="100">
        <f t="shared" si="42"/>
        <v>-32</v>
      </c>
      <c r="AB168" s="100">
        <f t="shared" si="42"/>
        <v>-46</v>
      </c>
      <c r="AC168" s="100">
        <f t="shared" si="42"/>
        <v>-6.0000000000003126</v>
      </c>
      <c r="AD168" s="100">
        <f t="shared" si="42"/>
        <v>-13.000000000000185</v>
      </c>
      <c r="AE168" s="100">
        <f t="shared" si="42"/>
        <v>-21.000000000000107</v>
      </c>
      <c r="AF168" s="100">
        <f t="shared" si="42"/>
        <v>-36</v>
      </c>
      <c r="AG168" s="101"/>
      <c r="AH168" s="101"/>
      <c r="AI168" s="101"/>
      <c r="AJ168" s="101"/>
      <c r="AK168" s="101"/>
    </row>
    <row r="169" spans="3:37" x14ac:dyDescent="0.35">
      <c r="C169" s="5">
        <v>21</v>
      </c>
      <c r="D169" s="5">
        <v>7</v>
      </c>
      <c r="E169" s="1">
        <v>45.999999999999687</v>
      </c>
      <c r="F169" s="5">
        <f t="shared" si="22"/>
        <v>53</v>
      </c>
      <c r="G169" s="96">
        <v>21</v>
      </c>
      <c r="H169" s="100">
        <f t="shared" ref="H169:AF169" si="43">$E169+$D169-H$146-($D$174-$D169)*(1-H95)</f>
        <v>-3.1263880373444408E-13</v>
      </c>
      <c r="I169" s="100">
        <f t="shared" si="43"/>
        <v>-37.000000000000185</v>
      </c>
      <c r="J169" s="100">
        <f t="shared" si="43"/>
        <v>-18</v>
      </c>
      <c r="K169" s="100">
        <f t="shared" si="43"/>
        <v>-3.1263880373444408E-13</v>
      </c>
      <c r="L169" s="100">
        <f t="shared" si="43"/>
        <v>-3.1263880373444408E-13</v>
      </c>
      <c r="M169" s="100">
        <f t="shared" si="43"/>
        <v>-8.0000000000003126</v>
      </c>
      <c r="N169" s="100">
        <f t="shared" si="43"/>
        <v>-13.00000000000022</v>
      </c>
      <c r="O169" s="100">
        <f t="shared" si="43"/>
        <v>-18.000000000000107</v>
      </c>
      <c r="P169" s="100">
        <f t="shared" si="43"/>
        <v>-26.000000000000021</v>
      </c>
      <c r="Q169" s="100">
        <f t="shared" si="43"/>
        <v>-34.999999999999943</v>
      </c>
      <c r="R169" s="100">
        <f t="shared" si="43"/>
        <v>-28.000000000000185</v>
      </c>
      <c r="S169" s="100">
        <f t="shared" si="43"/>
        <v>-16.000000000000256</v>
      </c>
      <c r="T169" s="100">
        <f t="shared" si="43"/>
        <v>-30.000000000000217</v>
      </c>
      <c r="U169" s="100">
        <f t="shared" si="43"/>
        <v>-3.1263880373444408E-13</v>
      </c>
      <c r="V169" s="100">
        <f t="shared" si="43"/>
        <v>-5.0000000000003126</v>
      </c>
      <c r="W169" s="100">
        <f t="shared" si="43"/>
        <v>-13.000000000000227</v>
      </c>
      <c r="X169" s="100">
        <f t="shared" si="43"/>
        <v>-8.0000000000003126</v>
      </c>
      <c r="Y169" s="100">
        <f t="shared" si="43"/>
        <v>-22.000000000000185</v>
      </c>
      <c r="Z169" s="100">
        <f t="shared" si="43"/>
        <v>-5</v>
      </c>
      <c r="AA169" s="100">
        <f t="shared" si="43"/>
        <v>21</v>
      </c>
      <c r="AB169" s="100">
        <f t="shared" si="43"/>
        <v>-46</v>
      </c>
      <c r="AC169" s="100">
        <f t="shared" si="43"/>
        <v>-6.0000000000003126</v>
      </c>
      <c r="AD169" s="100">
        <f t="shared" si="43"/>
        <v>-13.000000000000185</v>
      </c>
      <c r="AE169" s="100">
        <f t="shared" si="43"/>
        <v>-21.000000000000107</v>
      </c>
      <c r="AF169" s="100">
        <f t="shared" si="43"/>
        <v>-36</v>
      </c>
      <c r="AG169" s="101"/>
      <c r="AH169" s="101"/>
      <c r="AI169" s="101"/>
      <c r="AJ169" s="101"/>
      <c r="AK169" s="101"/>
    </row>
    <row r="170" spans="3:37" x14ac:dyDescent="0.35">
      <c r="C170" s="5">
        <v>22</v>
      </c>
      <c r="D170" s="5">
        <v>7</v>
      </c>
      <c r="E170" s="1">
        <v>6</v>
      </c>
      <c r="F170" s="5">
        <f t="shared" si="22"/>
        <v>53</v>
      </c>
      <c r="G170" s="96">
        <v>22</v>
      </c>
      <c r="H170" s="100">
        <f t="shared" ref="H170:AF170" si="44">$E170+$D170-H$146-($D$174-$D170)*(1-H96)</f>
        <v>-40</v>
      </c>
      <c r="I170" s="100">
        <f t="shared" si="44"/>
        <v>-76.999999999999872</v>
      </c>
      <c r="J170" s="100">
        <f t="shared" si="44"/>
        <v>-57.999999999999687</v>
      </c>
      <c r="K170" s="100">
        <f t="shared" si="44"/>
        <v>13</v>
      </c>
      <c r="L170" s="100">
        <f t="shared" si="44"/>
        <v>-40</v>
      </c>
      <c r="M170" s="100">
        <f t="shared" si="44"/>
        <v>-48</v>
      </c>
      <c r="N170" s="100">
        <f t="shared" si="44"/>
        <v>-52.999999999999908</v>
      </c>
      <c r="O170" s="100">
        <f t="shared" si="44"/>
        <v>-57.999999999999794</v>
      </c>
      <c r="P170" s="100">
        <f t="shared" si="44"/>
        <v>-65.999999999999716</v>
      </c>
      <c r="Q170" s="100">
        <f t="shared" si="44"/>
        <v>-74.999999999999631</v>
      </c>
      <c r="R170" s="100">
        <f t="shared" si="44"/>
        <v>-67.999999999999872</v>
      </c>
      <c r="S170" s="100">
        <f t="shared" si="44"/>
        <v>-55.999999999999943</v>
      </c>
      <c r="T170" s="100">
        <f t="shared" si="44"/>
        <v>-69.999999999999901</v>
      </c>
      <c r="U170" s="100">
        <f t="shared" si="44"/>
        <v>-40</v>
      </c>
      <c r="V170" s="100">
        <f t="shared" si="44"/>
        <v>-45</v>
      </c>
      <c r="W170" s="100">
        <f t="shared" si="44"/>
        <v>-52.999999999999915</v>
      </c>
      <c r="X170" s="100">
        <f t="shared" si="44"/>
        <v>-48</v>
      </c>
      <c r="Y170" s="100">
        <f t="shared" si="44"/>
        <v>-61.999999999999872</v>
      </c>
      <c r="Z170" s="100">
        <f t="shared" si="44"/>
        <v>-44.999999999999687</v>
      </c>
      <c r="AA170" s="100">
        <f t="shared" si="44"/>
        <v>-71.999999999999687</v>
      </c>
      <c r="AB170" s="100">
        <f t="shared" si="44"/>
        <v>-85.999999999999687</v>
      </c>
      <c r="AC170" s="100">
        <f t="shared" si="44"/>
        <v>-46</v>
      </c>
      <c r="AD170" s="100">
        <f t="shared" si="44"/>
        <v>-52.999999999999872</v>
      </c>
      <c r="AE170" s="100">
        <f t="shared" si="44"/>
        <v>-60.999999999999794</v>
      </c>
      <c r="AF170" s="100">
        <f t="shared" si="44"/>
        <v>-75.999999999999687</v>
      </c>
      <c r="AG170" s="101"/>
      <c r="AH170" s="101"/>
      <c r="AI170" s="101"/>
      <c r="AJ170" s="101"/>
      <c r="AK170" s="101"/>
    </row>
    <row r="171" spans="3:37" x14ac:dyDescent="0.35">
      <c r="C171" s="5">
        <v>23</v>
      </c>
      <c r="D171" s="5">
        <v>8</v>
      </c>
      <c r="E171" s="1">
        <v>12.999999999999869</v>
      </c>
      <c r="F171" s="5">
        <f t="shared" si="22"/>
        <v>52</v>
      </c>
      <c r="G171" s="96">
        <v>23</v>
      </c>
      <c r="H171" s="100">
        <f t="shared" ref="H171:AF171" si="45">$E171+$D171-H$146-($D$174-$D171)*(1-H97)</f>
        <v>-31.000000000000131</v>
      </c>
      <c r="I171" s="100">
        <f t="shared" si="45"/>
        <v>-68</v>
      </c>
      <c r="J171" s="100">
        <f t="shared" si="45"/>
        <v>-48.999999999999815</v>
      </c>
      <c r="K171" s="100">
        <f t="shared" si="45"/>
        <v>-31.000000000000131</v>
      </c>
      <c r="L171" s="100">
        <f t="shared" si="45"/>
        <v>-31.000000000000131</v>
      </c>
      <c r="M171" s="100">
        <f t="shared" si="45"/>
        <v>-39.000000000000128</v>
      </c>
      <c r="N171" s="100">
        <f t="shared" si="45"/>
        <v>-44.000000000000043</v>
      </c>
      <c r="O171" s="100">
        <f t="shared" si="45"/>
        <v>-48.999999999999929</v>
      </c>
      <c r="P171" s="100">
        <f t="shared" si="45"/>
        <v>-56.999999999999844</v>
      </c>
      <c r="Q171" s="100">
        <f t="shared" si="45"/>
        <v>-65.999999999999758</v>
      </c>
      <c r="R171" s="100">
        <f t="shared" si="45"/>
        <v>-59</v>
      </c>
      <c r="S171" s="100">
        <f t="shared" si="45"/>
        <v>-47.000000000000071</v>
      </c>
      <c r="T171" s="100">
        <f t="shared" si="45"/>
        <v>-61.000000000000036</v>
      </c>
      <c r="U171" s="100">
        <f t="shared" si="45"/>
        <v>-31.000000000000131</v>
      </c>
      <c r="V171" s="100">
        <f t="shared" si="45"/>
        <v>-36.000000000000128</v>
      </c>
      <c r="W171" s="100">
        <f t="shared" si="45"/>
        <v>-44.000000000000043</v>
      </c>
      <c r="X171" s="100">
        <f t="shared" si="45"/>
        <v>-39.000000000000128</v>
      </c>
      <c r="Y171" s="100">
        <f t="shared" si="45"/>
        <v>-53</v>
      </c>
      <c r="Z171" s="100">
        <f t="shared" si="45"/>
        <v>-35.999999999999815</v>
      </c>
      <c r="AA171" s="100">
        <f t="shared" si="45"/>
        <v>-62.999999999999815</v>
      </c>
      <c r="AB171" s="100">
        <f t="shared" si="45"/>
        <v>-76.999999999999815</v>
      </c>
      <c r="AC171" s="100">
        <f t="shared" si="45"/>
        <v>14.999999999999869</v>
      </c>
      <c r="AD171" s="100">
        <f t="shared" si="45"/>
        <v>-44</v>
      </c>
      <c r="AE171" s="100">
        <f t="shared" si="45"/>
        <v>-51.999999999999929</v>
      </c>
      <c r="AF171" s="100">
        <f t="shared" si="45"/>
        <v>-66.999999999999815</v>
      </c>
      <c r="AG171" s="101"/>
      <c r="AH171" s="101"/>
      <c r="AI171" s="101"/>
      <c r="AJ171" s="101"/>
      <c r="AK171" s="101"/>
    </row>
    <row r="172" spans="3:37" x14ac:dyDescent="0.35">
      <c r="C172" s="5">
        <v>24</v>
      </c>
      <c r="D172" s="5">
        <v>15</v>
      </c>
      <c r="E172" s="1">
        <v>20.999999999999794</v>
      </c>
      <c r="F172" s="5">
        <f t="shared" si="22"/>
        <v>45</v>
      </c>
      <c r="G172" s="96">
        <v>24</v>
      </c>
      <c r="H172" s="100">
        <f t="shared" ref="H172:AF172" si="46">$E172+$D172-H$146-($D$174-$D172)*(1-H98)</f>
        <v>-9.0000000000002061</v>
      </c>
      <c r="I172" s="100">
        <f t="shared" si="46"/>
        <v>-46.000000000000078</v>
      </c>
      <c r="J172" s="100">
        <f t="shared" si="46"/>
        <v>-26.999999999999893</v>
      </c>
      <c r="K172" s="100">
        <f t="shared" si="46"/>
        <v>-9.0000000000002061</v>
      </c>
      <c r="L172" s="100">
        <f t="shared" si="46"/>
        <v>-9.0000000000002061</v>
      </c>
      <c r="M172" s="100">
        <f t="shared" si="46"/>
        <v>-17.000000000000206</v>
      </c>
      <c r="N172" s="100">
        <f t="shared" si="46"/>
        <v>-22.000000000000114</v>
      </c>
      <c r="O172" s="100">
        <f t="shared" si="46"/>
        <v>-27</v>
      </c>
      <c r="P172" s="100">
        <f t="shared" si="46"/>
        <v>-34.999999999999915</v>
      </c>
      <c r="Q172" s="100">
        <f t="shared" si="46"/>
        <v>-43.999999999999837</v>
      </c>
      <c r="R172" s="100">
        <f t="shared" si="46"/>
        <v>-37.000000000000078</v>
      </c>
      <c r="S172" s="100">
        <f t="shared" si="46"/>
        <v>-25.000000000000146</v>
      </c>
      <c r="T172" s="100">
        <f t="shared" si="46"/>
        <v>-39.000000000000114</v>
      </c>
      <c r="U172" s="100">
        <f t="shared" si="46"/>
        <v>-9.0000000000002061</v>
      </c>
      <c r="V172" s="100">
        <f t="shared" si="46"/>
        <v>-14.000000000000206</v>
      </c>
      <c r="W172" s="100">
        <f t="shared" si="46"/>
        <v>-22.000000000000117</v>
      </c>
      <c r="X172" s="100">
        <f t="shared" si="46"/>
        <v>-17.000000000000206</v>
      </c>
      <c r="Y172" s="100">
        <f t="shared" si="46"/>
        <v>-31.000000000000078</v>
      </c>
      <c r="Z172" s="100">
        <f t="shared" si="46"/>
        <v>-13.999999999999893</v>
      </c>
      <c r="AA172" s="100">
        <f t="shared" si="46"/>
        <v>-40.999999999999893</v>
      </c>
      <c r="AB172" s="100">
        <f t="shared" si="46"/>
        <v>-54.999999999999893</v>
      </c>
      <c r="AC172" s="100">
        <f t="shared" si="46"/>
        <v>-15.000000000000206</v>
      </c>
      <c r="AD172" s="100">
        <f t="shared" si="46"/>
        <v>22.999999999999925</v>
      </c>
      <c r="AE172" s="100">
        <f t="shared" si="46"/>
        <v>-30</v>
      </c>
      <c r="AF172" s="100">
        <f t="shared" si="46"/>
        <v>-44.999999999999893</v>
      </c>
      <c r="AG172" s="101"/>
      <c r="AH172" s="101"/>
      <c r="AI172" s="101"/>
      <c r="AJ172" s="101"/>
      <c r="AK172" s="101"/>
    </row>
    <row r="173" spans="3:37" x14ac:dyDescent="0.35">
      <c r="C173" s="5">
        <v>25</v>
      </c>
      <c r="D173" s="5">
        <v>12</v>
      </c>
      <c r="E173" s="1">
        <v>35.999999999999687</v>
      </c>
      <c r="F173" s="5">
        <f t="shared" si="22"/>
        <v>48</v>
      </c>
      <c r="G173" s="96">
        <v>25</v>
      </c>
      <c r="H173" s="100">
        <f t="shared" ref="H173:AF173" si="47">$E173+$D173-H$146-($D$174-$D173)*(1-H99)</f>
        <v>-3.1263880373444408E-13</v>
      </c>
      <c r="I173" s="100">
        <f t="shared" si="47"/>
        <v>-37.000000000000185</v>
      </c>
      <c r="J173" s="100">
        <f t="shared" si="47"/>
        <v>-18</v>
      </c>
      <c r="K173" s="100">
        <f t="shared" si="47"/>
        <v>-3.1263880373444408E-13</v>
      </c>
      <c r="L173" s="100">
        <f t="shared" si="47"/>
        <v>-3.1263880373444408E-13</v>
      </c>
      <c r="M173" s="100">
        <f t="shared" si="47"/>
        <v>-8.0000000000003126</v>
      </c>
      <c r="N173" s="100">
        <f t="shared" si="47"/>
        <v>-13.00000000000022</v>
      </c>
      <c r="O173" s="100">
        <f t="shared" si="47"/>
        <v>-18.000000000000107</v>
      </c>
      <c r="P173" s="100">
        <f t="shared" si="47"/>
        <v>-26.000000000000021</v>
      </c>
      <c r="Q173" s="100">
        <f t="shared" si="47"/>
        <v>-34.999999999999943</v>
      </c>
      <c r="R173" s="100">
        <f t="shared" si="47"/>
        <v>-28.000000000000185</v>
      </c>
      <c r="S173" s="100">
        <f t="shared" si="47"/>
        <v>-16.000000000000252</v>
      </c>
      <c r="T173" s="100">
        <f t="shared" si="47"/>
        <v>-30.000000000000217</v>
      </c>
      <c r="U173" s="100">
        <f t="shared" si="47"/>
        <v>-3.1263880373444408E-13</v>
      </c>
      <c r="V173" s="100">
        <f t="shared" si="47"/>
        <v>-5.0000000000003126</v>
      </c>
      <c r="W173" s="100">
        <f t="shared" si="47"/>
        <v>-13.000000000000227</v>
      </c>
      <c r="X173" s="100">
        <f t="shared" si="47"/>
        <v>-8.0000000000003126</v>
      </c>
      <c r="Y173" s="100">
        <f t="shared" si="47"/>
        <v>-22.000000000000185</v>
      </c>
      <c r="Z173" s="100">
        <f t="shared" si="47"/>
        <v>-5</v>
      </c>
      <c r="AA173" s="100">
        <f t="shared" si="47"/>
        <v>-32</v>
      </c>
      <c r="AB173" s="100">
        <f t="shared" si="47"/>
        <v>-46</v>
      </c>
      <c r="AC173" s="100">
        <f t="shared" si="47"/>
        <v>-6.0000000000003126</v>
      </c>
      <c r="AD173" s="100">
        <f t="shared" si="47"/>
        <v>-13.000000000000185</v>
      </c>
      <c r="AE173" s="100">
        <f t="shared" si="47"/>
        <v>26.999999999999893</v>
      </c>
      <c r="AF173" s="100">
        <f t="shared" si="47"/>
        <v>-36</v>
      </c>
      <c r="AG173" s="101"/>
      <c r="AH173" s="101"/>
      <c r="AI173" s="101"/>
      <c r="AJ173" s="101"/>
      <c r="AK173" s="101"/>
    </row>
    <row r="174" spans="3:37" x14ac:dyDescent="0.35">
      <c r="C174" s="5">
        <v>26</v>
      </c>
      <c r="D174" s="5">
        <v>60</v>
      </c>
      <c r="E174" s="1">
        <v>0</v>
      </c>
      <c r="F174" s="5">
        <v>60</v>
      </c>
      <c r="G174" s="97">
        <v>1</v>
      </c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2"/>
      <c r="AH174" s="102"/>
      <c r="AI174" s="102"/>
      <c r="AJ174" s="102"/>
      <c r="AK174" s="102"/>
    </row>
    <row r="175" spans="3:37" x14ac:dyDescent="0.35">
      <c r="C175" s="5">
        <v>27</v>
      </c>
      <c r="D175" s="5">
        <v>60</v>
      </c>
      <c r="E175" s="1">
        <v>0</v>
      </c>
      <c r="F175" s="5">
        <v>60</v>
      </c>
      <c r="G175" s="97">
        <v>2</v>
      </c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2"/>
      <c r="AH175" s="102"/>
      <c r="AI175" s="102"/>
      <c r="AJ175" s="102"/>
      <c r="AK175" s="102"/>
    </row>
    <row r="176" spans="3:37" x14ac:dyDescent="0.35">
      <c r="C176" s="5">
        <v>28</v>
      </c>
      <c r="D176" s="5">
        <v>60</v>
      </c>
      <c r="E176" s="1">
        <v>0</v>
      </c>
      <c r="F176" s="5">
        <v>60</v>
      </c>
      <c r="G176" s="97">
        <v>3</v>
      </c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2"/>
      <c r="AH176" s="102"/>
      <c r="AI176" s="102"/>
      <c r="AJ176" s="102"/>
      <c r="AK176" s="102"/>
    </row>
    <row r="177" spans="3:37" x14ac:dyDescent="0.35">
      <c r="C177" s="5">
        <v>29</v>
      </c>
      <c r="D177" s="5">
        <v>60</v>
      </c>
      <c r="E177" s="1">
        <v>0</v>
      </c>
      <c r="F177" s="5">
        <v>60</v>
      </c>
      <c r="G177" s="97">
        <v>4</v>
      </c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2"/>
      <c r="AH177" s="102"/>
      <c r="AI177" s="102"/>
      <c r="AJ177" s="102"/>
      <c r="AK177" s="102"/>
    </row>
    <row r="178" spans="3:37" x14ac:dyDescent="0.35">
      <c r="C178" s="5">
        <v>30</v>
      </c>
      <c r="D178" s="5">
        <v>60</v>
      </c>
      <c r="E178" s="1">
        <v>0</v>
      </c>
      <c r="F178" s="5">
        <v>60</v>
      </c>
      <c r="G178" s="97">
        <v>5</v>
      </c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2"/>
      <c r="AH178" s="102"/>
      <c r="AI178" s="102"/>
      <c r="AJ178" s="102"/>
      <c r="AK178" s="102"/>
    </row>
  </sheetData>
  <mergeCells count="3">
    <mergeCell ref="C3:E3"/>
    <mergeCell ref="AM4:AP4"/>
    <mergeCell ref="AM17:AO17"/>
  </mergeCells>
  <conditionalFormatting sqref="H3:AF3 H5:AK34">
    <cfRule type="cellIs" dxfId="31" priority="8" operator="equal">
      <formula>1</formula>
    </cfRule>
  </conditionalFormatting>
  <conditionalFormatting sqref="H5:AF29">
    <cfRule type="cellIs" dxfId="30" priority="7" operator="equal">
      <formula>0</formula>
    </cfRule>
  </conditionalFormatting>
  <conditionalFormatting sqref="H100:AK104 AG75:AK99">
    <cfRule type="cellIs" dxfId="29" priority="6" operator="equal">
      <formula>1</formula>
    </cfRule>
  </conditionalFormatting>
  <conditionalFormatting sqref="H75:AF99">
    <cfRule type="cellIs" dxfId="28" priority="5" operator="equal">
      <formula>1</formula>
    </cfRule>
  </conditionalFormatting>
  <conditionalFormatting sqref="H174:AK178 AG149:AK173">
    <cfRule type="cellIs" dxfId="27" priority="4" operator="equal">
      <formula>1</formula>
    </cfRule>
  </conditionalFormatting>
  <conditionalFormatting sqref="H149:AF173">
    <cfRule type="cellIs" dxfId="26" priority="3" operator="equal">
      <formula>1</formula>
    </cfRule>
  </conditionalFormatting>
  <conditionalFormatting sqref="H138:AK142 AG113:AK137">
    <cfRule type="cellIs" dxfId="25" priority="2" operator="equal">
      <formula>1</formula>
    </cfRule>
  </conditionalFormatting>
  <conditionalFormatting sqref="H113:AF137">
    <cfRule type="cellIs" dxfId="24" priority="1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2D65-36E1-4FAD-98D5-7A048F2902E5}">
  <dimension ref="A1:BD210"/>
  <sheetViews>
    <sheetView topLeftCell="F81" zoomScale="56" zoomScaleNormal="40" workbookViewId="0">
      <selection activeCell="AW94" sqref="AW94:BA99"/>
    </sheetView>
  </sheetViews>
  <sheetFormatPr defaultRowHeight="14.5" x14ac:dyDescent="0.35"/>
  <cols>
    <col min="1" max="1" width="10.54296875" bestFit="1" customWidth="1"/>
    <col min="2" max="2" width="10.54296875" customWidth="1"/>
    <col min="7" max="7" width="13.1796875" bestFit="1" customWidth="1"/>
    <col min="8" max="8" width="10.7265625" bestFit="1" customWidth="1"/>
    <col min="9" max="10" width="10.6328125" bestFit="1" customWidth="1"/>
    <col min="11" max="11" width="10" customWidth="1"/>
    <col min="12" max="12" width="9.6328125" bestFit="1" customWidth="1"/>
    <col min="13" max="13" width="11.26953125" bestFit="1" customWidth="1"/>
    <col min="14" max="14" width="11.7265625" bestFit="1" customWidth="1"/>
    <col min="15" max="15" width="12.36328125" bestFit="1" customWidth="1"/>
    <col min="16" max="16" width="11.7265625" bestFit="1" customWidth="1"/>
    <col min="17" max="17" width="10" customWidth="1"/>
    <col min="18" max="18" width="10.6328125" bestFit="1" customWidth="1"/>
    <col min="19" max="37" width="10" customWidth="1"/>
    <col min="39" max="39" width="19.6328125" bestFit="1" customWidth="1"/>
    <col min="40" max="40" width="14" bestFit="1" customWidth="1"/>
    <col min="41" max="41" width="9.54296875" bestFit="1" customWidth="1"/>
    <col min="42" max="42" width="13.81640625" bestFit="1" customWidth="1"/>
    <col min="44" max="44" width="9.1796875" bestFit="1" customWidth="1"/>
    <col min="45" max="46" width="10.7265625" bestFit="1" customWidth="1"/>
    <col min="47" max="47" width="12.453125" bestFit="1" customWidth="1"/>
    <col min="49" max="49" width="8.453125" bestFit="1" customWidth="1"/>
    <col min="50" max="50" width="8.7265625" customWidth="1"/>
  </cols>
  <sheetData>
    <row r="1" spans="1:48" x14ac:dyDescent="0.35">
      <c r="B1" s="99" t="s">
        <v>86</v>
      </c>
      <c r="C1" s="182">
        <f>SUMPRODUCT(H40:AK69,H75:AK104)</f>
        <v>693.20000000000016</v>
      </c>
      <c r="E1" t="s">
        <v>97</v>
      </c>
    </row>
    <row r="3" spans="1:48" ht="15" thickBot="1" x14ac:dyDescent="0.4">
      <c r="C3" s="189" t="s">
        <v>103</v>
      </c>
      <c r="D3" s="189"/>
      <c r="E3" s="189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</row>
    <row r="4" spans="1:48" ht="15" thickBot="1" x14ac:dyDescent="0.4">
      <c r="A4" s="107" t="s">
        <v>99</v>
      </c>
      <c r="B4" s="107" t="s">
        <v>100</v>
      </c>
      <c r="C4" s="107" t="s">
        <v>101</v>
      </c>
      <c r="D4" s="107" t="s">
        <v>102</v>
      </c>
      <c r="E4" s="107" t="s">
        <v>8</v>
      </c>
      <c r="G4" s="9" t="s">
        <v>98</v>
      </c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1">
        <v>20</v>
      </c>
      <c r="AB4" s="1">
        <v>21</v>
      </c>
      <c r="AC4" s="1">
        <v>22</v>
      </c>
      <c r="AD4" s="1">
        <v>23</v>
      </c>
      <c r="AE4" s="1">
        <v>24</v>
      </c>
      <c r="AF4" s="1">
        <v>25</v>
      </c>
      <c r="AG4" s="63">
        <v>1</v>
      </c>
      <c r="AH4" s="63">
        <v>2</v>
      </c>
      <c r="AI4" s="63">
        <v>3</v>
      </c>
      <c r="AJ4" s="64">
        <v>4</v>
      </c>
      <c r="AK4" s="63">
        <v>5</v>
      </c>
      <c r="AM4" s="183" t="s">
        <v>45</v>
      </c>
      <c r="AN4" s="184"/>
      <c r="AO4" s="184"/>
      <c r="AP4" s="185"/>
      <c r="AS4" s="70" t="s">
        <v>12</v>
      </c>
      <c r="AT4" s="71" t="s">
        <v>14</v>
      </c>
      <c r="AU4" s="72" t="s">
        <v>15</v>
      </c>
      <c r="AV4" s="65" t="s">
        <v>76</v>
      </c>
    </row>
    <row r="5" spans="1:48" x14ac:dyDescent="0.35">
      <c r="A5" s="106">
        <v>1</v>
      </c>
      <c r="B5" s="5">
        <v>8</v>
      </c>
      <c r="C5" s="5">
        <v>511</v>
      </c>
      <c r="D5" s="5">
        <f>C5+E5</f>
        <v>541</v>
      </c>
      <c r="E5" s="5">
        <v>30</v>
      </c>
      <c r="G5" s="1">
        <v>1</v>
      </c>
      <c r="H5" s="4">
        <v>0</v>
      </c>
      <c r="I5" s="4">
        <v>35.700000000000003</v>
      </c>
      <c r="J5" s="4">
        <v>47.4</v>
      </c>
      <c r="K5" s="4">
        <v>57</v>
      </c>
      <c r="L5" s="4">
        <v>69.599999999999994</v>
      </c>
      <c r="M5" s="4">
        <v>75.5</v>
      </c>
      <c r="N5" s="4">
        <v>76.900000000000006</v>
      </c>
      <c r="O5" s="4">
        <v>50.1</v>
      </c>
      <c r="P5" s="4">
        <v>47.6</v>
      </c>
      <c r="Q5" s="4">
        <v>46.7</v>
      </c>
      <c r="R5" s="4">
        <v>45.9</v>
      </c>
      <c r="S5" s="4">
        <v>70.8</v>
      </c>
      <c r="T5" s="4">
        <v>72.400000000000006</v>
      </c>
      <c r="U5" s="4">
        <v>9.4</v>
      </c>
      <c r="V5" s="4">
        <v>9.8000000000000007</v>
      </c>
      <c r="W5" s="4">
        <v>10.7</v>
      </c>
      <c r="X5" s="4">
        <v>5</v>
      </c>
      <c r="Y5" s="4">
        <v>21.9</v>
      </c>
      <c r="Z5" s="4">
        <v>39.1</v>
      </c>
      <c r="AA5" s="4">
        <v>56.8</v>
      </c>
      <c r="AB5" s="4">
        <v>50.3</v>
      </c>
      <c r="AC5" s="4">
        <v>58</v>
      </c>
      <c r="AD5" s="4">
        <v>56.5</v>
      </c>
      <c r="AE5" s="4">
        <v>58.4</v>
      </c>
      <c r="AF5" s="4">
        <v>59.2</v>
      </c>
      <c r="AG5" s="36">
        <v>13.6</v>
      </c>
      <c r="AH5" s="36">
        <v>13.6</v>
      </c>
      <c r="AI5" s="36">
        <v>13.6</v>
      </c>
      <c r="AJ5" s="36">
        <v>13.6</v>
      </c>
      <c r="AK5" s="36">
        <v>13.6</v>
      </c>
      <c r="AM5" s="21"/>
      <c r="AN5" s="22"/>
      <c r="AO5" s="22"/>
      <c r="AP5" s="82" t="s">
        <v>79</v>
      </c>
      <c r="AS5" s="17">
        <v>1</v>
      </c>
      <c r="AT5" s="7">
        <v>43.732478999999998</v>
      </c>
      <c r="AU5" s="73">
        <v>-79.756525999999994</v>
      </c>
      <c r="AV5" s="5">
        <v>12</v>
      </c>
    </row>
    <row r="6" spans="1:48" x14ac:dyDescent="0.35">
      <c r="A6" s="1">
        <v>2</v>
      </c>
      <c r="B6" s="5">
        <v>10</v>
      </c>
      <c r="C6" s="5">
        <v>718</v>
      </c>
      <c r="D6" s="5">
        <f t="shared" ref="D6:D29" si="0">C6+E6</f>
        <v>748</v>
      </c>
      <c r="E6" s="5">
        <v>30</v>
      </c>
      <c r="G6" s="1">
        <v>2</v>
      </c>
      <c r="H6" s="4">
        <v>32</v>
      </c>
      <c r="I6" s="4">
        <v>0</v>
      </c>
      <c r="J6" s="4">
        <v>40.4</v>
      </c>
      <c r="K6" s="4">
        <v>37.700000000000003</v>
      </c>
      <c r="L6" s="4">
        <v>50.5</v>
      </c>
      <c r="M6" s="4">
        <v>56.4</v>
      </c>
      <c r="N6" s="4">
        <v>48</v>
      </c>
      <c r="O6" s="4">
        <v>18.399999999999999</v>
      </c>
      <c r="P6" s="4">
        <v>15.9</v>
      </c>
      <c r="Q6" s="4">
        <v>15.4</v>
      </c>
      <c r="R6" s="4">
        <v>14.6</v>
      </c>
      <c r="S6" s="4">
        <v>84.1</v>
      </c>
      <c r="T6" s="4">
        <v>85.7</v>
      </c>
      <c r="U6" s="4">
        <v>39</v>
      </c>
      <c r="V6" s="4">
        <v>39.4</v>
      </c>
      <c r="W6" s="4">
        <v>40.4</v>
      </c>
      <c r="X6" s="4">
        <v>36.299999999999997</v>
      </c>
      <c r="Y6" s="4">
        <v>28.3</v>
      </c>
      <c r="Z6" s="4">
        <v>21.1</v>
      </c>
      <c r="AA6" s="4">
        <v>37.5</v>
      </c>
      <c r="AB6" s="4">
        <v>38.1</v>
      </c>
      <c r="AC6" s="4">
        <v>38.9</v>
      </c>
      <c r="AD6" s="4">
        <v>37.4</v>
      </c>
      <c r="AE6" s="4">
        <v>39.4</v>
      </c>
      <c r="AF6" s="4">
        <v>40.1</v>
      </c>
      <c r="AG6" s="36">
        <v>28.8</v>
      </c>
      <c r="AH6" s="36">
        <v>28.8</v>
      </c>
      <c r="AI6" s="36">
        <v>28.8</v>
      </c>
      <c r="AJ6" s="36">
        <v>28.8</v>
      </c>
      <c r="AK6" s="36">
        <v>28.8</v>
      </c>
      <c r="AM6" s="24" t="s">
        <v>46</v>
      </c>
      <c r="AN6" s="10">
        <v>54397</v>
      </c>
      <c r="AP6" s="79">
        <f>AN6</f>
        <v>54397</v>
      </c>
      <c r="AS6" s="17">
        <v>2</v>
      </c>
      <c r="AT6" s="7">
        <v>43.798329000000003</v>
      </c>
      <c r="AU6" s="73">
        <v>-79.507907299999999</v>
      </c>
      <c r="AV6" s="5">
        <v>12</v>
      </c>
    </row>
    <row r="7" spans="1:48" x14ac:dyDescent="0.35">
      <c r="A7" s="1">
        <v>3</v>
      </c>
      <c r="B7" s="5">
        <v>9</v>
      </c>
      <c r="C7" s="5">
        <v>842</v>
      </c>
      <c r="D7" s="5">
        <f t="shared" si="0"/>
        <v>872</v>
      </c>
      <c r="E7" s="5">
        <v>30</v>
      </c>
      <c r="G7" s="1">
        <v>3</v>
      </c>
      <c r="H7" s="4">
        <v>46.5</v>
      </c>
      <c r="I7" s="4">
        <v>38.299999999999997</v>
      </c>
      <c r="J7" s="4">
        <v>0</v>
      </c>
      <c r="K7" s="4">
        <v>13.7</v>
      </c>
      <c r="L7" s="4">
        <v>39</v>
      </c>
      <c r="M7" s="4">
        <v>44.9</v>
      </c>
      <c r="N7" s="4">
        <v>53.3</v>
      </c>
      <c r="O7" s="4">
        <v>39.200000000000003</v>
      </c>
      <c r="P7" s="4">
        <v>38.799999999999997</v>
      </c>
      <c r="Q7" s="4">
        <v>38.700000000000003</v>
      </c>
      <c r="R7" s="4">
        <v>41.3</v>
      </c>
      <c r="S7" s="4">
        <v>94.3</v>
      </c>
      <c r="T7" s="4">
        <v>95.9</v>
      </c>
      <c r="U7" s="4">
        <v>53.5</v>
      </c>
      <c r="V7" s="4">
        <v>54</v>
      </c>
      <c r="W7" s="4">
        <v>54.9</v>
      </c>
      <c r="X7" s="4">
        <v>50.8</v>
      </c>
      <c r="Y7" s="4">
        <v>52.9</v>
      </c>
      <c r="Z7" s="4">
        <v>9.6999999999999993</v>
      </c>
      <c r="AA7" s="4">
        <v>4.5</v>
      </c>
      <c r="AB7" s="4">
        <v>5.0999999999999996</v>
      </c>
      <c r="AC7" s="4">
        <v>15.3</v>
      </c>
      <c r="AD7" s="4">
        <v>13.8</v>
      </c>
      <c r="AE7" s="4">
        <v>16.100000000000001</v>
      </c>
      <c r="AF7" s="4">
        <v>16.899999999999999</v>
      </c>
      <c r="AG7" s="36">
        <v>36.5</v>
      </c>
      <c r="AH7" s="36">
        <v>36.5</v>
      </c>
      <c r="AI7" s="36">
        <v>36.5</v>
      </c>
      <c r="AJ7" s="36">
        <v>36.5</v>
      </c>
      <c r="AK7" s="36">
        <v>36.5</v>
      </c>
      <c r="AM7" s="24" t="s">
        <v>47</v>
      </c>
      <c r="AN7">
        <v>10</v>
      </c>
      <c r="AO7" t="s">
        <v>48</v>
      </c>
      <c r="AP7" s="25"/>
      <c r="AS7" s="17">
        <v>3</v>
      </c>
      <c r="AT7" s="7">
        <v>43.665460000000003</v>
      </c>
      <c r="AU7" s="73">
        <v>-79.381135999999998</v>
      </c>
      <c r="AV7" s="5">
        <v>12</v>
      </c>
    </row>
    <row r="8" spans="1:48" x14ac:dyDescent="0.35">
      <c r="A8" s="1">
        <v>4</v>
      </c>
      <c r="B8" s="5">
        <v>10</v>
      </c>
      <c r="C8" s="5">
        <v>616</v>
      </c>
      <c r="D8" s="5">
        <f t="shared" si="0"/>
        <v>646</v>
      </c>
      <c r="E8" s="5">
        <v>30</v>
      </c>
      <c r="G8" s="1">
        <v>4</v>
      </c>
      <c r="H8" s="4">
        <v>57.1</v>
      </c>
      <c r="I8" s="4">
        <v>34.6</v>
      </c>
      <c r="J8" s="4">
        <v>9.4</v>
      </c>
      <c r="K8" s="4">
        <v>0</v>
      </c>
      <c r="L8" s="4">
        <v>31.5</v>
      </c>
      <c r="M8" s="4">
        <v>37.4</v>
      </c>
      <c r="N8" s="4">
        <v>49.7</v>
      </c>
      <c r="O8" s="4">
        <v>35.6</v>
      </c>
      <c r="P8" s="4">
        <v>35.1</v>
      </c>
      <c r="Q8" s="4">
        <v>35</v>
      </c>
      <c r="R8" s="4">
        <v>37.6</v>
      </c>
      <c r="S8" s="4">
        <v>105</v>
      </c>
      <c r="T8" s="4">
        <v>106</v>
      </c>
      <c r="U8" s="4">
        <v>64.099999999999994</v>
      </c>
      <c r="V8" s="4">
        <v>64.5</v>
      </c>
      <c r="W8" s="4">
        <v>65.5</v>
      </c>
      <c r="X8" s="4">
        <v>61.4</v>
      </c>
      <c r="Y8" s="4">
        <v>61.3</v>
      </c>
      <c r="Z8" s="4">
        <v>20.5</v>
      </c>
      <c r="AA8" s="4">
        <v>4.9000000000000004</v>
      </c>
      <c r="AB8" s="4">
        <v>5.4</v>
      </c>
      <c r="AC8" s="4">
        <v>3.3</v>
      </c>
      <c r="AD8" s="4">
        <v>4.8</v>
      </c>
      <c r="AE8" s="4">
        <v>6.4</v>
      </c>
      <c r="AF8" s="4">
        <v>7.7</v>
      </c>
      <c r="AG8" s="36">
        <v>46.2</v>
      </c>
      <c r="AH8" s="36">
        <v>46.2</v>
      </c>
      <c r="AI8" s="36">
        <v>46.2</v>
      </c>
      <c r="AJ8" s="36">
        <v>46.2</v>
      </c>
      <c r="AK8" s="36">
        <v>46.2</v>
      </c>
      <c r="AM8" s="24" t="s">
        <v>49</v>
      </c>
      <c r="AN8" s="83">
        <v>7.0000000000000007E-2</v>
      </c>
      <c r="AO8" t="s">
        <v>50</v>
      </c>
      <c r="AP8" s="25"/>
      <c r="AS8" s="17">
        <v>4</v>
      </c>
      <c r="AT8" s="7">
        <v>43.693610999999997</v>
      </c>
      <c r="AU8" s="73">
        <v>-79.293735999999996</v>
      </c>
      <c r="AV8" s="5">
        <v>12</v>
      </c>
    </row>
    <row r="9" spans="1:48" x14ac:dyDescent="0.35">
      <c r="A9" s="1">
        <v>5</v>
      </c>
      <c r="B9" s="5">
        <v>7</v>
      </c>
      <c r="C9" s="5">
        <v>583</v>
      </c>
      <c r="D9" s="5">
        <f t="shared" si="0"/>
        <v>613</v>
      </c>
      <c r="E9" s="5">
        <v>30</v>
      </c>
      <c r="G9" s="1">
        <v>5</v>
      </c>
      <c r="H9" s="4">
        <v>69</v>
      </c>
      <c r="I9" s="4">
        <v>46.7</v>
      </c>
      <c r="J9" s="4">
        <v>38.6</v>
      </c>
      <c r="K9" s="4">
        <v>31.9</v>
      </c>
      <c r="L9" s="4">
        <v>0</v>
      </c>
      <c r="M9" s="4">
        <v>6.5</v>
      </c>
      <c r="N9" s="4">
        <v>35.6</v>
      </c>
      <c r="O9" s="4">
        <v>47.7</v>
      </c>
      <c r="P9" s="4">
        <v>47.2</v>
      </c>
      <c r="Q9" s="4">
        <v>47.2</v>
      </c>
      <c r="R9" s="4">
        <v>49.8</v>
      </c>
      <c r="S9" s="4">
        <v>117</v>
      </c>
      <c r="T9" s="4">
        <v>118</v>
      </c>
      <c r="U9" s="4">
        <v>76.099999999999994</v>
      </c>
      <c r="V9" s="4">
        <v>76.5</v>
      </c>
      <c r="W9" s="4">
        <v>77.400000000000006</v>
      </c>
      <c r="X9" s="4">
        <v>73.3</v>
      </c>
      <c r="Y9" s="4">
        <v>71.5</v>
      </c>
      <c r="Z9" s="4">
        <v>32.4</v>
      </c>
      <c r="AA9" s="4">
        <v>35.700000000000003</v>
      </c>
      <c r="AB9" s="4">
        <v>36.299999999999997</v>
      </c>
      <c r="AC9" s="4">
        <v>23.7</v>
      </c>
      <c r="AD9" s="4">
        <v>22.7</v>
      </c>
      <c r="AE9" s="4">
        <v>21.3</v>
      </c>
      <c r="AF9" s="4">
        <v>19.399999999999999</v>
      </c>
      <c r="AG9" s="36">
        <v>58.7</v>
      </c>
      <c r="AH9" s="36">
        <v>58.7</v>
      </c>
      <c r="AI9" s="36">
        <v>58.7</v>
      </c>
      <c r="AJ9" s="36">
        <v>58.7</v>
      </c>
      <c r="AK9" s="36">
        <v>58.7</v>
      </c>
      <c r="AM9" s="24" t="s">
        <v>51</v>
      </c>
      <c r="AN9" s="10">
        <v>16999</v>
      </c>
      <c r="AP9" s="79">
        <f>PV(AN8,AN7,,AN9)</f>
        <v>-8641.429616998068</v>
      </c>
      <c r="AS9" s="17">
        <v>5</v>
      </c>
      <c r="AT9" s="7">
        <v>43.824367000000002</v>
      </c>
      <c r="AU9" s="73">
        <v>-79.075826000000006</v>
      </c>
      <c r="AV9" s="5">
        <v>12</v>
      </c>
    </row>
    <row r="10" spans="1:48" x14ac:dyDescent="0.35">
      <c r="A10" s="1">
        <v>6</v>
      </c>
      <c r="B10" s="5">
        <v>12</v>
      </c>
      <c r="C10" s="5">
        <v>569</v>
      </c>
      <c r="D10" s="5">
        <f t="shared" si="0"/>
        <v>599</v>
      </c>
      <c r="E10" s="5">
        <v>30</v>
      </c>
      <c r="G10" s="1">
        <v>6</v>
      </c>
      <c r="H10" s="4">
        <v>75.099999999999994</v>
      </c>
      <c r="I10" s="4">
        <v>52.8</v>
      </c>
      <c r="J10" s="4">
        <v>44.7</v>
      </c>
      <c r="K10" s="4">
        <v>38</v>
      </c>
      <c r="L10" s="4">
        <v>6.6</v>
      </c>
      <c r="M10" s="4">
        <v>0</v>
      </c>
      <c r="N10" s="4">
        <v>40.799999999999997</v>
      </c>
      <c r="O10" s="4">
        <v>53.8</v>
      </c>
      <c r="P10" s="4">
        <v>53.3</v>
      </c>
      <c r="Q10" s="4">
        <v>53.3</v>
      </c>
      <c r="R10" s="4">
        <v>55.9</v>
      </c>
      <c r="S10" s="4">
        <v>123</v>
      </c>
      <c r="T10" s="4">
        <v>124</v>
      </c>
      <c r="U10" s="4">
        <v>82.1</v>
      </c>
      <c r="V10" s="4">
        <v>82.5</v>
      </c>
      <c r="W10" s="4">
        <v>83.5</v>
      </c>
      <c r="X10" s="4">
        <v>79.400000000000006</v>
      </c>
      <c r="Y10" s="4">
        <v>77.599999999999994</v>
      </c>
      <c r="Z10" s="4">
        <v>38.5</v>
      </c>
      <c r="AA10" s="4">
        <v>41.8</v>
      </c>
      <c r="AB10" s="4">
        <v>42.3</v>
      </c>
      <c r="AC10" s="4">
        <v>29.7</v>
      </c>
      <c r="AD10" s="4">
        <v>28.8</v>
      </c>
      <c r="AE10" s="4">
        <v>27.4</v>
      </c>
      <c r="AF10" s="4">
        <v>25.4</v>
      </c>
      <c r="AG10" s="36">
        <v>64.599999999999994</v>
      </c>
      <c r="AH10" s="36">
        <v>64.599999999999994</v>
      </c>
      <c r="AI10" s="36">
        <v>64.599999999999994</v>
      </c>
      <c r="AJ10" s="36">
        <v>64.599999999999994</v>
      </c>
      <c r="AK10" s="36">
        <v>64.599999999999994</v>
      </c>
      <c r="AM10" s="24" t="s">
        <v>52</v>
      </c>
      <c r="AN10" s="10">
        <f>-PMT(AN8,AN7,AP10)</f>
        <v>6514.5638469979867</v>
      </c>
      <c r="AP10" s="79">
        <f>AP6+AP9</f>
        <v>45755.570383001934</v>
      </c>
      <c r="AS10" s="17">
        <v>6</v>
      </c>
      <c r="AT10" s="7">
        <v>43.827964000000001</v>
      </c>
      <c r="AU10" s="73">
        <v>-79.028240999999994</v>
      </c>
      <c r="AV10" s="5">
        <v>12</v>
      </c>
    </row>
    <row r="11" spans="1:48" x14ac:dyDescent="0.35">
      <c r="A11" s="1">
        <v>7</v>
      </c>
      <c r="B11" s="5">
        <v>10</v>
      </c>
      <c r="C11" s="5">
        <v>822</v>
      </c>
      <c r="D11" s="5">
        <f t="shared" si="0"/>
        <v>852</v>
      </c>
      <c r="E11" s="5">
        <v>30</v>
      </c>
      <c r="G11" s="1">
        <v>7</v>
      </c>
      <c r="H11" s="4">
        <v>74.3</v>
      </c>
      <c r="I11" s="4">
        <v>43.8</v>
      </c>
      <c r="J11" s="4">
        <v>52.8</v>
      </c>
      <c r="K11" s="4">
        <v>50</v>
      </c>
      <c r="L11" s="4">
        <v>35.5</v>
      </c>
      <c r="M11" s="4">
        <v>40.799999999999997</v>
      </c>
      <c r="N11" s="4">
        <v>0</v>
      </c>
      <c r="O11" s="4">
        <v>26.7</v>
      </c>
      <c r="P11" s="4">
        <v>30.9</v>
      </c>
      <c r="Q11" s="4">
        <v>31</v>
      </c>
      <c r="R11" s="4">
        <v>31.2</v>
      </c>
      <c r="S11" s="4">
        <v>126</v>
      </c>
      <c r="T11" s="4">
        <v>128</v>
      </c>
      <c r="U11" s="4">
        <v>81.3</v>
      </c>
      <c r="V11" s="4">
        <v>81.8</v>
      </c>
      <c r="W11" s="4">
        <v>82.7</v>
      </c>
      <c r="X11" s="4">
        <v>78.599999999999994</v>
      </c>
      <c r="Y11" s="4">
        <v>46.4</v>
      </c>
      <c r="Z11" s="4">
        <v>46.6</v>
      </c>
      <c r="AA11" s="4">
        <v>49.9</v>
      </c>
      <c r="AB11" s="4">
        <v>50.4</v>
      </c>
      <c r="AC11" s="4">
        <v>51.2</v>
      </c>
      <c r="AD11" s="4">
        <v>49.7</v>
      </c>
      <c r="AE11" s="4">
        <v>51.7</v>
      </c>
      <c r="AF11" s="4">
        <v>52.5</v>
      </c>
      <c r="AG11" s="36">
        <v>70</v>
      </c>
      <c r="AH11" s="36">
        <v>70</v>
      </c>
      <c r="AI11" s="36">
        <v>70</v>
      </c>
      <c r="AJ11" s="36">
        <v>70</v>
      </c>
      <c r="AK11" s="36">
        <v>70</v>
      </c>
      <c r="AM11" s="24" t="s">
        <v>53</v>
      </c>
      <c r="AN11">
        <f>52*6</f>
        <v>312</v>
      </c>
      <c r="AP11" s="25"/>
      <c r="AS11" s="17">
        <v>7</v>
      </c>
      <c r="AT11" s="7">
        <v>44.032944000000001</v>
      </c>
      <c r="AU11" s="73">
        <v>-79.265574000000001</v>
      </c>
      <c r="AV11" s="5">
        <v>12</v>
      </c>
    </row>
    <row r="12" spans="1:48" x14ac:dyDescent="0.35">
      <c r="A12" s="1">
        <v>8</v>
      </c>
      <c r="B12" s="5">
        <v>7</v>
      </c>
      <c r="C12" s="5">
        <v>617</v>
      </c>
      <c r="D12" s="5">
        <f t="shared" si="0"/>
        <v>647</v>
      </c>
      <c r="E12" s="5">
        <v>30</v>
      </c>
      <c r="G12" s="1">
        <v>8</v>
      </c>
      <c r="H12" s="4">
        <v>47.8</v>
      </c>
      <c r="I12" s="4">
        <v>17.399999999999999</v>
      </c>
      <c r="J12" s="4">
        <v>37.799999999999997</v>
      </c>
      <c r="K12" s="4">
        <v>35.1</v>
      </c>
      <c r="L12" s="4">
        <v>47.9</v>
      </c>
      <c r="M12" s="4">
        <v>53.8</v>
      </c>
      <c r="N12" s="4">
        <v>26.8</v>
      </c>
      <c r="O12" s="4">
        <v>0</v>
      </c>
      <c r="P12" s="4">
        <v>4.8</v>
      </c>
      <c r="Q12" s="4">
        <v>5.3</v>
      </c>
      <c r="R12" s="4">
        <v>7.4</v>
      </c>
      <c r="S12" s="4">
        <v>99.9</v>
      </c>
      <c r="T12" s="4">
        <v>102</v>
      </c>
      <c r="U12" s="4">
        <v>54.9</v>
      </c>
      <c r="V12" s="4">
        <v>55.3</v>
      </c>
      <c r="W12" s="4">
        <v>56.2</v>
      </c>
      <c r="X12" s="4">
        <v>52.1</v>
      </c>
      <c r="Y12" s="4">
        <v>28.6</v>
      </c>
      <c r="Z12" s="4">
        <v>31.6</v>
      </c>
      <c r="AA12" s="4">
        <v>34.9</v>
      </c>
      <c r="AB12" s="4">
        <v>35.5</v>
      </c>
      <c r="AC12" s="4">
        <v>36.299999999999997</v>
      </c>
      <c r="AD12" s="4">
        <v>34.799999999999997</v>
      </c>
      <c r="AE12" s="4">
        <v>36.799999999999997</v>
      </c>
      <c r="AF12" s="4">
        <v>37.5</v>
      </c>
      <c r="AG12" s="36">
        <v>43.2</v>
      </c>
      <c r="AH12" s="36">
        <v>43.2</v>
      </c>
      <c r="AI12" s="36">
        <v>43.2</v>
      </c>
      <c r="AJ12" s="36">
        <v>43.2</v>
      </c>
      <c r="AK12" s="36">
        <v>43.2</v>
      </c>
      <c r="AM12" s="24" t="s">
        <v>54</v>
      </c>
      <c r="AN12" s="10">
        <f>AN10/AN11</f>
        <v>20.880012330121751</v>
      </c>
      <c r="AP12" s="25"/>
      <c r="AS12" s="17">
        <v>8</v>
      </c>
      <c r="AT12" s="7">
        <v>43.905304999999998</v>
      </c>
      <c r="AU12" s="73">
        <v>-79.455819000000005</v>
      </c>
      <c r="AV12" s="5">
        <v>12</v>
      </c>
    </row>
    <row r="13" spans="1:48" x14ac:dyDescent="0.35">
      <c r="A13" s="1">
        <v>9</v>
      </c>
      <c r="B13" s="5">
        <v>6</v>
      </c>
      <c r="C13" s="5">
        <v>504</v>
      </c>
      <c r="D13" s="5">
        <f t="shared" si="0"/>
        <v>534</v>
      </c>
      <c r="E13" s="5">
        <v>30</v>
      </c>
      <c r="G13" s="1">
        <v>9</v>
      </c>
      <c r="H13" s="4">
        <v>45.3</v>
      </c>
      <c r="I13" s="4">
        <v>14.9</v>
      </c>
      <c r="J13" s="4">
        <v>38</v>
      </c>
      <c r="K13" s="4">
        <v>35.299999999999997</v>
      </c>
      <c r="L13" s="4">
        <v>48.1</v>
      </c>
      <c r="M13" s="4">
        <v>54</v>
      </c>
      <c r="N13" s="4">
        <v>30.9</v>
      </c>
      <c r="O13" s="4">
        <v>4.8</v>
      </c>
      <c r="P13" s="4">
        <v>0</v>
      </c>
      <c r="Q13" s="4">
        <v>2.8</v>
      </c>
      <c r="R13" s="4">
        <v>4.9000000000000004</v>
      </c>
      <c r="S13" s="4">
        <v>97.4</v>
      </c>
      <c r="T13" s="4">
        <v>99</v>
      </c>
      <c r="U13" s="4">
        <v>52.4</v>
      </c>
      <c r="V13" s="4">
        <v>52.8</v>
      </c>
      <c r="W13" s="4">
        <v>53.7</v>
      </c>
      <c r="X13" s="4">
        <v>49.6</v>
      </c>
      <c r="Y13" s="4">
        <v>29.8</v>
      </c>
      <c r="Z13" s="4">
        <v>31.8</v>
      </c>
      <c r="AA13" s="4">
        <v>35.1</v>
      </c>
      <c r="AB13" s="4">
        <v>35.6</v>
      </c>
      <c r="AC13" s="4">
        <v>36.5</v>
      </c>
      <c r="AD13" s="4">
        <v>35</v>
      </c>
      <c r="AE13" s="4">
        <v>36.9</v>
      </c>
      <c r="AF13" s="4">
        <v>37.700000000000003</v>
      </c>
      <c r="AG13" s="36">
        <v>40.700000000000003</v>
      </c>
      <c r="AH13" s="36">
        <v>40.700000000000003</v>
      </c>
      <c r="AI13" s="36">
        <v>40.700000000000003</v>
      </c>
      <c r="AJ13" s="36">
        <v>40.700000000000003</v>
      </c>
      <c r="AK13" s="36">
        <v>40.700000000000003</v>
      </c>
      <c r="AM13" s="24" t="s">
        <v>55</v>
      </c>
      <c r="AN13">
        <f>21*8</f>
        <v>168</v>
      </c>
      <c r="AP13" s="25"/>
      <c r="AS13" s="17">
        <v>9</v>
      </c>
      <c r="AT13" s="7">
        <v>43.890334000000003</v>
      </c>
      <c r="AU13" s="73">
        <v>-79.478935000000007</v>
      </c>
      <c r="AV13" s="5">
        <v>12</v>
      </c>
    </row>
    <row r="14" spans="1:48" x14ac:dyDescent="0.35">
      <c r="A14" s="1">
        <v>10</v>
      </c>
      <c r="B14" s="5">
        <v>13</v>
      </c>
      <c r="C14" s="5">
        <v>727</v>
      </c>
      <c r="D14" s="5">
        <f t="shared" si="0"/>
        <v>757</v>
      </c>
      <c r="E14" s="5">
        <v>30</v>
      </c>
      <c r="G14" s="1">
        <v>10</v>
      </c>
      <c r="H14" s="4">
        <v>44.6</v>
      </c>
      <c r="I14" s="4">
        <v>14.1</v>
      </c>
      <c r="J14" s="4">
        <v>37.9</v>
      </c>
      <c r="K14" s="4">
        <v>35.200000000000003</v>
      </c>
      <c r="L14" s="4">
        <v>48</v>
      </c>
      <c r="M14" s="4">
        <v>53.9</v>
      </c>
      <c r="N14" s="4">
        <v>31.2</v>
      </c>
      <c r="O14" s="4">
        <v>5.3</v>
      </c>
      <c r="P14" s="4">
        <v>2.8</v>
      </c>
      <c r="Q14" s="4">
        <v>0</v>
      </c>
      <c r="R14" s="4">
        <v>3.7</v>
      </c>
      <c r="S14" s="4">
        <v>96.7</v>
      </c>
      <c r="T14" s="4">
        <v>98.3</v>
      </c>
      <c r="U14" s="4">
        <v>51.6</v>
      </c>
      <c r="V14" s="4">
        <v>52</v>
      </c>
      <c r="W14" s="4">
        <v>53</v>
      </c>
      <c r="X14" s="4">
        <v>48.9</v>
      </c>
      <c r="Y14" s="4">
        <v>29.1</v>
      </c>
      <c r="Z14" s="4">
        <v>33.200000000000003</v>
      </c>
      <c r="AA14" s="4">
        <v>35</v>
      </c>
      <c r="AB14" s="4">
        <v>35.6</v>
      </c>
      <c r="AC14" s="4">
        <v>36.4</v>
      </c>
      <c r="AD14" s="4">
        <v>34.9</v>
      </c>
      <c r="AE14" s="4">
        <v>36.799999999999997</v>
      </c>
      <c r="AF14" s="4">
        <v>37.6</v>
      </c>
      <c r="AG14" s="36">
        <v>39.9</v>
      </c>
      <c r="AH14" s="36">
        <v>39.9</v>
      </c>
      <c r="AI14" s="36">
        <v>39.9</v>
      </c>
      <c r="AJ14" s="36">
        <v>39.9</v>
      </c>
      <c r="AK14" s="36">
        <v>39.9</v>
      </c>
      <c r="AM14" s="24" t="s">
        <v>56</v>
      </c>
      <c r="AN14">
        <v>7.5</v>
      </c>
      <c r="AP14" s="25"/>
      <c r="AS14" s="17">
        <v>10</v>
      </c>
      <c r="AT14" s="7">
        <v>43.884819</v>
      </c>
      <c r="AU14" s="73">
        <v>-79.478956999999994</v>
      </c>
      <c r="AV14" s="5">
        <v>12</v>
      </c>
    </row>
    <row r="15" spans="1:48" ht="15" thickBot="1" x14ac:dyDescent="0.4">
      <c r="A15" s="1">
        <v>11</v>
      </c>
      <c r="B15" s="5">
        <v>15</v>
      </c>
      <c r="C15" s="5">
        <v>515</v>
      </c>
      <c r="D15" s="5">
        <f t="shared" si="0"/>
        <v>545</v>
      </c>
      <c r="E15" s="5">
        <v>30</v>
      </c>
      <c r="G15" s="1">
        <v>11</v>
      </c>
      <c r="H15" s="4">
        <v>43.8</v>
      </c>
      <c r="I15" s="4">
        <v>13.3</v>
      </c>
      <c r="J15" s="4">
        <v>41.1</v>
      </c>
      <c r="K15" s="4">
        <v>38.299999999999997</v>
      </c>
      <c r="L15" s="4">
        <v>51.1</v>
      </c>
      <c r="M15" s="4">
        <v>57</v>
      </c>
      <c r="N15" s="4">
        <v>31.2</v>
      </c>
      <c r="O15" s="4">
        <v>7.4</v>
      </c>
      <c r="P15" s="4">
        <v>4.9000000000000004</v>
      </c>
      <c r="Q15" s="4">
        <v>3.8</v>
      </c>
      <c r="R15" s="4">
        <v>0</v>
      </c>
      <c r="S15" s="4">
        <v>95.9</v>
      </c>
      <c r="T15" s="4">
        <v>97.5</v>
      </c>
      <c r="U15" s="4">
        <v>50.8</v>
      </c>
      <c r="V15" s="4">
        <v>51.2</v>
      </c>
      <c r="W15" s="4">
        <v>52.2</v>
      </c>
      <c r="X15" s="4">
        <v>48.1</v>
      </c>
      <c r="Y15" s="4">
        <v>26.1</v>
      </c>
      <c r="Z15" s="4">
        <v>32.4</v>
      </c>
      <c r="AA15" s="4">
        <v>38.1</v>
      </c>
      <c r="AB15" s="4">
        <v>38.700000000000003</v>
      </c>
      <c r="AC15" s="4">
        <v>39.5</v>
      </c>
      <c r="AD15" s="4">
        <v>38</v>
      </c>
      <c r="AE15" s="4">
        <v>40</v>
      </c>
      <c r="AF15" s="4">
        <v>40.700000000000003</v>
      </c>
      <c r="AG15" s="36">
        <v>39</v>
      </c>
      <c r="AH15" s="36">
        <v>39</v>
      </c>
      <c r="AI15" s="36">
        <v>39</v>
      </c>
      <c r="AJ15" s="36">
        <v>39</v>
      </c>
      <c r="AK15" s="36">
        <v>39</v>
      </c>
      <c r="AM15" s="80" t="s">
        <v>57</v>
      </c>
      <c r="AN15" s="81">
        <f>AN13+AN12+AN14</f>
        <v>196.38001233012176</v>
      </c>
      <c r="AO15" s="27"/>
      <c r="AP15" s="28"/>
      <c r="AS15" s="17">
        <v>11</v>
      </c>
      <c r="AT15" s="7">
        <v>43.886850000000003</v>
      </c>
      <c r="AU15" s="73">
        <v>-79.496093000000002</v>
      </c>
      <c r="AV15" s="5">
        <v>12</v>
      </c>
    </row>
    <row r="16" spans="1:48" ht="15" thickBot="1" x14ac:dyDescent="0.4">
      <c r="A16" s="1">
        <v>12</v>
      </c>
      <c r="B16" s="5">
        <v>8</v>
      </c>
      <c r="C16" s="5">
        <v>743</v>
      </c>
      <c r="D16" s="5">
        <f t="shared" si="0"/>
        <v>773</v>
      </c>
      <c r="E16" s="5">
        <v>30</v>
      </c>
      <c r="G16" s="1">
        <v>12</v>
      </c>
      <c r="H16" s="4">
        <v>72</v>
      </c>
      <c r="I16" s="4">
        <v>87.4</v>
      </c>
      <c r="J16" s="4">
        <v>95.9</v>
      </c>
      <c r="K16" s="4">
        <v>106</v>
      </c>
      <c r="L16" s="4">
        <v>118</v>
      </c>
      <c r="M16" s="4">
        <v>124</v>
      </c>
      <c r="N16" s="4">
        <v>129</v>
      </c>
      <c r="O16" s="4">
        <v>102</v>
      </c>
      <c r="P16" s="4">
        <v>99.3</v>
      </c>
      <c r="Q16" s="4">
        <v>98.4</v>
      </c>
      <c r="R16" s="4">
        <v>97.6</v>
      </c>
      <c r="S16" s="4">
        <v>0</v>
      </c>
      <c r="T16" s="4">
        <v>0.8</v>
      </c>
      <c r="U16" s="4">
        <v>52.6</v>
      </c>
      <c r="V16" s="4">
        <v>53</v>
      </c>
      <c r="W16" s="4">
        <v>52.1</v>
      </c>
      <c r="X16" s="4">
        <v>76.3</v>
      </c>
      <c r="Y16" s="4">
        <v>91.3</v>
      </c>
      <c r="Z16" s="4">
        <v>87.6</v>
      </c>
      <c r="AA16" s="4">
        <v>105</v>
      </c>
      <c r="AB16" s="4">
        <v>98.9</v>
      </c>
      <c r="AC16" s="4">
        <v>106</v>
      </c>
      <c r="AD16" s="4">
        <v>105</v>
      </c>
      <c r="AE16" s="4">
        <v>107</v>
      </c>
      <c r="AF16" s="4">
        <v>108</v>
      </c>
      <c r="AG16" s="36">
        <v>65</v>
      </c>
      <c r="AH16" s="36">
        <v>65</v>
      </c>
      <c r="AI16" s="36">
        <v>65</v>
      </c>
      <c r="AJ16" s="36">
        <v>65</v>
      </c>
      <c r="AK16" s="36">
        <v>65</v>
      </c>
      <c r="AS16" s="17">
        <v>12</v>
      </c>
      <c r="AT16" s="7">
        <v>43.539391000000002</v>
      </c>
      <c r="AU16" s="73">
        <v>-80.251378000000003</v>
      </c>
      <c r="AV16" s="5">
        <v>12</v>
      </c>
    </row>
    <row r="17" spans="1:48" x14ac:dyDescent="0.35">
      <c r="A17" s="1">
        <v>13</v>
      </c>
      <c r="B17" s="5">
        <v>10</v>
      </c>
      <c r="C17" s="5">
        <v>653</v>
      </c>
      <c r="D17" s="5">
        <f t="shared" si="0"/>
        <v>683</v>
      </c>
      <c r="E17" s="5">
        <v>30</v>
      </c>
      <c r="G17" s="1">
        <v>13</v>
      </c>
      <c r="H17" s="4">
        <v>72.8</v>
      </c>
      <c r="I17" s="4">
        <v>88.2</v>
      </c>
      <c r="J17" s="4">
        <v>96.7</v>
      </c>
      <c r="K17" s="4">
        <v>106</v>
      </c>
      <c r="L17" s="4">
        <v>119</v>
      </c>
      <c r="M17" s="4">
        <v>125</v>
      </c>
      <c r="N17" s="4">
        <v>129</v>
      </c>
      <c r="O17" s="4">
        <v>103</v>
      </c>
      <c r="P17" s="4">
        <v>100</v>
      </c>
      <c r="Q17" s="4">
        <v>99.3</v>
      </c>
      <c r="R17" s="4">
        <v>98.4</v>
      </c>
      <c r="S17" s="4">
        <v>0.8</v>
      </c>
      <c r="T17" s="4">
        <v>0</v>
      </c>
      <c r="U17" s="4">
        <v>58</v>
      </c>
      <c r="V17" s="4">
        <v>58.4</v>
      </c>
      <c r="W17" s="4">
        <v>57.5</v>
      </c>
      <c r="X17" s="4">
        <v>77.099999999999994</v>
      </c>
      <c r="Y17" s="4">
        <v>92.1</v>
      </c>
      <c r="Z17" s="4">
        <v>88.4</v>
      </c>
      <c r="AA17" s="4">
        <v>106</v>
      </c>
      <c r="AB17" s="4">
        <v>99.7</v>
      </c>
      <c r="AC17" s="4">
        <v>107</v>
      </c>
      <c r="AD17" s="4">
        <v>106</v>
      </c>
      <c r="AE17" s="4">
        <v>108</v>
      </c>
      <c r="AF17" s="4">
        <v>109</v>
      </c>
      <c r="AG17" s="36">
        <v>66.599999999999994</v>
      </c>
      <c r="AH17" s="36">
        <v>66.599999999999994</v>
      </c>
      <c r="AI17" s="36">
        <v>66.599999999999994</v>
      </c>
      <c r="AJ17" s="36">
        <v>66.599999999999994</v>
      </c>
      <c r="AK17" s="36">
        <v>66.599999999999994</v>
      </c>
      <c r="AM17" s="186" t="s">
        <v>80</v>
      </c>
      <c r="AN17" s="187"/>
      <c r="AO17" s="188"/>
      <c r="AS17" s="17">
        <v>13</v>
      </c>
      <c r="AT17" s="7">
        <v>43.544646999999998</v>
      </c>
      <c r="AU17" s="73">
        <v>-80.253932000000006</v>
      </c>
      <c r="AV17" s="5">
        <v>12</v>
      </c>
    </row>
    <row r="18" spans="1:48" x14ac:dyDescent="0.35">
      <c r="A18" s="1">
        <v>14</v>
      </c>
      <c r="B18" s="5">
        <v>12</v>
      </c>
      <c r="C18" s="5">
        <v>534</v>
      </c>
      <c r="D18" s="5">
        <f t="shared" si="0"/>
        <v>564</v>
      </c>
      <c r="E18" s="5">
        <v>30</v>
      </c>
      <c r="G18" s="1">
        <v>14</v>
      </c>
      <c r="H18" s="4">
        <v>10.1</v>
      </c>
      <c r="I18" s="4">
        <v>42.5</v>
      </c>
      <c r="J18" s="4">
        <v>54.2</v>
      </c>
      <c r="K18" s="4">
        <v>63.8</v>
      </c>
      <c r="L18" s="4">
        <v>76.400000000000006</v>
      </c>
      <c r="M18" s="4">
        <v>82.3</v>
      </c>
      <c r="N18" s="4">
        <v>83.7</v>
      </c>
      <c r="O18" s="4">
        <v>56.9</v>
      </c>
      <c r="P18" s="4">
        <v>54.4</v>
      </c>
      <c r="Q18" s="4">
        <v>53.6</v>
      </c>
      <c r="R18" s="4">
        <v>52.8</v>
      </c>
      <c r="S18" s="4">
        <v>52.6</v>
      </c>
      <c r="T18" s="4">
        <v>58</v>
      </c>
      <c r="U18" s="4">
        <v>0</v>
      </c>
      <c r="V18" s="4">
        <v>0.8</v>
      </c>
      <c r="W18" s="4">
        <v>5.5</v>
      </c>
      <c r="X18" s="4">
        <v>5.4</v>
      </c>
      <c r="Y18" s="4">
        <v>21</v>
      </c>
      <c r="Z18" s="4">
        <v>45.9</v>
      </c>
      <c r="AA18" s="4">
        <v>63.7</v>
      </c>
      <c r="AB18" s="4">
        <v>57.2</v>
      </c>
      <c r="AC18" s="4">
        <v>64.8</v>
      </c>
      <c r="AD18" s="4">
        <v>63.3</v>
      </c>
      <c r="AE18" s="4">
        <v>65.3</v>
      </c>
      <c r="AF18" s="4">
        <v>66</v>
      </c>
      <c r="AG18" s="36">
        <v>20.6</v>
      </c>
      <c r="AH18" s="36">
        <v>20.6</v>
      </c>
      <c r="AI18" s="36">
        <v>20.6</v>
      </c>
      <c r="AJ18" s="36">
        <v>20.6</v>
      </c>
      <c r="AK18" s="36">
        <v>20.6</v>
      </c>
      <c r="AM18" s="84"/>
      <c r="AN18" s="5"/>
      <c r="AO18" s="67"/>
      <c r="AS18" s="17">
        <v>14</v>
      </c>
      <c r="AT18" s="7">
        <v>43.744957999999997</v>
      </c>
      <c r="AU18" s="73">
        <v>-79.835166999999998</v>
      </c>
      <c r="AV18" s="5">
        <v>12</v>
      </c>
    </row>
    <row r="19" spans="1:48" x14ac:dyDescent="0.35">
      <c r="A19" s="1">
        <v>15</v>
      </c>
      <c r="B19" s="5">
        <v>10</v>
      </c>
      <c r="C19" s="5">
        <v>865</v>
      </c>
      <c r="D19" s="5">
        <f t="shared" si="0"/>
        <v>895</v>
      </c>
      <c r="E19" s="5">
        <v>30</v>
      </c>
      <c r="G19" s="1">
        <v>15</v>
      </c>
      <c r="H19" s="4">
        <v>10.5</v>
      </c>
      <c r="I19" s="4">
        <v>43</v>
      </c>
      <c r="J19" s="4">
        <v>54.6</v>
      </c>
      <c r="K19" s="4">
        <v>64.2</v>
      </c>
      <c r="L19" s="4">
        <v>76.8</v>
      </c>
      <c r="M19" s="4">
        <v>82.7</v>
      </c>
      <c r="N19" s="4">
        <v>84.2</v>
      </c>
      <c r="O19" s="4">
        <v>57.4</v>
      </c>
      <c r="P19" s="4">
        <v>54.9</v>
      </c>
      <c r="Q19" s="4">
        <v>54</v>
      </c>
      <c r="R19" s="4">
        <v>53.2</v>
      </c>
      <c r="S19" s="4">
        <v>53</v>
      </c>
      <c r="T19" s="4">
        <v>58.4</v>
      </c>
      <c r="U19" s="4">
        <v>0.8</v>
      </c>
      <c r="V19" s="4">
        <v>0</v>
      </c>
      <c r="W19" s="4">
        <v>5.9</v>
      </c>
      <c r="X19" s="4">
        <v>5.9</v>
      </c>
      <c r="Y19" s="4">
        <v>21.5</v>
      </c>
      <c r="Z19" s="4">
        <v>46.3</v>
      </c>
      <c r="AA19" s="4">
        <v>64.099999999999994</v>
      </c>
      <c r="AB19" s="4">
        <v>57.6</v>
      </c>
      <c r="AC19" s="4">
        <v>65.2</v>
      </c>
      <c r="AD19" s="4">
        <v>63.7</v>
      </c>
      <c r="AE19" s="4">
        <v>65.7</v>
      </c>
      <c r="AF19" s="4">
        <v>66.400000000000006</v>
      </c>
      <c r="AG19" s="36">
        <v>21</v>
      </c>
      <c r="AH19" s="36">
        <v>21</v>
      </c>
      <c r="AI19" s="36">
        <v>21</v>
      </c>
      <c r="AJ19" s="36">
        <v>21</v>
      </c>
      <c r="AK19" s="36">
        <v>21</v>
      </c>
      <c r="AM19" s="85" t="s">
        <v>59</v>
      </c>
      <c r="AN19" s="86">
        <f>AN20/100*AN21</f>
        <v>0.24150000000000002</v>
      </c>
      <c r="AO19" s="87" t="s">
        <v>60</v>
      </c>
      <c r="AS19" s="17">
        <v>15</v>
      </c>
      <c r="AT19" s="7">
        <v>43.748328999999998</v>
      </c>
      <c r="AU19" s="73">
        <v>-79.834969999999998</v>
      </c>
      <c r="AV19" s="5">
        <v>12</v>
      </c>
    </row>
    <row r="20" spans="1:48" x14ac:dyDescent="0.35">
      <c r="A20" s="1">
        <v>16</v>
      </c>
      <c r="B20" s="5">
        <v>8</v>
      </c>
      <c r="C20" s="5">
        <v>608</v>
      </c>
      <c r="D20" s="5">
        <f t="shared" si="0"/>
        <v>638</v>
      </c>
      <c r="E20" s="5">
        <v>30</v>
      </c>
      <c r="G20" s="1">
        <v>16</v>
      </c>
      <c r="H20" s="4">
        <v>10.9</v>
      </c>
      <c r="I20" s="4">
        <v>43.3</v>
      </c>
      <c r="J20" s="4">
        <v>54.9</v>
      </c>
      <c r="K20" s="4">
        <v>64.599999999999994</v>
      </c>
      <c r="L20" s="4">
        <v>77.099999999999994</v>
      </c>
      <c r="M20" s="4">
        <v>83</v>
      </c>
      <c r="N20" s="4">
        <v>84.5</v>
      </c>
      <c r="O20" s="4">
        <v>57.7</v>
      </c>
      <c r="P20" s="4">
        <v>55.2</v>
      </c>
      <c r="Q20" s="4">
        <v>54.3</v>
      </c>
      <c r="R20" s="4">
        <v>53.5</v>
      </c>
      <c r="S20" s="4">
        <v>52.1</v>
      </c>
      <c r="T20" s="4">
        <v>57.5</v>
      </c>
      <c r="U20" s="4">
        <v>5.5</v>
      </c>
      <c r="V20" s="4">
        <v>5.9</v>
      </c>
      <c r="W20" s="4">
        <v>0</v>
      </c>
      <c r="X20" s="4">
        <v>7.4</v>
      </c>
      <c r="Y20" s="4">
        <v>17.8</v>
      </c>
      <c r="Z20" s="4">
        <v>46.7</v>
      </c>
      <c r="AA20" s="4">
        <v>64.400000000000006</v>
      </c>
      <c r="AB20" s="4">
        <v>57.9</v>
      </c>
      <c r="AC20" s="4">
        <v>65.599999999999994</v>
      </c>
      <c r="AD20" s="4">
        <v>64.099999999999994</v>
      </c>
      <c r="AE20" s="4">
        <v>66</v>
      </c>
      <c r="AF20" s="4">
        <v>66.8</v>
      </c>
      <c r="AG20" s="36">
        <v>22</v>
      </c>
      <c r="AH20" s="36">
        <v>22</v>
      </c>
      <c r="AI20" s="36">
        <v>22</v>
      </c>
      <c r="AJ20" s="36">
        <v>22</v>
      </c>
      <c r="AK20" s="36">
        <v>22</v>
      </c>
      <c r="AM20" s="84" t="s">
        <v>61</v>
      </c>
      <c r="AN20" s="5">
        <v>13.8</v>
      </c>
      <c r="AO20" s="67" t="s">
        <v>62</v>
      </c>
      <c r="AS20" s="17">
        <v>16</v>
      </c>
      <c r="AT20" s="7">
        <v>43.762189999999997</v>
      </c>
      <c r="AU20" s="73">
        <v>-79.831626999999997</v>
      </c>
      <c r="AV20" s="5">
        <v>12</v>
      </c>
    </row>
    <row r="21" spans="1:48" x14ac:dyDescent="0.35">
      <c r="A21" s="1">
        <v>17</v>
      </c>
      <c r="B21" s="5">
        <v>9</v>
      </c>
      <c r="C21" s="5">
        <v>783</v>
      </c>
      <c r="D21" s="5">
        <f t="shared" si="0"/>
        <v>813</v>
      </c>
      <c r="E21" s="5">
        <v>30</v>
      </c>
      <c r="G21" s="1">
        <v>17</v>
      </c>
      <c r="H21" s="4">
        <v>5</v>
      </c>
      <c r="I21" s="4">
        <v>40.299999999999997</v>
      </c>
      <c r="J21" s="4">
        <v>51.9</v>
      </c>
      <c r="K21" s="4">
        <v>61.6</v>
      </c>
      <c r="L21" s="4">
        <v>74.099999999999994</v>
      </c>
      <c r="M21" s="4">
        <v>80</v>
      </c>
      <c r="N21" s="4">
        <v>81.5</v>
      </c>
      <c r="O21" s="4">
        <v>54.7</v>
      </c>
      <c r="P21" s="4">
        <v>52.2</v>
      </c>
      <c r="Q21" s="4">
        <v>51.3</v>
      </c>
      <c r="R21" s="4">
        <v>33.9</v>
      </c>
      <c r="S21" s="4">
        <v>75.3</v>
      </c>
      <c r="T21" s="4">
        <v>76.900000000000006</v>
      </c>
      <c r="U21" s="4">
        <v>5</v>
      </c>
      <c r="V21" s="4">
        <v>5.4</v>
      </c>
      <c r="W21" s="4">
        <v>7.4</v>
      </c>
      <c r="X21" s="4">
        <v>0</v>
      </c>
      <c r="Y21" s="4">
        <v>16.2</v>
      </c>
      <c r="Z21" s="4">
        <v>43.6</v>
      </c>
      <c r="AA21" s="4">
        <v>61.4</v>
      </c>
      <c r="AB21" s="4">
        <v>54.9</v>
      </c>
      <c r="AC21" s="4">
        <v>62.5</v>
      </c>
      <c r="AD21" s="4">
        <v>61</v>
      </c>
      <c r="AE21" s="4">
        <v>63</v>
      </c>
      <c r="AF21" s="4">
        <v>63.7</v>
      </c>
      <c r="AG21" s="36">
        <v>17.899999999999999</v>
      </c>
      <c r="AH21" s="36">
        <v>17.899999999999999</v>
      </c>
      <c r="AI21" s="36">
        <v>17.899999999999999</v>
      </c>
      <c r="AJ21" s="36">
        <v>17.899999999999999</v>
      </c>
      <c r="AK21" s="36">
        <v>17.899999999999999</v>
      </c>
      <c r="AM21" s="84" t="s">
        <v>63</v>
      </c>
      <c r="AN21" s="5">
        <v>1.75</v>
      </c>
      <c r="AO21" s="67" t="s">
        <v>64</v>
      </c>
      <c r="AS21" s="17">
        <v>17</v>
      </c>
      <c r="AT21" s="7">
        <v>43.760717999999997</v>
      </c>
      <c r="AU21" s="73">
        <v>-79.788261000000006</v>
      </c>
      <c r="AV21" s="5">
        <v>12</v>
      </c>
    </row>
    <row r="22" spans="1:48" x14ac:dyDescent="0.35">
      <c r="A22" s="1">
        <v>18</v>
      </c>
      <c r="B22" s="5">
        <v>8</v>
      </c>
      <c r="C22" s="5">
        <v>726</v>
      </c>
      <c r="D22" s="5">
        <f t="shared" si="0"/>
        <v>756</v>
      </c>
      <c r="E22" s="5">
        <v>30</v>
      </c>
      <c r="G22" s="1">
        <v>18</v>
      </c>
      <c r="H22" s="4">
        <v>21</v>
      </c>
      <c r="I22" s="4">
        <v>31</v>
      </c>
      <c r="J22" s="4">
        <v>53.1</v>
      </c>
      <c r="K22" s="4">
        <v>58.8</v>
      </c>
      <c r="L22" s="4">
        <v>71.3</v>
      </c>
      <c r="M22" s="4">
        <v>77.2</v>
      </c>
      <c r="N22" s="4">
        <v>46.5</v>
      </c>
      <c r="O22" s="4">
        <v>28.6</v>
      </c>
      <c r="P22" s="4">
        <v>29.7</v>
      </c>
      <c r="Q22" s="4">
        <v>29.1</v>
      </c>
      <c r="R22" s="4">
        <v>26.1</v>
      </c>
      <c r="S22" s="4">
        <v>89.2</v>
      </c>
      <c r="T22" s="4">
        <v>90.9</v>
      </c>
      <c r="U22" s="4">
        <v>20.6</v>
      </c>
      <c r="V22" s="4">
        <v>21</v>
      </c>
      <c r="W22" s="4">
        <v>18.100000000000001</v>
      </c>
      <c r="X22" s="4">
        <v>16.5</v>
      </c>
      <c r="Y22" s="4">
        <v>0</v>
      </c>
      <c r="Z22" s="4">
        <v>40.9</v>
      </c>
      <c r="AA22" s="4">
        <v>58.6</v>
      </c>
      <c r="AB22" s="4">
        <v>56.1</v>
      </c>
      <c r="AC22" s="4">
        <v>59.8</v>
      </c>
      <c r="AD22" s="4">
        <v>58.3</v>
      </c>
      <c r="AE22" s="4">
        <v>60.2</v>
      </c>
      <c r="AF22" s="4">
        <v>61</v>
      </c>
      <c r="AG22" s="36">
        <v>32.700000000000003</v>
      </c>
      <c r="AH22" s="36">
        <v>32.700000000000003</v>
      </c>
      <c r="AI22" s="36">
        <v>32.700000000000003</v>
      </c>
      <c r="AJ22" s="36">
        <v>32.700000000000003</v>
      </c>
      <c r="AK22" s="36">
        <v>32.700000000000003</v>
      </c>
      <c r="AM22" s="85" t="s">
        <v>65</v>
      </c>
      <c r="AN22" s="86">
        <f>AN23/AN24</f>
        <v>1.6944444444444446E-2</v>
      </c>
      <c r="AO22" s="87" t="s">
        <v>58</v>
      </c>
      <c r="AS22" s="17">
        <v>18</v>
      </c>
      <c r="AT22" s="7">
        <v>43.870294000000001</v>
      </c>
      <c r="AU22" s="73">
        <v>-79.721390999999997</v>
      </c>
      <c r="AV22" s="5">
        <v>12</v>
      </c>
    </row>
    <row r="23" spans="1:48" x14ac:dyDescent="0.35">
      <c r="A23" s="1">
        <v>19</v>
      </c>
      <c r="B23" s="5">
        <v>7</v>
      </c>
      <c r="C23" s="5">
        <v>917</v>
      </c>
      <c r="D23" s="5">
        <f t="shared" si="0"/>
        <v>947</v>
      </c>
      <c r="E23" s="5">
        <v>30</v>
      </c>
      <c r="G23" s="1">
        <v>19</v>
      </c>
      <c r="H23" s="4">
        <v>38.700000000000003</v>
      </c>
      <c r="I23" s="4">
        <v>22.2</v>
      </c>
      <c r="J23" s="4">
        <v>9.8000000000000007</v>
      </c>
      <c r="K23" s="4">
        <v>19.399999999999999</v>
      </c>
      <c r="L23" s="4">
        <v>32</v>
      </c>
      <c r="M23" s="4">
        <v>37.9</v>
      </c>
      <c r="N23" s="4">
        <v>46.4</v>
      </c>
      <c r="O23" s="4">
        <v>32.299999999999997</v>
      </c>
      <c r="P23" s="4">
        <v>31.9</v>
      </c>
      <c r="Q23" s="4">
        <v>31.8</v>
      </c>
      <c r="R23" s="4">
        <v>32.4</v>
      </c>
      <c r="S23" s="4">
        <v>86.5</v>
      </c>
      <c r="T23" s="4">
        <v>88.1</v>
      </c>
      <c r="U23" s="4">
        <v>45.8</v>
      </c>
      <c r="V23" s="4">
        <v>46.2</v>
      </c>
      <c r="W23" s="4">
        <v>47.1</v>
      </c>
      <c r="X23" s="4">
        <v>43</v>
      </c>
      <c r="Y23" s="4">
        <v>41.2</v>
      </c>
      <c r="Z23" s="4">
        <v>0</v>
      </c>
      <c r="AA23" s="4">
        <v>19.3</v>
      </c>
      <c r="AB23" s="4">
        <v>19.8</v>
      </c>
      <c r="AC23" s="4">
        <v>20.399999999999999</v>
      </c>
      <c r="AD23" s="4">
        <v>18.899999999999999</v>
      </c>
      <c r="AE23" s="4">
        <v>20.9</v>
      </c>
      <c r="AF23" s="4">
        <v>21.6</v>
      </c>
      <c r="AG23" s="36">
        <v>28.3</v>
      </c>
      <c r="AH23" s="36">
        <v>28.3</v>
      </c>
      <c r="AI23" s="36">
        <v>28.3</v>
      </c>
      <c r="AJ23" s="36">
        <v>28.3</v>
      </c>
      <c r="AK23" s="36">
        <v>28.3</v>
      </c>
      <c r="AM23" s="84" t="s">
        <v>66</v>
      </c>
      <c r="AN23" s="5">
        <v>1220</v>
      </c>
      <c r="AO23" s="67" t="s">
        <v>67</v>
      </c>
      <c r="AS23" s="17">
        <v>19</v>
      </c>
      <c r="AT23" s="7">
        <v>43.739907000000002</v>
      </c>
      <c r="AU23" s="73">
        <v>-79.412431999999995</v>
      </c>
      <c r="AV23" s="5">
        <v>12</v>
      </c>
    </row>
    <row r="24" spans="1:48" x14ac:dyDescent="0.35">
      <c r="A24" s="1">
        <v>20</v>
      </c>
      <c r="B24" s="5">
        <v>10</v>
      </c>
      <c r="C24" s="5">
        <v>741</v>
      </c>
      <c r="D24" s="5">
        <f t="shared" si="0"/>
        <v>771</v>
      </c>
      <c r="E24" s="5">
        <v>30</v>
      </c>
      <c r="G24" s="1">
        <v>20</v>
      </c>
      <c r="H24" s="4">
        <v>52.8</v>
      </c>
      <c r="I24" s="4">
        <v>34.299999999999997</v>
      </c>
      <c r="J24" s="4">
        <v>3.9</v>
      </c>
      <c r="K24" s="4">
        <v>5.0999999999999996</v>
      </c>
      <c r="L24" s="4">
        <v>35.1</v>
      </c>
      <c r="M24" s="4">
        <v>41</v>
      </c>
      <c r="N24" s="4">
        <v>49.4</v>
      </c>
      <c r="O24" s="4">
        <v>35.299999999999997</v>
      </c>
      <c r="P24" s="4">
        <v>34.799999999999997</v>
      </c>
      <c r="Q24" s="4">
        <v>34.799999999999997</v>
      </c>
      <c r="R24" s="4">
        <v>37.4</v>
      </c>
      <c r="S24" s="4">
        <v>101</v>
      </c>
      <c r="T24" s="4">
        <v>102</v>
      </c>
      <c r="U24" s="4">
        <v>59.9</v>
      </c>
      <c r="V24" s="4">
        <v>60.3</v>
      </c>
      <c r="W24" s="4">
        <v>61.2</v>
      </c>
      <c r="X24" s="4">
        <v>57.1</v>
      </c>
      <c r="Y24" s="4">
        <v>59.2</v>
      </c>
      <c r="Z24" s="4">
        <v>13.1</v>
      </c>
      <c r="AA24" s="4">
        <v>0</v>
      </c>
      <c r="AB24" s="4">
        <v>2.6</v>
      </c>
      <c r="AC24" s="4">
        <v>7.2</v>
      </c>
      <c r="AD24" s="4">
        <v>9</v>
      </c>
      <c r="AE24" s="4">
        <v>11.2</v>
      </c>
      <c r="AF24" s="4">
        <v>12.1</v>
      </c>
      <c r="AG24" s="36">
        <v>46</v>
      </c>
      <c r="AH24" s="36">
        <v>46</v>
      </c>
      <c r="AI24" s="36">
        <v>46</v>
      </c>
      <c r="AJ24" s="36">
        <v>46</v>
      </c>
      <c r="AK24" s="36">
        <v>46</v>
      </c>
      <c r="AM24" s="84" t="s">
        <v>68</v>
      </c>
      <c r="AN24" s="5">
        <v>72000</v>
      </c>
      <c r="AO24" s="67" t="s">
        <v>69</v>
      </c>
      <c r="AS24" s="17">
        <v>20</v>
      </c>
      <c r="AT24" s="7">
        <v>43.678541000000003</v>
      </c>
      <c r="AU24" s="73">
        <v>-79.343441999999996</v>
      </c>
      <c r="AV24" s="5">
        <v>12</v>
      </c>
    </row>
    <row r="25" spans="1:48" x14ac:dyDescent="0.35">
      <c r="A25" s="1">
        <v>21</v>
      </c>
      <c r="B25" s="5">
        <v>15</v>
      </c>
      <c r="C25" s="5">
        <v>840</v>
      </c>
      <c r="D25" s="5">
        <f t="shared" si="0"/>
        <v>870</v>
      </c>
      <c r="E25" s="5">
        <v>30</v>
      </c>
      <c r="G25" s="1">
        <v>21</v>
      </c>
      <c r="H25" s="4">
        <v>49.8</v>
      </c>
      <c r="I25" s="4">
        <v>34.9</v>
      </c>
      <c r="J25" s="4">
        <v>5.4</v>
      </c>
      <c r="K25" s="4">
        <v>5.0999999999999996</v>
      </c>
      <c r="L25" s="4">
        <v>35.6</v>
      </c>
      <c r="M25" s="4">
        <v>41.5</v>
      </c>
      <c r="N25" s="4">
        <v>50</v>
      </c>
      <c r="O25" s="4">
        <v>35.9</v>
      </c>
      <c r="P25" s="4">
        <v>35.4</v>
      </c>
      <c r="Q25" s="4">
        <v>35.299999999999997</v>
      </c>
      <c r="R25" s="4">
        <v>38</v>
      </c>
      <c r="S25" s="4">
        <v>97.6</v>
      </c>
      <c r="T25" s="4">
        <v>99.2</v>
      </c>
      <c r="U25" s="4">
        <v>56.8</v>
      </c>
      <c r="V25" s="4">
        <v>57.2</v>
      </c>
      <c r="W25" s="4">
        <v>58.2</v>
      </c>
      <c r="X25" s="4">
        <v>54.1</v>
      </c>
      <c r="Y25" s="4">
        <v>61.7</v>
      </c>
      <c r="Z25" s="4">
        <v>20.9</v>
      </c>
      <c r="AA25" s="4">
        <v>1.9</v>
      </c>
      <c r="AB25" s="4">
        <v>0</v>
      </c>
      <c r="AC25" s="4">
        <v>5.8</v>
      </c>
      <c r="AD25" s="4">
        <v>8.9</v>
      </c>
      <c r="AE25" s="4">
        <v>9.9</v>
      </c>
      <c r="AF25" s="4">
        <v>11.2</v>
      </c>
      <c r="AG25" s="36">
        <v>39.5</v>
      </c>
      <c r="AH25" s="36">
        <v>39.5</v>
      </c>
      <c r="AI25" s="36">
        <v>39.5</v>
      </c>
      <c r="AJ25" s="36">
        <v>39.5</v>
      </c>
      <c r="AK25" s="36">
        <v>39.5</v>
      </c>
      <c r="AM25" s="85" t="s">
        <v>70</v>
      </c>
      <c r="AN25" s="89">
        <f>AN27/AN26</f>
        <v>6.1437499999999999E-2</v>
      </c>
      <c r="AO25" s="87" t="s">
        <v>58</v>
      </c>
      <c r="AS25" s="17">
        <v>21</v>
      </c>
      <c r="AT25" s="7">
        <v>43.673323000000003</v>
      </c>
      <c r="AU25" s="73">
        <v>-79.330710999999994</v>
      </c>
      <c r="AV25" s="5">
        <v>12</v>
      </c>
    </row>
    <row r="26" spans="1:48" x14ac:dyDescent="0.35">
      <c r="A26" s="1">
        <v>22</v>
      </c>
      <c r="B26" s="5">
        <v>5</v>
      </c>
      <c r="C26" s="5">
        <v>570</v>
      </c>
      <c r="D26" s="5">
        <f t="shared" si="0"/>
        <v>600</v>
      </c>
      <c r="E26" s="5">
        <v>30</v>
      </c>
      <c r="G26" s="1">
        <v>22</v>
      </c>
      <c r="H26" s="4">
        <v>58.2</v>
      </c>
      <c r="I26" s="4">
        <v>35.700000000000003</v>
      </c>
      <c r="J26" s="4">
        <v>15.1</v>
      </c>
      <c r="K26" s="4">
        <v>2.2000000000000002</v>
      </c>
      <c r="L26" s="4">
        <v>23.4</v>
      </c>
      <c r="M26" s="4">
        <v>29.3</v>
      </c>
      <c r="N26" s="4">
        <v>50.8</v>
      </c>
      <c r="O26" s="4">
        <v>36.700000000000003</v>
      </c>
      <c r="P26" s="4">
        <v>36.200000000000003</v>
      </c>
      <c r="Q26" s="4">
        <v>36.1</v>
      </c>
      <c r="R26" s="4">
        <v>38.799999999999997</v>
      </c>
      <c r="S26" s="4">
        <v>106</v>
      </c>
      <c r="T26" s="4">
        <v>108</v>
      </c>
      <c r="U26" s="4">
        <v>65.3</v>
      </c>
      <c r="V26" s="4">
        <v>65.7</v>
      </c>
      <c r="W26" s="4">
        <v>66.599999999999994</v>
      </c>
      <c r="X26" s="4">
        <v>62.5</v>
      </c>
      <c r="Y26" s="4">
        <v>62.5</v>
      </c>
      <c r="Z26" s="4">
        <v>21.6</v>
      </c>
      <c r="AA26" s="4">
        <v>7.3</v>
      </c>
      <c r="AB26" s="4">
        <v>6.4</v>
      </c>
      <c r="AC26" s="4">
        <v>0</v>
      </c>
      <c r="AD26" s="4">
        <v>3</v>
      </c>
      <c r="AE26" s="4">
        <v>3.5</v>
      </c>
      <c r="AF26" s="4">
        <v>4.8</v>
      </c>
      <c r="AG26" s="36">
        <v>47.2</v>
      </c>
      <c r="AH26" s="36">
        <v>47.2</v>
      </c>
      <c r="AI26" s="36">
        <v>47.2</v>
      </c>
      <c r="AJ26" s="36">
        <v>47.2</v>
      </c>
      <c r="AK26" s="36">
        <v>47.2</v>
      </c>
      <c r="AM26" s="84" t="s">
        <v>71</v>
      </c>
      <c r="AN26" s="5">
        <v>16000</v>
      </c>
      <c r="AO26" s="67" t="s">
        <v>69</v>
      </c>
      <c r="AS26" s="17">
        <v>22</v>
      </c>
      <c r="AT26" s="7">
        <v>43.692996000000001</v>
      </c>
      <c r="AU26" s="73">
        <v>-79.269407000000001</v>
      </c>
      <c r="AV26" s="5">
        <v>12</v>
      </c>
    </row>
    <row r="27" spans="1:48" x14ac:dyDescent="0.35">
      <c r="A27" s="1">
        <v>23</v>
      </c>
      <c r="B27" s="5">
        <v>10</v>
      </c>
      <c r="C27" s="5">
        <v>949</v>
      </c>
      <c r="D27" s="5">
        <f t="shared" si="0"/>
        <v>979</v>
      </c>
      <c r="E27" s="5">
        <v>30</v>
      </c>
      <c r="G27" s="1">
        <v>23</v>
      </c>
      <c r="H27" s="4">
        <v>56.7</v>
      </c>
      <c r="I27" s="4">
        <v>34.200000000000003</v>
      </c>
      <c r="J27" s="4">
        <v>13.6</v>
      </c>
      <c r="K27" s="4">
        <v>4.5</v>
      </c>
      <c r="L27" s="4">
        <v>22.4</v>
      </c>
      <c r="M27" s="4">
        <v>28.3</v>
      </c>
      <c r="N27" s="4">
        <v>49.3</v>
      </c>
      <c r="O27" s="4">
        <v>35.200000000000003</v>
      </c>
      <c r="P27" s="4">
        <v>34.700000000000003</v>
      </c>
      <c r="Q27" s="4">
        <v>34.6</v>
      </c>
      <c r="R27" s="4">
        <v>37.299999999999997</v>
      </c>
      <c r="S27" s="4">
        <v>104</v>
      </c>
      <c r="T27" s="4">
        <v>106</v>
      </c>
      <c r="U27" s="4">
        <v>63.8</v>
      </c>
      <c r="V27" s="4">
        <v>64.2</v>
      </c>
      <c r="W27" s="4">
        <v>65.099999999999994</v>
      </c>
      <c r="X27" s="4">
        <v>61</v>
      </c>
      <c r="Y27" s="4">
        <v>61</v>
      </c>
      <c r="Z27" s="4">
        <v>20.100000000000001</v>
      </c>
      <c r="AA27" s="4">
        <v>8.8000000000000007</v>
      </c>
      <c r="AB27" s="4">
        <v>9.3000000000000007</v>
      </c>
      <c r="AC27" s="4">
        <v>3</v>
      </c>
      <c r="AD27" s="4">
        <v>0</v>
      </c>
      <c r="AE27" s="4">
        <v>3</v>
      </c>
      <c r="AF27" s="4">
        <v>3.9</v>
      </c>
      <c r="AG27" s="36">
        <v>45.7</v>
      </c>
      <c r="AH27" s="36">
        <v>45.7</v>
      </c>
      <c r="AI27" s="36">
        <v>45.7</v>
      </c>
      <c r="AJ27" s="36">
        <v>45.7</v>
      </c>
      <c r="AK27" s="36">
        <v>45.7</v>
      </c>
      <c r="AM27" s="84" t="s">
        <v>72</v>
      </c>
      <c r="AN27" s="88">
        <v>983</v>
      </c>
      <c r="AO27" s="67" t="s">
        <v>73</v>
      </c>
      <c r="AS27" s="17">
        <v>23</v>
      </c>
      <c r="AT27" s="7">
        <v>43.712000000000003</v>
      </c>
      <c r="AU27" s="73">
        <v>-79.275351000000001</v>
      </c>
      <c r="AV27" s="5">
        <v>12</v>
      </c>
    </row>
    <row r="28" spans="1:48" ht="15" thickBot="1" x14ac:dyDescent="0.4">
      <c r="A28" s="1">
        <v>24</v>
      </c>
      <c r="B28" s="5">
        <v>7</v>
      </c>
      <c r="C28" s="5">
        <v>829</v>
      </c>
      <c r="D28" s="5">
        <f t="shared" si="0"/>
        <v>859</v>
      </c>
      <c r="E28" s="5">
        <v>30</v>
      </c>
      <c r="G28" s="1">
        <v>24</v>
      </c>
      <c r="H28" s="4">
        <v>58.2</v>
      </c>
      <c r="I28" s="4">
        <v>35.9</v>
      </c>
      <c r="J28" s="4">
        <v>15.9</v>
      </c>
      <c r="K28" s="4">
        <v>5.2</v>
      </c>
      <c r="L28" s="4">
        <v>21</v>
      </c>
      <c r="M28" s="4">
        <v>26.9</v>
      </c>
      <c r="N28" s="4">
        <v>51</v>
      </c>
      <c r="O28" s="4">
        <v>36.9</v>
      </c>
      <c r="P28" s="4">
        <v>36.4</v>
      </c>
      <c r="Q28" s="4">
        <v>36.299999999999997</v>
      </c>
      <c r="R28" s="4">
        <v>38.9</v>
      </c>
      <c r="S28" s="4">
        <v>106</v>
      </c>
      <c r="T28" s="4">
        <v>108</v>
      </c>
      <c r="U28" s="4">
        <v>65.2</v>
      </c>
      <c r="V28" s="4">
        <v>65.599999999999994</v>
      </c>
      <c r="W28" s="4">
        <v>66.599999999999994</v>
      </c>
      <c r="X28" s="4">
        <v>62.5</v>
      </c>
      <c r="Y28" s="4">
        <v>60.6</v>
      </c>
      <c r="Z28" s="4">
        <v>21.6</v>
      </c>
      <c r="AA28" s="4">
        <v>11.6</v>
      </c>
      <c r="AB28" s="4">
        <v>10.1</v>
      </c>
      <c r="AC28" s="4">
        <v>3.5</v>
      </c>
      <c r="AD28" s="4">
        <v>3.1</v>
      </c>
      <c r="AE28" s="4">
        <v>0</v>
      </c>
      <c r="AF28" s="4">
        <v>2.5</v>
      </c>
      <c r="AG28" s="36">
        <v>47.6</v>
      </c>
      <c r="AH28" s="36">
        <v>47.6</v>
      </c>
      <c r="AI28" s="36">
        <v>47.6</v>
      </c>
      <c r="AJ28" s="36">
        <v>47.6</v>
      </c>
      <c r="AK28" s="36">
        <v>47.6</v>
      </c>
      <c r="AM28" s="90" t="s">
        <v>74</v>
      </c>
      <c r="AN28" s="91">
        <f>AN25+AN22+AN19</f>
        <v>0.31988194444444445</v>
      </c>
      <c r="AO28" s="92" t="s">
        <v>58</v>
      </c>
      <c r="AS28" s="17">
        <v>24</v>
      </c>
      <c r="AT28" s="7">
        <v>43.715775000000001</v>
      </c>
      <c r="AU28" s="73">
        <v>-79.254255000000001</v>
      </c>
      <c r="AV28" s="5">
        <v>12</v>
      </c>
    </row>
    <row r="29" spans="1:48" ht="15" thickBot="1" x14ac:dyDescent="0.4">
      <c r="A29" s="1">
        <v>25</v>
      </c>
      <c r="B29" s="5">
        <v>13</v>
      </c>
      <c r="C29" s="5">
        <v>714</v>
      </c>
      <c r="D29" s="5">
        <f t="shared" si="0"/>
        <v>744</v>
      </c>
      <c r="E29" s="5">
        <v>30</v>
      </c>
      <c r="G29" s="1">
        <v>25</v>
      </c>
      <c r="H29" s="4">
        <v>59</v>
      </c>
      <c r="I29" s="4">
        <v>36.700000000000003</v>
      </c>
      <c r="J29" s="4">
        <v>16.7</v>
      </c>
      <c r="K29" s="4">
        <v>6.6</v>
      </c>
      <c r="L29" s="4">
        <v>19</v>
      </c>
      <c r="M29" s="4">
        <v>24.9</v>
      </c>
      <c r="N29" s="4">
        <v>51.8</v>
      </c>
      <c r="O29" s="4">
        <v>37.700000000000003</v>
      </c>
      <c r="P29" s="4">
        <v>37.200000000000003</v>
      </c>
      <c r="Q29" s="4">
        <v>37.1</v>
      </c>
      <c r="R29" s="4">
        <v>39.700000000000003</v>
      </c>
      <c r="S29" s="4">
        <v>107</v>
      </c>
      <c r="T29" s="4">
        <v>108</v>
      </c>
      <c r="U29" s="4">
        <v>66</v>
      </c>
      <c r="V29" s="4">
        <v>66.400000000000006</v>
      </c>
      <c r="W29" s="4">
        <v>67.400000000000006</v>
      </c>
      <c r="X29" s="4">
        <v>63.3</v>
      </c>
      <c r="Y29" s="4">
        <v>61.5</v>
      </c>
      <c r="Z29" s="4">
        <v>22.4</v>
      </c>
      <c r="AA29" s="4">
        <v>11.9</v>
      </c>
      <c r="AB29" s="4">
        <v>11.4</v>
      </c>
      <c r="AC29" s="4">
        <v>4.8</v>
      </c>
      <c r="AD29" s="4">
        <v>3.9</v>
      </c>
      <c r="AE29" s="4">
        <v>2.5</v>
      </c>
      <c r="AF29" s="4">
        <v>0</v>
      </c>
      <c r="AG29" s="36">
        <v>48.4</v>
      </c>
      <c r="AH29" s="36">
        <v>48.4</v>
      </c>
      <c r="AI29" s="36">
        <v>48.4</v>
      </c>
      <c r="AJ29" s="36">
        <v>48.4</v>
      </c>
      <c r="AK29" s="36">
        <v>48.4</v>
      </c>
      <c r="AS29" s="19">
        <v>25</v>
      </c>
      <c r="AT29" s="8">
        <v>43.720703</v>
      </c>
      <c r="AU29" s="74">
        <v>-79.233638999999997</v>
      </c>
      <c r="AV29" s="5">
        <v>12</v>
      </c>
    </row>
    <row r="30" spans="1:48" ht="15" thickBot="1" x14ac:dyDescent="0.4">
      <c r="A30" s="63">
        <v>1</v>
      </c>
      <c r="B30" s="5"/>
      <c r="C30" s="5"/>
      <c r="D30" s="5"/>
      <c r="E30" s="5"/>
      <c r="G30" s="63">
        <v>1</v>
      </c>
      <c r="H30" s="36">
        <v>13.6</v>
      </c>
      <c r="I30" s="36">
        <v>28.8</v>
      </c>
      <c r="J30" s="36">
        <v>36.5</v>
      </c>
      <c r="K30" s="36">
        <v>46.2</v>
      </c>
      <c r="L30" s="36">
        <v>58.7</v>
      </c>
      <c r="M30" s="36">
        <v>64.599999999999994</v>
      </c>
      <c r="N30" s="36">
        <v>70</v>
      </c>
      <c r="O30" s="36">
        <v>43.2</v>
      </c>
      <c r="P30" s="36">
        <v>40.700000000000003</v>
      </c>
      <c r="Q30" s="36">
        <v>39.9</v>
      </c>
      <c r="R30" s="36">
        <v>39</v>
      </c>
      <c r="S30" s="36">
        <v>65</v>
      </c>
      <c r="T30" s="36">
        <v>66.599999999999994</v>
      </c>
      <c r="U30" s="36">
        <v>20.6</v>
      </c>
      <c r="V30" s="36">
        <v>21</v>
      </c>
      <c r="W30" s="36">
        <v>22</v>
      </c>
      <c r="X30" s="36">
        <v>17.899999999999999</v>
      </c>
      <c r="Y30" s="36">
        <v>32.700000000000003</v>
      </c>
      <c r="Z30" s="36">
        <v>28.3</v>
      </c>
      <c r="AA30" s="36">
        <v>46</v>
      </c>
      <c r="AB30" s="36">
        <v>39.5</v>
      </c>
      <c r="AC30" s="36">
        <v>47.2</v>
      </c>
      <c r="AD30" s="36">
        <v>45.7</v>
      </c>
      <c r="AE30" s="36">
        <v>47.6</v>
      </c>
      <c r="AF30" s="36">
        <v>48.4</v>
      </c>
      <c r="AG30" s="63">
        <v>0</v>
      </c>
      <c r="AH30" s="63">
        <v>0</v>
      </c>
      <c r="AI30" s="63">
        <v>0</v>
      </c>
      <c r="AJ30" s="63">
        <v>0</v>
      </c>
      <c r="AK30" s="63">
        <v>0</v>
      </c>
      <c r="AS30" s="16">
        <v>1</v>
      </c>
      <c r="AT30" s="69">
        <v>43.659249000000003</v>
      </c>
      <c r="AU30" s="75">
        <v>-79.666574999999995</v>
      </c>
      <c r="AV30" s="5">
        <v>60</v>
      </c>
    </row>
    <row r="31" spans="1:48" x14ac:dyDescent="0.35">
      <c r="A31" s="63">
        <v>2</v>
      </c>
      <c r="B31" s="5"/>
      <c r="C31" s="5"/>
      <c r="D31" s="5"/>
      <c r="E31" s="5"/>
      <c r="G31" s="63">
        <v>2</v>
      </c>
      <c r="H31" s="36">
        <v>13.6</v>
      </c>
      <c r="I31" s="36">
        <v>28.8</v>
      </c>
      <c r="J31" s="36">
        <v>36.5</v>
      </c>
      <c r="K31" s="36">
        <v>46.2</v>
      </c>
      <c r="L31" s="36">
        <v>58.7</v>
      </c>
      <c r="M31" s="36">
        <v>64.599999999999994</v>
      </c>
      <c r="N31" s="36">
        <v>70</v>
      </c>
      <c r="O31" s="36">
        <v>43.2</v>
      </c>
      <c r="P31" s="36">
        <v>40.700000000000003</v>
      </c>
      <c r="Q31" s="36">
        <v>39.9</v>
      </c>
      <c r="R31" s="36">
        <v>39</v>
      </c>
      <c r="S31" s="36">
        <v>65</v>
      </c>
      <c r="T31" s="36">
        <v>66.599999999999994</v>
      </c>
      <c r="U31" s="36">
        <v>20.6</v>
      </c>
      <c r="V31" s="36">
        <v>21</v>
      </c>
      <c r="W31" s="36">
        <v>22</v>
      </c>
      <c r="X31" s="36">
        <v>17.899999999999999</v>
      </c>
      <c r="Y31" s="36">
        <v>32.700000000000003</v>
      </c>
      <c r="Z31" s="36">
        <v>28.3</v>
      </c>
      <c r="AA31" s="36">
        <v>46</v>
      </c>
      <c r="AB31" s="36">
        <v>39.5</v>
      </c>
      <c r="AC31" s="36">
        <v>47.2</v>
      </c>
      <c r="AD31" s="36">
        <v>45.7</v>
      </c>
      <c r="AE31" s="36">
        <v>47.6</v>
      </c>
      <c r="AF31" s="36">
        <v>48.4</v>
      </c>
      <c r="AG31" s="63">
        <v>0</v>
      </c>
      <c r="AH31" s="63">
        <v>0</v>
      </c>
      <c r="AI31" s="63">
        <v>0</v>
      </c>
      <c r="AJ31" s="63">
        <v>0</v>
      </c>
      <c r="AK31" s="63">
        <v>0</v>
      </c>
      <c r="AM31" s="21" t="s">
        <v>81</v>
      </c>
      <c r="AN31" s="23">
        <v>25</v>
      </c>
      <c r="AS31" s="17">
        <v>2</v>
      </c>
      <c r="AT31" s="5">
        <v>43.659249000000003</v>
      </c>
      <c r="AU31" s="76">
        <v>-79.666574999999995</v>
      </c>
      <c r="AV31" s="5">
        <v>60</v>
      </c>
    </row>
    <row r="32" spans="1:48" x14ac:dyDescent="0.35">
      <c r="A32" s="63">
        <v>3</v>
      </c>
      <c r="B32" s="5"/>
      <c r="C32" s="5"/>
      <c r="D32" s="5"/>
      <c r="E32" s="5"/>
      <c r="G32" s="63">
        <v>3</v>
      </c>
      <c r="H32" s="36">
        <v>13.6</v>
      </c>
      <c r="I32" s="36">
        <v>28.8</v>
      </c>
      <c r="J32" s="36">
        <v>36.5</v>
      </c>
      <c r="K32" s="36">
        <v>46.2</v>
      </c>
      <c r="L32" s="36">
        <v>58.7</v>
      </c>
      <c r="M32" s="36">
        <v>64.599999999999994</v>
      </c>
      <c r="N32" s="36">
        <v>70</v>
      </c>
      <c r="O32" s="36">
        <v>43.2</v>
      </c>
      <c r="P32" s="36">
        <v>40.700000000000003</v>
      </c>
      <c r="Q32" s="36">
        <v>39.9</v>
      </c>
      <c r="R32" s="36">
        <v>39</v>
      </c>
      <c r="S32" s="36">
        <v>65</v>
      </c>
      <c r="T32" s="36">
        <v>66.599999999999994</v>
      </c>
      <c r="U32" s="36">
        <v>20.6</v>
      </c>
      <c r="V32" s="36">
        <v>21</v>
      </c>
      <c r="W32" s="36">
        <v>22</v>
      </c>
      <c r="X32" s="36">
        <v>17.899999999999999</v>
      </c>
      <c r="Y32" s="36">
        <v>32.700000000000003</v>
      </c>
      <c r="Z32" s="36">
        <v>28.3</v>
      </c>
      <c r="AA32" s="36">
        <v>46</v>
      </c>
      <c r="AB32" s="36">
        <v>39.5</v>
      </c>
      <c r="AC32" s="36">
        <v>47.2</v>
      </c>
      <c r="AD32" s="36">
        <v>45.7</v>
      </c>
      <c r="AE32" s="36">
        <v>47.6</v>
      </c>
      <c r="AF32" s="36">
        <v>48.4</v>
      </c>
      <c r="AG32" s="63">
        <v>0</v>
      </c>
      <c r="AH32" s="63">
        <v>0</v>
      </c>
      <c r="AI32" s="63">
        <v>0</v>
      </c>
      <c r="AJ32" s="63">
        <v>0</v>
      </c>
      <c r="AK32" s="63">
        <v>0</v>
      </c>
      <c r="AM32" s="24" t="s">
        <v>82</v>
      </c>
      <c r="AN32" s="25">
        <v>5</v>
      </c>
      <c r="AS32" s="17">
        <v>3</v>
      </c>
      <c r="AT32" s="5">
        <v>43.659249000000003</v>
      </c>
      <c r="AU32" s="76">
        <v>-79.666574999999995</v>
      </c>
      <c r="AV32" s="5">
        <v>60</v>
      </c>
    </row>
    <row r="33" spans="1:48" x14ac:dyDescent="0.35">
      <c r="A33" s="63">
        <v>4</v>
      </c>
      <c r="B33" s="5"/>
      <c r="C33" s="5"/>
      <c r="D33" s="5"/>
      <c r="E33" s="5"/>
      <c r="G33" s="63">
        <v>4</v>
      </c>
      <c r="H33" s="36">
        <v>13.6</v>
      </c>
      <c r="I33" s="36">
        <v>28.8</v>
      </c>
      <c r="J33" s="36">
        <v>36.5</v>
      </c>
      <c r="K33" s="36">
        <v>46.2</v>
      </c>
      <c r="L33" s="36">
        <v>58.7</v>
      </c>
      <c r="M33" s="36">
        <v>64.599999999999994</v>
      </c>
      <c r="N33" s="36">
        <v>70</v>
      </c>
      <c r="O33" s="36">
        <v>43.2</v>
      </c>
      <c r="P33" s="36">
        <v>40.700000000000003</v>
      </c>
      <c r="Q33" s="36">
        <v>39.9</v>
      </c>
      <c r="R33" s="36">
        <v>39</v>
      </c>
      <c r="S33" s="36">
        <v>65</v>
      </c>
      <c r="T33" s="36">
        <v>66.599999999999994</v>
      </c>
      <c r="U33" s="36">
        <v>20.6</v>
      </c>
      <c r="V33" s="36">
        <v>21</v>
      </c>
      <c r="W33" s="36">
        <v>22</v>
      </c>
      <c r="X33" s="36">
        <v>17.899999999999999</v>
      </c>
      <c r="Y33" s="36">
        <v>32.700000000000003</v>
      </c>
      <c r="Z33" s="36">
        <v>28.3</v>
      </c>
      <c r="AA33" s="36">
        <v>46</v>
      </c>
      <c r="AB33" s="36">
        <v>39.5</v>
      </c>
      <c r="AC33" s="36">
        <v>47.2</v>
      </c>
      <c r="AD33" s="36">
        <v>45.7</v>
      </c>
      <c r="AE33" s="36">
        <v>47.6</v>
      </c>
      <c r="AF33" s="36">
        <v>48.4</v>
      </c>
      <c r="AG33" s="63">
        <v>0</v>
      </c>
      <c r="AH33" s="63">
        <v>0</v>
      </c>
      <c r="AI33" s="63">
        <v>0</v>
      </c>
      <c r="AJ33" s="63">
        <v>0</v>
      </c>
      <c r="AK33" s="63">
        <v>0</v>
      </c>
      <c r="AM33" s="24" t="s">
        <v>83</v>
      </c>
      <c r="AN33" s="25">
        <f>SUM(AV5:AV29)</f>
        <v>300</v>
      </c>
      <c r="AS33" s="17">
        <v>4</v>
      </c>
      <c r="AT33" s="5">
        <v>43.659249000000003</v>
      </c>
      <c r="AU33" s="76">
        <v>-79.666574999999995</v>
      </c>
      <c r="AV33" s="5">
        <v>60</v>
      </c>
    </row>
    <row r="34" spans="1:48" ht="15" thickBot="1" x14ac:dyDescent="0.4">
      <c r="A34" s="63">
        <v>5</v>
      </c>
      <c r="B34" s="5"/>
      <c r="C34" s="5"/>
      <c r="D34" s="5"/>
      <c r="E34" s="5"/>
      <c r="G34" s="63">
        <v>5</v>
      </c>
      <c r="H34" s="36">
        <v>13.6</v>
      </c>
      <c r="I34" s="36">
        <v>28.8</v>
      </c>
      <c r="J34" s="36">
        <v>36.5</v>
      </c>
      <c r="K34" s="36">
        <v>46.2</v>
      </c>
      <c r="L34" s="36">
        <v>58.7</v>
      </c>
      <c r="M34" s="36">
        <v>64.599999999999994</v>
      </c>
      <c r="N34" s="36">
        <v>70</v>
      </c>
      <c r="O34" s="36">
        <v>43.2</v>
      </c>
      <c r="P34" s="36">
        <v>40.700000000000003</v>
      </c>
      <c r="Q34" s="36">
        <v>39.9</v>
      </c>
      <c r="R34" s="36">
        <v>39</v>
      </c>
      <c r="S34" s="36">
        <v>65</v>
      </c>
      <c r="T34" s="36">
        <v>66.599999999999994</v>
      </c>
      <c r="U34" s="36">
        <v>20.6</v>
      </c>
      <c r="V34" s="36">
        <v>21</v>
      </c>
      <c r="W34" s="36">
        <v>22</v>
      </c>
      <c r="X34" s="36">
        <v>17.899999999999999</v>
      </c>
      <c r="Y34" s="36">
        <v>32.700000000000003</v>
      </c>
      <c r="Z34" s="36">
        <v>28.3</v>
      </c>
      <c r="AA34" s="36">
        <v>46</v>
      </c>
      <c r="AB34" s="36">
        <v>39.5</v>
      </c>
      <c r="AC34" s="36">
        <v>47.2</v>
      </c>
      <c r="AD34" s="36">
        <v>45.7</v>
      </c>
      <c r="AE34" s="36">
        <v>47.6</v>
      </c>
      <c r="AF34" s="36">
        <v>48.4</v>
      </c>
      <c r="AG34" s="63">
        <v>0</v>
      </c>
      <c r="AH34" s="63">
        <v>0</v>
      </c>
      <c r="AI34" s="63">
        <v>0</v>
      </c>
      <c r="AJ34" s="63">
        <v>0</v>
      </c>
      <c r="AK34" s="63">
        <v>0</v>
      </c>
      <c r="AM34" s="26" t="s">
        <v>84</v>
      </c>
      <c r="AN34" s="28">
        <f>SUM(AV30:AV34)</f>
        <v>300</v>
      </c>
      <c r="AS34" s="19">
        <v>5</v>
      </c>
      <c r="AT34" s="68">
        <v>43.659249000000003</v>
      </c>
      <c r="AU34" s="77">
        <v>-79.666574999999995</v>
      </c>
      <c r="AV34" s="5">
        <v>60</v>
      </c>
    </row>
    <row r="35" spans="1:48" ht="15" thickBot="1" x14ac:dyDescent="0.4"/>
    <row r="36" spans="1:48" x14ac:dyDescent="0.35">
      <c r="AM36" s="21" t="s">
        <v>77</v>
      </c>
      <c r="AN36" s="23">
        <f>AN33/AV30</f>
        <v>5</v>
      </c>
    </row>
    <row r="37" spans="1:48" x14ac:dyDescent="0.35">
      <c r="AM37" s="24" t="s">
        <v>77</v>
      </c>
      <c r="AN37" s="25">
        <f>CEILING(AN33/AV30,1)</f>
        <v>5</v>
      </c>
    </row>
    <row r="38" spans="1:48" ht="15" thickBot="1" x14ac:dyDescent="0.4">
      <c r="AM38" s="26" t="s">
        <v>78</v>
      </c>
      <c r="AN38" s="28">
        <v>5</v>
      </c>
    </row>
    <row r="39" spans="1:48" x14ac:dyDescent="0.35">
      <c r="G39" s="9" t="s">
        <v>95</v>
      </c>
      <c r="H39" s="1">
        <v>1</v>
      </c>
      <c r="I39" s="1">
        <v>2</v>
      </c>
      <c r="J39" s="1">
        <v>3</v>
      </c>
      <c r="K39" s="1">
        <v>4</v>
      </c>
      <c r="L39" s="1">
        <v>5</v>
      </c>
      <c r="M39" s="1">
        <v>6</v>
      </c>
      <c r="N39" s="1">
        <v>7</v>
      </c>
      <c r="O39" s="1">
        <v>8</v>
      </c>
      <c r="P39" s="1">
        <v>9</v>
      </c>
      <c r="Q39" s="1">
        <v>10</v>
      </c>
      <c r="R39" s="1">
        <v>11</v>
      </c>
      <c r="S39" s="1">
        <v>12</v>
      </c>
      <c r="T39" s="1">
        <v>13</v>
      </c>
      <c r="U39" s="1">
        <v>14</v>
      </c>
      <c r="V39" s="1">
        <v>15</v>
      </c>
      <c r="W39" s="1">
        <v>16</v>
      </c>
      <c r="X39" s="1">
        <v>17</v>
      </c>
      <c r="Y39" s="1">
        <v>18</v>
      </c>
      <c r="Z39" s="1">
        <v>19</v>
      </c>
      <c r="AA39" s="1">
        <v>20</v>
      </c>
      <c r="AB39" s="1">
        <v>21</v>
      </c>
      <c r="AC39" s="1">
        <v>22</v>
      </c>
      <c r="AD39" s="1">
        <v>23</v>
      </c>
      <c r="AE39" s="1">
        <v>24</v>
      </c>
      <c r="AF39" s="1">
        <v>25</v>
      </c>
      <c r="AG39" s="63">
        <v>1</v>
      </c>
      <c r="AH39" s="63">
        <v>2</v>
      </c>
      <c r="AI39" s="63">
        <v>3</v>
      </c>
      <c r="AJ39" s="64">
        <v>4</v>
      </c>
      <c r="AK39" s="63">
        <v>5</v>
      </c>
    </row>
    <row r="40" spans="1:48" x14ac:dyDescent="0.35">
      <c r="G40" s="1">
        <v>1</v>
      </c>
      <c r="H40" s="93">
        <f>IF($G40=H$39,500,H5)</f>
        <v>500</v>
      </c>
      <c r="I40" s="93">
        <f t="shared" ref="I40:AK40" si="1">IF($G40=I$39,500,I5)</f>
        <v>35.700000000000003</v>
      </c>
      <c r="J40" s="93">
        <f t="shared" si="1"/>
        <v>47.4</v>
      </c>
      <c r="K40" s="93">
        <f t="shared" si="1"/>
        <v>57</v>
      </c>
      <c r="L40" s="93">
        <f t="shared" si="1"/>
        <v>69.599999999999994</v>
      </c>
      <c r="M40" s="93">
        <f t="shared" si="1"/>
        <v>75.5</v>
      </c>
      <c r="N40" s="93">
        <f t="shared" si="1"/>
        <v>76.900000000000006</v>
      </c>
      <c r="O40" s="93">
        <f t="shared" si="1"/>
        <v>50.1</v>
      </c>
      <c r="P40" s="93">
        <f t="shared" si="1"/>
        <v>47.6</v>
      </c>
      <c r="Q40" s="93">
        <f t="shared" si="1"/>
        <v>46.7</v>
      </c>
      <c r="R40" s="93">
        <f t="shared" si="1"/>
        <v>45.9</v>
      </c>
      <c r="S40" s="93">
        <f t="shared" si="1"/>
        <v>70.8</v>
      </c>
      <c r="T40" s="93">
        <f t="shared" si="1"/>
        <v>72.400000000000006</v>
      </c>
      <c r="U40" s="93">
        <f t="shared" si="1"/>
        <v>9.4</v>
      </c>
      <c r="V40" s="93">
        <f t="shared" si="1"/>
        <v>9.8000000000000007</v>
      </c>
      <c r="W40" s="93">
        <f t="shared" si="1"/>
        <v>10.7</v>
      </c>
      <c r="X40" s="93">
        <f t="shared" si="1"/>
        <v>5</v>
      </c>
      <c r="Y40" s="93">
        <f t="shared" si="1"/>
        <v>21.9</v>
      </c>
      <c r="Z40" s="93">
        <f t="shared" si="1"/>
        <v>39.1</v>
      </c>
      <c r="AA40" s="93">
        <f t="shared" si="1"/>
        <v>56.8</v>
      </c>
      <c r="AB40" s="93">
        <f t="shared" si="1"/>
        <v>50.3</v>
      </c>
      <c r="AC40" s="93">
        <f t="shared" si="1"/>
        <v>58</v>
      </c>
      <c r="AD40" s="93">
        <f t="shared" si="1"/>
        <v>56.5</v>
      </c>
      <c r="AE40" s="93">
        <f t="shared" si="1"/>
        <v>58.4</v>
      </c>
      <c r="AF40" s="93">
        <f t="shared" si="1"/>
        <v>59.2</v>
      </c>
      <c r="AG40" s="108">
        <f t="shared" si="1"/>
        <v>500</v>
      </c>
      <c r="AH40" s="108">
        <f t="shared" si="1"/>
        <v>13.6</v>
      </c>
      <c r="AI40" s="108">
        <f t="shared" si="1"/>
        <v>13.6</v>
      </c>
      <c r="AJ40" s="108">
        <f t="shared" si="1"/>
        <v>13.6</v>
      </c>
      <c r="AK40" s="108">
        <f t="shared" si="1"/>
        <v>13.6</v>
      </c>
    </row>
    <row r="41" spans="1:48" x14ac:dyDescent="0.35">
      <c r="G41" s="1">
        <v>2</v>
      </c>
      <c r="H41" s="93">
        <f t="shared" ref="H41:AK49" si="2">IF($G41=H$39,500,H6)</f>
        <v>32</v>
      </c>
      <c r="I41" s="93">
        <f t="shared" si="2"/>
        <v>500</v>
      </c>
      <c r="J41" s="93">
        <f t="shared" si="2"/>
        <v>40.4</v>
      </c>
      <c r="K41" s="93">
        <f t="shared" si="2"/>
        <v>37.700000000000003</v>
      </c>
      <c r="L41" s="93">
        <f t="shared" si="2"/>
        <v>50.5</v>
      </c>
      <c r="M41" s="93">
        <f t="shared" si="2"/>
        <v>56.4</v>
      </c>
      <c r="N41" s="93">
        <f t="shared" si="2"/>
        <v>48</v>
      </c>
      <c r="O41" s="93">
        <f t="shared" si="2"/>
        <v>18.399999999999999</v>
      </c>
      <c r="P41" s="93">
        <f t="shared" si="2"/>
        <v>15.9</v>
      </c>
      <c r="Q41" s="93">
        <f t="shared" si="2"/>
        <v>15.4</v>
      </c>
      <c r="R41" s="93">
        <f t="shared" si="2"/>
        <v>14.6</v>
      </c>
      <c r="S41" s="93">
        <f t="shared" si="2"/>
        <v>84.1</v>
      </c>
      <c r="T41" s="93">
        <f t="shared" si="2"/>
        <v>85.7</v>
      </c>
      <c r="U41" s="93">
        <f t="shared" si="2"/>
        <v>39</v>
      </c>
      <c r="V41" s="93">
        <f t="shared" si="2"/>
        <v>39.4</v>
      </c>
      <c r="W41" s="93">
        <f t="shared" si="2"/>
        <v>40.4</v>
      </c>
      <c r="X41" s="93">
        <f t="shared" si="2"/>
        <v>36.299999999999997</v>
      </c>
      <c r="Y41" s="93">
        <f t="shared" si="2"/>
        <v>28.3</v>
      </c>
      <c r="Z41" s="93">
        <f t="shared" si="2"/>
        <v>21.1</v>
      </c>
      <c r="AA41" s="93">
        <f t="shared" si="2"/>
        <v>37.5</v>
      </c>
      <c r="AB41" s="93">
        <f t="shared" si="2"/>
        <v>38.1</v>
      </c>
      <c r="AC41" s="93">
        <f t="shared" si="2"/>
        <v>38.9</v>
      </c>
      <c r="AD41" s="93">
        <f t="shared" si="2"/>
        <v>37.4</v>
      </c>
      <c r="AE41" s="93">
        <f t="shared" si="2"/>
        <v>39.4</v>
      </c>
      <c r="AF41" s="93">
        <f t="shared" si="2"/>
        <v>40.1</v>
      </c>
      <c r="AG41" s="108">
        <f t="shared" si="2"/>
        <v>28.8</v>
      </c>
      <c r="AH41" s="108">
        <f t="shared" si="2"/>
        <v>500</v>
      </c>
      <c r="AI41" s="108">
        <f t="shared" si="2"/>
        <v>28.8</v>
      </c>
      <c r="AJ41" s="108">
        <f t="shared" si="2"/>
        <v>28.8</v>
      </c>
      <c r="AK41" s="108">
        <f t="shared" si="2"/>
        <v>28.8</v>
      </c>
    </row>
    <row r="42" spans="1:48" x14ac:dyDescent="0.35">
      <c r="G42" s="1">
        <v>3</v>
      </c>
      <c r="H42" s="93">
        <f t="shared" si="2"/>
        <v>46.5</v>
      </c>
      <c r="I42" s="93">
        <f t="shared" si="2"/>
        <v>38.299999999999997</v>
      </c>
      <c r="J42" s="93">
        <f t="shared" si="2"/>
        <v>500</v>
      </c>
      <c r="K42" s="93">
        <f t="shared" si="2"/>
        <v>13.7</v>
      </c>
      <c r="L42" s="93">
        <f t="shared" si="2"/>
        <v>39</v>
      </c>
      <c r="M42" s="93">
        <f t="shared" si="2"/>
        <v>44.9</v>
      </c>
      <c r="N42" s="93">
        <f t="shared" si="2"/>
        <v>53.3</v>
      </c>
      <c r="O42" s="93">
        <f t="shared" si="2"/>
        <v>39.200000000000003</v>
      </c>
      <c r="P42" s="93">
        <f t="shared" si="2"/>
        <v>38.799999999999997</v>
      </c>
      <c r="Q42" s="93">
        <f t="shared" si="2"/>
        <v>38.700000000000003</v>
      </c>
      <c r="R42" s="93">
        <f t="shared" si="2"/>
        <v>41.3</v>
      </c>
      <c r="S42" s="93">
        <f t="shared" si="2"/>
        <v>94.3</v>
      </c>
      <c r="T42" s="93">
        <f t="shared" si="2"/>
        <v>95.9</v>
      </c>
      <c r="U42" s="93">
        <f t="shared" si="2"/>
        <v>53.5</v>
      </c>
      <c r="V42" s="93">
        <f t="shared" si="2"/>
        <v>54</v>
      </c>
      <c r="W42" s="93">
        <f t="shared" si="2"/>
        <v>54.9</v>
      </c>
      <c r="X42" s="93">
        <f t="shared" si="2"/>
        <v>50.8</v>
      </c>
      <c r="Y42" s="93">
        <f t="shared" si="2"/>
        <v>52.9</v>
      </c>
      <c r="Z42" s="93">
        <f t="shared" si="2"/>
        <v>9.6999999999999993</v>
      </c>
      <c r="AA42" s="93">
        <f t="shared" si="2"/>
        <v>4.5</v>
      </c>
      <c r="AB42" s="93">
        <f t="shared" si="2"/>
        <v>5.0999999999999996</v>
      </c>
      <c r="AC42" s="93">
        <f t="shared" si="2"/>
        <v>15.3</v>
      </c>
      <c r="AD42" s="93">
        <f t="shared" si="2"/>
        <v>13.8</v>
      </c>
      <c r="AE42" s="93">
        <f t="shared" si="2"/>
        <v>16.100000000000001</v>
      </c>
      <c r="AF42" s="93">
        <f t="shared" si="2"/>
        <v>16.899999999999999</v>
      </c>
      <c r="AG42" s="108">
        <f t="shared" si="2"/>
        <v>36.5</v>
      </c>
      <c r="AH42" s="108">
        <f t="shared" si="2"/>
        <v>36.5</v>
      </c>
      <c r="AI42" s="108">
        <f t="shared" si="2"/>
        <v>500</v>
      </c>
      <c r="AJ42" s="108">
        <f t="shared" si="2"/>
        <v>36.5</v>
      </c>
      <c r="AK42" s="108">
        <f t="shared" si="2"/>
        <v>36.5</v>
      </c>
    </row>
    <row r="43" spans="1:48" x14ac:dyDescent="0.35">
      <c r="G43" s="1">
        <v>4</v>
      </c>
      <c r="H43" s="93">
        <f t="shared" si="2"/>
        <v>57.1</v>
      </c>
      <c r="I43" s="93">
        <f t="shared" si="2"/>
        <v>34.6</v>
      </c>
      <c r="J43" s="93">
        <f t="shared" si="2"/>
        <v>9.4</v>
      </c>
      <c r="K43" s="93">
        <f t="shared" si="2"/>
        <v>500</v>
      </c>
      <c r="L43" s="93">
        <f t="shared" si="2"/>
        <v>31.5</v>
      </c>
      <c r="M43" s="93">
        <f t="shared" si="2"/>
        <v>37.4</v>
      </c>
      <c r="N43" s="93">
        <f t="shared" si="2"/>
        <v>49.7</v>
      </c>
      <c r="O43" s="93">
        <f t="shared" si="2"/>
        <v>35.6</v>
      </c>
      <c r="P43" s="93">
        <f t="shared" si="2"/>
        <v>35.1</v>
      </c>
      <c r="Q43" s="93">
        <f t="shared" si="2"/>
        <v>35</v>
      </c>
      <c r="R43" s="93">
        <f t="shared" si="2"/>
        <v>37.6</v>
      </c>
      <c r="S43" s="93">
        <f t="shared" si="2"/>
        <v>105</v>
      </c>
      <c r="T43" s="93">
        <f t="shared" si="2"/>
        <v>106</v>
      </c>
      <c r="U43" s="93">
        <f t="shared" si="2"/>
        <v>64.099999999999994</v>
      </c>
      <c r="V43" s="93">
        <f t="shared" si="2"/>
        <v>64.5</v>
      </c>
      <c r="W43" s="93">
        <f t="shared" si="2"/>
        <v>65.5</v>
      </c>
      <c r="X43" s="93">
        <f t="shared" si="2"/>
        <v>61.4</v>
      </c>
      <c r="Y43" s="93">
        <f t="shared" si="2"/>
        <v>61.3</v>
      </c>
      <c r="Z43" s="93">
        <f t="shared" si="2"/>
        <v>20.5</v>
      </c>
      <c r="AA43" s="93">
        <f t="shared" si="2"/>
        <v>4.9000000000000004</v>
      </c>
      <c r="AB43" s="93">
        <f t="shared" si="2"/>
        <v>5.4</v>
      </c>
      <c r="AC43" s="93">
        <f t="shared" si="2"/>
        <v>3.3</v>
      </c>
      <c r="AD43" s="93">
        <f t="shared" si="2"/>
        <v>4.8</v>
      </c>
      <c r="AE43" s="93">
        <f t="shared" si="2"/>
        <v>6.4</v>
      </c>
      <c r="AF43" s="93">
        <f t="shared" si="2"/>
        <v>7.7</v>
      </c>
      <c r="AG43" s="108">
        <f t="shared" si="2"/>
        <v>46.2</v>
      </c>
      <c r="AH43" s="108">
        <f t="shared" si="2"/>
        <v>46.2</v>
      </c>
      <c r="AI43" s="108">
        <f t="shared" si="2"/>
        <v>46.2</v>
      </c>
      <c r="AJ43" s="108">
        <f t="shared" si="2"/>
        <v>500</v>
      </c>
      <c r="AK43" s="108">
        <f t="shared" si="2"/>
        <v>46.2</v>
      </c>
    </row>
    <row r="44" spans="1:48" x14ac:dyDescent="0.35">
      <c r="G44" s="1">
        <v>5</v>
      </c>
      <c r="H44" s="93">
        <f t="shared" si="2"/>
        <v>69</v>
      </c>
      <c r="I44" s="93">
        <f t="shared" si="2"/>
        <v>46.7</v>
      </c>
      <c r="J44" s="93">
        <f t="shared" si="2"/>
        <v>38.6</v>
      </c>
      <c r="K44" s="93">
        <f t="shared" si="2"/>
        <v>31.9</v>
      </c>
      <c r="L44" s="93">
        <f t="shared" si="2"/>
        <v>500</v>
      </c>
      <c r="M44" s="93">
        <f t="shared" si="2"/>
        <v>6.5</v>
      </c>
      <c r="N44" s="93">
        <f t="shared" si="2"/>
        <v>35.6</v>
      </c>
      <c r="O44" s="93">
        <f t="shared" si="2"/>
        <v>47.7</v>
      </c>
      <c r="P44" s="93">
        <f t="shared" si="2"/>
        <v>47.2</v>
      </c>
      <c r="Q44" s="93">
        <f t="shared" si="2"/>
        <v>47.2</v>
      </c>
      <c r="R44" s="93">
        <f t="shared" si="2"/>
        <v>49.8</v>
      </c>
      <c r="S44" s="93">
        <f t="shared" si="2"/>
        <v>117</v>
      </c>
      <c r="T44" s="93">
        <f t="shared" si="2"/>
        <v>118</v>
      </c>
      <c r="U44" s="93">
        <f t="shared" si="2"/>
        <v>76.099999999999994</v>
      </c>
      <c r="V44" s="93">
        <f t="shared" si="2"/>
        <v>76.5</v>
      </c>
      <c r="W44" s="93">
        <f t="shared" si="2"/>
        <v>77.400000000000006</v>
      </c>
      <c r="X44" s="93">
        <f t="shared" si="2"/>
        <v>73.3</v>
      </c>
      <c r="Y44" s="93">
        <f t="shared" si="2"/>
        <v>71.5</v>
      </c>
      <c r="Z44" s="93">
        <f t="shared" si="2"/>
        <v>32.4</v>
      </c>
      <c r="AA44" s="93">
        <f t="shared" si="2"/>
        <v>35.700000000000003</v>
      </c>
      <c r="AB44" s="93">
        <f t="shared" si="2"/>
        <v>36.299999999999997</v>
      </c>
      <c r="AC44" s="93">
        <f t="shared" si="2"/>
        <v>23.7</v>
      </c>
      <c r="AD44" s="93">
        <f t="shared" si="2"/>
        <v>22.7</v>
      </c>
      <c r="AE44" s="93">
        <f t="shared" si="2"/>
        <v>21.3</v>
      </c>
      <c r="AF44" s="93">
        <f t="shared" si="2"/>
        <v>19.399999999999999</v>
      </c>
      <c r="AG44" s="108">
        <f t="shared" si="2"/>
        <v>58.7</v>
      </c>
      <c r="AH44" s="108">
        <f t="shared" si="2"/>
        <v>58.7</v>
      </c>
      <c r="AI44" s="108">
        <f t="shared" si="2"/>
        <v>58.7</v>
      </c>
      <c r="AJ44" s="108">
        <f t="shared" si="2"/>
        <v>58.7</v>
      </c>
      <c r="AK44" s="108">
        <f t="shared" si="2"/>
        <v>500</v>
      </c>
    </row>
    <row r="45" spans="1:48" x14ac:dyDescent="0.35">
      <c r="G45" s="1">
        <v>6</v>
      </c>
      <c r="H45" s="93">
        <f t="shared" si="2"/>
        <v>75.099999999999994</v>
      </c>
      <c r="I45" s="93">
        <f t="shared" si="2"/>
        <v>52.8</v>
      </c>
      <c r="J45" s="93">
        <f t="shared" si="2"/>
        <v>44.7</v>
      </c>
      <c r="K45" s="93">
        <f t="shared" si="2"/>
        <v>38</v>
      </c>
      <c r="L45" s="93">
        <f t="shared" si="2"/>
        <v>6.6</v>
      </c>
      <c r="M45" s="93">
        <f t="shared" si="2"/>
        <v>500</v>
      </c>
      <c r="N45" s="93">
        <f t="shared" si="2"/>
        <v>40.799999999999997</v>
      </c>
      <c r="O45" s="93">
        <f t="shared" si="2"/>
        <v>53.8</v>
      </c>
      <c r="P45" s="93">
        <f t="shared" si="2"/>
        <v>53.3</v>
      </c>
      <c r="Q45" s="93">
        <f t="shared" si="2"/>
        <v>53.3</v>
      </c>
      <c r="R45" s="93">
        <f t="shared" si="2"/>
        <v>55.9</v>
      </c>
      <c r="S45" s="93">
        <f t="shared" si="2"/>
        <v>123</v>
      </c>
      <c r="T45" s="93">
        <f t="shared" si="2"/>
        <v>124</v>
      </c>
      <c r="U45" s="93">
        <f t="shared" si="2"/>
        <v>82.1</v>
      </c>
      <c r="V45" s="93">
        <f t="shared" si="2"/>
        <v>82.5</v>
      </c>
      <c r="W45" s="93">
        <f t="shared" si="2"/>
        <v>83.5</v>
      </c>
      <c r="X45" s="93">
        <f t="shared" si="2"/>
        <v>79.400000000000006</v>
      </c>
      <c r="Y45" s="93">
        <f t="shared" si="2"/>
        <v>77.599999999999994</v>
      </c>
      <c r="Z45" s="93">
        <f t="shared" si="2"/>
        <v>38.5</v>
      </c>
      <c r="AA45" s="93">
        <f t="shared" si="2"/>
        <v>41.8</v>
      </c>
      <c r="AB45" s="93">
        <f t="shared" si="2"/>
        <v>42.3</v>
      </c>
      <c r="AC45" s="93">
        <f t="shared" si="2"/>
        <v>29.7</v>
      </c>
      <c r="AD45" s="93">
        <f t="shared" si="2"/>
        <v>28.8</v>
      </c>
      <c r="AE45" s="93">
        <f t="shared" si="2"/>
        <v>27.4</v>
      </c>
      <c r="AF45" s="93">
        <f t="shared" si="2"/>
        <v>25.4</v>
      </c>
      <c r="AG45" s="108">
        <f t="shared" si="2"/>
        <v>64.599999999999994</v>
      </c>
      <c r="AH45" s="108">
        <f t="shared" si="2"/>
        <v>64.599999999999994</v>
      </c>
      <c r="AI45" s="108">
        <f t="shared" si="2"/>
        <v>64.599999999999994</v>
      </c>
      <c r="AJ45" s="108">
        <f t="shared" si="2"/>
        <v>64.599999999999994</v>
      </c>
      <c r="AK45" s="108">
        <f t="shared" si="2"/>
        <v>64.599999999999994</v>
      </c>
    </row>
    <row r="46" spans="1:48" x14ac:dyDescent="0.35">
      <c r="G46" s="1">
        <v>7</v>
      </c>
      <c r="H46" s="93">
        <f t="shared" si="2"/>
        <v>74.3</v>
      </c>
      <c r="I46" s="93">
        <f t="shared" si="2"/>
        <v>43.8</v>
      </c>
      <c r="J46" s="93">
        <f t="shared" si="2"/>
        <v>52.8</v>
      </c>
      <c r="K46" s="93">
        <f t="shared" si="2"/>
        <v>50</v>
      </c>
      <c r="L46" s="93">
        <f t="shared" si="2"/>
        <v>35.5</v>
      </c>
      <c r="M46" s="93">
        <f t="shared" si="2"/>
        <v>40.799999999999997</v>
      </c>
      <c r="N46" s="93">
        <f t="shared" si="2"/>
        <v>500</v>
      </c>
      <c r="O46" s="93">
        <f t="shared" si="2"/>
        <v>26.7</v>
      </c>
      <c r="P46" s="93">
        <f t="shared" si="2"/>
        <v>30.9</v>
      </c>
      <c r="Q46" s="93">
        <f t="shared" si="2"/>
        <v>31</v>
      </c>
      <c r="R46" s="93">
        <f t="shared" si="2"/>
        <v>31.2</v>
      </c>
      <c r="S46" s="93">
        <f t="shared" si="2"/>
        <v>126</v>
      </c>
      <c r="T46" s="93">
        <f t="shared" si="2"/>
        <v>128</v>
      </c>
      <c r="U46" s="93">
        <f t="shared" si="2"/>
        <v>81.3</v>
      </c>
      <c r="V46" s="93">
        <f t="shared" si="2"/>
        <v>81.8</v>
      </c>
      <c r="W46" s="93">
        <f t="shared" si="2"/>
        <v>82.7</v>
      </c>
      <c r="X46" s="93">
        <f t="shared" si="2"/>
        <v>78.599999999999994</v>
      </c>
      <c r="Y46" s="93">
        <f t="shared" si="2"/>
        <v>46.4</v>
      </c>
      <c r="Z46" s="93">
        <f t="shared" si="2"/>
        <v>46.6</v>
      </c>
      <c r="AA46" s="93">
        <f t="shared" si="2"/>
        <v>49.9</v>
      </c>
      <c r="AB46" s="93">
        <f t="shared" si="2"/>
        <v>50.4</v>
      </c>
      <c r="AC46" s="93">
        <f t="shared" si="2"/>
        <v>51.2</v>
      </c>
      <c r="AD46" s="93">
        <f t="shared" si="2"/>
        <v>49.7</v>
      </c>
      <c r="AE46" s="93">
        <f t="shared" si="2"/>
        <v>51.7</v>
      </c>
      <c r="AF46" s="93">
        <f t="shared" si="2"/>
        <v>52.5</v>
      </c>
      <c r="AG46" s="108">
        <f t="shared" si="2"/>
        <v>70</v>
      </c>
      <c r="AH46" s="108">
        <f t="shared" si="2"/>
        <v>70</v>
      </c>
      <c r="AI46" s="108">
        <f t="shared" si="2"/>
        <v>70</v>
      </c>
      <c r="AJ46" s="108">
        <f t="shared" si="2"/>
        <v>70</v>
      </c>
      <c r="AK46" s="108">
        <f t="shared" si="2"/>
        <v>70</v>
      </c>
    </row>
    <row r="47" spans="1:48" x14ac:dyDescent="0.35">
      <c r="G47" s="1">
        <v>8</v>
      </c>
      <c r="H47" s="93">
        <f t="shared" si="2"/>
        <v>47.8</v>
      </c>
      <c r="I47" s="93">
        <f t="shared" si="2"/>
        <v>17.399999999999999</v>
      </c>
      <c r="J47" s="93">
        <f t="shared" si="2"/>
        <v>37.799999999999997</v>
      </c>
      <c r="K47" s="93">
        <f t="shared" si="2"/>
        <v>35.1</v>
      </c>
      <c r="L47" s="93">
        <f t="shared" si="2"/>
        <v>47.9</v>
      </c>
      <c r="M47" s="93">
        <f t="shared" si="2"/>
        <v>53.8</v>
      </c>
      <c r="N47" s="93">
        <f t="shared" si="2"/>
        <v>26.8</v>
      </c>
      <c r="O47" s="93">
        <f t="shared" si="2"/>
        <v>500</v>
      </c>
      <c r="P47" s="93">
        <f t="shared" si="2"/>
        <v>4.8</v>
      </c>
      <c r="Q47" s="93">
        <f t="shared" si="2"/>
        <v>5.3</v>
      </c>
      <c r="R47" s="93">
        <f t="shared" si="2"/>
        <v>7.4</v>
      </c>
      <c r="S47" s="93">
        <f t="shared" si="2"/>
        <v>99.9</v>
      </c>
      <c r="T47" s="93">
        <f t="shared" si="2"/>
        <v>102</v>
      </c>
      <c r="U47" s="93">
        <f t="shared" si="2"/>
        <v>54.9</v>
      </c>
      <c r="V47" s="93">
        <f t="shared" si="2"/>
        <v>55.3</v>
      </c>
      <c r="W47" s="93">
        <f t="shared" si="2"/>
        <v>56.2</v>
      </c>
      <c r="X47" s="93">
        <f t="shared" si="2"/>
        <v>52.1</v>
      </c>
      <c r="Y47" s="93">
        <f t="shared" si="2"/>
        <v>28.6</v>
      </c>
      <c r="Z47" s="93">
        <f t="shared" si="2"/>
        <v>31.6</v>
      </c>
      <c r="AA47" s="93">
        <f t="shared" si="2"/>
        <v>34.9</v>
      </c>
      <c r="AB47" s="93">
        <f t="shared" si="2"/>
        <v>35.5</v>
      </c>
      <c r="AC47" s="93">
        <f t="shared" si="2"/>
        <v>36.299999999999997</v>
      </c>
      <c r="AD47" s="93">
        <f t="shared" si="2"/>
        <v>34.799999999999997</v>
      </c>
      <c r="AE47" s="93">
        <f t="shared" si="2"/>
        <v>36.799999999999997</v>
      </c>
      <c r="AF47" s="93">
        <f t="shared" si="2"/>
        <v>37.5</v>
      </c>
      <c r="AG47" s="108">
        <f t="shared" si="2"/>
        <v>43.2</v>
      </c>
      <c r="AH47" s="108">
        <f t="shared" si="2"/>
        <v>43.2</v>
      </c>
      <c r="AI47" s="108">
        <f t="shared" si="2"/>
        <v>43.2</v>
      </c>
      <c r="AJ47" s="108">
        <f t="shared" si="2"/>
        <v>43.2</v>
      </c>
      <c r="AK47" s="108">
        <f t="shared" si="2"/>
        <v>43.2</v>
      </c>
    </row>
    <row r="48" spans="1:48" x14ac:dyDescent="0.35">
      <c r="G48" s="1">
        <v>9</v>
      </c>
      <c r="H48" s="93">
        <f t="shared" si="2"/>
        <v>45.3</v>
      </c>
      <c r="I48" s="93">
        <f t="shared" si="2"/>
        <v>14.9</v>
      </c>
      <c r="J48" s="93">
        <f t="shared" si="2"/>
        <v>38</v>
      </c>
      <c r="K48" s="93">
        <f t="shared" si="2"/>
        <v>35.299999999999997</v>
      </c>
      <c r="L48" s="93">
        <f t="shared" si="2"/>
        <v>48.1</v>
      </c>
      <c r="M48" s="93">
        <f t="shared" si="2"/>
        <v>54</v>
      </c>
      <c r="N48" s="93">
        <f t="shared" si="2"/>
        <v>30.9</v>
      </c>
      <c r="O48" s="93">
        <f t="shared" si="2"/>
        <v>4.8</v>
      </c>
      <c r="P48" s="93">
        <f t="shared" si="2"/>
        <v>500</v>
      </c>
      <c r="Q48" s="93">
        <f t="shared" si="2"/>
        <v>2.8</v>
      </c>
      <c r="R48" s="93">
        <f t="shared" si="2"/>
        <v>4.9000000000000004</v>
      </c>
      <c r="S48" s="93">
        <f t="shared" si="2"/>
        <v>97.4</v>
      </c>
      <c r="T48" s="93">
        <f t="shared" si="2"/>
        <v>99</v>
      </c>
      <c r="U48" s="93">
        <f t="shared" si="2"/>
        <v>52.4</v>
      </c>
      <c r="V48" s="93">
        <f t="shared" si="2"/>
        <v>52.8</v>
      </c>
      <c r="W48" s="93">
        <f t="shared" si="2"/>
        <v>53.7</v>
      </c>
      <c r="X48" s="93">
        <f t="shared" si="2"/>
        <v>49.6</v>
      </c>
      <c r="Y48" s="93">
        <f t="shared" si="2"/>
        <v>29.8</v>
      </c>
      <c r="Z48" s="93">
        <f t="shared" si="2"/>
        <v>31.8</v>
      </c>
      <c r="AA48" s="93">
        <f t="shared" si="2"/>
        <v>35.1</v>
      </c>
      <c r="AB48" s="93">
        <f t="shared" si="2"/>
        <v>35.6</v>
      </c>
      <c r="AC48" s="93">
        <f t="shared" si="2"/>
        <v>36.5</v>
      </c>
      <c r="AD48" s="93">
        <f t="shared" si="2"/>
        <v>35</v>
      </c>
      <c r="AE48" s="93">
        <f t="shared" si="2"/>
        <v>36.9</v>
      </c>
      <c r="AF48" s="93">
        <f t="shared" si="2"/>
        <v>37.700000000000003</v>
      </c>
      <c r="AG48" s="108">
        <f t="shared" si="2"/>
        <v>40.700000000000003</v>
      </c>
      <c r="AH48" s="108">
        <f t="shared" si="2"/>
        <v>40.700000000000003</v>
      </c>
      <c r="AI48" s="108">
        <f t="shared" si="2"/>
        <v>40.700000000000003</v>
      </c>
      <c r="AJ48" s="108">
        <f t="shared" si="2"/>
        <v>40.700000000000003</v>
      </c>
      <c r="AK48" s="108">
        <f t="shared" si="2"/>
        <v>40.700000000000003</v>
      </c>
    </row>
    <row r="49" spans="7:37" x14ac:dyDescent="0.35">
      <c r="G49" s="1">
        <v>10</v>
      </c>
      <c r="H49" s="93">
        <f t="shared" si="2"/>
        <v>44.6</v>
      </c>
      <c r="I49" s="93">
        <f t="shared" si="2"/>
        <v>14.1</v>
      </c>
      <c r="J49" s="93">
        <f t="shared" si="2"/>
        <v>37.9</v>
      </c>
      <c r="K49" s="93">
        <f t="shared" si="2"/>
        <v>35.200000000000003</v>
      </c>
      <c r="L49" s="93">
        <f t="shared" si="2"/>
        <v>48</v>
      </c>
      <c r="M49" s="93">
        <f t="shared" si="2"/>
        <v>53.9</v>
      </c>
      <c r="N49" s="93">
        <f t="shared" si="2"/>
        <v>31.2</v>
      </c>
      <c r="O49" s="93">
        <f t="shared" si="2"/>
        <v>5.3</v>
      </c>
      <c r="P49" s="93">
        <f t="shared" si="2"/>
        <v>2.8</v>
      </c>
      <c r="Q49" s="93">
        <f t="shared" si="2"/>
        <v>500</v>
      </c>
      <c r="R49" s="93">
        <f t="shared" si="2"/>
        <v>3.7</v>
      </c>
      <c r="S49" s="93">
        <f t="shared" si="2"/>
        <v>96.7</v>
      </c>
      <c r="T49" s="93">
        <f t="shared" si="2"/>
        <v>98.3</v>
      </c>
      <c r="U49" s="93">
        <f t="shared" si="2"/>
        <v>51.6</v>
      </c>
      <c r="V49" s="93">
        <f t="shared" si="2"/>
        <v>52</v>
      </c>
      <c r="W49" s="93">
        <f t="shared" ref="W49:AK49" si="3">IF($G49=W$39,500,W14)</f>
        <v>53</v>
      </c>
      <c r="X49" s="93">
        <f t="shared" si="3"/>
        <v>48.9</v>
      </c>
      <c r="Y49" s="93">
        <f t="shared" si="3"/>
        <v>29.1</v>
      </c>
      <c r="Z49" s="93">
        <f t="shared" si="3"/>
        <v>33.200000000000003</v>
      </c>
      <c r="AA49" s="93">
        <f t="shared" si="3"/>
        <v>35</v>
      </c>
      <c r="AB49" s="93">
        <f t="shared" si="3"/>
        <v>35.6</v>
      </c>
      <c r="AC49" s="93">
        <f t="shared" si="3"/>
        <v>36.4</v>
      </c>
      <c r="AD49" s="93">
        <f t="shared" si="3"/>
        <v>34.9</v>
      </c>
      <c r="AE49" s="93">
        <f t="shared" si="3"/>
        <v>36.799999999999997</v>
      </c>
      <c r="AF49" s="93">
        <f t="shared" si="3"/>
        <v>37.6</v>
      </c>
      <c r="AG49" s="108">
        <f t="shared" si="3"/>
        <v>39.9</v>
      </c>
      <c r="AH49" s="108">
        <f t="shared" si="3"/>
        <v>39.9</v>
      </c>
      <c r="AI49" s="108">
        <f t="shared" si="3"/>
        <v>39.9</v>
      </c>
      <c r="AJ49" s="108">
        <f t="shared" si="3"/>
        <v>39.9</v>
      </c>
      <c r="AK49" s="108">
        <f t="shared" si="3"/>
        <v>39.9</v>
      </c>
    </row>
    <row r="50" spans="7:37" x14ac:dyDescent="0.35">
      <c r="G50" s="1">
        <v>11</v>
      </c>
      <c r="H50" s="93">
        <f t="shared" ref="H50:AK58" si="4">IF($G50=H$39,500,H15)</f>
        <v>43.8</v>
      </c>
      <c r="I50" s="93">
        <f t="shared" si="4"/>
        <v>13.3</v>
      </c>
      <c r="J50" s="93">
        <f t="shared" si="4"/>
        <v>41.1</v>
      </c>
      <c r="K50" s="93">
        <f t="shared" si="4"/>
        <v>38.299999999999997</v>
      </c>
      <c r="L50" s="93">
        <f t="shared" si="4"/>
        <v>51.1</v>
      </c>
      <c r="M50" s="93">
        <f t="shared" si="4"/>
        <v>57</v>
      </c>
      <c r="N50" s="93">
        <f t="shared" si="4"/>
        <v>31.2</v>
      </c>
      <c r="O50" s="93">
        <f t="shared" si="4"/>
        <v>7.4</v>
      </c>
      <c r="P50" s="93">
        <f t="shared" si="4"/>
        <v>4.9000000000000004</v>
      </c>
      <c r="Q50" s="93">
        <f t="shared" si="4"/>
        <v>3.8</v>
      </c>
      <c r="R50" s="93">
        <f t="shared" si="4"/>
        <v>500</v>
      </c>
      <c r="S50" s="93">
        <f t="shared" si="4"/>
        <v>95.9</v>
      </c>
      <c r="T50" s="93">
        <f t="shared" si="4"/>
        <v>97.5</v>
      </c>
      <c r="U50" s="93">
        <f t="shared" si="4"/>
        <v>50.8</v>
      </c>
      <c r="V50" s="93">
        <f t="shared" si="4"/>
        <v>51.2</v>
      </c>
      <c r="W50" s="93">
        <f t="shared" si="4"/>
        <v>52.2</v>
      </c>
      <c r="X50" s="93">
        <f t="shared" si="4"/>
        <v>48.1</v>
      </c>
      <c r="Y50" s="93">
        <f t="shared" si="4"/>
        <v>26.1</v>
      </c>
      <c r="Z50" s="93">
        <f t="shared" si="4"/>
        <v>32.4</v>
      </c>
      <c r="AA50" s="93">
        <f t="shared" si="4"/>
        <v>38.1</v>
      </c>
      <c r="AB50" s="93">
        <f t="shared" si="4"/>
        <v>38.700000000000003</v>
      </c>
      <c r="AC50" s="93">
        <f t="shared" si="4"/>
        <v>39.5</v>
      </c>
      <c r="AD50" s="93">
        <f t="shared" si="4"/>
        <v>38</v>
      </c>
      <c r="AE50" s="93">
        <f t="shared" si="4"/>
        <v>40</v>
      </c>
      <c r="AF50" s="93">
        <f t="shared" si="4"/>
        <v>40.700000000000003</v>
      </c>
      <c r="AG50" s="108">
        <f t="shared" si="4"/>
        <v>39</v>
      </c>
      <c r="AH50" s="108">
        <f t="shared" si="4"/>
        <v>39</v>
      </c>
      <c r="AI50" s="108">
        <f t="shared" si="4"/>
        <v>39</v>
      </c>
      <c r="AJ50" s="108">
        <f t="shared" si="4"/>
        <v>39</v>
      </c>
      <c r="AK50" s="108">
        <f t="shared" si="4"/>
        <v>39</v>
      </c>
    </row>
    <row r="51" spans="7:37" x14ac:dyDescent="0.35">
      <c r="G51" s="1">
        <v>12</v>
      </c>
      <c r="H51" s="93">
        <f t="shared" si="4"/>
        <v>72</v>
      </c>
      <c r="I51" s="93">
        <f t="shared" si="4"/>
        <v>87.4</v>
      </c>
      <c r="J51" s="93">
        <f t="shared" si="4"/>
        <v>95.9</v>
      </c>
      <c r="K51" s="93">
        <f t="shared" si="4"/>
        <v>106</v>
      </c>
      <c r="L51" s="93">
        <f t="shared" si="4"/>
        <v>118</v>
      </c>
      <c r="M51" s="93">
        <f t="shared" si="4"/>
        <v>124</v>
      </c>
      <c r="N51" s="93">
        <f t="shared" si="4"/>
        <v>129</v>
      </c>
      <c r="O51" s="93">
        <f t="shared" si="4"/>
        <v>102</v>
      </c>
      <c r="P51" s="93">
        <f t="shared" si="4"/>
        <v>99.3</v>
      </c>
      <c r="Q51" s="93">
        <f t="shared" si="4"/>
        <v>98.4</v>
      </c>
      <c r="R51" s="93">
        <f t="shared" si="4"/>
        <v>97.6</v>
      </c>
      <c r="S51" s="93">
        <f t="shared" si="4"/>
        <v>500</v>
      </c>
      <c r="T51" s="93">
        <f t="shared" si="4"/>
        <v>0.8</v>
      </c>
      <c r="U51" s="93">
        <f t="shared" si="4"/>
        <v>52.6</v>
      </c>
      <c r="V51" s="93">
        <f t="shared" si="4"/>
        <v>53</v>
      </c>
      <c r="W51" s="93">
        <f t="shared" si="4"/>
        <v>52.1</v>
      </c>
      <c r="X51" s="93">
        <f t="shared" si="4"/>
        <v>76.3</v>
      </c>
      <c r="Y51" s="93">
        <f t="shared" si="4"/>
        <v>91.3</v>
      </c>
      <c r="Z51" s="93">
        <f t="shared" si="4"/>
        <v>87.6</v>
      </c>
      <c r="AA51" s="93">
        <f t="shared" si="4"/>
        <v>105</v>
      </c>
      <c r="AB51" s="93">
        <f t="shared" si="4"/>
        <v>98.9</v>
      </c>
      <c r="AC51" s="93">
        <f t="shared" si="4"/>
        <v>106</v>
      </c>
      <c r="AD51" s="93">
        <f t="shared" si="4"/>
        <v>105</v>
      </c>
      <c r="AE51" s="93">
        <f t="shared" si="4"/>
        <v>107</v>
      </c>
      <c r="AF51" s="93">
        <f t="shared" si="4"/>
        <v>108</v>
      </c>
      <c r="AG51" s="108">
        <f t="shared" si="4"/>
        <v>65</v>
      </c>
      <c r="AH51" s="108">
        <f t="shared" si="4"/>
        <v>65</v>
      </c>
      <c r="AI51" s="108">
        <f t="shared" si="4"/>
        <v>65</v>
      </c>
      <c r="AJ51" s="108">
        <f t="shared" si="4"/>
        <v>65</v>
      </c>
      <c r="AK51" s="108">
        <f t="shared" si="4"/>
        <v>65</v>
      </c>
    </row>
    <row r="52" spans="7:37" x14ac:dyDescent="0.35">
      <c r="G52" s="1">
        <v>13</v>
      </c>
      <c r="H52" s="93">
        <f t="shared" si="4"/>
        <v>72.8</v>
      </c>
      <c r="I52" s="93">
        <f t="shared" si="4"/>
        <v>88.2</v>
      </c>
      <c r="J52" s="93">
        <f t="shared" si="4"/>
        <v>96.7</v>
      </c>
      <c r="K52" s="93">
        <f t="shared" si="4"/>
        <v>106</v>
      </c>
      <c r="L52" s="93">
        <f t="shared" si="4"/>
        <v>119</v>
      </c>
      <c r="M52" s="93">
        <f t="shared" si="4"/>
        <v>125</v>
      </c>
      <c r="N52" s="93">
        <f t="shared" si="4"/>
        <v>129</v>
      </c>
      <c r="O52" s="93">
        <f t="shared" si="4"/>
        <v>103</v>
      </c>
      <c r="P52" s="93">
        <f t="shared" si="4"/>
        <v>100</v>
      </c>
      <c r="Q52" s="93">
        <f t="shared" si="4"/>
        <v>99.3</v>
      </c>
      <c r="R52" s="93">
        <f t="shared" si="4"/>
        <v>98.4</v>
      </c>
      <c r="S52" s="93">
        <f t="shared" si="4"/>
        <v>0.8</v>
      </c>
      <c r="T52" s="93">
        <f t="shared" si="4"/>
        <v>500</v>
      </c>
      <c r="U52" s="93">
        <f t="shared" si="4"/>
        <v>58</v>
      </c>
      <c r="V52" s="93">
        <f t="shared" si="4"/>
        <v>58.4</v>
      </c>
      <c r="W52" s="93">
        <f t="shared" si="4"/>
        <v>57.5</v>
      </c>
      <c r="X52" s="93">
        <f t="shared" si="4"/>
        <v>77.099999999999994</v>
      </c>
      <c r="Y52" s="93">
        <f t="shared" si="4"/>
        <v>92.1</v>
      </c>
      <c r="Z52" s="93">
        <f t="shared" si="4"/>
        <v>88.4</v>
      </c>
      <c r="AA52" s="93">
        <f t="shared" si="4"/>
        <v>106</v>
      </c>
      <c r="AB52" s="93">
        <f t="shared" si="4"/>
        <v>99.7</v>
      </c>
      <c r="AC52" s="93">
        <f t="shared" si="4"/>
        <v>107</v>
      </c>
      <c r="AD52" s="93">
        <f t="shared" si="4"/>
        <v>106</v>
      </c>
      <c r="AE52" s="93">
        <f t="shared" si="4"/>
        <v>108</v>
      </c>
      <c r="AF52" s="93">
        <f t="shared" si="4"/>
        <v>109</v>
      </c>
      <c r="AG52" s="108">
        <f t="shared" si="4"/>
        <v>66.599999999999994</v>
      </c>
      <c r="AH52" s="108">
        <f t="shared" si="4"/>
        <v>66.599999999999994</v>
      </c>
      <c r="AI52" s="108">
        <f t="shared" si="4"/>
        <v>66.599999999999994</v>
      </c>
      <c r="AJ52" s="108">
        <f t="shared" si="4"/>
        <v>66.599999999999994</v>
      </c>
      <c r="AK52" s="108">
        <f t="shared" si="4"/>
        <v>66.599999999999994</v>
      </c>
    </row>
    <row r="53" spans="7:37" x14ac:dyDescent="0.35">
      <c r="G53" s="1">
        <v>14</v>
      </c>
      <c r="H53" s="93">
        <f t="shared" si="4"/>
        <v>10.1</v>
      </c>
      <c r="I53" s="93">
        <f t="shared" si="4"/>
        <v>42.5</v>
      </c>
      <c r="J53" s="93">
        <f t="shared" si="4"/>
        <v>54.2</v>
      </c>
      <c r="K53" s="93">
        <f t="shared" si="4"/>
        <v>63.8</v>
      </c>
      <c r="L53" s="93">
        <f t="shared" si="4"/>
        <v>76.400000000000006</v>
      </c>
      <c r="M53" s="93">
        <f t="shared" si="4"/>
        <v>82.3</v>
      </c>
      <c r="N53" s="93">
        <f t="shared" si="4"/>
        <v>83.7</v>
      </c>
      <c r="O53" s="93">
        <f t="shared" si="4"/>
        <v>56.9</v>
      </c>
      <c r="P53" s="93">
        <f t="shared" si="4"/>
        <v>54.4</v>
      </c>
      <c r="Q53" s="93">
        <f t="shared" si="4"/>
        <v>53.6</v>
      </c>
      <c r="R53" s="93">
        <f t="shared" si="4"/>
        <v>52.8</v>
      </c>
      <c r="S53" s="93">
        <f t="shared" si="4"/>
        <v>52.6</v>
      </c>
      <c r="T53" s="93">
        <f t="shared" si="4"/>
        <v>58</v>
      </c>
      <c r="U53" s="93">
        <f t="shared" si="4"/>
        <v>500</v>
      </c>
      <c r="V53" s="93">
        <f t="shared" si="4"/>
        <v>0.8</v>
      </c>
      <c r="W53" s="93">
        <f t="shared" si="4"/>
        <v>5.5</v>
      </c>
      <c r="X53" s="93">
        <f t="shared" si="4"/>
        <v>5.4</v>
      </c>
      <c r="Y53" s="93">
        <f t="shared" si="4"/>
        <v>21</v>
      </c>
      <c r="Z53" s="93">
        <f t="shared" si="4"/>
        <v>45.9</v>
      </c>
      <c r="AA53" s="93">
        <f t="shared" si="4"/>
        <v>63.7</v>
      </c>
      <c r="AB53" s="93">
        <f t="shared" si="4"/>
        <v>57.2</v>
      </c>
      <c r="AC53" s="93">
        <f t="shared" si="4"/>
        <v>64.8</v>
      </c>
      <c r="AD53" s="93">
        <f t="shared" si="4"/>
        <v>63.3</v>
      </c>
      <c r="AE53" s="93">
        <f t="shared" si="4"/>
        <v>65.3</v>
      </c>
      <c r="AF53" s="93">
        <f t="shared" si="4"/>
        <v>66</v>
      </c>
      <c r="AG53" s="108">
        <f t="shared" si="4"/>
        <v>20.6</v>
      </c>
      <c r="AH53" s="108">
        <f t="shared" si="4"/>
        <v>20.6</v>
      </c>
      <c r="AI53" s="108">
        <f t="shared" si="4"/>
        <v>20.6</v>
      </c>
      <c r="AJ53" s="108">
        <f t="shared" si="4"/>
        <v>20.6</v>
      </c>
      <c r="AK53" s="108">
        <f t="shared" si="4"/>
        <v>20.6</v>
      </c>
    </row>
    <row r="54" spans="7:37" x14ac:dyDescent="0.35">
      <c r="G54" s="1">
        <v>15</v>
      </c>
      <c r="H54" s="93">
        <f t="shared" si="4"/>
        <v>10.5</v>
      </c>
      <c r="I54" s="93">
        <f t="shared" si="4"/>
        <v>43</v>
      </c>
      <c r="J54" s="93">
        <f t="shared" si="4"/>
        <v>54.6</v>
      </c>
      <c r="K54" s="93">
        <f t="shared" si="4"/>
        <v>64.2</v>
      </c>
      <c r="L54" s="93">
        <f t="shared" si="4"/>
        <v>76.8</v>
      </c>
      <c r="M54" s="93">
        <f t="shared" si="4"/>
        <v>82.7</v>
      </c>
      <c r="N54" s="93">
        <f t="shared" si="4"/>
        <v>84.2</v>
      </c>
      <c r="O54" s="93">
        <f t="shared" si="4"/>
        <v>57.4</v>
      </c>
      <c r="P54" s="93">
        <f t="shared" si="4"/>
        <v>54.9</v>
      </c>
      <c r="Q54" s="93">
        <f t="shared" si="4"/>
        <v>54</v>
      </c>
      <c r="R54" s="93">
        <f t="shared" si="4"/>
        <v>53.2</v>
      </c>
      <c r="S54" s="93">
        <f t="shared" si="4"/>
        <v>53</v>
      </c>
      <c r="T54" s="93">
        <f t="shared" si="4"/>
        <v>58.4</v>
      </c>
      <c r="U54" s="93">
        <f t="shared" si="4"/>
        <v>0.8</v>
      </c>
      <c r="V54" s="93">
        <f t="shared" si="4"/>
        <v>500</v>
      </c>
      <c r="W54" s="93">
        <f t="shared" si="4"/>
        <v>5.9</v>
      </c>
      <c r="X54" s="93">
        <f t="shared" si="4"/>
        <v>5.9</v>
      </c>
      <c r="Y54" s="93">
        <f t="shared" si="4"/>
        <v>21.5</v>
      </c>
      <c r="Z54" s="93">
        <f t="shared" si="4"/>
        <v>46.3</v>
      </c>
      <c r="AA54" s="93">
        <f t="shared" si="4"/>
        <v>64.099999999999994</v>
      </c>
      <c r="AB54" s="93">
        <f t="shared" si="4"/>
        <v>57.6</v>
      </c>
      <c r="AC54" s="93">
        <f t="shared" si="4"/>
        <v>65.2</v>
      </c>
      <c r="AD54" s="93">
        <f t="shared" si="4"/>
        <v>63.7</v>
      </c>
      <c r="AE54" s="93">
        <f t="shared" si="4"/>
        <v>65.7</v>
      </c>
      <c r="AF54" s="93">
        <f t="shared" si="4"/>
        <v>66.400000000000006</v>
      </c>
      <c r="AG54" s="108">
        <f t="shared" si="4"/>
        <v>21</v>
      </c>
      <c r="AH54" s="108">
        <f t="shared" si="4"/>
        <v>21</v>
      </c>
      <c r="AI54" s="108">
        <f t="shared" si="4"/>
        <v>21</v>
      </c>
      <c r="AJ54" s="108">
        <f t="shared" si="4"/>
        <v>21</v>
      </c>
      <c r="AK54" s="108">
        <f t="shared" si="4"/>
        <v>21</v>
      </c>
    </row>
    <row r="55" spans="7:37" x14ac:dyDescent="0.35">
      <c r="G55" s="1">
        <v>16</v>
      </c>
      <c r="H55" s="93">
        <f t="shared" si="4"/>
        <v>10.9</v>
      </c>
      <c r="I55" s="93">
        <f t="shared" si="4"/>
        <v>43.3</v>
      </c>
      <c r="J55" s="93">
        <f t="shared" si="4"/>
        <v>54.9</v>
      </c>
      <c r="K55" s="93">
        <f t="shared" si="4"/>
        <v>64.599999999999994</v>
      </c>
      <c r="L55" s="93">
        <f t="shared" si="4"/>
        <v>77.099999999999994</v>
      </c>
      <c r="M55" s="93">
        <f t="shared" si="4"/>
        <v>83</v>
      </c>
      <c r="N55" s="93">
        <f t="shared" si="4"/>
        <v>84.5</v>
      </c>
      <c r="O55" s="93">
        <f t="shared" si="4"/>
        <v>57.7</v>
      </c>
      <c r="P55" s="93">
        <f t="shared" si="4"/>
        <v>55.2</v>
      </c>
      <c r="Q55" s="93">
        <f t="shared" si="4"/>
        <v>54.3</v>
      </c>
      <c r="R55" s="93">
        <f t="shared" si="4"/>
        <v>53.5</v>
      </c>
      <c r="S55" s="93">
        <f t="shared" si="4"/>
        <v>52.1</v>
      </c>
      <c r="T55" s="93">
        <f t="shared" si="4"/>
        <v>57.5</v>
      </c>
      <c r="U55" s="93">
        <f t="shared" si="4"/>
        <v>5.5</v>
      </c>
      <c r="V55" s="93">
        <f t="shared" si="4"/>
        <v>5.9</v>
      </c>
      <c r="W55" s="93">
        <f t="shared" si="4"/>
        <v>500</v>
      </c>
      <c r="X55" s="93">
        <f t="shared" si="4"/>
        <v>7.4</v>
      </c>
      <c r="Y55" s="93">
        <f t="shared" si="4"/>
        <v>17.8</v>
      </c>
      <c r="Z55" s="93">
        <f t="shared" si="4"/>
        <v>46.7</v>
      </c>
      <c r="AA55" s="93">
        <f t="shared" si="4"/>
        <v>64.400000000000006</v>
      </c>
      <c r="AB55" s="93">
        <f t="shared" si="4"/>
        <v>57.9</v>
      </c>
      <c r="AC55" s="93">
        <f t="shared" si="4"/>
        <v>65.599999999999994</v>
      </c>
      <c r="AD55" s="93">
        <f t="shared" si="4"/>
        <v>64.099999999999994</v>
      </c>
      <c r="AE55" s="93">
        <f t="shared" si="4"/>
        <v>66</v>
      </c>
      <c r="AF55" s="93">
        <f t="shared" si="4"/>
        <v>66.8</v>
      </c>
      <c r="AG55" s="108">
        <f t="shared" si="4"/>
        <v>22</v>
      </c>
      <c r="AH55" s="108">
        <f t="shared" si="4"/>
        <v>22</v>
      </c>
      <c r="AI55" s="108">
        <f t="shared" si="4"/>
        <v>22</v>
      </c>
      <c r="AJ55" s="108">
        <f t="shared" si="4"/>
        <v>22</v>
      </c>
      <c r="AK55" s="108">
        <f t="shared" si="4"/>
        <v>22</v>
      </c>
    </row>
    <row r="56" spans="7:37" x14ac:dyDescent="0.35">
      <c r="G56" s="1">
        <v>17</v>
      </c>
      <c r="H56" s="93">
        <f t="shared" si="4"/>
        <v>5</v>
      </c>
      <c r="I56" s="93">
        <f t="shared" si="4"/>
        <v>40.299999999999997</v>
      </c>
      <c r="J56" s="93">
        <f t="shared" si="4"/>
        <v>51.9</v>
      </c>
      <c r="K56" s="93">
        <f t="shared" si="4"/>
        <v>61.6</v>
      </c>
      <c r="L56" s="93">
        <f t="shared" si="4"/>
        <v>74.099999999999994</v>
      </c>
      <c r="M56" s="93">
        <f t="shared" si="4"/>
        <v>80</v>
      </c>
      <c r="N56" s="93">
        <f t="shared" si="4"/>
        <v>81.5</v>
      </c>
      <c r="O56" s="93">
        <f t="shared" si="4"/>
        <v>54.7</v>
      </c>
      <c r="P56" s="93">
        <f t="shared" si="4"/>
        <v>52.2</v>
      </c>
      <c r="Q56" s="93">
        <f t="shared" si="4"/>
        <v>51.3</v>
      </c>
      <c r="R56" s="93">
        <f t="shared" si="4"/>
        <v>33.9</v>
      </c>
      <c r="S56" s="93">
        <f t="shared" si="4"/>
        <v>75.3</v>
      </c>
      <c r="T56" s="93">
        <f t="shared" si="4"/>
        <v>76.900000000000006</v>
      </c>
      <c r="U56" s="93">
        <f t="shared" si="4"/>
        <v>5</v>
      </c>
      <c r="V56" s="93">
        <f t="shared" si="4"/>
        <v>5.4</v>
      </c>
      <c r="W56" s="93">
        <f t="shared" si="4"/>
        <v>7.4</v>
      </c>
      <c r="X56" s="93">
        <f t="shared" si="4"/>
        <v>500</v>
      </c>
      <c r="Y56" s="93">
        <f t="shared" si="4"/>
        <v>16.2</v>
      </c>
      <c r="Z56" s="93">
        <f t="shared" si="4"/>
        <v>43.6</v>
      </c>
      <c r="AA56" s="93">
        <f t="shared" si="4"/>
        <v>61.4</v>
      </c>
      <c r="AB56" s="93">
        <f t="shared" si="4"/>
        <v>54.9</v>
      </c>
      <c r="AC56" s="93">
        <f t="shared" si="4"/>
        <v>62.5</v>
      </c>
      <c r="AD56" s="93">
        <f t="shared" si="4"/>
        <v>61</v>
      </c>
      <c r="AE56" s="93">
        <f t="shared" si="4"/>
        <v>63</v>
      </c>
      <c r="AF56" s="93">
        <f t="shared" si="4"/>
        <v>63.7</v>
      </c>
      <c r="AG56" s="108">
        <f t="shared" si="4"/>
        <v>17.899999999999999</v>
      </c>
      <c r="AH56" s="108">
        <f t="shared" si="4"/>
        <v>17.899999999999999</v>
      </c>
      <c r="AI56" s="108">
        <f t="shared" si="4"/>
        <v>17.899999999999999</v>
      </c>
      <c r="AJ56" s="108">
        <f t="shared" si="4"/>
        <v>17.899999999999999</v>
      </c>
      <c r="AK56" s="108">
        <f t="shared" si="4"/>
        <v>17.899999999999999</v>
      </c>
    </row>
    <row r="57" spans="7:37" x14ac:dyDescent="0.35">
      <c r="G57" s="1">
        <v>18</v>
      </c>
      <c r="H57" s="93">
        <f t="shared" si="4"/>
        <v>21</v>
      </c>
      <c r="I57" s="93">
        <f t="shared" si="4"/>
        <v>31</v>
      </c>
      <c r="J57" s="93">
        <f t="shared" si="4"/>
        <v>53.1</v>
      </c>
      <c r="K57" s="93">
        <f t="shared" si="4"/>
        <v>58.8</v>
      </c>
      <c r="L57" s="93">
        <f t="shared" si="4"/>
        <v>71.3</v>
      </c>
      <c r="M57" s="93">
        <f t="shared" si="4"/>
        <v>77.2</v>
      </c>
      <c r="N57" s="93">
        <f t="shared" si="4"/>
        <v>46.5</v>
      </c>
      <c r="O57" s="93">
        <f t="shared" si="4"/>
        <v>28.6</v>
      </c>
      <c r="P57" s="93">
        <f t="shared" si="4"/>
        <v>29.7</v>
      </c>
      <c r="Q57" s="93">
        <f t="shared" si="4"/>
        <v>29.1</v>
      </c>
      <c r="R57" s="93">
        <f t="shared" si="4"/>
        <v>26.1</v>
      </c>
      <c r="S57" s="93">
        <f t="shared" si="4"/>
        <v>89.2</v>
      </c>
      <c r="T57" s="93">
        <f t="shared" si="4"/>
        <v>90.9</v>
      </c>
      <c r="U57" s="93">
        <f t="shared" si="4"/>
        <v>20.6</v>
      </c>
      <c r="V57" s="93">
        <f t="shared" si="4"/>
        <v>21</v>
      </c>
      <c r="W57" s="93">
        <f t="shared" si="4"/>
        <v>18.100000000000001</v>
      </c>
      <c r="X57" s="93">
        <f t="shared" si="4"/>
        <v>16.5</v>
      </c>
      <c r="Y57" s="93">
        <f t="shared" si="4"/>
        <v>500</v>
      </c>
      <c r="Z57" s="93">
        <f t="shared" si="4"/>
        <v>40.9</v>
      </c>
      <c r="AA57" s="93">
        <f t="shared" si="4"/>
        <v>58.6</v>
      </c>
      <c r="AB57" s="93">
        <f t="shared" si="4"/>
        <v>56.1</v>
      </c>
      <c r="AC57" s="93">
        <f t="shared" si="4"/>
        <v>59.8</v>
      </c>
      <c r="AD57" s="93">
        <f t="shared" si="4"/>
        <v>58.3</v>
      </c>
      <c r="AE57" s="93">
        <f t="shared" si="4"/>
        <v>60.2</v>
      </c>
      <c r="AF57" s="93">
        <f t="shared" si="4"/>
        <v>61</v>
      </c>
      <c r="AG57" s="108">
        <f t="shared" si="4"/>
        <v>32.700000000000003</v>
      </c>
      <c r="AH57" s="108">
        <f t="shared" si="4"/>
        <v>32.700000000000003</v>
      </c>
      <c r="AI57" s="108">
        <f t="shared" si="4"/>
        <v>32.700000000000003</v>
      </c>
      <c r="AJ57" s="108">
        <f t="shared" si="4"/>
        <v>32.700000000000003</v>
      </c>
      <c r="AK57" s="108">
        <f t="shared" si="4"/>
        <v>32.700000000000003</v>
      </c>
    </row>
    <row r="58" spans="7:37" x14ac:dyDescent="0.35">
      <c r="G58" s="1">
        <v>19</v>
      </c>
      <c r="H58" s="93">
        <f t="shared" si="4"/>
        <v>38.700000000000003</v>
      </c>
      <c r="I58" s="93">
        <f t="shared" si="4"/>
        <v>22.2</v>
      </c>
      <c r="J58" s="93">
        <f t="shared" si="4"/>
        <v>9.8000000000000007</v>
      </c>
      <c r="K58" s="93">
        <f t="shared" si="4"/>
        <v>19.399999999999999</v>
      </c>
      <c r="L58" s="93">
        <f t="shared" si="4"/>
        <v>32</v>
      </c>
      <c r="M58" s="93">
        <f t="shared" si="4"/>
        <v>37.9</v>
      </c>
      <c r="N58" s="93">
        <f t="shared" si="4"/>
        <v>46.4</v>
      </c>
      <c r="O58" s="93">
        <f t="shared" si="4"/>
        <v>32.299999999999997</v>
      </c>
      <c r="P58" s="93">
        <f t="shared" si="4"/>
        <v>31.9</v>
      </c>
      <c r="Q58" s="93">
        <f t="shared" si="4"/>
        <v>31.8</v>
      </c>
      <c r="R58" s="93">
        <f t="shared" si="4"/>
        <v>32.4</v>
      </c>
      <c r="S58" s="93">
        <f t="shared" si="4"/>
        <v>86.5</v>
      </c>
      <c r="T58" s="93">
        <f t="shared" si="4"/>
        <v>88.1</v>
      </c>
      <c r="U58" s="93">
        <f t="shared" si="4"/>
        <v>45.8</v>
      </c>
      <c r="V58" s="93">
        <f t="shared" si="4"/>
        <v>46.2</v>
      </c>
      <c r="W58" s="93">
        <f t="shared" ref="W58:AK58" si="5">IF($G58=W$39,500,W23)</f>
        <v>47.1</v>
      </c>
      <c r="X58" s="93">
        <f t="shared" si="5"/>
        <v>43</v>
      </c>
      <c r="Y58" s="93">
        <f t="shared" si="5"/>
        <v>41.2</v>
      </c>
      <c r="Z58" s="93">
        <f t="shared" si="5"/>
        <v>500</v>
      </c>
      <c r="AA58" s="93">
        <f t="shared" si="5"/>
        <v>19.3</v>
      </c>
      <c r="AB58" s="93">
        <f t="shared" si="5"/>
        <v>19.8</v>
      </c>
      <c r="AC58" s="93">
        <f t="shared" si="5"/>
        <v>20.399999999999999</v>
      </c>
      <c r="AD58" s="93">
        <f t="shared" si="5"/>
        <v>18.899999999999999</v>
      </c>
      <c r="AE58" s="93">
        <f t="shared" si="5"/>
        <v>20.9</v>
      </c>
      <c r="AF58" s="93">
        <f t="shared" si="5"/>
        <v>21.6</v>
      </c>
      <c r="AG58" s="108">
        <f t="shared" si="5"/>
        <v>28.3</v>
      </c>
      <c r="AH58" s="108">
        <f t="shared" si="5"/>
        <v>28.3</v>
      </c>
      <c r="AI58" s="108">
        <f t="shared" si="5"/>
        <v>28.3</v>
      </c>
      <c r="AJ58" s="108">
        <f t="shared" si="5"/>
        <v>28.3</v>
      </c>
      <c r="AK58" s="108">
        <f t="shared" si="5"/>
        <v>28.3</v>
      </c>
    </row>
    <row r="59" spans="7:37" x14ac:dyDescent="0.35">
      <c r="G59" s="1">
        <v>20</v>
      </c>
      <c r="H59" s="93">
        <f t="shared" ref="H59:AK67" si="6">IF($G59=H$39,500,H24)</f>
        <v>52.8</v>
      </c>
      <c r="I59" s="93">
        <f t="shared" si="6"/>
        <v>34.299999999999997</v>
      </c>
      <c r="J59" s="93">
        <f t="shared" si="6"/>
        <v>3.9</v>
      </c>
      <c r="K59" s="93">
        <f t="shared" si="6"/>
        <v>5.0999999999999996</v>
      </c>
      <c r="L59" s="93">
        <f t="shared" si="6"/>
        <v>35.1</v>
      </c>
      <c r="M59" s="93">
        <f t="shared" si="6"/>
        <v>41</v>
      </c>
      <c r="N59" s="93">
        <f t="shared" si="6"/>
        <v>49.4</v>
      </c>
      <c r="O59" s="93">
        <f t="shared" si="6"/>
        <v>35.299999999999997</v>
      </c>
      <c r="P59" s="93">
        <f t="shared" si="6"/>
        <v>34.799999999999997</v>
      </c>
      <c r="Q59" s="93">
        <f t="shared" si="6"/>
        <v>34.799999999999997</v>
      </c>
      <c r="R59" s="93">
        <f t="shared" si="6"/>
        <v>37.4</v>
      </c>
      <c r="S59" s="93">
        <f t="shared" si="6"/>
        <v>101</v>
      </c>
      <c r="T59" s="93">
        <f t="shared" si="6"/>
        <v>102</v>
      </c>
      <c r="U59" s="93">
        <f t="shared" si="6"/>
        <v>59.9</v>
      </c>
      <c r="V59" s="93">
        <f t="shared" si="6"/>
        <v>60.3</v>
      </c>
      <c r="W59" s="93">
        <f t="shared" si="6"/>
        <v>61.2</v>
      </c>
      <c r="X59" s="93">
        <f t="shared" si="6"/>
        <v>57.1</v>
      </c>
      <c r="Y59" s="93">
        <f t="shared" si="6"/>
        <v>59.2</v>
      </c>
      <c r="Z59" s="93">
        <f t="shared" si="6"/>
        <v>13.1</v>
      </c>
      <c r="AA59" s="93">
        <f t="shared" si="6"/>
        <v>500</v>
      </c>
      <c r="AB59" s="93">
        <f t="shared" si="6"/>
        <v>2.6</v>
      </c>
      <c r="AC59" s="93">
        <f t="shared" si="6"/>
        <v>7.2</v>
      </c>
      <c r="AD59" s="93">
        <f t="shared" si="6"/>
        <v>9</v>
      </c>
      <c r="AE59" s="93">
        <f t="shared" si="6"/>
        <v>11.2</v>
      </c>
      <c r="AF59" s="93">
        <f t="shared" si="6"/>
        <v>12.1</v>
      </c>
      <c r="AG59" s="108">
        <f t="shared" si="6"/>
        <v>46</v>
      </c>
      <c r="AH59" s="108">
        <f t="shared" si="6"/>
        <v>46</v>
      </c>
      <c r="AI59" s="108">
        <f t="shared" si="6"/>
        <v>46</v>
      </c>
      <c r="AJ59" s="108">
        <f t="shared" si="6"/>
        <v>46</v>
      </c>
      <c r="AK59" s="108">
        <f t="shared" si="6"/>
        <v>46</v>
      </c>
    </row>
    <row r="60" spans="7:37" x14ac:dyDescent="0.35">
      <c r="G60" s="1">
        <v>21</v>
      </c>
      <c r="H60" s="93">
        <f t="shared" si="6"/>
        <v>49.8</v>
      </c>
      <c r="I60" s="93">
        <f t="shared" si="6"/>
        <v>34.9</v>
      </c>
      <c r="J60" s="93">
        <f t="shared" si="6"/>
        <v>5.4</v>
      </c>
      <c r="K60" s="93">
        <f t="shared" si="6"/>
        <v>5.0999999999999996</v>
      </c>
      <c r="L60" s="93">
        <f t="shared" si="6"/>
        <v>35.6</v>
      </c>
      <c r="M60" s="93">
        <f t="shared" si="6"/>
        <v>41.5</v>
      </c>
      <c r="N60" s="93">
        <f t="shared" si="6"/>
        <v>50</v>
      </c>
      <c r="O60" s="93">
        <f t="shared" si="6"/>
        <v>35.9</v>
      </c>
      <c r="P60" s="93">
        <f t="shared" si="6"/>
        <v>35.4</v>
      </c>
      <c r="Q60" s="93">
        <f t="shared" si="6"/>
        <v>35.299999999999997</v>
      </c>
      <c r="R60" s="93">
        <f t="shared" si="6"/>
        <v>38</v>
      </c>
      <c r="S60" s="93">
        <f t="shared" si="6"/>
        <v>97.6</v>
      </c>
      <c r="T60" s="93">
        <f t="shared" si="6"/>
        <v>99.2</v>
      </c>
      <c r="U60" s="93">
        <f t="shared" si="6"/>
        <v>56.8</v>
      </c>
      <c r="V60" s="93">
        <f t="shared" si="6"/>
        <v>57.2</v>
      </c>
      <c r="W60" s="93">
        <f t="shared" si="6"/>
        <v>58.2</v>
      </c>
      <c r="X60" s="93">
        <f t="shared" si="6"/>
        <v>54.1</v>
      </c>
      <c r="Y60" s="93">
        <f t="shared" si="6"/>
        <v>61.7</v>
      </c>
      <c r="Z60" s="93">
        <f t="shared" si="6"/>
        <v>20.9</v>
      </c>
      <c r="AA60" s="93">
        <f t="shared" si="6"/>
        <v>1.9</v>
      </c>
      <c r="AB60" s="93">
        <f t="shared" si="6"/>
        <v>500</v>
      </c>
      <c r="AC60" s="93">
        <f t="shared" si="6"/>
        <v>5.8</v>
      </c>
      <c r="AD60" s="93">
        <f t="shared" si="6"/>
        <v>8.9</v>
      </c>
      <c r="AE60" s="93">
        <f t="shared" si="6"/>
        <v>9.9</v>
      </c>
      <c r="AF60" s="93">
        <f t="shared" si="6"/>
        <v>11.2</v>
      </c>
      <c r="AG60" s="108">
        <f t="shared" si="6"/>
        <v>39.5</v>
      </c>
      <c r="AH60" s="108">
        <f t="shared" si="6"/>
        <v>39.5</v>
      </c>
      <c r="AI60" s="108">
        <f t="shared" si="6"/>
        <v>39.5</v>
      </c>
      <c r="AJ60" s="108">
        <f t="shared" si="6"/>
        <v>39.5</v>
      </c>
      <c r="AK60" s="108">
        <f t="shared" si="6"/>
        <v>39.5</v>
      </c>
    </row>
    <row r="61" spans="7:37" x14ac:dyDescent="0.35">
      <c r="G61" s="1">
        <v>22</v>
      </c>
      <c r="H61" s="93">
        <f t="shared" si="6"/>
        <v>58.2</v>
      </c>
      <c r="I61" s="93">
        <f t="shared" si="6"/>
        <v>35.700000000000003</v>
      </c>
      <c r="J61" s="93">
        <f t="shared" si="6"/>
        <v>15.1</v>
      </c>
      <c r="K61" s="93">
        <f t="shared" si="6"/>
        <v>2.2000000000000002</v>
      </c>
      <c r="L61" s="93">
        <f t="shared" si="6"/>
        <v>23.4</v>
      </c>
      <c r="M61" s="93">
        <f t="shared" si="6"/>
        <v>29.3</v>
      </c>
      <c r="N61" s="93">
        <f t="shared" si="6"/>
        <v>50.8</v>
      </c>
      <c r="O61" s="93">
        <f t="shared" si="6"/>
        <v>36.700000000000003</v>
      </c>
      <c r="P61" s="93">
        <f t="shared" si="6"/>
        <v>36.200000000000003</v>
      </c>
      <c r="Q61" s="93">
        <f t="shared" si="6"/>
        <v>36.1</v>
      </c>
      <c r="R61" s="93">
        <f t="shared" si="6"/>
        <v>38.799999999999997</v>
      </c>
      <c r="S61" s="93">
        <f t="shared" si="6"/>
        <v>106</v>
      </c>
      <c r="T61" s="93">
        <f t="shared" si="6"/>
        <v>108</v>
      </c>
      <c r="U61" s="93">
        <f t="shared" si="6"/>
        <v>65.3</v>
      </c>
      <c r="V61" s="93">
        <f t="shared" si="6"/>
        <v>65.7</v>
      </c>
      <c r="W61" s="93">
        <f t="shared" si="6"/>
        <v>66.599999999999994</v>
      </c>
      <c r="X61" s="93">
        <f t="shared" si="6"/>
        <v>62.5</v>
      </c>
      <c r="Y61" s="93">
        <f t="shared" si="6"/>
        <v>62.5</v>
      </c>
      <c r="Z61" s="93">
        <f t="shared" si="6"/>
        <v>21.6</v>
      </c>
      <c r="AA61" s="93">
        <f t="shared" si="6"/>
        <v>7.3</v>
      </c>
      <c r="AB61" s="93">
        <f t="shared" si="6"/>
        <v>6.4</v>
      </c>
      <c r="AC61" s="93">
        <f t="shared" si="6"/>
        <v>500</v>
      </c>
      <c r="AD61" s="93">
        <f t="shared" si="6"/>
        <v>3</v>
      </c>
      <c r="AE61" s="93">
        <f t="shared" si="6"/>
        <v>3.5</v>
      </c>
      <c r="AF61" s="93">
        <f t="shared" si="6"/>
        <v>4.8</v>
      </c>
      <c r="AG61" s="108">
        <f t="shared" si="6"/>
        <v>47.2</v>
      </c>
      <c r="AH61" s="108">
        <f t="shared" si="6"/>
        <v>47.2</v>
      </c>
      <c r="AI61" s="108">
        <f t="shared" si="6"/>
        <v>47.2</v>
      </c>
      <c r="AJ61" s="108">
        <f t="shared" si="6"/>
        <v>47.2</v>
      </c>
      <c r="AK61" s="108">
        <f t="shared" si="6"/>
        <v>47.2</v>
      </c>
    </row>
    <row r="62" spans="7:37" x14ac:dyDescent="0.35">
      <c r="G62" s="1">
        <v>23</v>
      </c>
      <c r="H62" s="93">
        <f t="shared" si="6"/>
        <v>56.7</v>
      </c>
      <c r="I62" s="93">
        <f t="shared" si="6"/>
        <v>34.200000000000003</v>
      </c>
      <c r="J62" s="93">
        <f t="shared" si="6"/>
        <v>13.6</v>
      </c>
      <c r="K62" s="93">
        <f t="shared" si="6"/>
        <v>4.5</v>
      </c>
      <c r="L62" s="93">
        <f t="shared" si="6"/>
        <v>22.4</v>
      </c>
      <c r="M62" s="93">
        <f t="shared" si="6"/>
        <v>28.3</v>
      </c>
      <c r="N62" s="93">
        <f t="shared" si="6"/>
        <v>49.3</v>
      </c>
      <c r="O62" s="93">
        <f t="shared" si="6"/>
        <v>35.200000000000003</v>
      </c>
      <c r="P62" s="93">
        <f t="shared" si="6"/>
        <v>34.700000000000003</v>
      </c>
      <c r="Q62" s="93">
        <f t="shared" si="6"/>
        <v>34.6</v>
      </c>
      <c r="R62" s="93">
        <f t="shared" si="6"/>
        <v>37.299999999999997</v>
      </c>
      <c r="S62" s="93">
        <f t="shared" si="6"/>
        <v>104</v>
      </c>
      <c r="T62" s="93">
        <f t="shared" si="6"/>
        <v>106</v>
      </c>
      <c r="U62" s="93">
        <f t="shared" si="6"/>
        <v>63.8</v>
      </c>
      <c r="V62" s="93">
        <f t="shared" si="6"/>
        <v>64.2</v>
      </c>
      <c r="W62" s="93">
        <f t="shared" si="6"/>
        <v>65.099999999999994</v>
      </c>
      <c r="X62" s="93">
        <f t="shared" si="6"/>
        <v>61</v>
      </c>
      <c r="Y62" s="93">
        <f t="shared" si="6"/>
        <v>61</v>
      </c>
      <c r="Z62" s="93">
        <f t="shared" si="6"/>
        <v>20.100000000000001</v>
      </c>
      <c r="AA62" s="93">
        <f t="shared" si="6"/>
        <v>8.8000000000000007</v>
      </c>
      <c r="AB62" s="93">
        <f t="shared" si="6"/>
        <v>9.3000000000000007</v>
      </c>
      <c r="AC62" s="93">
        <f t="shared" si="6"/>
        <v>3</v>
      </c>
      <c r="AD62" s="93">
        <f t="shared" si="6"/>
        <v>500</v>
      </c>
      <c r="AE62" s="93">
        <f t="shared" si="6"/>
        <v>3</v>
      </c>
      <c r="AF62" s="93">
        <f t="shared" si="6"/>
        <v>3.9</v>
      </c>
      <c r="AG62" s="108">
        <f t="shared" si="6"/>
        <v>45.7</v>
      </c>
      <c r="AH62" s="108">
        <f t="shared" si="6"/>
        <v>45.7</v>
      </c>
      <c r="AI62" s="108">
        <f t="shared" si="6"/>
        <v>45.7</v>
      </c>
      <c r="AJ62" s="108">
        <f t="shared" si="6"/>
        <v>45.7</v>
      </c>
      <c r="AK62" s="108">
        <f t="shared" si="6"/>
        <v>45.7</v>
      </c>
    </row>
    <row r="63" spans="7:37" x14ac:dyDescent="0.35">
      <c r="G63" s="1">
        <v>24</v>
      </c>
      <c r="H63" s="93">
        <f t="shared" si="6"/>
        <v>58.2</v>
      </c>
      <c r="I63" s="93">
        <f t="shared" si="6"/>
        <v>35.9</v>
      </c>
      <c r="J63" s="93">
        <f t="shared" si="6"/>
        <v>15.9</v>
      </c>
      <c r="K63" s="93">
        <f t="shared" si="6"/>
        <v>5.2</v>
      </c>
      <c r="L63" s="93">
        <f t="shared" si="6"/>
        <v>21</v>
      </c>
      <c r="M63" s="93">
        <f t="shared" si="6"/>
        <v>26.9</v>
      </c>
      <c r="N63" s="93">
        <f t="shared" si="6"/>
        <v>51</v>
      </c>
      <c r="O63" s="93">
        <f t="shared" si="6"/>
        <v>36.9</v>
      </c>
      <c r="P63" s="93">
        <f t="shared" si="6"/>
        <v>36.4</v>
      </c>
      <c r="Q63" s="93">
        <f t="shared" si="6"/>
        <v>36.299999999999997</v>
      </c>
      <c r="R63" s="93">
        <f t="shared" si="6"/>
        <v>38.9</v>
      </c>
      <c r="S63" s="93">
        <f t="shared" si="6"/>
        <v>106</v>
      </c>
      <c r="T63" s="93">
        <f t="shared" si="6"/>
        <v>108</v>
      </c>
      <c r="U63" s="93">
        <f t="shared" si="6"/>
        <v>65.2</v>
      </c>
      <c r="V63" s="93">
        <f t="shared" si="6"/>
        <v>65.599999999999994</v>
      </c>
      <c r="W63" s="93">
        <f t="shared" si="6"/>
        <v>66.599999999999994</v>
      </c>
      <c r="X63" s="93">
        <f t="shared" si="6"/>
        <v>62.5</v>
      </c>
      <c r="Y63" s="93">
        <f t="shared" si="6"/>
        <v>60.6</v>
      </c>
      <c r="Z63" s="93">
        <f t="shared" si="6"/>
        <v>21.6</v>
      </c>
      <c r="AA63" s="93">
        <f t="shared" si="6"/>
        <v>11.6</v>
      </c>
      <c r="AB63" s="93">
        <f t="shared" si="6"/>
        <v>10.1</v>
      </c>
      <c r="AC63" s="93">
        <f t="shared" si="6"/>
        <v>3.5</v>
      </c>
      <c r="AD63" s="93">
        <f t="shared" si="6"/>
        <v>3.1</v>
      </c>
      <c r="AE63" s="93">
        <f t="shared" si="6"/>
        <v>500</v>
      </c>
      <c r="AF63" s="93">
        <f t="shared" si="6"/>
        <v>2.5</v>
      </c>
      <c r="AG63" s="108">
        <f t="shared" si="6"/>
        <v>47.6</v>
      </c>
      <c r="AH63" s="108">
        <f t="shared" si="6"/>
        <v>47.6</v>
      </c>
      <c r="AI63" s="108">
        <f t="shared" si="6"/>
        <v>47.6</v>
      </c>
      <c r="AJ63" s="108">
        <f t="shared" si="6"/>
        <v>47.6</v>
      </c>
      <c r="AK63" s="108">
        <f t="shared" si="6"/>
        <v>47.6</v>
      </c>
    </row>
    <row r="64" spans="7:37" x14ac:dyDescent="0.35">
      <c r="G64" s="1">
        <v>25</v>
      </c>
      <c r="H64" s="93">
        <f t="shared" si="6"/>
        <v>59</v>
      </c>
      <c r="I64" s="93">
        <f t="shared" si="6"/>
        <v>36.700000000000003</v>
      </c>
      <c r="J64" s="93">
        <f t="shared" si="6"/>
        <v>16.7</v>
      </c>
      <c r="K64" s="93">
        <f t="shared" si="6"/>
        <v>6.6</v>
      </c>
      <c r="L64" s="93">
        <f t="shared" si="6"/>
        <v>19</v>
      </c>
      <c r="M64" s="93">
        <f t="shared" si="6"/>
        <v>24.9</v>
      </c>
      <c r="N64" s="93">
        <f t="shared" si="6"/>
        <v>51.8</v>
      </c>
      <c r="O64" s="93">
        <f t="shared" si="6"/>
        <v>37.700000000000003</v>
      </c>
      <c r="P64" s="93">
        <f t="shared" si="6"/>
        <v>37.200000000000003</v>
      </c>
      <c r="Q64" s="93">
        <f t="shared" si="6"/>
        <v>37.1</v>
      </c>
      <c r="R64" s="93">
        <f t="shared" si="6"/>
        <v>39.700000000000003</v>
      </c>
      <c r="S64" s="93">
        <f t="shared" si="6"/>
        <v>107</v>
      </c>
      <c r="T64" s="93">
        <f t="shared" si="6"/>
        <v>108</v>
      </c>
      <c r="U64" s="93">
        <f t="shared" si="6"/>
        <v>66</v>
      </c>
      <c r="V64" s="93">
        <f t="shared" si="6"/>
        <v>66.400000000000006</v>
      </c>
      <c r="W64" s="93">
        <f t="shared" si="6"/>
        <v>67.400000000000006</v>
      </c>
      <c r="X64" s="93">
        <f t="shared" si="6"/>
        <v>63.3</v>
      </c>
      <c r="Y64" s="93">
        <f t="shared" si="6"/>
        <v>61.5</v>
      </c>
      <c r="Z64" s="93">
        <f t="shared" si="6"/>
        <v>22.4</v>
      </c>
      <c r="AA64" s="93">
        <f t="shared" si="6"/>
        <v>11.9</v>
      </c>
      <c r="AB64" s="93">
        <f t="shared" si="6"/>
        <v>11.4</v>
      </c>
      <c r="AC64" s="93">
        <f t="shared" si="6"/>
        <v>4.8</v>
      </c>
      <c r="AD64" s="93">
        <f t="shared" si="6"/>
        <v>3.9</v>
      </c>
      <c r="AE64" s="93">
        <f t="shared" si="6"/>
        <v>2.5</v>
      </c>
      <c r="AF64" s="93">
        <f t="shared" si="6"/>
        <v>500</v>
      </c>
      <c r="AG64" s="108">
        <f t="shared" si="6"/>
        <v>48.4</v>
      </c>
      <c r="AH64" s="108">
        <f t="shared" si="6"/>
        <v>48.4</v>
      </c>
      <c r="AI64" s="108">
        <f t="shared" si="6"/>
        <v>48.4</v>
      </c>
      <c r="AJ64" s="108">
        <f t="shared" si="6"/>
        <v>48.4</v>
      </c>
      <c r="AK64" s="108">
        <f t="shared" si="6"/>
        <v>48.4</v>
      </c>
    </row>
    <row r="65" spans="7:45" x14ac:dyDescent="0.35">
      <c r="G65" s="63">
        <v>1</v>
      </c>
      <c r="H65" s="108">
        <f t="shared" si="6"/>
        <v>500</v>
      </c>
      <c r="I65" s="108">
        <f t="shared" si="6"/>
        <v>28.8</v>
      </c>
      <c r="J65" s="108">
        <f t="shared" si="6"/>
        <v>36.5</v>
      </c>
      <c r="K65" s="108">
        <f t="shared" si="6"/>
        <v>46.2</v>
      </c>
      <c r="L65" s="108">
        <f t="shared" si="6"/>
        <v>58.7</v>
      </c>
      <c r="M65" s="108">
        <f t="shared" si="6"/>
        <v>64.599999999999994</v>
      </c>
      <c r="N65" s="108">
        <f t="shared" si="6"/>
        <v>70</v>
      </c>
      <c r="O65" s="108">
        <f t="shared" si="6"/>
        <v>43.2</v>
      </c>
      <c r="P65" s="108">
        <f t="shared" si="6"/>
        <v>40.700000000000003</v>
      </c>
      <c r="Q65" s="108">
        <f t="shared" si="6"/>
        <v>39.9</v>
      </c>
      <c r="R65" s="108">
        <f t="shared" si="6"/>
        <v>39</v>
      </c>
      <c r="S65" s="108">
        <f t="shared" si="6"/>
        <v>65</v>
      </c>
      <c r="T65" s="108">
        <f t="shared" si="6"/>
        <v>66.599999999999994</v>
      </c>
      <c r="U65" s="108">
        <f t="shared" si="6"/>
        <v>20.6</v>
      </c>
      <c r="V65" s="108">
        <f t="shared" si="6"/>
        <v>21</v>
      </c>
      <c r="W65" s="108">
        <f t="shared" si="6"/>
        <v>22</v>
      </c>
      <c r="X65" s="108">
        <f t="shared" si="6"/>
        <v>17.899999999999999</v>
      </c>
      <c r="Y65" s="108">
        <f t="shared" si="6"/>
        <v>32.700000000000003</v>
      </c>
      <c r="Z65" s="108">
        <f t="shared" si="6"/>
        <v>28.3</v>
      </c>
      <c r="AA65" s="108">
        <f t="shared" si="6"/>
        <v>46</v>
      </c>
      <c r="AB65" s="108">
        <f t="shared" si="6"/>
        <v>39.5</v>
      </c>
      <c r="AC65" s="108">
        <f t="shared" si="6"/>
        <v>47.2</v>
      </c>
      <c r="AD65" s="108">
        <f t="shared" si="6"/>
        <v>45.7</v>
      </c>
      <c r="AE65" s="108">
        <f t="shared" si="6"/>
        <v>47.6</v>
      </c>
      <c r="AF65" s="108">
        <f t="shared" si="6"/>
        <v>48.4</v>
      </c>
      <c r="AG65" s="109">
        <f>IF($G65=AG$39,0,500)</f>
        <v>0</v>
      </c>
      <c r="AH65" s="109">
        <f t="shared" ref="AH65:AK69" si="7">IF($G65=AH$39,0,500)</f>
        <v>500</v>
      </c>
      <c r="AI65" s="109">
        <f t="shared" si="7"/>
        <v>500</v>
      </c>
      <c r="AJ65" s="109">
        <f t="shared" si="7"/>
        <v>500</v>
      </c>
      <c r="AK65" s="109">
        <f t="shared" si="7"/>
        <v>500</v>
      </c>
    </row>
    <row r="66" spans="7:45" x14ac:dyDescent="0.35">
      <c r="G66" s="63">
        <v>2</v>
      </c>
      <c r="H66" s="108">
        <f t="shared" si="6"/>
        <v>13.6</v>
      </c>
      <c r="I66" s="108">
        <f t="shared" si="6"/>
        <v>500</v>
      </c>
      <c r="J66" s="108">
        <f t="shared" si="6"/>
        <v>36.5</v>
      </c>
      <c r="K66" s="108">
        <f t="shared" si="6"/>
        <v>46.2</v>
      </c>
      <c r="L66" s="108">
        <f t="shared" si="6"/>
        <v>58.7</v>
      </c>
      <c r="M66" s="108">
        <f t="shared" si="6"/>
        <v>64.599999999999994</v>
      </c>
      <c r="N66" s="108">
        <f t="shared" si="6"/>
        <v>70</v>
      </c>
      <c r="O66" s="108">
        <f t="shared" si="6"/>
        <v>43.2</v>
      </c>
      <c r="P66" s="108">
        <f t="shared" si="6"/>
        <v>40.700000000000003</v>
      </c>
      <c r="Q66" s="108">
        <f t="shared" si="6"/>
        <v>39.9</v>
      </c>
      <c r="R66" s="108">
        <f t="shared" si="6"/>
        <v>39</v>
      </c>
      <c r="S66" s="108">
        <f t="shared" si="6"/>
        <v>65</v>
      </c>
      <c r="T66" s="108">
        <f t="shared" si="6"/>
        <v>66.599999999999994</v>
      </c>
      <c r="U66" s="108">
        <f t="shared" si="6"/>
        <v>20.6</v>
      </c>
      <c r="V66" s="108">
        <f t="shared" si="6"/>
        <v>21</v>
      </c>
      <c r="W66" s="108">
        <f t="shared" si="6"/>
        <v>22</v>
      </c>
      <c r="X66" s="108">
        <f t="shared" si="6"/>
        <v>17.899999999999999</v>
      </c>
      <c r="Y66" s="108">
        <f t="shared" si="6"/>
        <v>32.700000000000003</v>
      </c>
      <c r="Z66" s="108">
        <f t="shared" si="6"/>
        <v>28.3</v>
      </c>
      <c r="AA66" s="108">
        <f t="shared" si="6"/>
        <v>46</v>
      </c>
      <c r="AB66" s="108">
        <f t="shared" si="6"/>
        <v>39.5</v>
      </c>
      <c r="AC66" s="108">
        <f t="shared" si="6"/>
        <v>47.2</v>
      </c>
      <c r="AD66" s="108">
        <f t="shared" si="6"/>
        <v>45.7</v>
      </c>
      <c r="AE66" s="108">
        <f t="shared" si="6"/>
        <v>47.6</v>
      </c>
      <c r="AF66" s="108">
        <f t="shared" si="6"/>
        <v>48.4</v>
      </c>
      <c r="AG66" s="109">
        <f t="shared" ref="AG66:AG69" si="8">IF($G66=AG$39,0,500)</f>
        <v>500</v>
      </c>
      <c r="AH66" s="109">
        <f t="shared" si="7"/>
        <v>0</v>
      </c>
      <c r="AI66" s="109">
        <f t="shared" si="7"/>
        <v>500</v>
      </c>
      <c r="AJ66" s="109">
        <f t="shared" si="7"/>
        <v>500</v>
      </c>
      <c r="AK66" s="109">
        <f t="shared" si="7"/>
        <v>500</v>
      </c>
    </row>
    <row r="67" spans="7:45" x14ac:dyDescent="0.35">
      <c r="G67" s="63">
        <v>3</v>
      </c>
      <c r="H67" s="108">
        <f t="shared" si="6"/>
        <v>13.6</v>
      </c>
      <c r="I67" s="108">
        <f t="shared" si="6"/>
        <v>28.8</v>
      </c>
      <c r="J67" s="108">
        <f t="shared" si="6"/>
        <v>500</v>
      </c>
      <c r="K67" s="108">
        <f t="shared" si="6"/>
        <v>46.2</v>
      </c>
      <c r="L67" s="108">
        <f t="shared" si="6"/>
        <v>58.7</v>
      </c>
      <c r="M67" s="108">
        <f t="shared" si="6"/>
        <v>64.599999999999994</v>
      </c>
      <c r="N67" s="108">
        <f t="shared" si="6"/>
        <v>70</v>
      </c>
      <c r="O67" s="108">
        <f t="shared" si="6"/>
        <v>43.2</v>
      </c>
      <c r="P67" s="108">
        <f t="shared" si="6"/>
        <v>40.700000000000003</v>
      </c>
      <c r="Q67" s="108">
        <f t="shared" si="6"/>
        <v>39.9</v>
      </c>
      <c r="R67" s="108">
        <f t="shared" si="6"/>
        <v>39</v>
      </c>
      <c r="S67" s="108">
        <f t="shared" si="6"/>
        <v>65</v>
      </c>
      <c r="T67" s="108">
        <f t="shared" si="6"/>
        <v>66.599999999999994</v>
      </c>
      <c r="U67" s="108">
        <f t="shared" si="6"/>
        <v>20.6</v>
      </c>
      <c r="V67" s="108">
        <f t="shared" si="6"/>
        <v>21</v>
      </c>
      <c r="W67" s="108">
        <f t="shared" si="6"/>
        <v>22</v>
      </c>
      <c r="X67" s="108">
        <f t="shared" si="6"/>
        <v>17.899999999999999</v>
      </c>
      <c r="Y67" s="108">
        <f t="shared" si="6"/>
        <v>32.700000000000003</v>
      </c>
      <c r="Z67" s="108">
        <f t="shared" si="6"/>
        <v>28.3</v>
      </c>
      <c r="AA67" s="108">
        <f t="shared" si="6"/>
        <v>46</v>
      </c>
      <c r="AB67" s="108">
        <f t="shared" si="6"/>
        <v>39.5</v>
      </c>
      <c r="AC67" s="108">
        <f t="shared" si="6"/>
        <v>47.2</v>
      </c>
      <c r="AD67" s="108">
        <f t="shared" si="6"/>
        <v>45.7</v>
      </c>
      <c r="AE67" s="108">
        <f t="shared" si="6"/>
        <v>47.6</v>
      </c>
      <c r="AF67" s="108">
        <f t="shared" si="6"/>
        <v>48.4</v>
      </c>
      <c r="AG67" s="109">
        <f t="shared" si="8"/>
        <v>500</v>
      </c>
      <c r="AH67" s="109">
        <f t="shared" si="7"/>
        <v>500</v>
      </c>
      <c r="AI67" s="109">
        <f t="shared" si="7"/>
        <v>0</v>
      </c>
      <c r="AJ67" s="109">
        <f t="shared" si="7"/>
        <v>500</v>
      </c>
      <c r="AK67" s="109">
        <f t="shared" si="7"/>
        <v>500</v>
      </c>
    </row>
    <row r="68" spans="7:45" x14ac:dyDescent="0.35">
      <c r="G68" s="63">
        <v>4</v>
      </c>
      <c r="H68" s="108">
        <f t="shared" ref="H68:AF69" si="9">IF($G68=H$39,500,H33)</f>
        <v>13.6</v>
      </c>
      <c r="I68" s="108">
        <f t="shared" si="9"/>
        <v>28.8</v>
      </c>
      <c r="J68" s="108">
        <f t="shared" si="9"/>
        <v>36.5</v>
      </c>
      <c r="K68" s="108">
        <f t="shared" si="9"/>
        <v>500</v>
      </c>
      <c r="L68" s="108">
        <f t="shared" si="9"/>
        <v>58.7</v>
      </c>
      <c r="M68" s="108">
        <f t="shared" si="9"/>
        <v>64.599999999999994</v>
      </c>
      <c r="N68" s="108">
        <f t="shared" si="9"/>
        <v>70</v>
      </c>
      <c r="O68" s="108">
        <f t="shared" si="9"/>
        <v>43.2</v>
      </c>
      <c r="P68" s="108">
        <f t="shared" si="9"/>
        <v>40.700000000000003</v>
      </c>
      <c r="Q68" s="108">
        <f t="shared" si="9"/>
        <v>39.9</v>
      </c>
      <c r="R68" s="108">
        <f t="shared" si="9"/>
        <v>39</v>
      </c>
      <c r="S68" s="108">
        <f t="shared" si="9"/>
        <v>65</v>
      </c>
      <c r="T68" s="108">
        <f t="shared" si="9"/>
        <v>66.599999999999994</v>
      </c>
      <c r="U68" s="108">
        <f t="shared" si="9"/>
        <v>20.6</v>
      </c>
      <c r="V68" s="108">
        <f t="shared" si="9"/>
        <v>21</v>
      </c>
      <c r="W68" s="108">
        <f t="shared" si="9"/>
        <v>22</v>
      </c>
      <c r="X68" s="108">
        <f t="shared" si="9"/>
        <v>17.899999999999999</v>
      </c>
      <c r="Y68" s="108">
        <f t="shared" si="9"/>
        <v>32.700000000000003</v>
      </c>
      <c r="Z68" s="108">
        <f t="shared" si="9"/>
        <v>28.3</v>
      </c>
      <c r="AA68" s="108">
        <f t="shared" si="9"/>
        <v>46</v>
      </c>
      <c r="AB68" s="108">
        <f t="shared" si="9"/>
        <v>39.5</v>
      </c>
      <c r="AC68" s="108">
        <f t="shared" si="9"/>
        <v>47.2</v>
      </c>
      <c r="AD68" s="108">
        <f t="shared" si="9"/>
        <v>45.7</v>
      </c>
      <c r="AE68" s="108">
        <f t="shared" si="9"/>
        <v>47.6</v>
      </c>
      <c r="AF68" s="108">
        <f t="shared" si="9"/>
        <v>48.4</v>
      </c>
      <c r="AG68" s="109">
        <f t="shared" si="8"/>
        <v>500</v>
      </c>
      <c r="AH68" s="109">
        <f t="shared" si="7"/>
        <v>500</v>
      </c>
      <c r="AI68" s="109">
        <f t="shared" si="7"/>
        <v>500</v>
      </c>
      <c r="AJ68" s="109">
        <f t="shared" si="7"/>
        <v>0</v>
      </c>
      <c r="AK68" s="109">
        <f t="shared" si="7"/>
        <v>500</v>
      </c>
    </row>
    <row r="69" spans="7:45" x14ac:dyDescent="0.35">
      <c r="G69" s="63">
        <v>5</v>
      </c>
      <c r="H69" s="108">
        <f t="shared" si="9"/>
        <v>13.6</v>
      </c>
      <c r="I69" s="108">
        <f t="shared" si="9"/>
        <v>28.8</v>
      </c>
      <c r="J69" s="108">
        <f t="shared" si="9"/>
        <v>36.5</v>
      </c>
      <c r="K69" s="108">
        <f t="shared" si="9"/>
        <v>46.2</v>
      </c>
      <c r="L69" s="108">
        <f t="shared" si="9"/>
        <v>500</v>
      </c>
      <c r="M69" s="108">
        <f t="shared" si="9"/>
        <v>64.599999999999994</v>
      </c>
      <c r="N69" s="108">
        <f t="shared" si="9"/>
        <v>70</v>
      </c>
      <c r="O69" s="108">
        <f t="shared" si="9"/>
        <v>43.2</v>
      </c>
      <c r="P69" s="108">
        <f t="shared" si="9"/>
        <v>40.700000000000003</v>
      </c>
      <c r="Q69" s="108">
        <f t="shared" si="9"/>
        <v>39.9</v>
      </c>
      <c r="R69" s="108">
        <f t="shared" si="9"/>
        <v>39</v>
      </c>
      <c r="S69" s="108">
        <f t="shared" si="9"/>
        <v>65</v>
      </c>
      <c r="T69" s="108">
        <f t="shared" si="9"/>
        <v>66.599999999999994</v>
      </c>
      <c r="U69" s="108">
        <f t="shared" si="9"/>
        <v>20.6</v>
      </c>
      <c r="V69" s="108">
        <f t="shared" si="9"/>
        <v>21</v>
      </c>
      <c r="W69" s="108">
        <f t="shared" si="9"/>
        <v>22</v>
      </c>
      <c r="X69" s="108">
        <f t="shared" si="9"/>
        <v>17.899999999999999</v>
      </c>
      <c r="Y69" s="108">
        <f t="shared" si="9"/>
        <v>32.700000000000003</v>
      </c>
      <c r="Z69" s="108">
        <f t="shared" si="9"/>
        <v>28.3</v>
      </c>
      <c r="AA69" s="108">
        <f t="shared" si="9"/>
        <v>46</v>
      </c>
      <c r="AB69" s="108">
        <f t="shared" si="9"/>
        <v>39.5</v>
      </c>
      <c r="AC69" s="108">
        <f t="shared" si="9"/>
        <v>47.2</v>
      </c>
      <c r="AD69" s="108">
        <f t="shared" si="9"/>
        <v>45.7</v>
      </c>
      <c r="AE69" s="108">
        <f t="shared" si="9"/>
        <v>47.6</v>
      </c>
      <c r="AF69" s="108">
        <f t="shared" si="9"/>
        <v>48.4</v>
      </c>
      <c r="AG69" s="109">
        <f t="shared" si="8"/>
        <v>500</v>
      </c>
      <c r="AH69" s="109">
        <f t="shared" si="7"/>
        <v>500</v>
      </c>
      <c r="AI69" s="109">
        <f t="shared" si="7"/>
        <v>500</v>
      </c>
      <c r="AJ69" s="109">
        <f t="shared" si="7"/>
        <v>500</v>
      </c>
      <c r="AK69" s="109">
        <f t="shared" si="7"/>
        <v>0</v>
      </c>
    </row>
    <row r="74" spans="7:45" x14ac:dyDescent="0.35">
      <c r="G74" s="95" t="s">
        <v>85</v>
      </c>
      <c r="H74" s="96">
        <v>1</v>
      </c>
      <c r="I74" s="96">
        <v>2</v>
      </c>
      <c r="J74" s="96">
        <v>3</v>
      </c>
      <c r="K74" s="96">
        <v>4</v>
      </c>
      <c r="L74" s="96">
        <v>5</v>
      </c>
      <c r="M74" s="96">
        <v>6</v>
      </c>
      <c r="N74" s="96">
        <v>7</v>
      </c>
      <c r="O74" s="96">
        <v>8</v>
      </c>
      <c r="P74" s="96">
        <v>9</v>
      </c>
      <c r="Q74" s="96">
        <v>10</v>
      </c>
      <c r="R74" s="96">
        <v>11</v>
      </c>
      <c r="S74" s="96">
        <v>12</v>
      </c>
      <c r="T74" s="96">
        <v>13</v>
      </c>
      <c r="U74" s="96">
        <v>14</v>
      </c>
      <c r="V74" s="96">
        <v>15</v>
      </c>
      <c r="W74" s="96">
        <v>16</v>
      </c>
      <c r="X74" s="96">
        <v>17</v>
      </c>
      <c r="Y74" s="96">
        <v>18</v>
      </c>
      <c r="Z74" s="96">
        <v>19</v>
      </c>
      <c r="AA74" s="96">
        <v>20</v>
      </c>
      <c r="AB74" s="96">
        <v>21</v>
      </c>
      <c r="AC74" s="96">
        <v>22</v>
      </c>
      <c r="AD74" s="96">
        <v>23</v>
      </c>
      <c r="AE74" s="96">
        <v>24</v>
      </c>
      <c r="AF74" s="96">
        <v>25</v>
      </c>
      <c r="AG74" s="97">
        <v>26</v>
      </c>
      <c r="AH74" s="97">
        <v>27</v>
      </c>
      <c r="AI74" s="97">
        <v>28</v>
      </c>
      <c r="AJ74" s="98">
        <v>29</v>
      </c>
      <c r="AK74" s="97">
        <v>30</v>
      </c>
      <c r="AM74" t="s">
        <v>88</v>
      </c>
      <c r="AR74" s="151" t="s">
        <v>99</v>
      </c>
      <c r="AS74" s="5" t="s">
        <v>110</v>
      </c>
    </row>
    <row r="75" spans="7:45" x14ac:dyDescent="0.35">
      <c r="G75" s="96">
        <v>1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100">
        <v>0</v>
      </c>
      <c r="T75" s="100">
        <v>0</v>
      </c>
      <c r="U75" s="100">
        <v>1</v>
      </c>
      <c r="V75" s="100">
        <v>0</v>
      </c>
      <c r="W75" s="100">
        <v>0</v>
      </c>
      <c r="X75" s="100">
        <v>0</v>
      </c>
      <c r="Y75" s="100">
        <v>0</v>
      </c>
      <c r="Z75" s="100">
        <v>0</v>
      </c>
      <c r="AA75" s="100">
        <v>0</v>
      </c>
      <c r="AB75" s="100">
        <v>0</v>
      </c>
      <c r="AC75" s="100">
        <v>0</v>
      </c>
      <c r="AD75" s="100">
        <v>0</v>
      </c>
      <c r="AE75" s="100">
        <v>0</v>
      </c>
      <c r="AF75" s="100">
        <v>0</v>
      </c>
      <c r="AG75" s="101">
        <v>0</v>
      </c>
      <c r="AH75" s="101">
        <v>0</v>
      </c>
      <c r="AI75" s="101">
        <v>0</v>
      </c>
      <c r="AJ75" s="101">
        <v>0</v>
      </c>
      <c r="AK75" s="101">
        <v>0</v>
      </c>
      <c r="AM75" s="104">
        <f>SUM(H75:AK75)</f>
        <v>1</v>
      </c>
      <c r="AR75" s="152">
        <f>G75</f>
        <v>1</v>
      </c>
      <c r="AS75" s="152">
        <f>SUMPRODUCT(H75:AK75,$H$74:$AK$74)</f>
        <v>14</v>
      </c>
    </row>
    <row r="76" spans="7:45" x14ac:dyDescent="0.35">
      <c r="G76" s="96">
        <v>2</v>
      </c>
      <c r="H76" s="100">
        <v>0</v>
      </c>
      <c r="I76" s="100">
        <v>0</v>
      </c>
      <c r="J76" s="100">
        <v>0</v>
      </c>
      <c r="K76" s="100">
        <v>0</v>
      </c>
      <c r="L76" s="100">
        <v>0</v>
      </c>
      <c r="M76" s="100">
        <v>0</v>
      </c>
      <c r="N76" s="100">
        <v>0</v>
      </c>
      <c r="O76" s="100">
        <v>0</v>
      </c>
      <c r="P76" s="100">
        <v>0</v>
      </c>
      <c r="Q76" s="100">
        <v>1</v>
      </c>
      <c r="R76" s="100">
        <v>0</v>
      </c>
      <c r="S76" s="100">
        <v>0</v>
      </c>
      <c r="T76" s="100">
        <v>0</v>
      </c>
      <c r="U76" s="100">
        <v>0</v>
      </c>
      <c r="V76" s="100">
        <v>0</v>
      </c>
      <c r="W76" s="100">
        <v>0</v>
      </c>
      <c r="X76" s="100">
        <v>0</v>
      </c>
      <c r="Y76" s="100">
        <v>0</v>
      </c>
      <c r="Z76" s="100">
        <v>0</v>
      </c>
      <c r="AA76" s="100">
        <v>0</v>
      </c>
      <c r="AB76" s="100">
        <v>0</v>
      </c>
      <c r="AC76" s="100">
        <v>0</v>
      </c>
      <c r="AD76" s="100">
        <v>0</v>
      </c>
      <c r="AE76" s="100">
        <v>0</v>
      </c>
      <c r="AF76" s="100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M76" s="104">
        <f t="shared" ref="AM76:AM104" si="10">SUM(H76:AK76)</f>
        <v>1</v>
      </c>
      <c r="AO76" t="s">
        <v>93</v>
      </c>
      <c r="AP76" s="103">
        <f>SUM(H100:AF104)</f>
        <v>5</v>
      </c>
      <c r="AR76" s="113">
        <f t="shared" ref="AR76:AR104" si="11">G76</f>
        <v>2</v>
      </c>
      <c r="AS76" s="113">
        <f t="shared" ref="AS76:AS104" si="12">SUMPRODUCT(H76:AK76,$H$74:$AK$74)</f>
        <v>10</v>
      </c>
    </row>
    <row r="77" spans="7:45" x14ac:dyDescent="0.35">
      <c r="G77" s="96">
        <v>3</v>
      </c>
      <c r="H77" s="100">
        <v>0</v>
      </c>
      <c r="I77" s="100">
        <v>0</v>
      </c>
      <c r="J77" s="100">
        <v>0</v>
      </c>
      <c r="K77" s="100">
        <v>0</v>
      </c>
      <c r="L77" s="100">
        <v>0</v>
      </c>
      <c r="M77" s="100">
        <v>0</v>
      </c>
      <c r="N77" s="100">
        <v>0</v>
      </c>
      <c r="O77" s="100">
        <v>0</v>
      </c>
      <c r="P77" s="100">
        <v>0</v>
      </c>
      <c r="Q77" s="100">
        <v>0</v>
      </c>
      <c r="R77" s="100">
        <v>0</v>
      </c>
      <c r="S77" s="100">
        <v>0</v>
      </c>
      <c r="T77" s="100">
        <v>0</v>
      </c>
      <c r="U77" s="100">
        <v>0</v>
      </c>
      <c r="V77" s="100">
        <v>0</v>
      </c>
      <c r="W77" s="100">
        <v>0</v>
      </c>
      <c r="X77" s="100">
        <v>0</v>
      </c>
      <c r="Y77" s="100">
        <v>0</v>
      </c>
      <c r="Z77" s="100">
        <v>0</v>
      </c>
      <c r="AA77" s="100">
        <v>0</v>
      </c>
      <c r="AB77" s="100">
        <v>1</v>
      </c>
      <c r="AC77" s="100">
        <v>0</v>
      </c>
      <c r="AD77" s="100">
        <v>0</v>
      </c>
      <c r="AE77" s="100">
        <v>0</v>
      </c>
      <c r="AF77" s="100">
        <v>0</v>
      </c>
      <c r="AG77" s="101">
        <v>0</v>
      </c>
      <c r="AH77" s="101">
        <v>0</v>
      </c>
      <c r="AI77" s="101">
        <v>0</v>
      </c>
      <c r="AJ77" s="101">
        <v>0</v>
      </c>
      <c r="AK77" s="101">
        <v>0</v>
      </c>
      <c r="AM77" s="104">
        <f t="shared" si="10"/>
        <v>1</v>
      </c>
      <c r="AO77" t="s">
        <v>94</v>
      </c>
      <c r="AP77" s="103">
        <f>SUM(AG75:AK99)</f>
        <v>5</v>
      </c>
      <c r="AR77" s="86">
        <f t="shared" si="11"/>
        <v>3</v>
      </c>
      <c r="AS77" s="86">
        <f t="shared" si="12"/>
        <v>21</v>
      </c>
    </row>
    <row r="78" spans="7:45" x14ac:dyDescent="0.35">
      <c r="G78" s="96">
        <v>4</v>
      </c>
      <c r="H78" s="100">
        <v>0</v>
      </c>
      <c r="I78" s="100">
        <v>0</v>
      </c>
      <c r="J78" s="100">
        <v>0</v>
      </c>
      <c r="K78" s="100">
        <v>0</v>
      </c>
      <c r="L78" s="100">
        <v>0</v>
      </c>
      <c r="M78" s="100">
        <v>0</v>
      </c>
      <c r="N78" s="100">
        <v>0</v>
      </c>
      <c r="O78" s="100">
        <v>0</v>
      </c>
      <c r="P78" s="100">
        <v>0</v>
      </c>
      <c r="Q78" s="100">
        <v>0</v>
      </c>
      <c r="R78" s="100">
        <v>0</v>
      </c>
      <c r="S78" s="100">
        <v>0</v>
      </c>
      <c r="T78" s="100">
        <v>0</v>
      </c>
      <c r="U78" s="100">
        <v>0</v>
      </c>
      <c r="V78" s="100">
        <v>0</v>
      </c>
      <c r="W78" s="100">
        <v>0</v>
      </c>
      <c r="X78" s="100">
        <v>0</v>
      </c>
      <c r="Y78" s="100">
        <v>0</v>
      </c>
      <c r="Z78" s="100">
        <v>0</v>
      </c>
      <c r="AA78" s="100">
        <v>1</v>
      </c>
      <c r="AB78" s="100">
        <v>0</v>
      </c>
      <c r="AC78" s="100">
        <v>0</v>
      </c>
      <c r="AD78" s="100">
        <v>0</v>
      </c>
      <c r="AE78" s="100">
        <v>0</v>
      </c>
      <c r="AF78" s="100">
        <v>0</v>
      </c>
      <c r="AG78" s="101">
        <v>0</v>
      </c>
      <c r="AH78" s="101">
        <v>0</v>
      </c>
      <c r="AI78" s="101">
        <v>0</v>
      </c>
      <c r="AJ78" s="101">
        <v>0</v>
      </c>
      <c r="AK78" s="101">
        <v>0</v>
      </c>
      <c r="AM78" s="104">
        <f t="shared" si="10"/>
        <v>1</v>
      </c>
      <c r="AR78" s="86">
        <f t="shared" si="11"/>
        <v>4</v>
      </c>
      <c r="AS78" s="86">
        <f t="shared" si="12"/>
        <v>20</v>
      </c>
    </row>
    <row r="79" spans="7:45" x14ac:dyDescent="0.35">
      <c r="G79" s="96">
        <v>5</v>
      </c>
      <c r="H79" s="100">
        <v>0</v>
      </c>
      <c r="I79" s="100">
        <v>0</v>
      </c>
      <c r="J79" s="100">
        <v>0</v>
      </c>
      <c r="K79" s="100">
        <v>0</v>
      </c>
      <c r="L79" s="100">
        <v>0</v>
      </c>
      <c r="M79" s="100">
        <v>0</v>
      </c>
      <c r="N79" s="100">
        <v>0</v>
      </c>
      <c r="O79" s="100">
        <v>0</v>
      </c>
      <c r="P79" s="100">
        <v>0</v>
      </c>
      <c r="Q79" s="100">
        <v>0</v>
      </c>
      <c r="R79" s="100">
        <v>0</v>
      </c>
      <c r="S79" s="100">
        <v>0</v>
      </c>
      <c r="T79" s="100">
        <v>0</v>
      </c>
      <c r="U79" s="100">
        <v>0</v>
      </c>
      <c r="V79" s="100">
        <v>0</v>
      </c>
      <c r="W79" s="100">
        <v>0</v>
      </c>
      <c r="X79" s="100">
        <v>0</v>
      </c>
      <c r="Y79" s="100">
        <v>0</v>
      </c>
      <c r="Z79" s="100">
        <v>0</v>
      </c>
      <c r="AA79" s="100">
        <v>0</v>
      </c>
      <c r="AB79" s="100">
        <v>0</v>
      </c>
      <c r="AC79" s="100">
        <v>0</v>
      </c>
      <c r="AD79" s="100">
        <v>0</v>
      </c>
      <c r="AE79" s="100">
        <v>0</v>
      </c>
      <c r="AF79" s="100">
        <v>1</v>
      </c>
      <c r="AG79" s="101">
        <v>0</v>
      </c>
      <c r="AH79" s="101">
        <v>0</v>
      </c>
      <c r="AI79" s="101">
        <v>0</v>
      </c>
      <c r="AJ79" s="101">
        <v>0</v>
      </c>
      <c r="AK79" s="101">
        <v>0</v>
      </c>
      <c r="AM79" s="104">
        <f t="shared" si="10"/>
        <v>1</v>
      </c>
      <c r="AR79" s="153">
        <f t="shared" si="11"/>
        <v>5</v>
      </c>
      <c r="AS79" s="153">
        <f t="shared" si="12"/>
        <v>25</v>
      </c>
    </row>
    <row r="80" spans="7:45" x14ac:dyDescent="0.35">
      <c r="G80" s="96">
        <v>6</v>
      </c>
      <c r="H80" s="100">
        <v>0</v>
      </c>
      <c r="I80" s="100">
        <v>0</v>
      </c>
      <c r="J80" s="100">
        <v>0</v>
      </c>
      <c r="K80" s="100">
        <v>0</v>
      </c>
      <c r="L80" s="100">
        <v>1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0">
        <v>0</v>
      </c>
      <c r="S80" s="100">
        <v>0</v>
      </c>
      <c r="T80" s="100">
        <v>0</v>
      </c>
      <c r="U80" s="100">
        <v>0</v>
      </c>
      <c r="V80" s="100">
        <v>0</v>
      </c>
      <c r="W80" s="100">
        <v>0</v>
      </c>
      <c r="X80" s="100">
        <v>0</v>
      </c>
      <c r="Y80" s="100">
        <v>0</v>
      </c>
      <c r="Z80" s="100">
        <v>0</v>
      </c>
      <c r="AA80" s="100">
        <v>0</v>
      </c>
      <c r="AB80" s="100">
        <v>0</v>
      </c>
      <c r="AC80" s="100">
        <v>0</v>
      </c>
      <c r="AD80" s="100">
        <v>0</v>
      </c>
      <c r="AE80" s="100">
        <v>0</v>
      </c>
      <c r="AF80" s="100">
        <v>0</v>
      </c>
      <c r="AG80" s="101">
        <v>0</v>
      </c>
      <c r="AH80" s="101">
        <v>0</v>
      </c>
      <c r="AI80" s="101">
        <v>0</v>
      </c>
      <c r="AJ80" s="101">
        <v>0</v>
      </c>
      <c r="AK80" s="101">
        <v>0</v>
      </c>
      <c r="AM80" s="104">
        <f t="shared" si="10"/>
        <v>1</v>
      </c>
      <c r="AR80" s="153">
        <f t="shared" si="11"/>
        <v>6</v>
      </c>
      <c r="AS80" s="153">
        <f t="shared" si="12"/>
        <v>5</v>
      </c>
    </row>
    <row r="81" spans="7:56" x14ac:dyDescent="0.35">
      <c r="G81" s="96">
        <v>7</v>
      </c>
      <c r="H81" s="100">
        <v>0</v>
      </c>
      <c r="I81" s="100">
        <v>0</v>
      </c>
      <c r="J81" s="100">
        <v>0</v>
      </c>
      <c r="K81" s="100">
        <v>0</v>
      </c>
      <c r="L81" s="100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0">
        <v>0</v>
      </c>
      <c r="S81" s="100">
        <v>0</v>
      </c>
      <c r="T81" s="100">
        <v>0</v>
      </c>
      <c r="U81" s="100">
        <v>0</v>
      </c>
      <c r="V81" s="100">
        <v>0</v>
      </c>
      <c r="W81" s="100">
        <v>0</v>
      </c>
      <c r="X81" s="100">
        <v>0</v>
      </c>
      <c r="Y81" s="100">
        <v>0</v>
      </c>
      <c r="Z81" s="100">
        <v>1</v>
      </c>
      <c r="AA81" s="100">
        <v>0</v>
      </c>
      <c r="AB81" s="100">
        <v>0</v>
      </c>
      <c r="AC81" s="100">
        <v>0</v>
      </c>
      <c r="AD81" s="100">
        <v>0</v>
      </c>
      <c r="AE81" s="100">
        <v>0</v>
      </c>
      <c r="AF81" s="100">
        <v>0</v>
      </c>
      <c r="AG81" s="101">
        <v>0</v>
      </c>
      <c r="AH81" s="101">
        <v>0</v>
      </c>
      <c r="AI81" s="101">
        <v>0</v>
      </c>
      <c r="AJ81" s="101">
        <v>0</v>
      </c>
      <c r="AK81" s="101">
        <v>0</v>
      </c>
      <c r="AM81" s="104">
        <f t="shared" si="10"/>
        <v>1</v>
      </c>
      <c r="AR81" s="113">
        <f t="shared" si="11"/>
        <v>7</v>
      </c>
      <c r="AS81" s="113">
        <f t="shared" si="12"/>
        <v>19</v>
      </c>
    </row>
    <row r="82" spans="7:56" x14ac:dyDescent="0.35">
      <c r="G82" s="96">
        <v>8</v>
      </c>
      <c r="H82" s="100">
        <v>0</v>
      </c>
      <c r="I82" s="100">
        <v>1</v>
      </c>
      <c r="J82" s="100">
        <v>0</v>
      </c>
      <c r="K82" s="100">
        <v>0</v>
      </c>
      <c r="L82" s="100">
        <v>0</v>
      </c>
      <c r="M82" s="100">
        <v>0</v>
      </c>
      <c r="N82" s="100">
        <v>0</v>
      </c>
      <c r="O82" s="100">
        <v>0</v>
      </c>
      <c r="P82" s="100">
        <v>0</v>
      </c>
      <c r="Q82" s="100">
        <v>0</v>
      </c>
      <c r="R82" s="100">
        <v>0</v>
      </c>
      <c r="S82" s="100">
        <v>0</v>
      </c>
      <c r="T82" s="100">
        <v>0</v>
      </c>
      <c r="U82" s="100">
        <v>0</v>
      </c>
      <c r="V82" s="100">
        <v>0</v>
      </c>
      <c r="W82" s="100">
        <v>0</v>
      </c>
      <c r="X82" s="100">
        <v>0</v>
      </c>
      <c r="Y82" s="100">
        <v>0</v>
      </c>
      <c r="Z82" s="100">
        <v>0</v>
      </c>
      <c r="AA82" s="100">
        <v>0</v>
      </c>
      <c r="AB82" s="100">
        <v>0</v>
      </c>
      <c r="AC82" s="100">
        <v>0</v>
      </c>
      <c r="AD82" s="100">
        <v>0</v>
      </c>
      <c r="AE82" s="100">
        <v>0</v>
      </c>
      <c r="AF82" s="100">
        <v>0</v>
      </c>
      <c r="AG82" s="101">
        <v>0</v>
      </c>
      <c r="AH82" s="101">
        <v>0</v>
      </c>
      <c r="AI82" s="101">
        <v>0</v>
      </c>
      <c r="AJ82" s="101">
        <v>0</v>
      </c>
      <c r="AK82" s="101">
        <v>0</v>
      </c>
      <c r="AM82" s="104">
        <f t="shared" si="10"/>
        <v>1</v>
      </c>
      <c r="AR82" s="113">
        <f t="shared" si="11"/>
        <v>8</v>
      </c>
      <c r="AS82" s="113">
        <f t="shared" si="12"/>
        <v>2</v>
      </c>
    </row>
    <row r="83" spans="7:56" x14ac:dyDescent="0.35">
      <c r="G83" s="96">
        <v>9</v>
      </c>
      <c r="H83" s="100">
        <v>0</v>
      </c>
      <c r="I83" s="100">
        <v>0</v>
      </c>
      <c r="J83" s="100">
        <v>0</v>
      </c>
      <c r="K83" s="100">
        <v>0</v>
      </c>
      <c r="L83" s="100">
        <v>0</v>
      </c>
      <c r="M83" s="100">
        <v>0</v>
      </c>
      <c r="N83" s="100">
        <v>0</v>
      </c>
      <c r="O83" s="100">
        <v>0</v>
      </c>
      <c r="P83" s="100">
        <v>0</v>
      </c>
      <c r="Q83" s="100">
        <v>0</v>
      </c>
      <c r="R83" s="100">
        <v>1</v>
      </c>
      <c r="S83" s="100">
        <v>0</v>
      </c>
      <c r="T83" s="100">
        <v>0</v>
      </c>
      <c r="U83" s="100">
        <v>0</v>
      </c>
      <c r="V83" s="100">
        <v>0</v>
      </c>
      <c r="W83" s="100">
        <v>0</v>
      </c>
      <c r="X83" s="100">
        <v>0</v>
      </c>
      <c r="Y83" s="100">
        <v>0</v>
      </c>
      <c r="Z83" s="100">
        <v>0</v>
      </c>
      <c r="AA83" s="100">
        <v>0</v>
      </c>
      <c r="AB83" s="100">
        <v>0</v>
      </c>
      <c r="AC83" s="100">
        <v>0</v>
      </c>
      <c r="AD83" s="100">
        <v>0</v>
      </c>
      <c r="AE83" s="100">
        <v>0</v>
      </c>
      <c r="AF83" s="100">
        <v>0</v>
      </c>
      <c r="AG83" s="101">
        <v>0</v>
      </c>
      <c r="AH83" s="101">
        <v>0</v>
      </c>
      <c r="AI83" s="101">
        <v>0</v>
      </c>
      <c r="AJ83" s="101">
        <v>0</v>
      </c>
      <c r="AK83" s="101">
        <v>0</v>
      </c>
      <c r="AM83" s="104">
        <f t="shared" si="10"/>
        <v>1</v>
      </c>
      <c r="AR83" s="154">
        <f t="shared" si="11"/>
        <v>9</v>
      </c>
      <c r="AS83" s="154">
        <f t="shared" si="12"/>
        <v>11</v>
      </c>
    </row>
    <row r="84" spans="7:56" x14ac:dyDescent="0.35">
      <c r="G84" s="96">
        <v>10</v>
      </c>
      <c r="H84" s="100">
        <v>0</v>
      </c>
      <c r="I84" s="100">
        <v>0</v>
      </c>
      <c r="J84" s="100">
        <v>0</v>
      </c>
      <c r="K84" s="100">
        <v>0</v>
      </c>
      <c r="L84" s="100">
        <v>0</v>
      </c>
      <c r="M84" s="100">
        <v>0</v>
      </c>
      <c r="N84" s="100">
        <v>1</v>
      </c>
      <c r="O84" s="100">
        <v>0</v>
      </c>
      <c r="P84" s="100">
        <v>0</v>
      </c>
      <c r="Q84" s="100">
        <v>0</v>
      </c>
      <c r="R84" s="100">
        <v>0</v>
      </c>
      <c r="S84" s="100">
        <v>0</v>
      </c>
      <c r="T84" s="100">
        <v>0</v>
      </c>
      <c r="U84" s="100">
        <v>0</v>
      </c>
      <c r="V84" s="100">
        <v>0</v>
      </c>
      <c r="W84" s="100">
        <v>0</v>
      </c>
      <c r="X84" s="100">
        <v>0</v>
      </c>
      <c r="Y84" s="100">
        <v>0</v>
      </c>
      <c r="Z84" s="100">
        <v>0</v>
      </c>
      <c r="AA84" s="100">
        <v>0</v>
      </c>
      <c r="AB84" s="100">
        <v>0</v>
      </c>
      <c r="AC84" s="100">
        <v>0</v>
      </c>
      <c r="AD84" s="100">
        <v>0</v>
      </c>
      <c r="AE84" s="100">
        <v>0</v>
      </c>
      <c r="AF84" s="100">
        <v>0</v>
      </c>
      <c r="AG84" s="101">
        <v>0</v>
      </c>
      <c r="AH84" s="101">
        <v>0</v>
      </c>
      <c r="AI84" s="101">
        <v>0</v>
      </c>
      <c r="AJ84" s="101">
        <v>0</v>
      </c>
      <c r="AK84" s="101">
        <v>0</v>
      </c>
      <c r="AM84" s="104">
        <f t="shared" si="10"/>
        <v>1</v>
      </c>
      <c r="AR84" s="113">
        <f t="shared" si="11"/>
        <v>10</v>
      </c>
      <c r="AS84" s="113">
        <f t="shared" si="12"/>
        <v>7</v>
      </c>
    </row>
    <row r="85" spans="7:56" x14ac:dyDescent="0.35">
      <c r="G85" s="96">
        <v>11</v>
      </c>
      <c r="H85" s="100">
        <v>0</v>
      </c>
      <c r="I85" s="100">
        <v>0</v>
      </c>
      <c r="J85" s="100">
        <v>0</v>
      </c>
      <c r="K85" s="100">
        <v>0</v>
      </c>
      <c r="L85" s="100">
        <v>0</v>
      </c>
      <c r="M85" s="100">
        <v>0</v>
      </c>
      <c r="N85" s="100">
        <v>0</v>
      </c>
      <c r="O85" s="100">
        <v>0</v>
      </c>
      <c r="P85" s="100">
        <v>0</v>
      </c>
      <c r="Q85" s="100">
        <v>0</v>
      </c>
      <c r="R85" s="100">
        <v>0</v>
      </c>
      <c r="S85" s="100">
        <v>0</v>
      </c>
      <c r="T85" s="100">
        <v>0</v>
      </c>
      <c r="U85" s="100">
        <v>0</v>
      </c>
      <c r="V85" s="100">
        <v>0</v>
      </c>
      <c r="W85" s="100">
        <v>0</v>
      </c>
      <c r="X85" s="100">
        <v>0</v>
      </c>
      <c r="Y85" s="100">
        <v>1</v>
      </c>
      <c r="Z85" s="100">
        <v>0</v>
      </c>
      <c r="AA85" s="100">
        <v>0</v>
      </c>
      <c r="AB85" s="100">
        <v>0</v>
      </c>
      <c r="AC85" s="100">
        <v>0</v>
      </c>
      <c r="AD85" s="100">
        <v>0</v>
      </c>
      <c r="AE85" s="100">
        <v>0</v>
      </c>
      <c r="AF85" s="100">
        <v>0</v>
      </c>
      <c r="AG85" s="101">
        <v>0</v>
      </c>
      <c r="AH85" s="101">
        <v>0</v>
      </c>
      <c r="AI85" s="101">
        <v>0</v>
      </c>
      <c r="AJ85" s="101">
        <v>0</v>
      </c>
      <c r="AK85" s="101">
        <v>0</v>
      </c>
      <c r="AM85" s="104">
        <f t="shared" si="10"/>
        <v>1</v>
      </c>
      <c r="AR85" s="154">
        <f t="shared" si="11"/>
        <v>11</v>
      </c>
      <c r="AS85" s="154">
        <f t="shared" si="12"/>
        <v>18</v>
      </c>
    </row>
    <row r="86" spans="7:56" x14ac:dyDescent="0.35">
      <c r="G86" s="96">
        <v>12</v>
      </c>
      <c r="H86" s="100">
        <v>0</v>
      </c>
      <c r="I86" s="100">
        <v>0</v>
      </c>
      <c r="J86" s="100">
        <v>0</v>
      </c>
      <c r="K86" s="100">
        <v>0</v>
      </c>
      <c r="L86" s="100">
        <v>0</v>
      </c>
      <c r="M86" s="100">
        <v>0</v>
      </c>
      <c r="N86" s="100">
        <v>0</v>
      </c>
      <c r="O86" s="100">
        <v>0</v>
      </c>
      <c r="P86" s="100">
        <v>0</v>
      </c>
      <c r="Q86" s="100">
        <v>0</v>
      </c>
      <c r="R86" s="100">
        <v>0</v>
      </c>
      <c r="S86" s="100">
        <v>0</v>
      </c>
      <c r="T86" s="100">
        <v>0</v>
      </c>
      <c r="U86" s="100">
        <v>0</v>
      </c>
      <c r="V86" s="100">
        <v>0</v>
      </c>
      <c r="W86" s="100">
        <v>0</v>
      </c>
      <c r="X86" s="100">
        <v>0</v>
      </c>
      <c r="Y86" s="100">
        <v>0</v>
      </c>
      <c r="Z86" s="100">
        <v>0</v>
      </c>
      <c r="AA86" s="100">
        <v>0</v>
      </c>
      <c r="AB86" s="100">
        <v>0</v>
      </c>
      <c r="AC86" s="100">
        <v>0</v>
      </c>
      <c r="AD86" s="100">
        <v>0</v>
      </c>
      <c r="AE86" s="100">
        <v>0</v>
      </c>
      <c r="AF86" s="100">
        <v>0</v>
      </c>
      <c r="AG86" s="101">
        <v>0</v>
      </c>
      <c r="AH86" s="101">
        <v>0</v>
      </c>
      <c r="AI86" s="101">
        <v>0</v>
      </c>
      <c r="AJ86" s="101">
        <v>0</v>
      </c>
      <c r="AK86" s="101">
        <v>1</v>
      </c>
      <c r="AM86" s="104">
        <f t="shared" si="10"/>
        <v>1</v>
      </c>
      <c r="AR86" s="152">
        <f t="shared" si="11"/>
        <v>12</v>
      </c>
      <c r="AS86" s="152">
        <f t="shared" si="12"/>
        <v>30</v>
      </c>
    </row>
    <row r="87" spans="7:56" x14ac:dyDescent="0.35">
      <c r="G87" s="96">
        <v>13</v>
      </c>
      <c r="H87" s="100">
        <v>0</v>
      </c>
      <c r="I87" s="100">
        <v>0</v>
      </c>
      <c r="J87" s="100">
        <v>0</v>
      </c>
      <c r="K87" s="100">
        <v>0</v>
      </c>
      <c r="L87" s="100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0">
        <v>0</v>
      </c>
      <c r="S87" s="100">
        <v>1</v>
      </c>
      <c r="T87" s="100">
        <v>0</v>
      </c>
      <c r="U87" s="100">
        <v>0</v>
      </c>
      <c r="V87" s="100">
        <v>0</v>
      </c>
      <c r="W87" s="100">
        <v>0</v>
      </c>
      <c r="X87" s="100">
        <v>0</v>
      </c>
      <c r="Y87" s="100">
        <v>0</v>
      </c>
      <c r="Z87" s="100">
        <v>0</v>
      </c>
      <c r="AA87" s="100">
        <v>0</v>
      </c>
      <c r="AB87" s="100">
        <v>0</v>
      </c>
      <c r="AC87" s="100">
        <v>0</v>
      </c>
      <c r="AD87" s="100">
        <v>0</v>
      </c>
      <c r="AE87" s="100">
        <v>0</v>
      </c>
      <c r="AF87" s="100">
        <v>0</v>
      </c>
      <c r="AG87" s="101">
        <v>0</v>
      </c>
      <c r="AH87" s="101">
        <v>0</v>
      </c>
      <c r="AI87" s="101">
        <v>0</v>
      </c>
      <c r="AJ87" s="101">
        <v>0</v>
      </c>
      <c r="AK87" s="101">
        <v>0</v>
      </c>
      <c r="AM87" s="104">
        <f t="shared" si="10"/>
        <v>1</v>
      </c>
      <c r="AR87" s="152">
        <f t="shared" si="11"/>
        <v>13</v>
      </c>
      <c r="AS87" s="152">
        <f t="shared" si="12"/>
        <v>12</v>
      </c>
      <c r="AV87" s="5"/>
      <c r="AW87" s="5"/>
      <c r="AX87" s="5"/>
      <c r="AY87" s="5"/>
      <c r="AZ87" s="5"/>
      <c r="BA87" s="5"/>
      <c r="BB87" s="5"/>
      <c r="BC87" s="5"/>
      <c r="BD87" s="5" t="s">
        <v>0</v>
      </c>
    </row>
    <row r="88" spans="7:56" x14ac:dyDescent="0.35">
      <c r="G88" s="96">
        <v>14</v>
      </c>
      <c r="H88" s="100">
        <v>0</v>
      </c>
      <c r="I88" s="100">
        <v>0</v>
      </c>
      <c r="J88" s="100">
        <v>0</v>
      </c>
      <c r="K88" s="100">
        <v>0</v>
      </c>
      <c r="L88" s="100">
        <v>0</v>
      </c>
      <c r="M88" s="100">
        <v>0</v>
      </c>
      <c r="N88" s="100">
        <v>0</v>
      </c>
      <c r="O88" s="100">
        <v>0</v>
      </c>
      <c r="P88" s="100">
        <v>0</v>
      </c>
      <c r="Q88" s="100">
        <v>0</v>
      </c>
      <c r="R88" s="100">
        <v>0</v>
      </c>
      <c r="S88" s="100">
        <v>0</v>
      </c>
      <c r="T88" s="100">
        <v>0</v>
      </c>
      <c r="U88" s="100">
        <v>0</v>
      </c>
      <c r="V88" s="100">
        <v>0</v>
      </c>
      <c r="W88" s="100">
        <v>1</v>
      </c>
      <c r="X88" s="100">
        <v>0</v>
      </c>
      <c r="Y88" s="100">
        <v>0</v>
      </c>
      <c r="Z88" s="100">
        <v>0</v>
      </c>
      <c r="AA88" s="100">
        <v>0</v>
      </c>
      <c r="AB88" s="100">
        <v>0</v>
      </c>
      <c r="AC88" s="100">
        <v>0</v>
      </c>
      <c r="AD88" s="100">
        <v>0</v>
      </c>
      <c r="AE88" s="100">
        <v>0</v>
      </c>
      <c r="AF88" s="100">
        <v>0</v>
      </c>
      <c r="AG88" s="101">
        <v>0</v>
      </c>
      <c r="AH88" s="101">
        <v>0</v>
      </c>
      <c r="AI88" s="101">
        <v>0</v>
      </c>
      <c r="AJ88" s="101">
        <v>0</v>
      </c>
      <c r="AK88" s="101">
        <v>0</v>
      </c>
      <c r="AM88" s="104">
        <f t="shared" si="10"/>
        <v>1</v>
      </c>
      <c r="AR88" s="152">
        <f t="shared" si="11"/>
        <v>14</v>
      </c>
      <c r="AS88" s="152">
        <f t="shared" si="12"/>
        <v>16</v>
      </c>
      <c r="AV88" s="5" t="s">
        <v>117</v>
      </c>
      <c r="AW88" s="5">
        <v>26</v>
      </c>
      <c r="AX88" s="5">
        <v>22</v>
      </c>
      <c r="AY88" s="5">
        <v>4</v>
      </c>
      <c r="AZ88" s="5">
        <v>20</v>
      </c>
      <c r="BA88" s="5">
        <v>3</v>
      </c>
      <c r="BB88" s="5">
        <v>21</v>
      </c>
      <c r="BC88" s="5">
        <v>26</v>
      </c>
      <c r="BD88" s="5">
        <f>SUM(AC30+K26+AA8+J24+AB7+AG25)</f>
        <v>102.80000000000001</v>
      </c>
    </row>
    <row r="89" spans="7:56" x14ac:dyDescent="0.35">
      <c r="G89" s="96">
        <v>15</v>
      </c>
      <c r="H89" s="100">
        <v>0</v>
      </c>
      <c r="I89" s="100">
        <v>0</v>
      </c>
      <c r="J89" s="100">
        <v>0</v>
      </c>
      <c r="K89" s="100">
        <v>0</v>
      </c>
      <c r="L89" s="100">
        <v>0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0">
        <v>0</v>
      </c>
      <c r="S89" s="100">
        <v>0</v>
      </c>
      <c r="T89" s="100">
        <v>0</v>
      </c>
      <c r="U89" s="100">
        <v>0</v>
      </c>
      <c r="V89" s="100">
        <v>0</v>
      </c>
      <c r="W89" s="100">
        <v>0</v>
      </c>
      <c r="X89" s="100">
        <v>0</v>
      </c>
      <c r="Y89" s="100">
        <v>0</v>
      </c>
      <c r="Z89" s="100">
        <v>0</v>
      </c>
      <c r="AA89" s="100">
        <v>0</v>
      </c>
      <c r="AB89" s="100">
        <v>0</v>
      </c>
      <c r="AC89" s="100">
        <v>0</v>
      </c>
      <c r="AD89" s="100">
        <v>0</v>
      </c>
      <c r="AE89" s="100">
        <v>0</v>
      </c>
      <c r="AF89" s="100">
        <v>0</v>
      </c>
      <c r="AG89" s="101">
        <v>0</v>
      </c>
      <c r="AH89" s="101">
        <v>1</v>
      </c>
      <c r="AI89" s="101">
        <v>0</v>
      </c>
      <c r="AJ89" s="101">
        <v>0</v>
      </c>
      <c r="AK89" s="101">
        <v>0</v>
      </c>
      <c r="AM89" s="104">
        <f t="shared" si="10"/>
        <v>1</v>
      </c>
      <c r="AR89" s="154">
        <f t="shared" si="11"/>
        <v>15</v>
      </c>
      <c r="AS89" s="154">
        <f t="shared" si="12"/>
        <v>27</v>
      </c>
      <c r="AV89" s="5" t="s">
        <v>118</v>
      </c>
      <c r="AW89" s="5">
        <v>27</v>
      </c>
      <c r="AX89" s="5">
        <v>6</v>
      </c>
      <c r="AY89" s="5">
        <v>5</v>
      </c>
      <c r="AZ89" s="5">
        <v>25</v>
      </c>
      <c r="BA89" s="5">
        <v>24</v>
      </c>
      <c r="BB89" s="5">
        <v>23</v>
      </c>
      <c r="BC89" s="5">
        <v>29</v>
      </c>
      <c r="BD89" s="5">
        <f>SUM(M31+L10+AF9+AE29+AD28+AJ27)</f>
        <v>141.89999999999998</v>
      </c>
    </row>
    <row r="90" spans="7:56" x14ac:dyDescent="0.35">
      <c r="G90" s="96">
        <v>16</v>
      </c>
      <c r="H90" s="100">
        <v>0</v>
      </c>
      <c r="I90" s="100">
        <v>0</v>
      </c>
      <c r="J90" s="100">
        <v>0</v>
      </c>
      <c r="K90" s="100">
        <v>0</v>
      </c>
      <c r="L90" s="100">
        <v>0</v>
      </c>
      <c r="M90" s="100">
        <v>0</v>
      </c>
      <c r="N90" s="100">
        <v>0</v>
      </c>
      <c r="O90" s="100">
        <v>0</v>
      </c>
      <c r="P90" s="100">
        <v>0</v>
      </c>
      <c r="Q90" s="100">
        <v>0</v>
      </c>
      <c r="R90" s="100">
        <v>0</v>
      </c>
      <c r="S90" s="100">
        <v>0</v>
      </c>
      <c r="T90" s="100">
        <v>1</v>
      </c>
      <c r="U90" s="100">
        <v>0</v>
      </c>
      <c r="V90" s="100">
        <v>0</v>
      </c>
      <c r="W90" s="100">
        <v>0</v>
      </c>
      <c r="X90" s="100">
        <v>0</v>
      </c>
      <c r="Y90" s="100">
        <v>0</v>
      </c>
      <c r="Z90" s="100">
        <v>0</v>
      </c>
      <c r="AA90" s="100">
        <v>0</v>
      </c>
      <c r="AB90" s="100">
        <v>0</v>
      </c>
      <c r="AC90" s="100">
        <v>0</v>
      </c>
      <c r="AD90" s="100">
        <v>0</v>
      </c>
      <c r="AE90" s="100">
        <v>0</v>
      </c>
      <c r="AF90" s="100">
        <v>0</v>
      </c>
      <c r="AG90" s="101">
        <v>0</v>
      </c>
      <c r="AH90" s="101">
        <v>0</v>
      </c>
      <c r="AI90" s="101">
        <v>0</v>
      </c>
      <c r="AJ90" s="101">
        <v>0</v>
      </c>
      <c r="AK90" s="101">
        <v>0</v>
      </c>
      <c r="AM90" s="104">
        <f t="shared" si="10"/>
        <v>1</v>
      </c>
      <c r="AR90" s="152">
        <f t="shared" si="11"/>
        <v>16</v>
      </c>
      <c r="AS90" s="152">
        <f t="shared" si="12"/>
        <v>13</v>
      </c>
      <c r="AV90" s="5" t="s">
        <v>119</v>
      </c>
      <c r="AW90" s="5">
        <v>28</v>
      </c>
      <c r="AX90" s="5">
        <v>8</v>
      </c>
      <c r="AY90" s="5">
        <v>2</v>
      </c>
      <c r="AZ90" s="5">
        <v>10</v>
      </c>
      <c r="BA90" s="5">
        <v>7</v>
      </c>
      <c r="BB90" s="5">
        <v>19</v>
      </c>
      <c r="BC90" s="5">
        <v>28</v>
      </c>
      <c r="BD90" s="5">
        <f>SUM(O32+I12+Q6+N14+Z11+AJ23)</f>
        <v>182.10000000000002</v>
      </c>
    </row>
    <row r="91" spans="7:56" x14ac:dyDescent="0.35">
      <c r="G91" s="96">
        <v>17</v>
      </c>
      <c r="H91" s="100">
        <v>0</v>
      </c>
      <c r="I91" s="100">
        <v>0</v>
      </c>
      <c r="J91" s="100">
        <v>0</v>
      </c>
      <c r="K91" s="100">
        <v>0</v>
      </c>
      <c r="L91" s="100">
        <v>0</v>
      </c>
      <c r="M91" s="100">
        <v>0</v>
      </c>
      <c r="N91" s="100">
        <v>0</v>
      </c>
      <c r="O91" s="100">
        <v>0</v>
      </c>
      <c r="P91" s="100">
        <v>0</v>
      </c>
      <c r="Q91" s="100">
        <v>0</v>
      </c>
      <c r="R91" s="100">
        <v>0</v>
      </c>
      <c r="S91" s="100">
        <v>0</v>
      </c>
      <c r="T91" s="100">
        <v>0</v>
      </c>
      <c r="U91" s="100">
        <v>0</v>
      </c>
      <c r="V91" s="100">
        <v>1</v>
      </c>
      <c r="W91" s="100">
        <v>0</v>
      </c>
      <c r="X91" s="100">
        <v>0</v>
      </c>
      <c r="Y91" s="100">
        <v>0</v>
      </c>
      <c r="Z91" s="100">
        <v>0</v>
      </c>
      <c r="AA91" s="100">
        <v>0</v>
      </c>
      <c r="AB91" s="100">
        <v>0</v>
      </c>
      <c r="AC91" s="100">
        <v>0</v>
      </c>
      <c r="AD91" s="100">
        <v>0</v>
      </c>
      <c r="AE91" s="100">
        <v>0</v>
      </c>
      <c r="AF91" s="100">
        <v>0</v>
      </c>
      <c r="AG91" s="101">
        <v>0</v>
      </c>
      <c r="AH91" s="101">
        <v>0</v>
      </c>
      <c r="AI91" s="101">
        <v>0</v>
      </c>
      <c r="AJ91" s="101">
        <v>0</v>
      </c>
      <c r="AK91" s="101">
        <v>0</v>
      </c>
      <c r="AM91" s="104">
        <f t="shared" si="10"/>
        <v>1</v>
      </c>
      <c r="AR91" s="154">
        <f t="shared" si="11"/>
        <v>17</v>
      </c>
      <c r="AS91" s="154">
        <f t="shared" si="12"/>
        <v>15</v>
      </c>
      <c r="AV91" s="5" t="s">
        <v>120</v>
      </c>
      <c r="AW91" s="5">
        <v>29</v>
      </c>
      <c r="AX91" s="5">
        <v>1</v>
      </c>
      <c r="AY91" s="5">
        <v>14</v>
      </c>
      <c r="AZ91" s="5">
        <v>16</v>
      </c>
      <c r="BA91" s="5">
        <v>13</v>
      </c>
      <c r="BB91" s="5">
        <v>12</v>
      </c>
      <c r="BC91" s="5">
        <v>30</v>
      </c>
      <c r="BD91" s="5">
        <f>SUM(H33+U5+W18+T20+S17+AK16)</f>
        <v>151.80000000000001</v>
      </c>
    </row>
    <row r="92" spans="7:56" x14ac:dyDescent="0.35">
      <c r="G92" s="96">
        <v>18</v>
      </c>
      <c r="H92" s="100">
        <v>0</v>
      </c>
      <c r="I92" s="100">
        <v>0</v>
      </c>
      <c r="J92" s="100">
        <v>0</v>
      </c>
      <c r="K92" s="100">
        <v>0</v>
      </c>
      <c r="L92" s="100">
        <v>0</v>
      </c>
      <c r="M92" s="100">
        <v>0</v>
      </c>
      <c r="N92" s="100">
        <v>0</v>
      </c>
      <c r="O92" s="100">
        <v>0</v>
      </c>
      <c r="P92" s="100">
        <v>0</v>
      </c>
      <c r="Q92" s="100">
        <v>0</v>
      </c>
      <c r="R92" s="100">
        <v>0</v>
      </c>
      <c r="S92" s="100">
        <v>0</v>
      </c>
      <c r="T92" s="100">
        <v>0</v>
      </c>
      <c r="U92" s="100">
        <v>0</v>
      </c>
      <c r="V92" s="100">
        <v>0</v>
      </c>
      <c r="W92" s="100">
        <v>0</v>
      </c>
      <c r="X92" s="100">
        <v>1</v>
      </c>
      <c r="Y92" s="100">
        <v>0</v>
      </c>
      <c r="Z92" s="100">
        <v>0</v>
      </c>
      <c r="AA92" s="100">
        <v>0</v>
      </c>
      <c r="AB92" s="100">
        <v>0</v>
      </c>
      <c r="AC92" s="100">
        <v>0</v>
      </c>
      <c r="AD92" s="100">
        <v>0</v>
      </c>
      <c r="AE92" s="100">
        <v>0</v>
      </c>
      <c r="AF92" s="100">
        <v>0</v>
      </c>
      <c r="AG92" s="101">
        <v>0</v>
      </c>
      <c r="AH92" s="101">
        <v>0</v>
      </c>
      <c r="AI92" s="101">
        <v>0</v>
      </c>
      <c r="AJ92" s="101">
        <v>0</v>
      </c>
      <c r="AK92" s="101">
        <v>0</v>
      </c>
      <c r="AM92" s="104">
        <f t="shared" si="10"/>
        <v>1</v>
      </c>
      <c r="AR92" s="154">
        <f t="shared" si="11"/>
        <v>18</v>
      </c>
      <c r="AS92" s="154">
        <f t="shared" si="12"/>
        <v>17</v>
      </c>
      <c r="AV92" s="5" t="s">
        <v>121</v>
      </c>
      <c r="AW92" s="154">
        <v>30</v>
      </c>
      <c r="AX92" s="5">
        <v>9</v>
      </c>
      <c r="AY92" s="5">
        <v>11</v>
      </c>
      <c r="AZ92" s="5">
        <v>18</v>
      </c>
      <c r="BA92" s="5">
        <v>17</v>
      </c>
      <c r="BB92" s="5">
        <v>15</v>
      </c>
      <c r="BC92" s="5">
        <v>27</v>
      </c>
      <c r="BD92" s="5">
        <f>SUM(P34+R13+Y15+X22+V21+AH19)</f>
        <v>114.60000000000001</v>
      </c>
    </row>
    <row r="93" spans="7:56" x14ac:dyDescent="0.35">
      <c r="G93" s="96">
        <v>19</v>
      </c>
      <c r="H93" s="100">
        <v>0</v>
      </c>
      <c r="I93" s="100">
        <v>0</v>
      </c>
      <c r="J93" s="100">
        <v>0</v>
      </c>
      <c r="K93" s="100">
        <v>0</v>
      </c>
      <c r="L93" s="100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0">
        <v>0</v>
      </c>
      <c r="S93" s="100">
        <v>0</v>
      </c>
      <c r="T93" s="100">
        <v>0</v>
      </c>
      <c r="U93" s="100">
        <v>0</v>
      </c>
      <c r="V93" s="100">
        <v>0</v>
      </c>
      <c r="W93" s="100">
        <v>0</v>
      </c>
      <c r="X93" s="100">
        <v>0</v>
      </c>
      <c r="Y93" s="100">
        <v>0</v>
      </c>
      <c r="Z93" s="100">
        <v>0</v>
      </c>
      <c r="AA93" s="100">
        <v>0</v>
      </c>
      <c r="AB93" s="100">
        <v>0</v>
      </c>
      <c r="AC93" s="100">
        <v>0</v>
      </c>
      <c r="AD93" s="100">
        <v>0</v>
      </c>
      <c r="AE93" s="100">
        <v>0</v>
      </c>
      <c r="AF93" s="100">
        <v>0</v>
      </c>
      <c r="AG93" s="101">
        <v>0</v>
      </c>
      <c r="AH93" s="101">
        <v>0</v>
      </c>
      <c r="AI93" s="101">
        <v>1</v>
      </c>
      <c r="AJ93" s="101">
        <v>0</v>
      </c>
      <c r="AK93" s="101">
        <v>0</v>
      </c>
      <c r="AM93" s="104">
        <f t="shared" si="10"/>
        <v>1</v>
      </c>
      <c r="AR93" s="113">
        <f t="shared" si="11"/>
        <v>19</v>
      </c>
      <c r="AS93" s="113">
        <f t="shared" si="12"/>
        <v>28</v>
      </c>
    </row>
    <row r="94" spans="7:56" ht="15" x14ac:dyDescent="0.35">
      <c r="G94" s="96">
        <v>20</v>
      </c>
      <c r="H94" s="100">
        <v>0</v>
      </c>
      <c r="I94" s="100">
        <v>0</v>
      </c>
      <c r="J94" s="100">
        <v>1</v>
      </c>
      <c r="K94" s="100">
        <v>0</v>
      </c>
      <c r="L94" s="100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0">
        <v>0</v>
      </c>
      <c r="S94" s="100">
        <v>0</v>
      </c>
      <c r="T94" s="100">
        <v>0</v>
      </c>
      <c r="U94" s="100">
        <v>0</v>
      </c>
      <c r="V94" s="100">
        <v>0</v>
      </c>
      <c r="W94" s="100">
        <v>0</v>
      </c>
      <c r="X94" s="100">
        <v>0</v>
      </c>
      <c r="Y94" s="100">
        <v>0</v>
      </c>
      <c r="Z94" s="100">
        <v>0</v>
      </c>
      <c r="AA94" s="100">
        <v>0</v>
      </c>
      <c r="AB94" s="100">
        <v>0</v>
      </c>
      <c r="AC94" s="100">
        <v>0</v>
      </c>
      <c r="AD94" s="100">
        <v>0</v>
      </c>
      <c r="AE94" s="100">
        <v>0</v>
      </c>
      <c r="AF94" s="100">
        <v>0</v>
      </c>
      <c r="AG94" s="101">
        <v>0</v>
      </c>
      <c r="AH94" s="101">
        <v>0</v>
      </c>
      <c r="AI94" s="101">
        <v>0</v>
      </c>
      <c r="AJ94" s="101">
        <v>0</v>
      </c>
      <c r="AK94" s="101">
        <v>0</v>
      </c>
      <c r="AM94" s="104">
        <f t="shared" si="10"/>
        <v>1</v>
      </c>
      <c r="AR94" s="86">
        <f t="shared" si="11"/>
        <v>20</v>
      </c>
      <c r="AS94" s="86">
        <f t="shared" si="12"/>
        <v>3</v>
      </c>
      <c r="AW94" s="159"/>
      <c r="AX94" s="159"/>
      <c r="AY94" s="159"/>
      <c r="AZ94" s="159"/>
      <c r="BA94" s="159"/>
    </row>
    <row r="95" spans="7:56" ht="15.5" x14ac:dyDescent="0.35">
      <c r="G95" s="96">
        <v>21</v>
      </c>
      <c r="H95" s="100">
        <v>0</v>
      </c>
      <c r="I95" s="100">
        <v>0</v>
      </c>
      <c r="J95" s="100">
        <v>0</v>
      </c>
      <c r="K95" s="100">
        <v>0</v>
      </c>
      <c r="L95" s="100">
        <v>0</v>
      </c>
      <c r="M95" s="100">
        <v>0</v>
      </c>
      <c r="N95" s="100">
        <v>0</v>
      </c>
      <c r="O95" s="100">
        <v>0</v>
      </c>
      <c r="P95" s="100">
        <v>0</v>
      </c>
      <c r="Q95" s="100">
        <v>0</v>
      </c>
      <c r="R95" s="100">
        <v>0</v>
      </c>
      <c r="S95" s="100">
        <v>0</v>
      </c>
      <c r="T95" s="100">
        <v>0</v>
      </c>
      <c r="U95" s="100">
        <v>0</v>
      </c>
      <c r="V95" s="100">
        <v>0</v>
      </c>
      <c r="W95" s="100">
        <v>0</v>
      </c>
      <c r="X95" s="100">
        <v>0</v>
      </c>
      <c r="Y95" s="100">
        <v>0</v>
      </c>
      <c r="Z95" s="100">
        <v>0</v>
      </c>
      <c r="AA95" s="100">
        <v>0</v>
      </c>
      <c r="AB95" s="100">
        <v>0</v>
      </c>
      <c r="AC95" s="100">
        <v>0</v>
      </c>
      <c r="AD95" s="100">
        <v>0</v>
      </c>
      <c r="AE95" s="100">
        <v>0</v>
      </c>
      <c r="AF95" s="100">
        <v>0</v>
      </c>
      <c r="AG95" s="101">
        <v>1</v>
      </c>
      <c r="AH95" s="101">
        <v>0</v>
      </c>
      <c r="AI95" s="101">
        <v>0</v>
      </c>
      <c r="AJ95" s="101">
        <v>0</v>
      </c>
      <c r="AK95" s="101">
        <v>0</v>
      </c>
      <c r="AM95" s="104">
        <f t="shared" si="10"/>
        <v>1</v>
      </c>
      <c r="AR95" s="86">
        <f t="shared" si="11"/>
        <v>21</v>
      </c>
      <c r="AS95" s="86">
        <f t="shared" si="12"/>
        <v>26</v>
      </c>
      <c r="AW95" s="160"/>
      <c r="AX95" s="160"/>
      <c r="AY95" s="160"/>
      <c r="AZ95" s="160"/>
      <c r="BA95" s="160"/>
    </row>
    <row r="96" spans="7:56" ht="15.5" x14ac:dyDescent="0.35">
      <c r="G96" s="96">
        <v>22</v>
      </c>
      <c r="H96" s="100">
        <v>0</v>
      </c>
      <c r="I96" s="100">
        <v>0</v>
      </c>
      <c r="J96" s="100">
        <v>0</v>
      </c>
      <c r="K96" s="100">
        <v>1</v>
      </c>
      <c r="L96" s="100">
        <v>0</v>
      </c>
      <c r="M96" s="100">
        <v>0</v>
      </c>
      <c r="N96" s="100">
        <v>0</v>
      </c>
      <c r="O96" s="100">
        <v>0</v>
      </c>
      <c r="P96" s="100">
        <v>0</v>
      </c>
      <c r="Q96" s="100">
        <v>0</v>
      </c>
      <c r="R96" s="100">
        <v>0</v>
      </c>
      <c r="S96" s="100">
        <v>0</v>
      </c>
      <c r="T96" s="100">
        <v>0</v>
      </c>
      <c r="U96" s="100">
        <v>0</v>
      </c>
      <c r="V96" s="100">
        <v>0</v>
      </c>
      <c r="W96" s="100">
        <v>0</v>
      </c>
      <c r="X96" s="100">
        <v>0</v>
      </c>
      <c r="Y96" s="100">
        <v>0</v>
      </c>
      <c r="Z96" s="100">
        <v>0</v>
      </c>
      <c r="AA96" s="100">
        <v>0</v>
      </c>
      <c r="AB96" s="100">
        <v>0</v>
      </c>
      <c r="AC96" s="100">
        <v>0</v>
      </c>
      <c r="AD96" s="100">
        <v>0</v>
      </c>
      <c r="AE96" s="100">
        <v>0</v>
      </c>
      <c r="AF96" s="100">
        <v>0</v>
      </c>
      <c r="AG96" s="101">
        <v>0</v>
      </c>
      <c r="AH96" s="101">
        <v>0</v>
      </c>
      <c r="AI96" s="101">
        <v>0</v>
      </c>
      <c r="AJ96" s="101">
        <v>0</v>
      </c>
      <c r="AK96" s="101">
        <v>0</v>
      </c>
      <c r="AM96" s="104">
        <f t="shared" si="10"/>
        <v>1</v>
      </c>
      <c r="AR96" s="86">
        <f t="shared" si="11"/>
        <v>22</v>
      </c>
      <c r="AS96" s="86">
        <f t="shared" si="12"/>
        <v>4</v>
      </c>
      <c r="AW96" s="160"/>
      <c r="AX96" s="160"/>
      <c r="AY96" s="160"/>
      <c r="AZ96" s="160"/>
      <c r="BA96" s="160"/>
    </row>
    <row r="97" spans="3:53" ht="15.5" x14ac:dyDescent="0.35">
      <c r="G97" s="96">
        <v>23</v>
      </c>
      <c r="H97" s="100">
        <v>0</v>
      </c>
      <c r="I97" s="100">
        <v>0</v>
      </c>
      <c r="J97" s="100">
        <v>0</v>
      </c>
      <c r="K97" s="100">
        <v>0</v>
      </c>
      <c r="L97" s="100">
        <v>0</v>
      </c>
      <c r="M97" s="100">
        <v>0</v>
      </c>
      <c r="N97" s="100">
        <v>0</v>
      </c>
      <c r="O97" s="100">
        <v>0</v>
      </c>
      <c r="P97" s="100">
        <v>0</v>
      </c>
      <c r="Q97" s="100">
        <v>0</v>
      </c>
      <c r="R97" s="100">
        <v>0</v>
      </c>
      <c r="S97" s="100">
        <v>0</v>
      </c>
      <c r="T97" s="100">
        <v>0</v>
      </c>
      <c r="U97" s="100">
        <v>0</v>
      </c>
      <c r="V97" s="100">
        <v>0</v>
      </c>
      <c r="W97" s="100">
        <v>0</v>
      </c>
      <c r="X97" s="100">
        <v>0</v>
      </c>
      <c r="Y97" s="100">
        <v>0</v>
      </c>
      <c r="Z97" s="100">
        <v>0</v>
      </c>
      <c r="AA97" s="100">
        <v>0</v>
      </c>
      <c r="AB97" s="100">
        <v>0</v>
      </c>
      <c r="AC97" s="100">
        <v>0</v>
      </c>
      <c r="AD97" s="100">
        <v>0</v>
      </c>
      <c r="AE97" s="100">
        <v>0</v>
      </c>
      <c r="AF97" s="100">
        <v>0</v>
      </c>
      <c r="AG97" s="101">
        <v>0</v>
      </c>
      <c r="AH97" s="101">
        <v>0</v>
      </c>
      <c r="AI97" s="101">
        <v>0</v>
      </c>
      <c r="AJ97" s="101">
        <v>1</v>
      </c>
      <c r="AK97" s="101">
        <v>0</v>
      </c>
      <c r="AM97" s="104">
        <f t="shared" si="10"/>
        <v>1</v>
      </c>
      <c r="AR97" s="5">
        <f t="shared" si="11"/>
        <v>23</v>
      </c>
      <c r="AS97" s="5">
        <f t="shared" si="12"/>
        <v>29</v>
      </c>
      <c r="AW97" s="160"/>
      <c r="AX97" s="160"/>
      <c r="AY97" s="160"/>
      <c r="AZ97" s="160"/>
      <c r="BA97" s="160"/>
    </row>
    <row r="98" spans="3:53" ht="15.5" x14ac:dyDescent="0.35">
      <c r="G98" s="96">
        <v>24</v>
      </c>
      <c r="H98" s="100">
        <v>0</v>
      </c>
      <c r="I98" s="100">
        <v>0</v>
      </c>
      <c r="J98" s="100">
        <v>0</v>
      </c>
      <c r="K98" s="100">
        <v>0</v>
      </c>
      <c r="L98" s="100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0">
        <v>0</v>
      </c>
      <c r="S98" s="100">
        <v>0</v>
      </c>
      <c r="T98" s="100">
        <v>0</v>
      </c>
      <c r="U98" s="100">
        <v>0</v>
      </c>
      <c r="V98" s="100">
        <v>0</v>
      </c>
      <c r="W98" s="100">
        <v>0</v>
      </c>
      <c r="X98" s="100">
        <v>0</v>
      </c>
      <c r="Y98" s="100">
        <v>0</v>
      </c>
      <c r="Z98" s="100">
        <v>0</v>
      </c>
      <c r="AA98" s="100">
        <v>0</v>
      </c>
      <c r="AB98" s="100">
        <v>0</v>
      </c>
      <c r="AC98" s="100">
        <v>0</v>
      </c>
      <c r="AD98" s="100">
        <v>1</v>
      </c>
      <c r="AE98" s="100">
        <v>0</v>
      </c>
      <c r="AF98" s="100">
        <v>0</v>
      </c>
      <c r="AG98" s="101">
        <v>0</v>
      </c>
      <c r="AH98" s="101">
        <v>0</v>
      </c>
      <c r="AI98" s="101">
        <v>0</v>
      </c>
      <c r="AJ98" s="101">
        <v>0</v>
      </c>
      <c r="AK98" s="101">
        <v>0</v>
      </c>
      <c r="AM98" s="104">
        <f t="shared" si="10"/>
        <v>1</v>
      </c>
      <c r="AR98" s="153">
        <f t="shared" si="11"/>
        <v>24</v>
      </c>
      <c r="AS98" s="153">
        <f t="shared" si="12"/>
        <v>23</v>
      </c>
      <c r="AW98" s="160"/>
      <c r="AX98" s="160"/>
      <c r="AY98" s="160"/>
      <c r="AZ98" s="160"/>
      <c r="BA98" s="160"/>
    </row>
    <row r="99" spans="3:53" ht="15.5" x14ac:dyDescent="0.35">
      <c r="G99" s="96">
        <v>25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0</v>
      </c>
      <c r="AB99" s="100">
        <v>0</v>
      </c>
      <c r="AC99" s="100">
        <v>0</v>
      </c>
      <c r="AD99" s="100">
        <v>0</v>
      </c>
      <c r="AE99" s="100">
        <v>1</v>
      </c>
      <c r="AF99" s="100">
        <v>0</v>
      </c>
      <c r="AG99" s="101">
        <v>0</v>
      </c>
      <c r="AH99" s="101">
        <v>0</v>
      </c>
      <c r="AI99" s="101">
        <v>0</v>
      </c>
      <c r="AJ99" s="101">
        <v>0</v>
      </c>
      <c r="AK99" s="101">
        <v>0</v>
      </c>
      <c r="AM99" s="104">
        <f t="shared" si="10"/>
        <v>1</v>
      </c>
      <c r="AR99" s="153">
        <f t="shared" si="11"/>
        <v>25</v>
      </c>
      <c r="AS99" s="153">
        <f t="shared" si="12"/>
        <v>24</v>
      </c>
      <c r="AW99" s="160"/>
      <c r="AX99" s="160"/>
      <c r="AY99" s="160"/>
      <c r="AZ99" s="160"/>
      <c r="BA99" s="160"/>
    </row>
    <row r="100" spans="3:53" x14ac:dyDescent="0.35">
      <c r="G100" s="97">
        <v>26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01">
        <v>0</v>
      </c>
      <c r="U100" s="101">
        <v>0</v>
      </c>
      <c r="V100" s="101">
        <v>0</v>
      </c>
      <c r="W100" s="101">
        <v>0</v>
      </c>
      <c r="X100" s="101">
        <v>0</v>
      </c>
      <c r="Y100" s="101">
        <v>0</v>
      </c>
      <c r="Z100" s="101">
        <v>0</v>
      </c>
      <c r="AA100" s="101">
        <v>0</v>
      </c>
      <c r="AB100" s="101">
        <v>0</v>
      </c>
      <c r="AC100" s="101">
        <v>1</v>
      </c>
      <c r="AD100" s="101">
        <v>0</v>
      </c>
      <c r="AE100" s="101">
        <v>0</v>
      </c>
      <c r="AF100" s="101">
        <v>0</v>
      </c>
      <c r="AG100" s="102">
        <v>0</v>
      </c>
      <c r="AH100" s="102">
        <v>0</v>
      </c>
      <c r="AI100" s="102">
        <v>0</v>
      </c>
      <c r="AJ100" s="102">
        <v>0</v>
      </c>
      <c r="AK100" s="102">
        <v>0</v>
      </c>
      <c r="AM100" s="104">
        <f t="shared" si="10"/>
        <v>1</v>
      </c>
      <c r="AR100" s="86">
        <f t="shared" si="11"/>
        <v>26</v>
      </c>
      <c r="AS100" s="86">
        <f t="shared" si="12"/>
        <v>22</v>
      </c>
    </row>
    <row r="101" spans="3:53" x14ac:dyDescent="0.35">
      <c r="G101" s="97">
        <v>27</v>
      </c>
      <c r="H101" s="101">
        <v>0</v>
      </c>
      <c r="I101" s="101">
        <v>0</v>
      </c>
      <c r="J101" s="101">
        <v>0</v>
      </c>
      <c r="K101" s="101">
        <v>0</v>
      </c>
      <c r="L101" s="101">
        <v>0</v>
      </c>
      <c r="M101" s="101">
        <v>1</v>
      </c>
      <c r="N101" s="101">
        <v>0</v>
      </c>
      <c r="O101" s="101">
        <v>0</v>
      </c>
      <c r="P101" s="101">
        <v>0</v>
      </c>
      <c r="Q101" s="101">
        <v>0</v>
      </c>
      <c r="R101" s="101">
        <v>0</v>
      </c>
      <c r="S101" s="101">
        <v>0</v>
      </c>
      <c r="T101" s="101">
        <v>0</v>
      </c>
      <c r="U101" s="101">
        <v>0</v>
      </c>
      <c r="V101" s="101">
        <v>0</v>
      </c>
      <c r="W101" s="101">
        <v>0</v>
      </c>
      <c r="X101" s="101">
        <v>0</v>
      </c>
      <c r="Y101" s="101">
        <v>0</v>
      </c>
      <c r="Z101" s="101">
        <v>0</v>
      </c>
      <c r="AA101" s="101">
        <v>0</v>
      </c>
      <c r="AB101" s="101">
        <v>0</v>
      </c>
      <c r="AC101" s="101">
        <v>0</v>
      </c>
      <c r="AD101" s="101">
        <v>0</v>
      </c>
      <c r="AE101" s="101">
        <v>0</v>
      </c>
      <c r="AF101" s="101">
        <v>0</v>
      </c>
      <c r="AG101" s="102">
        <v>0</v>
      </c>
      <c r="AH101" s="102">
        <v>0</v>
      </c>
      <c r="AI101" s="102">
        <v>0</v>
      </c>
      <c r="AJ101" s="102">
        <v>0</v>
      </c>
      <c r="AK101" s="102">
        <v>0</v>
      </c>
      <c r="AM101" s="104">
        <f t="shared" si="10"/>
        <v>1</v>
      </c>
      <c r="AR101" s="153">
        <f t="shared" si="11"/>
        <v>27</v>
      </c>
      <c r="AS101" s="153">
        <f t="shared" si="12"/>
        <v>6</v>
      </c>
    </row>
    <row r="102" spans="3:53" x14ac:dyDescent="0.35">
      <c r="G102" s="97">
        <v>28</v>
      </c>
      <c r="H102" s="101">
        <v>0</v>
      </c>
      <c r="I102" s="101">
        <v>0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1</v>
      </c>
      <c r="P102" s="101">
        <v>0</v>
      </c>
      <c r="Q102" s="101">
        <v>0</v>
      </c>
      <c r="R102" s="101">
        <v>0</v>
      </c>
      <c r="S102" s="101">
        <v>0</v>
      </c>
      <c r="T102" s="101">
        <v>0</v>
      </c>
      <c r="U102" s="101">
        <v>0</v>
      </c>
      <c r="V102" s="101">
        <v>0</v>
      </c>
      <c r="W102" s="101">
        <v>0</v>
      </c>
      <c r="X102" s="101">
        <v>0</v>
      </c>
      <c r="Y102" s="101">
        <v>0</v>
      </c>
      <c r="Z102" s="101">
        <v>0</v>
      </c>
      <c r="AA102" s="101">
        <v>0</v>
      </c>
      <c r="AB102" s="101">
        <v>0</v>
      </c>
      <c r="AC102" s="101">
        <v>0</v>
      </c>
      <c r="AD102" s="101">
        <v>0</v>
      </c>
      <c r="AE102" s="101">
        <v>0</v>
      </c>
      <c r="AF102" s="101">
        <v>0</v>
      </c>
      <c r="AG102" s="102">
        <v>0</v>
      </c>
      <c r="AH102" s="102">
        <v>0</v>
      </c>
      <c r="AI102" s="102">
        <v>0</v>
      </c>
      <c r="AJ102" s="102">
        <v>0</v>
      </c>
      <c r="AK102" s="102">
        <v>0</v>
      </c>
      <c r="AM102" s="104">
        <f t="shared" si="10"/>
        <v>1</v>
      </c>
      <c r="AR102" s="113">
        <f t="shared" si="11"/>
        <v>28</v>
      </c>
      <c r="AS102" s="113">
        <f t="shared" si="12"/>
        <v>8</v>
      </c>
    </row>
    <row r="103" spans="3:53" x14ac:dyDescent="0.35">
      <c r="G103" s="97">
        <v>29</v>
      </c>
      <c r="H103" s="101">
        <v>1</v>
      </c>
      <c r="I103" s="101">
        <v>0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0</v>
      </c>
      <c r="R103" s="101">
        <v>0</v>
      </c>
      <c r="S103" s="101">
        <v>0</v>
      </c>
      <c r="T103" s="101">
        <v>0</v>
      </c>
      <c r="U103" s="101">
        <v>0</v>
      </c>
      <c r="V103" s="101">
        <v>0</v>
      </c>
      <c r="W103" s="101">
        <v>0</v>
      </c>
      <c r="X103" s="101">
        <v>0</v>
      </c>
      <c r="Y103" s="101">
        <v>0</v>
      </c>
      <c r="Z103" s="101">
        <v>0</v>
      </c>
      <c r="AA103" s="101">
        <v>0</v>
      </c>
      <c r="AB103" s="101">
        <v>0</v>
      </c>
      <c r="AC103" s="101">
        <v>0</v>
      </c>
      <c r="AD103" s="101">
        <v>0</v>
      </c>
      <c r="AE103" s="101">
        <v>0</v>
      </c>
      <c r="AF103" s="101">
        <v>0</v>
      </c>
      <c r="AG103" s="102">
        <v>0</v>
      </c>
      <c r="AH103" s="102">
        <v>0</v>
      </c>
      <c r="AI103" s="102">
        <v>0</v>
      </c>
      <c r="AJ103" s="102">
        <v>0</v>
      </c>
      <c r="AK103" s="102">
        <v>0</v>
      </c>
      <c r="AM103" s="104">
        <f t="shared" si="10"/>
        <v>1</v>
      </c>
      <c r="AR103" s="152">
        <f t="shared" si="11"/>
        <v>29</v>
      </c>
      <c r="AS103" s="152">
        <f t="shared" si="12"/>
        <v>1</v>
      </c>
    </row>
    <row r="104" spans="3:53" x14ac:dyDescent="0.35">
      <c r="G104" s="97">
        <v>30</v>
      </c>
      <c r="H104" s="101">
        <v>0</v>
      </c>
      <c r="I104" s="101">
        <v>0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1</v>
      </c>
      <c r="Q104" s="101">
        <v>0</v>
      </c>
      <c r="R104" s="101">
        <v>0</v>
      </c>
      <c r="S104" s="101">
        <v>0</v>
      </c>
      <c r="T104" s="101">
        <v>0</v>
      </c>
      <c r="U104" s="101">
        <v>0</v>
      </c>
      <c r="V104" s="101">
        <v>0</v>
      </c>
      <c r="W104" s="101">
        <v>0</v>
      </c>
      <c r="X104" s="101">
        <v>0</v>
      </c>
      <c r="Y104" s="101">
        <v>0</v>
      </c>
      <c r="Z104" s="101">
        <v>0</v>
      </c>
      <c r="AA104" s="101">
        <v>0</v>
      </c>
      <c r="AB104" s="101">
        <v>0</v>
      </c>
      <c r="AC104" s="101">
        <v>0</v>
      </c>
      <c r="AD104" s="101">
        <v>0</v>
      </c>
      <c r="AE104" s="101">
        <v>0</v>
      </c>
      <c r="AF104" s="101">
        <v>0</v>
      </c>
      <c r="AG104" s="102">
        <v>0</v>
      </c>
      <c r="AH104" s="102">
        <v>0</v>
      </c>
      <c r="AI104" s="102">
        <v>0</v>
      </c>
      <c r="AJ104" s="102">
        <v>0</v>
      </c>
      <c r="AK104" s="102">
        <v>0</v>
      </c>
      <c r="AM104" s="104">
        <f t="shared" si="10"/>
        <v>1</v>
      </c>
      <c r="AR104" s="154">
        <f t="shared" si="11"/>
        <v>30</v>
      </c>
      <c r="AS104" s="154">
        <f t="shared" si="12"/>
        <v>9</v>
      </c>
    </row>
    <row r="107" spans="3:53" x14ac:dyDescent="0.35">
      <c r="G107" t="s">
        <v>87</v>
      </c>
      <c r="H107" s="104">
        <f>SUM(H75:H104)</f>
        <v>1</v>
      </c>
      <c r="I107" s="104">
        <f t="shared" ref="I107:AK107" si="13">SUM(I75:I104)</f>
        <v>1</v>
      </c>
      <c r="J107" s="104">
        <f t="shared" si="13"/>
        <v>1</v>
      </c>
      <c r="K107" s="104">
        <f t="shared" si="13"/>
        <v>1</v>
      </c>
      <c r="L107" s="104">
        <f t="shared" si="13"/>
        <v>1</v>
      </c>
      <c r="M107" s="104">
        <f t="shared" si="13"/>
        <v>1</v>
      </c>
      <c r="N107" s="104">
        <f t="shared" si="13"/>
        <v>1</v>
      </c>
      <c r="O107" s="104">
        <f t="shared" si="13"/>
        <v>1</v>
      </c>
      <c r="P107" s="104">
        <f t="shared" si="13"/>
        <v>1</v>
      </c>
      <c r="Q107" s="104">
        <f t="shared" si="13"/>
        <v>1</v>
      </c>
      <c r="R107" s="104">
        <f t="shared" si="13"/>
        <v>1</v>
      </c>
      <c r="S107" s="104">
        <f t="shared" si="13"/>
        <v>1</v>
      </c>
      <c r="T107" s="104">
        <f t="shared" si="13"/>
        <v>1</v>
      </c>
      <c r="U107" s="104">
        <f t="shared" si="13"/>
        <v>1</v>
      </c>
      <c r="V107" s="104">
        <f t="shared" si="13"/>
        <v>1</v>
      </c>
      <c r="W107" s="104">
        <f t="shared" si="13"/>
        <v>1</v>
      </c>
      <c r="X107" s="104">
        <f t="shared" si="13"/>
        <v>1</v>
      </c>
      <c r="Y107" s="104">
        <f t="shared" si="13"/>
        <v>1</v>
      </c>
      <c r="Z107" s="104">
        <f t="shared" si="13"/>
        <v>1</v>
      </c>
      <c r="AA107" s="104">
        <f t="shared" si="13"/>
        <v>1</v>
      </c>
      <c r="AB107" s="104">
        <f t="shared" si="13"/>
        <v>1</v>
      </c>
      <c r="AC107" s="104">
        <f t="shared" si="13"/>
        <v>1</v>
      </c>
      <c r="AD107" s="104">
        <f t="shared" si="13"/>
        <v>1</v>
      </c>
      <c r="AE107" s="104">
        <f t="shared" si="13"/>
        <v>1</v>
      </c>
      <c r="AF107" s="104">
        <f t="shared" si="13"/>
        <v>1</v>
      </c>
      <c r="AG107" s="104">
        <f t="shared" si="13"/>
        <v>1</v>
      </c>
      <c r="AH107" s="104">
        <f t="shared" si="13"/>
        <v>1</v>
      </c>
      <c r="AI107" s="104">
        <f t="shared" si="13"/>
        <v>1</v>
      </c>
      <c r="AJ107" s="104">
        <f t="shared" si="13"/>
        <v>1</v>
      </c>
      <c r="AK107" s="104">
        <f t="shared" si="13"/>
        <v>1</v>
      </c>
    </row>
    <row r="109" spans="3:53" x14ac:dyDescent="0.35">
      <c r="G109" s="113" t="s">
        <v>109</v>
      </c>
      <c r="H109" s="5">
        <f>C113</f>
        <v>511</v>
      </c>
      <c r="I109" s="5">
        <f>C114</f>
        <v>718</v>
      </c>
      <c r="J109" s="5">
        <f>C115</f>
        <v>842</v>
      </c>
      <c r="K109" s="5">
        <f>C116</f>
        <v>616</v>
      </c>
      <c r="L109" s="5">
        <f>C117</f>
        <v>583</v>
      </c>
      <c r="M109" s="5">
        <f>C118</f>
        <v>569</v>
      </c>
      <c r="N109" s="5">
        <f>C119</f>
        <v>822</v>
      </c>
      <c r="O109" s="5">
        <f>C120</f>
        <v>617</v>
      </c>
      <c r="P109" s="5">
        <f>C121</f>
        <v>504</v>
      </c>
      <c r="Q109" s="5">
        <f>C122</f>
        <v>727</v>
      </c>
      <c r="R109" s="5">
        <f>C123</f>
        <v>515</v>
      </c>
      <c r="S109" s="5">
        <f>C124</f>
        <v>743</v>
      </c>
      <c r="T109" s="5">
        <f>C125</f>
        <v>653</v>
      </c>
      <c r="U109" s="5">
        <f>C126</f>
        <v>534</v>
      </c>
      <c r="V109" s="5">
        <f>C127</f>
        <v>865</v>
      </c>
      <c r="W109" s="5">
        <f>C128</f>
        <v>608</v>
      </c>
      <c r="X109" s="5">
        <f>C129</f>
        <v>783</v>
      </c>
      <c r="Y109" s="5">
        <f>C130</f>
        <v>726</v>
      </c>
      <c r="Z109" s="5">
        <f>C131</f>
        <v>917</v>
      </c>
      <c r="AA109" s="5">
        <f>C132</f>
        <v>741</v>
      </c>
      <c r="AB109" s="5">
        <f>C133</f>
        <v>840</v>
      </c>
      <c r="AC109" s="5">
        <f>C134</f>
        <v>570</v>
      </c>
      <c r="AD109" s="5">
        <f>C135</f>
        <v>949</v>
      </c>
      <c r="AE109" s="5">
        <f>C136</f>
        <v>829</v>
      </c>
      <c r="AF109" s="5">
        <f>C137</f>
        <v>714</v>
      </c>
    </row>
    <row r="110" spans="3:53" x14ac:dyDescent="0.35">
      <c r="G110" s="113" t="s">
        <v>105</v>
      </c>
      <c r="H110" s="4">
        <f>E113</f>
        <v>511</v>
      </c>
      <c r="I110" s="4">
        <f>E114</f>
        <v>718</v>
      </c>
      <c r="J110" s="4">
        <f>E115</f>
        <v>851.9</v>
      </c>
      <c r="K110" s="4">
        <f>E116</f>
        <v>646</v>
      </c>
      <c r="L110" s="4">
        <f>E117</f>
        <v>587.6</v>
      </c>
      <c r="M110" s="4">
        <f>E118</f>
        <v>569</v>
      </c>
      <c r="N110" s="4">
        <f>E119</f>
        <v>852</v>
      </c>
      <c r="O110" s="4">
        <f>E120</f>
        <v>647</v>
      </c>
      <c r="P110" s="4">
        <f>E121</f>
        <v>504</v>
      </c>
      <c r="Q110" s="4">
        <f>E122</f>
        <v>743.4</v>
      </c>
      <c r="R110" s="4">
        <f>E123</f>
        <v>515</v>
      </c>
      <c r="S110" s="4">
        <f>E124</f>
        <v>743</v>
      </c>
      <c r="T110" s="4">
        <f>E125</f>
        <v>683</v>
      </c>
      <c r="U110" s="4">
        <f>E126</f>
        <v>534</v>
      </c>
      <c r="V110" s="4">
        <f>E127</f>
        <v>865</v>
      </c>
      <c r="W110" s="4">
        <f>E128</f>
        <v>608</v>
      </c>
      <c r="X110" s="4">
        <f>E129</f>
        <v>783</v>
      </c>
      <c r="Y110" s="4">
        <f>E130</f>
        <v>756</v>
      </c>
      <c r="Z110" s="4">
        <f>E131</f>
        <v>947</v>
      </c>
      <c r="AA110" s="4">
        <f>E132</f>
        <v>741</v>
      </c>
      <c r="AB110" s="4">
        <f>E133</f>
        <v>870</v>
      </c>
      <c r="AC110" s="4">
        <f>E134</f>
        <v>570</v>
      </c>
      <c r="AD110" s="4">
        <f>E135</f>
        <v>979</v>
      </c>
      <c r="AE110" s="4">
        <f>E136</f>
        <v>829</v>
      </c>
      <c r="AF110" s="4">
        <f>E137</f>
        <v>714</v>
      </c>
    </row>
    <row r="112" spans="3:53" x14ac:dyDescent="0.35">
      <c r="C112" s="114" t="s">
        <v>108</v>
      </c>
      <c r="D112" s="114" t="s">
        <v>107</v>
      </c>
      <c r="E112" s="114" t="s">
        <v>106</v>
      </c>
      <c r="G112" s="95" t="s">
        <v>104</v>
      </c>
      <c r="H112" s="96">
        <v>1</v>
      </c>
      <c r="I112" s="96">
        <v>2</v>
      </c>
      <c r="J112" s="96">
        <v>3</v>
      </c>
      <c r="K112" s="96">
        <v>4</v>
      </c>
      <c r="L112" s="96">
        <v>5</v>
      </c>
      <c r="M112" s="96">
        <v>6</v>
      </c>
      <c r="N112" s="96">
        <v>7</v>
      </c>
      <c r="O112" s="96">
        <v>8</v>
      </c>
      <c r="P112" s="96">
        <v>9</v>
      </c>
      <c r="Q112" s="96">
        <v>10</v>
      </c>
      <c r="R112" s="96">
        <v>11</v>
      </c>
      <c r="S112" s="96">
        <v>12</v>
      </c>
      <c r="T112" s="96">
        <v>13</v>
      </c>
      <c r="U112" s="96">
        <v>14</v>
      </c>
      <c r="V112" s="96">
        <v>15</v>
      </c>
      <c r="W112" s="96">
        <v>16</v>
      </c>
      <c r="X112" s="96">
        <v>17</v>
      </c>
      <c r="Y112" s="96">
        <v>18</v>
      </c>
      <c r="Z112" s="96">
        <v>19</v>
      </c>
      <c r="AA112" s="96">
        <v>20</v>
      </c>
      <c r="AB112" s="96">
        <v>21</v>
      </c>
      <c r="AC112" s="96">
        <v>22</v>
      </c>
      <c r="AD112" s="96">
        <v>23</v>
      </c>
      <c r="AE112" s="96">
        <v>24</v>
      </c>
      <c r="AF112" s="96">
        <v>25</v>
      </c>
      <c r="AG112" s="97">
        <v>1</v>
      </c>
      <c r="AH112" s="97">
        <v>2</v>
      </c>
      <c r="AI112" s="97">
        <v>3</v>
      </c>
      <c r="AJ112" s="98">
        <v>4</v>
      </c>
      <c r="AK112" s="97">
        <v>5</v>
      </c>
    </row>
    <row r="113" spans="3:37" x14ac:dyDescent="0.35">
      <c r="C113" s="5">
        <f>C5</f>
        <v>511</v>
      </c>
      <c r="D113" s="5">
        <f>D5</f>
        <v>541</v>
      </c>
      <c r="E113" s="1">
        <v>511</v>
      </c>
      <c r="G113" s="96">
        <v>1</v>
      </c>
      <c r="H113" s="112">
        <f>$E113+$B5+H5-H$110-($D113-H$109+$B5+H5)*(1-H75)</f>
        <v>-30</v>
      </c>
      <c r="I113" s="112">
        <f t="shared" ref="I113:AF113" si="14">$E113+$B5+I5-I$110-($D113-I$109+$B5+I5)*(1-I75)</f>
        <v>-29.999999999999943</v>
      </c>
      <c r="J113" s="112">
        <f t="shared" si="14"/>
        <v>-39.900000000000006</v>
      </c>
      <c r="K113" s="112">
        <f t="shared" si="14"/>
        <v>-60</v>
      </c>
      <c r="L113" s="112">
        <f t="shared" si="14"/>
        <v>-34.599999999999994</v>
      </c>
      <c r="M113" s="112">
        <f t="shared" si="14"/>
        <v>-30</v>
      </c>
      <c r="N113" s="112">
        <f t="shared" si="14"/>
        <v>-60.000000000000028</v>
      </c>
      <c r="O113" s="112">
        <f t="shared" si="14"/>
        <v>-59.999999999999979</v>
      </c>
      <c r="P113" s="112">
        <f t="shared" si="14"/>
        <v>-29.999999999999972</v>
      </c>
      <c r="Q113" s="112">
        <f t="shared" si="14"/>
        <v>-46.39999999999992</v>
      </c>
      <c r="R113" s="112">
        <f t="shared" si="14"/>
        <v>-30.000000000000028</v>
      </c>
      <c r="S113" s="112">
        <f t="shared" si="14"/>
        <v>-30.000000000000043</v>
      </c>
      <c r="T113" s="112">
        <f t="shared" si="14"/>
        <v>-60.000000000000028</v>
      </c>
      <c r="U113" s="112">
        <f t="shared" si="14"/>
        <v>-5.6000000000000227</v>
      </c>
      <c r="V113" s="112">
        <f t="shared" si="14"/>
        <v>-30.000000000000057</v>
      </c>
      <c r="W113" s="112">
        <f t="shared" si="14"/>
        <v>-29.999999999999957</v>
      </c>
      <c r="X113" s="112">
        <f t="shared" si="14"/>
        <v>-30</v>
      </c>
      <c r="Y113" s="112">
        <f t="shared" si="14"/>
        <v>-60.000000000000028</v>
      </c>
      <c r="Z113" s="112">
        <f t="shared" si="14"/>
        <v>-60</v>
      </c>
      <c r="AA113" s="112">
        <f t="shared" si="14"/>
        <v>-30.000000000000057</v>
      </c>
      <c r="AB113" s="112">
        <f t="shared" si="14"/>
        <v>-60.000000000000057</v>
      </c>
      <c r="AC113" s="112">
        <f t="shared" si="14"/>
        <v>-30</v>
      </c>
      <c r="AD113" s="112">
        <f t="shared" si="14"/>
        <v>-60</v>
      </c>
      <c r="AE113" s="112">
        <f t="shared" si="14"/>
        <v>-30.000000000000028</v>
      </c>
      <c r="AF113" s="112">
        <f t="shared" si="14"/>
        <v>-29.999999999999957</v>
      </c>
      <c r="AG113" s="110"/>
      <c r="AH113" s="110"/>
      <c r="AI113" s="110"/>
      <c r="AJ113" s="110"/>
      <c r="AK113" s="110"/>
    </row>
    <row r="114" spans="3:37" x14ac:dyDescent="0.35">
      <c r="C114" s="5">
        <f t="shared" ref="C114:D129" si="15">C6</f>
        <v>718</v>
      </c>
      <c r="D114" s="5">
        <f t="shared" si="15"/>
        <v>748</v>
      </c>
      <c r="E114" s="1">
        <v>718</v>
      </c>
      <c r="G114" s="96">
        <v>2</v>
      </c>
      <c r="H114" s="112">
        <f t="shared" ref="H114:AF124" si="16">$E114+$B6+H6-H$110-($D114-H$109+$B6+H6)*(1-H76)</f>
        <v>-30</v>
      </c>
      <c r="I114" s="112">
        <f t="shared" si="16"/>
        <v>-30</v>
      </c>
      <c r="J114" s="112">
        <f t="shared" si="16"/>
        <v>-39.9</v>
      </c>
      <c r="K114" s="112">
        <f t="shared" si="16"/>
        <v>-59.999999999999943</v>
      </c>
      <c r="L114" s="112">
        <f t="shared" si="16"/>
        <v>-34.600000000000023</v>
      </c>
      <c r="M114" s="112">
        <f t="shared" si="16"/>
        <v>-30.000000000000028</v>
      </c>
      <c r="N114" s="112">
        <f t="shared" si="16"/>
        <v>-60</v>
      </c>
      <c r="O114" s="112">
        <f t="shared" si="16"/>
        <v>-60.000000000000028</v>
      </c>
      <c r="P114" s="112">
        <f t="shared" si="16"/>
        <v>-30</v>
      </c>
      <c r="Q114" s="112">
        <f t="shared" si="16"/>
        <v>0</v>
      </c>
      <c r="R114" s="112">
        <f t="shared" si="16"/>
        <v>-30</v>
      </c>
      <c r="S114" s="112">
        <f t="shared" si="16"/>
        <v>-29.999999999999972</v>
      </c>
      <c r="T114" s="112">
        <f t="shared" si="16"/>
        <v>-59.999999999999943</v>
      </c>
      <c r="U114" s="112">
        <f t="shared" si="16"/>
        <v>-30</v>
      </c>
      <c r="V114" s="112">
        <f t="shared" si="16"/>
        <v>-30.000000000000028</v>
      </c>
      <c r="W114" s="112">
        <f t="shared" si="16"/>
        <v>-30.000000000000028</v>
      </c>
      <c r="X114" s="112">
        <f t="shared" si="16"/>
        <v>-30.000000000000043</v>
      </c>
      <c r="Y114" s="112">
        <f t="shared" si="16"/>
        <v>-60.000000000000043</v>
      </c>
      <c r="Z114" s="112">
        <f t="shared" si="16"/>
        <v>-59.999999999999972</v>
      </c>
      <c r="AA114" s="112">
        <f t="shared" si="16"/>
        <v>-30</v>
      </c>
      <c r="AB114" s="112">
        <f t="shared" si="16"/>
        <v>-59.999999999999979</v>
      </c>
      <c r="AC114" s="112">
        <f t="shared" si="16"/>
        <v>-30.000000000000028</v>
      </c>
      <c r="AD114" s="112">
        <f t="shared" si="16"/>
        <v>-60.000000000000028</v>
      </c>
      <c r="AE114" s="112">
        <f t="shared" si="16"/>
        <v>-30.000000000000021</v>
      </c>
      <c r="AF114" s="112">
        <f t="shared" si="16"/>
        <v>-29.999999999999972</v>
      </c>
      <c r="AG114" s="110"/>
      <c r="AH114" s="110"/>
      <c r="AI114" s="110"/>
      <c r="AJ114" s="110"/>
      <c r="AK114" s="110"/>
    </row>
    <row r="115" spans="3:37" x14ac:dyDescent="0.35">
      <c r="C115" s="5">
        <f t="shared" si="15"/>
        <v>842</v>
      </c>
      <c r="D115" s="5">
        <f t="shared" si="15"/>
        <v>872</v>
      </c>
      <c r="E115" s="1">
        <v>851.9</v>
      </c>
      <c r="G115" s="96">
        <v>3</v>
      </c>
      <c r="H115" s="112">
        <f t="shared" si="16"/>
        <v>-20.100000000000023</v>
      </c>
      <c r="I115" s="112">
        <f t="shared" si="16"/>
        <v>-20.10000000000008</v>
      </c>
      <c r="J115" s="112">
        <f t="shared" si="16"/>
        <v>-30</v>
      </c>
      <c r="K115" s="112">
        <f t="shared" si="16"/>
        <v>-50.099999999999966</v>
      </c>
      <c r="L115" s="112">
        <f t="shared" si="16"/>
        <v>-24.700000000000045</v>
      </c>
      <c r="M115" s="112">
        <f t="shared" si="16"/>
        <v>-20.100000000000023</v>
      </c>
      <c r="N115" s="112">
        <f t="shared" si="16"/>
        <v>-50.100000000000065</v>
      </c>
      <c r="O115" s="112">
        <f t="shared" si="16"/>
        <v>-50.099999999999966</v>
      </c>
      <c r="P115" s="112">
        <f t="shared" si="16"/>
        <v>-20.10000000000008</v>
      </c>
      <c r="Q115" s="112">
        <f t="shared" si="16"/>
        <v>-36.499999999999943</v>
      </c>
      <c r="R115" s="112">
        <f t="shared" si="16"/>
        <v>-20.10000000000008</v>
      </c>
      <c r="S115" s="112">
        <f t="shared" si="16"/>
        <v>-20.10000000000008</v>
      </c>
      <c r="T115" s="112">
        <f t="shared" si="16"/>
        <v>-50.100000000000023</v>
      </c>
      <c r="U115" s="112">
        <f t="shared" si="16"/>
        <v>-20.100000000000023</v>
      </c>
      <c r="V115" s="112">
        <f t="shared" si="16"/>
        <v>-20.100000000000023</v>
      </c>
      <c r="W115" s="112">
        <f t="shared" si="16"/>
        <v>-20.100000000000023</v>
      </c>
      <c r="X115" s="112">
        <f t="shared" si="16"/>
        <v>-20.10000000000008</v>
      </c>
      <c r="Y115" s="112">
        <f t="shared" si="16"/>
        <v>-50.100000000000051</v>
      </c>
      <c r="Z115" s="112">
        <f t="shared" si="16"/>
        <v>-50.09999999999998</v>
      </c>
      <c r="AA115" s="112">
        <f t="shared" si="16"/>
        <v>-20.100000000000023</v>
      </c>
      <c r="AB115" s="112">
        <f t="shared" si="16"/>
        <v>-4</v>
      </c>
      <c r="AC115" s="112">
        <f t="shared" si="16"/>
        <v>-20.10000000000008</v>
      </c>
      <c r="AD115" s="112">
        <f t="shared" si="16"/>
        <v>-50.100000000000065</v>
      </c>
      <c r="AE115" s="112">
        <f t="shared" si="16"/>
        <v>-20.099999999999994</v>
      </c>
      <c r="AF115" s="112">
        <f t="shared" si="16"/>
        <v>-20.100000000000051</v>
      </c>
      <c r="AG115" s="110"/>
      <c r="AH115" s="110"/>
      <c r="AI115" s="110"/>
      <c r="AJ115" s="110"/>
      <c r="AK115" s="110"/>
    </row>
    <row r="116" spans="3:37" x14ac:dyDescent="0.35">
      <c r="C116" s="5">
        <f t="shared" si="15"/>
        <v>616</v>
      </c>
      <c r="D116" s="5">
        <f t="shared" si="15"/>
        <v>646</v>
      </c>
      <c r="E116" s="1">
        <v>646</v>
      </c>
      <c r="G116" s="96">
        <v>4</v>
      </c>
      <c r="H116" s="112">
        <f t="shared" si="16"/>
        <v>0</v>
      </c>
      <c r="I116" s="112">
        <f t="shared" si="16"/>
        <v>0</v>
      </c>
      <c r="J116" s="112">
        <f t="shared" si="16"/>
        <v>-9.9000000000000057</v>
      </c>
      <c r="K116" s="112">
        <f t="shared" si="16"/>
        <v>-30</v>
      </c>
      <c r="L116" s="112">
        <f t="shared" si="16"/>
        <v>-4.6000000000000227</v>
      </c>
      <c r="M116" s="112">
        <f t="shared" si="16"/>
        <v>0</v>
      </c>
      <c r="N116" s="112">
        <f t="shared" si="16"/>
        <v>-29.999999999999957</v>
      </c>
      <c r="O116" s="112">
        <f t="shared" si="16"/>
        <v>-29.999999999999972</v>
      </c>
      <c r="P116" s="112">
        <f t="shared" si="16"/>
        <v>0</v>
      </c>
      <c r="Q116" s="112">
        <f t="shared" si="16"/>
        <v>-16.399999999999977</v>
      </c>
      <c r="R116" s="112">
        <f t="shared" si="16"/>
        <v>0</v>
      </c>
      <c r="S116" s="112">
        <f t="shared" si="16"/>
        <v>0</v>
      </c>
      <c r="T116" s="112">
        <f t="shared" si="16"/>
        <v>-30</v>
      </c>
      <c r="U116" s="112">
        <f t="shared" si="16"/>
        <v>0</v>
      </c>
      <c r="V116" s="112">
        <f t="shared" si="16"/>
        <v>0</v>
      </c>
      <c r="W116" s="112">
        <f t="shared" si="16"/>
        <v>0</v>
      </c>
      <c r="X116" s="112">
        <f t="shared" si="16"/>
        <v>0</v>
      </c>
      <c r="Y116" s="112">
        <f t="shared" si="16"/>
        <v>-30.000000000000043</v>
      </c>
      <c r="Z116" s="112">
        <f t="shared" si="16"/>
        <v>-30</v>
      </c>
      <c r="AA116" s="112">
        <f t="shared" si="16"/>
        <v>-80.100000000000023</v>
      </c>
      <c r="AB116" s="112">
        <f t="shared" si="16"/>
        <v>-30.000000000000028</v>
      </c>
      <c r="AC116" s="112">
        <f t="shared" si="16"/>
        <v>0</v>
      </c>
      <c r="AD116" s="112">
        <f t="shared" si="16"/>
        <v>-30.000000000000057</v>
      </c>
      <c r="AE116" s="112">
        <f t="shared" si="16"/>
        <v>0</v>
      </c>
      <c r="AF116" s="112">
        <f t="shared" si="16"/>
        <v>0</v>
      </c>
      <c r="AG116" s="110"/>
      <c r="AH116" s="110"/>
      <c r="AI116" s="110"/>
      <c r="AJ116" s="110"/>
      <c r="AK116" s="110"/>
    </row>
    <row r="117" spans="3:37" x14ac:dyDescent="0.35">
      <c r="C117" s="5">
        <f t="shared" si="15"/>
        <v>583</v>
      </c>
      <c r="D117" s="5">
        <f t="shared" si="15"/>
        <v>613</v>
      </c>
      <c r="E117" s="1">
        <v>587.6</v>
      </c>
      <c r="G117" s="96">
        <v>5</v>
      </c>
      <c r="H117" s="112">
        <f t="shared" si="16"/>
        <v>-25.399999999999977</v>
      </c>
      <c r="I117" s="112">
        <f t="shared" si="16"/>
        <v>-25.399999999999935</v>
      </c>
      <c r="J117" s="112">
        <f t="shared" si="16"/>
        <v>-35.299999999999926</v>
      </c>
      <c r="K117" s="112">
        <f t="shared" si="16"/>
        <v>-55.4</v>
      </c>
      <c r="L117" s="112">
        <f t="shared" si="16"/>
        <v>-30</v>
      </c>
      <c r="M117" s="112">
        <f t="shared" si="16"/>
        <v>-25.399999999999977</v>
      </c>
      <c r="N117" s="112">
        <f t="shared" si="16"/>
        <v>-55.399999999999949</v>
      </c>
      <c r="O117" s="112">
        <f t="shared" si="16"/>
        <v>-55.399999999999935</v>
      </c>
      <c r="P117" s="112">
        <f t="shared" si="16"/>
        <v>-25.39999999999992</v>
      </c>
      <c r="Q117" s="112">
        <f t="shared" si="16"/>
        <v>-41.799999999999912</v>
      </c>
      <c r="R117" s="112">
        <f t="shared" si="16"/>
        <v>-25.400000000000034</v>
      </c>
      <c r="S117" s="112">
        <f t="shared" si="16"/>
        <v>-25.399999999999977</v>
      </c>
      <c r="T117" s="112">
        <f t="shared" si="16"/>
        <v>-55.399999999999977</v>
      </c>
      <c r="U117" s="112">
        <f t="shared" si="16"/>
        <v>-25.399999999999949</v>
      </c>
      <c r="V117" s="112">
        <f t="shared" si="16"/>
        <v>-25.399999999999977</v>
      </c>
      <c r="W117" s="112">
        <f t="shared" si="16"/>
        <v>-25.400000000000006</v>
      </c>
      <c r="X117" s="112">
        <f t="shared" si="16"/>
        <v>-25.40000000000002</v>
      </c>
      <c r="Y117" s="112">
        <f t="shared" si="16"/>
        <v>-55.399999999999977</v>
      </c>
      <c r="Z117" s="112">
        <f t="shared" si="16"/>
        <v>-55.399999999999977</v>
      </c>
      <c r="AA117" s="112">
        <f t="shared" si="16"/>
        <v>-25.399999999999935</v>
      </c>
      <c r="AB117" s="112">
        <f t="shared" si="16"/>
        <v>-55.400000000000034</v>
      </c>
      <c r="AC117" s="112">
        <f t="shared" si="16"/>
        <v>-25.399999999999935</v>
      </c>
      <c r="AD117" s="112">
        <f t="shared" si="16"/>
        <v>-55.39999999999992</v>
      </c>
      <c r="AE117" s="112">
        <f t="shared" si="16"/>
        <v>-25.400000000000034</v>
      </c>
      <c r="AF117" s="112">
        <f t="shared" si="16"/>
        <v>-100</v>
      </c>
      <c r="AG117" s="110"/>
      <c r="AH117" s="110"/>
      <c r="AI117" s="110"/>
      <c r="AJ117" s="110"/>
      <c r="AK117" s="110"/>
    </row>
    <row r="118" spans="3:37" x14ac:dyDescent="0.35">
      <c r="C118" s="5">
        <f t="shared" si="15"/>
        <v>569</v>
      </c>
      <c r="D118" s="5">
        <f t="shared" si="15"/>
        <v>599</v>
      </c>
      <c r="E118" s="1">
        <v>569</v>
      </c>
      <c r="G118" s="96">
        <v>6</v>
      </c>
      <c r="H118" s="112">
        <f t="shared" si="16"/>
        <v>-29.999999999999972</v>
      </c>
      <c r="I118" s="112">
        <f t="shared" si="16"/>
        <v>-30.000000000000043</v>
      </c>
      <c r="J118" s="112">
        <f t="shared" si="16"/>
        <v>-39.89999999999992</v>
      </c>
      <c r="K118" s="112">
        <f t="shared" si="16"/>
        <v>-60</v>
      </c>
      <c r="L118" s="112">
        <f t="shared" si="16"/>
        <v>0</v>
      </c>
      <c r="M118" s="112">
        <f t="shared" si="16"/>
        <v>-30</v>
      </c>
      <c r="N118" s="112">
        <f t="shared" si="16"/>
        <v>-60.000000000000057</v>
      </c>
      <c r="O118" s="112">
        <f t="shared" si="16"/>
        <v>-60.000000000000043</v>
      </c>
      <c r="P118" s="112">
        <f t="shared" si="16"/>
        <v>-30.000000000000057</v>
      </c>
      <c r="Q118" s="112">
        <f t="shared" si="16"/>
        <v>-46.40000000000002</v>
      </c>
      <c r="R118" s="112">
        <f t="shared" si="16"/>
        <v>-30.000000000000028</v>
      </c>
      <c r="S118" s="112">
        <f t="shared" si="16"/>
        <v>-30</v>
      </c>
      <c r="T118" s="112">
        <f t="shared" si="16"/>
        <v>-60</v>
      </c>
      <c r="U118" s="112">
        <f t="shared" si="16"/>
        <v>-29.999999999999972</v>
      </c>
      <c r="V118" s="112">
        <f t="shared" si="16"/>
        <v>-30</v>
      </c>
      <c r="W118" s="112">
        <f t="shared" si="16"/>
        <v>-30</v>
      </c>
      <c r="X118" s="112">
        <f t="shared" si="16"/>
        <v>-30.000000000000028</v>
      </c>
      <c r="Y118" s="112">
        <f t="shared" si="16"/>
        <v>-59.999999999999972</v>
      </c>
      <c r="Z118" s="112">
        <f t="shared" si="16"/>
        <v>-60</v>
      </c>
      <c r="AA118" s="112">
        <f t="shared" si="16"/>
        <v>-30.000000000000043</v>
      </c>
      <c r="AB118" s="112">
        <f t="shared" si="16"/>
        <v>-60.000000000000057</v>
      </c>
      <c r="AC118" s="112">
        <f t="shared" si="16"/>
        <v>-29.999999999999957</v>
      </c>
      <c r="AD118" s="112">
        <f t="shared" si="16"/>
        <v>-60.000000000000057</v>
      </c>
      <c r="AE118" s="112">
        <f t="shared" si="16"/>
        <v>-30.000000000000028</v>
      </c>
      <c r="AF118" s="112">
        <f t="shared" si="16"/>
        <v>-30.000000000000028</v>
      </c>
      <c r="AG118" s="110"/>
      <c r="AH118" s="110"/>
      <c r="AI118" s="110"/>
      <c r="AJ118" s="110"/>
      <c r="AK118" s="110"/>
    </row>
    <row r="119" spans="3:37" x14ac:dyDescent="0.35">
      <c r="C119" s="5">
        <f t="shared" si="15"/>
        <v>822</v>
      </c>
      <c r="D119" s="5">
        <f t="shared" si="15"/>
        <v>852</v>
      </c>
      <c r="E119" s="1">
        <v>852</v>
      </c>
      <c r="G119" s="96">
        <v>7</v>
      </c>
      <c r="H119" s="112">
        <f t="shared" si="16"/>
        <v>0</v>
      </c>
      <c r="I119" s="112">
        <f t="shared" si="16"/>
        <v>0</v>
      </c>
      <c r="J119" s="112">
        <f t="shared" si="16"/>
        <v>-9.9000000000000199</v>
      </c>
      <c r="K119" s="112">
        <f t="shared" si="16"/>
        <v>-30</v>
      </c>
      <c r="L119" s="112">
        <f t="shared" si="16"/>
        <v>-4.6000000000000227</v>
      </c>
      <c r="M119" s="112">
        <f t="shared" si="16"/>
        <v>0</v>
      </c>
      <c r="N119" s="112">
        <f t="shared" si="16"/>
        <v>-30</v>
      </c>
      <c r="O119" s="112">
        <f t="shared" si="16"/>
        <v>-29.999999999999943</v>
      </c>
      <c r="P119" s="112">
        <f t="shared" si="16"/>
        <v>0</v>
      </c>
      <c r="Q119" s="112">
        <f t="shared" si="16"/>
        <v>-16.399999999999977</v>
      </c>
      <c r="R119" s="112">
        <f t="shared" si="16"/>
        <v>0</v>
      </c>
      <c r="S119" s="112">
        <f t="shared" si="16"/>
        <v>0</v>
      </c>
      <c r="T119" s="112">
        <f t="shared" si="16"/>
        <v>-30</v>
      </c>
      <c r="U119" s="112">
        <f t="shared" si="16"/>
        <v>0</v>
      </c>
      <c r="V119" s="112">
        <f t="shared" si="16"/>
        <v>0</v>
      </c>
      <c r="W119" s="112">
        <f t="shared" si="16"/>
        <v>0</v>
      </c>
      <c r="X119" s="112">
        <f t="shared" si="16"/>
        <v>0</v>
      </c>
      <c r="Y119" s="112">
        <f t="shared" si="16"/>
        <v>-30.000000000000028</v>
      </c>
      <c r="Z119" s="112">
        <f t="shared" si="16"/>
        <v>-38.399999999999977</v>
      </c>
      <c r="AA119" s="112">
        <f t="shared" si="16"/>
        <v>0</v>
      </c>
      <c r="AB119" s="112">
        <f t="shared" si="16"/>
        <v>-30.000000000000028</v>
      </c>
      <c r="AC119" s="112">
        <f t="shared" si="16"/>
        <v>0</v>
      </c>
      <c r="AD119" s="112">
        <f t="shared" si="16"/>
        <v>-29.999999999999957</v>
      </c>
      <c r="AE119" s="112">
        <f t="shared" si="16"/>
        <v>0</v>
      </c>
      <c r="AF119" s="112">
        <f t="shared" si="16"/>
        <v>0</v>
      </c>
      <c r="AG119" s="110"/>
      <c r="AH119" s="110"/>
      <c r="AI119" s="110"/>
      <c r="AJ119" s="110"/>
      <c r="AK119" s="110"/>
    </row>
    <row r="120" spans="3:37" x14ac:dyDescent="0.35">
      <c r="C120" s="5">
        <f t="shared" si="15"/>
        <v>617</v>
      </c>
      <c r="D120" s="5">
        <f t="shared" si="15"/>
        <v>647</v>
      </c>
      <c r="E120" s="1">
        <v>647</v>
      </c>
      <c r="G120" s="96">
        <v>8</v>
      </c>
      <c r="H120" s="112">
        <f t="shared" si="16"/>
        <v>0</v>
      </c>
      <c r="I120" s="112">
        <f t="shared" si="16"/>
        <v>-46.600000000000023</v>
      </c>
      <c r="J120" s="112">
        <f t="shared" si="16"/>
        <v>-9.9000000000000341</v>
      </c>
      <c r="K120" s="112">
        <f t="shared" si="16"/>
        <v>-29.999999999999972</v>
      </c>
      <c r="L120" s="112">
        <f t="shared" si="16"/>
        <v>-4.6000000000000512</v>
      </c>
      <c r="M120" s="112">
        <f t="shared" si="16"/>
        <v>0</v>
      </c>
      <c r="N120" s="112">
        <f t="shared" si="16"/>
        <v>-30.000000000000057</v>
      </c>
      <c r="O120" s="112">
        <f t="shared" si="16"/>
        <v>-30</v>
      </c>
      <c r="P120" s="112">
        <f t="shared" si="16"/>
        <v>0</v>
      </c>
      <c r="Q120" s="112">
        <f t="shared" si="16"/>
        <v>-16.40000000000002</v>
      </c>
      <c r="R120" s="112">
        <f t="shared" si="16"/>
        <v>0</v>
      </c>
      <c r="S120" s="112">
        <f t="shared" si="16"/>
        <v>-2.8421709430404007E-14</v>
      </c>
      <c r="T120" s="112">
        <f t="shared" si="16"/>
        <v>-30</v>
      </c>
      <c r="U120" s="112">
        <f t="shared" si="16"/>
        <v>0</v>
      </c>
      <c r="V120" s="112">
        <f t="shared" si="16"/>
        <v>0</v>
      </c>
      <c r="W120" s="112">
        <f t="shared" si="16"/>
        <v>0</v>
      </c>
      <c r="X120" s="112">
        <f t="shared" si="16"/>
        <v>0</v>
      </c>
      <c r="Y120" s="112">
        <f t="shared" si="16"/>
        <v>-29.999999999999979</v>
      </c>
      <c r="Z120" s="112">
        <f t="shared" si="16"/>
        <v>-29.999999999999972</v>
      </c>
      <c r="AA120" s="112">
        <f t="shared" si="16"/>
        <v>0</v>
      </c>
      <c r="AB120" s="112">
        <f t="shared" si="16"/>
        <v>-30</v>
      </c>
      <c r="AC120" s="112">
        <f t="shared" si="16"/>
        <v>0</v>
      </c>
      <c r="AD120" s="112">
        <f t="shared" si="16"/>
        <v>-30.000000000000057</v>
      </c>
      <c r="AE120" s="112">
        <f t="shared" si="16"/>
        <v>0</v>
      </c>
      <c r="AF120" s="112">
        <f t="shared" si="16"/>
        <v>0</v>
      </c>
      <c r="AG120" s="110"/>
      <c r="AH120" s="110"/>
      <c r="AI120" s="110"/>
      <c r="AJ120" s="110"/>
      <c r="AK120" s="110"/>
    </row>
    <row r="121" spans="3:37" x14ac:dyDescent="0.35">
      <c r="C121" s="5">
        <f t="shared" si="15"/>
        <v>504</v>
      </c>
      <c r="D121" s="5">
        <f t="shared" si="15"/>
        <v>534</v>
      </c>
      <c r="E121" s="1">
        <v>504</v>
      </c>
      <c r="G121" s="96">
        <v>9</v>
      </c>
      <c r="H121" s="112">
        <f t="shared" si="16"/>
        <v>-30.000000000000043</v>
      </c>
      <c r="I121" s="112">
        <f t="shared" si="16"/>
        <v>-30.000000000000028</v>
      </c>
      <c r="J121" s="112">
        <f t="shared" si="16"/>
        <v>-39.899999999999977</v>
      </c>
      <c r="K121" s="112">
        <f t="shared" si="16"/>
        <v>-60.000000000000043</v>
      </c>
      <c r="L121" s="112">
        <f t="shared" si="16"/>
        <v>-34.6</v>
      </c>
      <c r="M121" s="112">
        <f t="shared" si="16"/>
        <v>-30</v>
      </c>
      <c r="N121" s="112">
        <f t="shared" si="16"/>
        <v>-60.000000000000028</v>
      </c>
      <c r="O121" s="112">
        <f t="shared" si="16"/>
        <v>-60.000000000000043</v>
      </c>
      <c r="P121" s="112">
        <f t="shared" si="16"/>
        <v>-30</v>
      </c>
      <c r="Q121" s="112">
        <f t="shared" si="16"/>
        <v>-46.400000000000034</v>
      </c>
      <c r="R121" s="112">
        <f t="shared" si="16"/>
        <v>-0.10000000000002274</v>
      </c>
      <c r="S121" s="112">
        <f t="shared" si="16"/>
        <v>-30.000000000000028</v>
      </c>
      <c r="T121" s="112">
        <f t="shared" si="16"/>
        <v>-60</v>
      </c>
      <c r="U121" s="112">
        <f t="shared" si="16"/>
        <v>-30.000000000000021</v>
      </c>
      <c r="V121" s="112">
        <f t="shared" si="16"/>
        <v>-30.000000000000057</v>
      </c>
      <c r="W121" s="112">
        <f t="shared" si="16"/>
        <v>-29.999999999999957</v>
      </c>
      <c r="X121" s="112">
        <f t="shared" si="16"/>
        <v>-29.999999999999972</v>
      </c>
      <c r="Y121" s="112">
        <f t="shared" si="16"/>
        <v>-60.000000000000057</v>
      </c>
      <c r="Z121" s="112">
        <f t="shared" si="16"/>
        <v>-60.000000000000057</v>
      </c>
      <c r="AA121" s="112">
        <f t="shared" si="16"/>
        <v>-29.999999999999972</v>
      </c>
      <c r="AB121" s="112">
        <f t="shared" si="16"/>
        <v>-60</v>
      </c>
      <c r="AC121" s="112">
        <f t="shared" si="16"/>
        <v>-30</v>
      </c>
      <c r="AD121" s="112">
        <f t="shared" si="16"/>
        <v>-60</v>
      </c>
      <c r="AE121" s="112">
        <f t="shared" si="16"/>
        <v>-30.000000000000028</v>
      </c>
      <c r="AF121" s="112">
        <f t="shared" si="16"/>
        <v>-29.999999999999943</v>
      </c>
      <c r="AG121" s="110"/>
      <c r="AH121" s="110"/>
      <c r="AI121" s="110"/>
      <c r="AJ121" s="110"/>
      <c r="AK121" s="110"/>
    </row>
    <row r="122" spans="3:37" x14ac:dyDescent="0.35">
      <c r="C122" s="5">
        <f t="shared" si="15"/>
        <v>727</v>
      </c>
      <c r="D122" s="5">
        <f t="shared" si="15"/>
        <v>757</v>
      </c>
      <c r="E122" s="1">
        <v>743.4</v>
      </c>
      <c r="G122" s="96">
        <v>10</v>
      </c>
      <c r="H122" s="112">
        <f t="shared" si="16"/>
        <v>-13.600000000000023</v>
      </c>
      <c r="I122" s="112">
        <f t="shared" si="16"/>
        <v>-13.599999999999994</v>
      </c>
      <c r="J122" s="112">
        <f t="shared" si="16"/>
        <v>-23.500000000000021</v>
      </c>
      <c r="K122" s="112">
        <f t="shared" si="16"/>
        <v>-43.599999999999966</v>
      </c>
      <c r="L122" s="112">
        <f t="shared" si="16"/>
        <v>-18.200000000000045</v>
      </c>
      <c r="M122" s="112">
        <f t="shared" si="16"/>
        <v>-13.600000000000051</v>
      </c>
      <c r="N122" s="112">
        <f t="shared" si="16"/>
        <v>-64.399999999999977</v>
      </c>
      <c r="O122" s="112">
        <f t="shared" si="16"/>
        <v>-43.60000000000008</v>
      </c>
      <c r="P122" s="112">
        <f t="shared" si="16"/>
        <v>-13.60000000000008</v>
      </c>
      <c r="Q122" s="112">
        <f t="shared" si="16"/>
        <v>-30</v>
      </c>
      <c r="R122" s="112">
        <f t="shared" si="16"/>
        <v>-13.599999999999966</v>
      </c>
      <c r="S122" s="112">
        <f t="shared" si="16"/>
        <v>-13.59999999999998</v>
      </c>
      <c r="T122" s="112">
        <f t="shared" si="16"/>
        <v>-43.60000000000008</v>
      </c>
      <c r="U122" s="112">
        <f t="shared" si="16"/>
        <v>-13.600000000000023</v>
      </c>
      <c r="V122" s="112">
        <f t="shared" si="16"/>
        <v>-13.600000000000023</v>
      </c>
      <c r="W122" s="112">
        <f t="shared" si="16"/>
        <v>-13.600000000000023</v>
      </c>
      <c r="X122" s="112">
        <f t="shared" si="16"/>
        <v>-13.600000000000044</v>
      </c>
      <c r="Y122" s="112">
        <f t="shared" si="16"/>
        <v>-43.599999999999994</v>
      </c>
      <c r="Z122" s="112">
        <f t="shared" si="16"/>
        <v>-43.59999999999998</v>
      </c>
      <c r="AA122" s="112">
        <f t="shared" si="16"/>
        <v>-13.600000000000023</v>
      </c>
      <c r="AB122" s="112">
        <f t="shared" si="16"/>
        <v>-43.6</v>
      </c>
      <c r="AC122" s="112">
        <f t="shared" si="16"/>
        <v>-13.600000000000051</v>
      </c>
      <c r="AD122" s="112">
        <f t="shared" si="16"/>
        <v>-43.600000000000051</v>
      </c>
      <c r="AE122" s="112">
        <f t="shared" si="16"/>
        <v>-13.600000000000065</v>
      </c>
      <c r="AF122" s="112">
        <f t="shared" si="16"/>
        <v>-13.599999999999994</v>
      </c>
      <c r="AG122" s="110"/>
      <c r="AH122" s="110"/>
      <c r="AI122" s="110"/>
      <c r="AJ122" s="110"/>
      <c r="AK122" s="110"/>
    </row>
    <row r="123" spans="3:37" x14ac:dyDescent="0.35">
      <c r="C123" s="5">
        <f t="shared" si="15"/>
        <v>515</v>
      </c>
      <c r="D123" s="5">
        <f t="shared" si="15"/>
        <v>545</v>
      </c>
      <c r="E123" s="1">
        <v>515</v>
      </c>
      <c r="G123" s="96">
        <v>11</v>
      </c>
      <c r="H123" s="112">
        <f t="shared" si="16"/>
        <v>-30.000000000000043</v>
      </c>
      <c r="I123" s="112">
        <f t="shared" si="16"/>
        <v>-30.000000000000057</v>
      </c>
      <c r="J123" s="112">
        <f t="shared" si="16"/>
        <v>-39.899999999999949</v>
      </c>
      <c r="K123" s="112">
        <f t="shared" si="16"/>
        <v>-60.000000000000043</v>
      </c>
      <c r="L123" s="112">
        <f t="shared" si="16"/>
        <v>-34.6</v>
      </c>
      <c r="M123" s="112">
        <f t="shared" si="16"/>
        <v>-30</v>
      </c>
      <c r="N123" s="112">
        <f t="shared" si="16"/>
        <v>-59.999999999999943</v>
      </c>
      <c r="O123" s="112">
        <f t="shared" si="16"/>
        <v>-60.000000000000021</v>
      </c>
      <c r="P123" s="112">
        <f t="shared" si="16"/>
        <v>-30.000000000000021</v>
      </c>
      <c r="Q123" s="112">
        <f t="shared" si="16"/>
        <v>-46.400000000000034</v>
      </c>
      <c r="R123" s="112">
        <f t="shared" si="16"/>
        <v>-30</v>
      </c>
      <c r="S123" s="112">
        <f t="shared" si="16"/>
        <v>-30.000000000000028</v>
      </c>
      <c r="T123" s="112">
        <f t="shared" si="16"/>
        <v>-60</v>
      </c>
      <c r="U123" s="112">
        <f t="shared" si="16"/>
        <v>-30.000000000000043</v>
      </c>
      <c r="V123" s="112">
        <f t="shared" si="16"/>
        <v>-29.999999999999943</v>
      </c>
      <c r="W123" s="112">
        <f t="shared" si="16"/>
        <v>-29.999999999999957</v>
      </c>
      <c r="X123" s="112">
        <f t="shared" si="16"/>
        <v>-29.999999999999972</v>
      </c>
      <c r="Y123" s="112">
        <f t="shared" si="16"/>
        <v>-199.89999999999998</v>
      </c>
      <c r="Z123" s="112">
        <f t="shared" si="16"/>
        <v>-60</v>
      </c>
      <c r="AA123" s="112">
        <f t="shared" si="16"/>
        <v>-29.999999999999972</v>
      </c>
      <c r="AB123" s="112">
        <f t="shared" si="16"/>
        <v>-59.999999999999943</v>
      </c>
      <c r="AC123" s="112">
        <f t="shared" si="16"/>
        <v>-30</v>
      </c>
      <c r="AD123" s="112">
        <f t="shared" si="16"/>
        <v>-60</v>
      </c>
      <c r="AE123" s="112">
        <f t="shared" si="16"/>
        <v>-30</v>
      </c>
      <c r="AF123" s="112">
        <f t="shared" si="16"/>
        <v>-29.999999999999957</v>
      </c>
      <c r="AG123" s="110"/>
      <c r="AH123" s="110"/>
      <c r="AI123" s="110"/>
      <c r="AJ123" s="110"/>
      <c r="AK123" s="110"/>
    </row>
    <row r="124" spans="3:37" x14ac:dyDescent="0.35">
      <c r="C124" s="5">
        <f t="shared" si="15"/>
        <v>743</v>
      </c>
      <c r="D124" s="5">
        <f t="shared" si="15"/>
        <v>773</v>
      </c>
      <c r="E124" s="1">
        <v>743</v>
      </c>
      <c r="G124" s="96">
        <v>12</v>
      </c>
      <c r="H124" s="112">
        <f t="shared" si="16"/>
        <v>-30</v>
      </c>
      <c r="I124" s="112">
        <f t="shared" si="16"/>
        <v>-30.000000000000028</v>
      </c>
      <c r="J124" s="112">
        <f t="shared" si="16"/>
        <v>-39.900000000000006</v>
      </c>
      <c r="K124" s="112">
        <f t="shared" si="16"/>
        <v>-60</v>
      </c>
      <c r="L124" s="112">
        <f t="shared" si="16"/>
        <v>-34.600000000000023</v>
      </c>
      <c r="M124" s="112">
        <f t="shared" ref="M124:AF124" si="17">$E124+$B16+M16-M$110-($D124-M$109+$B16+M16)*(1-M86)</f>
        <v>-30</v>
      </c>
      <c r="N124" s="112">
        <f t="shared" si="17"/>
        <v>-60</v>
      </c>
      <c r="O124" s="112">
        <f t="shared" si="17"/>
        <v>-60</v>
      </c>
      <c r="P124" s="112">
        <f t="shared" si="17"/>
        <v>-30.000000000000057</v>
      </c>
      <c r="Q124" s="112">
        <f t="shared" si="17"/>
        <v>-46.400000000000006</v>
      </c>
      <c r="R124" s="112">
        <f t="shared" si="17"/>
        <v>-30</v>
      </c>
      <c r="S124" s="112">
        <f t="shared" si="17"/>
        <v>-30</v>
      </c>
      <c r="T124" s="112">
        <f t="shared" si="17"/>
        <v>-60.000000000000057</v>
      </c>
      <c r="U124" s="112">
        <f t="shared" si="17"/>
        <v>-30</v>
      </c>
      <c r="V124" s="112">
        <f t="shared" si="17"/>
        <v>-30</v>
      </c>
      <c r="W124" s="112">
        <f t="shared" si="17"/>
        <v>-29.999999999999972</v>
      </c>
      <c r="X124" s="112">
        <f t="shared" si="17"/>
        <v>-30.000000000000043</v>
      </c>
      <c r="Y124" s="112">
        <f t="shared" si="17"/>
        <v>-60.000000000000057</v>
      </c>
      <c r="Z124" s="112">
        <f t="shared" si="17"/>
        <v>-59.999999999999972</v>
      </c>
      <c r="AA124" s="112">
        <f t="shared" si="17"/>
        <v>-30</v>
      </c>
      <c r="AB124" s="112">
        <f t="shared" si="17"/>
        <v>-60.000000000000028</v>
      </c>
      <c r="AC124" s="112">
        <f t="shared" si="17"/>
        <v>-30</v>
      </c>
      <c r="AD124" s="112">
        <f t="shared" si="17"/>
        <v>-60</v>
      </c>
      <c r="AE124" s="112">
        <f t="shared" si="17"/>
        <v>-30</v>
      </c>
      <c r="AF124" s="112">
        <f t="shared" si="17"/>
        <v>-30</v>
      </c>
      <c r="AG124" s="110"/>
      <c r="AH124" s="110"/>
      <c r="AI124" s="110"/>
      <c r="AJ124" s="110"/>
      <c r="AK124" s="110"/>
    </row>
    <row r="125" spans="3:37" x14ac:dyDescent="0.35">
      <c r="C125" s="5">
        <f t="shared" si="15"/>
        <v>653</v>
      </c>
      <c r="D125" s="5">
        <f t="shared" si="15"/>
        <v>683</v>
      </c>
      <c r="E125" s="1">
        <v>683</v>
      </c>
      <c r="G125" s="96">
        <v>13</v>
      </c>
      <c r="H125" s="112">
        <f t="shared" ref="H125:AF135" si="18">$E125+$B17+H17-H$110-($D125-H$109+$B17+H17)*(1-H87)</f>
        <v>0</v>
      </c>
      <c r="I125" s="112">
        <f t="shared" si="18"/>
        <v>0</v>
      </c>
      <c r="J125" s="112">
        <f t="shared" si="18"/>
        <v>-9.8999999999999346</v>
      </c>
      <c r="K125" s="112">
        <f t="shared" si="18"/>
        <v>-30</v>
      </c>
      <c r="L125" s="112">
        <f t="shared" si="18"/>
        <v>-4.6000000000000227</v>
      </c>
      <c r="M125" s="112">
        <f t="shared" si="18"/>
        <v>0</v>
      </c>
      <c r="N125" s="112">
        <f t="shared" si="18"/>
        <v>-30</v>
      </c>
      <c r="O125" s="112">
        <f t="shared" si="18"/>
        <v>-30</v>
      </c>
      <c r="P125" s="112">
        <f t="shared" si="18"/>
        <v>0</v>
      </c>
      <c r="Q125" s="112">
        <f t="shared" si="18"/>
        <v>-16.40000000000002</v>
      </c>
      <c r="R125" s="112">
        <f t="shared" si="18"/>
        <v>0</v>
      </c>
      <c r="S125" s="112">
        <f t="shared" si="18"/>
        <v>-49.200000000000045</v>
      </c>
      <c r="T125" s="112">
        <f t="shared" si="18"/>
        <v>-30</v>
      </c>
      <c r="U125" s="112">
        <f t="shared" si="18"/>
        <v>0</v>
      </c>
      <c r="V125" s="112">
        <f t="shared" si="18"/>
        <v>0</v>
      </c>
      <c r="W125" s="112">
        <f t="shared" si="18"/>
        <v>0</v>
      </c>
      <c r="X125" s="112">
        <f t="shared" si="18"/>
        <v>2.8421709430404007E-14</v>
      </c>
      <c r="Y125" s="112">
        <f t="shared" si="18"/>
        <v>-29.999999999999972</v>
      </c>
      <c r="Z125" s="112">
        <f t="shared" si="18"/>
        <v>-30.000000000000028</v>
      </c>
      <c r="AA125" s="112">
        <f t="shared" si="18"/>
        <v>0</v>
      </c>
      <c r="AB125" s="112">
        <f t="shared" si="18"/>
        <v>-29.999999999999957</v>
      </c>
      <c r="AC125" s="112">
        <f t="shared" si="18"/>
        <v>0</v>
      </c>
      <c r="AD125" s="112">
        <f t="shared" si="18"/>
        <v>-30</v>
      </c>
      <c r="AE125" s="112">
        <f t="shared" si="18"/>
        <v>0</v>
      </c>
      <c r="AF125" s="112">
        <f t="shared" si="18"/>
        <v>0</v>
      </c>
      <c r="AG125" s="110"/>
      <c r="AH125" s="110"/>
      <c r="AI125" s="110"/>
      <c r="AJ125" s="110"/>
      <c r="AK125" s="110"/>
    </row>
    <row r="126" spans="3:37" x14ac:dyDescent="0.35">
      <c r="C126" s="5">
        <f t="shared" si="15"/>
        <v>534</v>
      </c>
      <c r="D126" s="5">
        <f t="shared" si="15"/>
        <v>564</v>
      </c>
      <c r="E126" s="1">
        <v>534</v>
      </c>
      <c r="G126" s="96">
        <v>14</v>
      </c>
      <c r="H126" s="112">
        <f t="shared" si="18"/>
        <v>-29.999999999999972</v>
      </c>
      <c r="I126" s="112">
        <f t="shared" si="18"/>
        <v>-30</v>
      </c>
      <c r="J126" s="112">
        <f t="shared" si="18"/>
        <v>-39.89999999999992</v>
      </c>
      <c r="K126" s="112">
        <f t="shared" si="18"/>
        <v>-60.000000000000043</v>
      </c>
      <c r="L126" s="112">
        <f t="shared" si="18"/>
        <v>-34.600000000000051</v>
      </c>
      <c r="M126" s="112">
        <f t="shared" si="18"/>
        <v>-30.000000000000043</v>
      </c>
      <c r="N126" s="112">
        <f t="shared" si="18"/>
        <v>-59.999999999999943</v>
      </c>
      <c r="O126" s="112">
        <f t="shared" si="18"/>
        <v>-60.000000000000021</v>
      </c>
      <c r="P126" s="112">
        <f t="shared" si="18"/>
        <v>-30.000000000000028</v>
      </c>
      <c r="Q126" s="112">
        <f t="shared" si="18"/>
        <v>-46.399999999999949</v>
      </c>
      <c r="R126" s="112">
        <f t="shared" si="18"/>
        <v>-30.000000000000043</v>
      </c>
      <c r="S126" s="112">
        <f t="shared" si="18"/>
        <v>-29.999999999999972</v>
      </c>
      <c r="T126" s="112">
        <f t="shared" si="18"/>
        <v>-60</v>
      </c>
      <c r="U126" s="112">
        <f t="shared" si="18"/>
        <v>-30</v>
      </c>
      <c r="V126" s="112">
        <f t="shared" si="18"/>
        <v>-30.000000000000057</v>
      </c>
      <c r="W126" s="112">
        <f t="shared" si="18"/>
        <v>-56.5</v>
      </c>
      <c r="X126" s="112">
        <f t="shared" si="18"/>
        <v>-30.000000000000028</v>
      </c>
      <c r="Y126" s="112">
        <f t="shared" si="18"/>
        <v>-60</v>
      </c>
      <c r="Z126" s="112">
        <f t="shared" si="18"/>
        <v>-60</v>
      </c>
      <c r="AA126" s="112">
        <f t="shared" si="18"/>
        <v>-29.999999999999957</v>
      </c>
      <c r="AB126" s="112">
        <f t="shared" si="18"/>
        <v>-59.999999999999943</v>
      </c>
      <c r="AC126" s="112">
        <f t="shared" si="18"/>
        <v>-30.000000000000043</v>
      </c>
      <c r="AD126" s="112">
        <f t="shared" si="18"/>
        <v>-60.000000000000057</v>
      </c>
      <c r="AE126" s="112">
        <f t="shared" si="18"/>
        <v>-30.000000000000057</v>
      </c>
      <c r="AF126" s="112">
        <f t="shared" si="18"/>
        <v>-30</v>
      </c>
      <c r="AG126" s="110"/>
      <c r="AH126" s="110"/>
      <c r="AI126" s="110"/>
      <c r="AJ126" s="110"/>
      <c r="AK126" s="110"/>
    </row>
    <row r="127" spans="3:37" x14ac:dyDescent="0.35">
      <c r="C127" s="5">
        <f t="shared" si="15"/>
        <v>865</v>
      </c>
      <c r="D127" s="5">
        <f t="shared" si="15"/>
        <v>895</v>
      </c>
      <c r="E127" s="1">
        <v>865</v>
      </c>
      <c r="G127" s="96">
        <v>15</v>
      </c>
      <c r="H127" s="112">
        <f t="shared" si="18"/>
        <v>-30</v>
      </c>
      <c r="I127" s="112">
        <f t="shared" si="18"/>
        <v>-30</v>
      </c>
      <c r="J127" s="112">
        <f t="shared" si="18"/>
        <v>-39.899999999999949</v>
      </c>
      <c r="K127" s="112">
        <f t="shared" si="18"/>
        <v>-59.999999999999943</v>
      </c>
      <c r="L127" s="112">
        <f t="shared" si="18"/>
        <v>-34.60000000000008</v>
      </c>
      <c r="M127" s="112">
        <f t="shared" si="18"/>
        <v>-29.999999999999943</v>
      </c>
      <c r="N127" s="112">
        <f t="shared" si="18"/>
        <v>-59.999999999999943</v>
      </c>
      <c r="O127" s="112">
        <f t="shared" si="18"/>
        <v>-60</v>
      </c>
      <c r="P127" s="112">
        <f t="shared" si="18"/>
        <v>-30</v>
      </c>
      <c r="Q127" s="112">
        <f t="shared" si="18"/>
        <v>-46.399999999999977</v>
      </c>
      <c r="R127" s="112">
        <f t="shared" si="18"/>
        <v>-29.999999999999943</v>
      </c>
      <c r="S127" s="112">
        <f t="shared" si="18"/>
        <v>-30</v>
      </c>
      <c r="T127" s="112">
        <f t="shared" si="18"/>
        <v>-60</v>
      </c>
      <c r="U127" s="112">
        <f t="shared" si="18"/>
        <v>-30.000000000000057</v>
      </c>
      <c r="V127" s="112">
        <f t="shared" si="18"/>
        <v>-30</v>
      </c>
      <c r="W127" s="112">
        <f t="shared" si="18"/>
        <v>-30</v>
      </c>
      <c r="X127" s="112">
        <f t="shared" si="18"/>
        <v>-30.000000000000028</v>
      </c>
      <c r="Y127" s="112">
        <f t="shared" si="18"/>
        <v>-60</v>
      </c>
      <c r="Z127" s="112">
        <f t="shared" si="18"/>
        <v>-60.000000000000043</v>
      </c>
      <c r="AA127" s="112">
        <f t="shared" si="18"/>
        <v>-29.999999999999972</v>
      </c>
      <c r="AB127" s="112">
        <f t="shared" si="18"/>
        <v>-59.999999999999972</v>
      </c>
      <c r="AC127" s="112">
        <f t="shared" si="18"/>
        <v>-29.999999999999943</v>
      </c>
      <c r="AD127" s="112">
        <f t="shared" si="18"/>
        <v>-59.999999999999957</v>
      </c>
      <c r="AE127" s="112">
        <f t="shared" si="18"/>
        <v>-29.999999999999943</v>
      </c>
      <c r="AF127" s="112">
        <f t="shared" si="18"/>
        <v>-30</v>
      </c>
      <c r="AG127" s="110"/>
      <c r="AH127" s="110"/>
      <c r="AI127" s="110"/>
      <c r="AJ127" s="110"/>
      <c r="AK127" s="110"/>
    </row>
    <row r="128" spans="3:37" x14ac:dyDescent="0.35">
      <c r="C128" s="5">
        <f t="shared" si="15"/>
        <v>608</v>
      </c>
      <c r="D128" s="5">
        <f t="shared" si="15"/>
        <v>638</v>
      </c>
      <c r="E128" s="1">
        <v>608</v>
      </c>
      <c r="G128" s="96">
        <v>16</v>
      </c>
      <c r="H128" s="112">
        <f t="shared" si="18"/>
        <v>-30.000000000000028</v>
      </c>
      <c r="I128" s="112">
        <f t="shared" si="18"/>
        <v>-30.000000000000043</v>
      </c>
      <c r="J128" s="112">
        <f t="shared" si="18"/>
        <v>-39.900000000000006</v>
      </c>
      <c r="K128" s="112">
        <f t="shared" si="18"/>
        <v>-59.999999999999972</v>
      </c>
      <c r="L128" s="112">
        <f t="shared" si="18"/>
        <v>-34.599999999999994</v>
      </c>
      <c r="M128" s="112">
        <f t="shared" si="18"/>
        <v>-30</v>
      </c>
      <c r="N128" s="112">
        <f t="shared" si="18"/>
        <v>-60</v>
      </c>
      <c r="O128" s="112">
        <f t="shared" si="18"/>
        <v>-59.999999999999957</v>
      </c>
      <c r="P128" s="112">
        <f t="shared" si="18"/>
        <v>-29.999999999999943</v>
      </c>
      <c r="Q128" s="112">
        <f t="shared" si="18"/>
        <v>-46.40000000000002</v>
      </c>
      <c r="R128" s="112">
        <f t="shared" si="18"/>
        <v>-30</v>
      </c>
      <c r="S128" s="112">
        <f t="shared" si="18"/>
        <v>-29.999999999999979</v>
      </c>
      <c r="T128" s="112">
        <f t="shared" si="18"/>
        <v>-9.5</v>
      </c>
      <c r="U128" s="112">
        <f t="shared" si="18"/>
        <v>-30</v>
      </c>
      <c r="V128" s="112">
        <f t="shared" si="18"/>
        <v>-30.000000000000028</v>
      </c>
      <c r="W128" s="112">
        <f t="shared" si="18"/>
        <v>-30</v>
      </c>
      <c r="X128" s="112">
        <f t="shared" si="18"/>
        <v>-30.000000000000028</v>
      </c>
      <c r="Y128" s="112">
        <f t="shared" si="18"/>
        <v>-60.000000000000043</v>
      </c>
      <c r="Z128" s="112">
        <f t="shared" si="18"/>
        <v>-59.999999999999943</v>
      </c>
      <c r="AA128" s="112">
        <f t="shared" si="18"/>
        <v>-30.000000000000028</v>
      </c>
      <c r="AB128" s="112">
        <f t="shared" si="18"/>
        <v>-60.000000000000028</v>
      </c>
      <c r="AC128" s="112">
        <f t="shared" si="18"/>
        <v>-29.999999999999972</v>
      </c>
      <c r="AD128" s="112">
        <f t="shared" si="18"/>
        <v>-59.999999999999972</v>
      </c>
      <c r="AE128" s="112">
        <f t="shared" si="18"/>
        <v>-30</v>
      </c>
      <c r="AF128" s="112">
        <f t="shared" si="18"/>
        <v>-30.000000000000043</v>
      </c>
      <c r="AG128" s="110"/>
      <c r="AH128" s="110"/>
      <c r="AI128" s="110"/>
      <c r="AJ128" s="110"/>
      <c r="AK128" s="110"/>
    </row>
    <row r="129" spans="3:37" x14ac:dyDescent="0.35">
      <c r="C129" s="5">
        <f t="shared" si="15"/>
        <v>783</v>
      </c>
      <c r="D129" s="5">
        <f t="shared" si="15"/>
        <v>813</v>
      </c>
      <c r="E129" s="1">
        <v>783</v>
      </c>
      <c r="G129" s="96">
        <v>17</v>
      </c>
      <c r="H129" s="112">
        <f t="shared" si="18"/>
        <v>-30</v>
      </c>
      <c r="I129" s="112">
        <f t="shared" si="18"/>
        <v>-30.000000000000057</v>
      </c>
      <c r="J129" s="112">
        <f t="shared" si="18"/>
        <v>-39.9</v>
      </c>
      <c r="K129" s="112">
        <f t="shared" si="18"/>
        <v>-60</v>
      </c>
      <c r="L129" s="112">
        <f t="shared" si="18"/>
        <v>-34.600000000000023</v>
      </c>
      <c r="M129" s="112">
        <f t="shared" si="18"/>
        <v>-30</v>
      </c>
      <c r="N129" s="112">
        <f t="shared" si="18"/>
        <v>-60</v>
      </c>
      <c r="O129" s="112">
        <f t="shared" si="18"/>
        <v>-59.999999999999943</v>
      </c>
      <c r="P129" s="112">
        <f t="shared" si="18"/>
        <v>-29.999999999999943</v>
      </c>
      <c r="Q129" s="112">
        <f t="shared" si="18"/>
        <v>-46.400000000000034</v>
      </c>
      <c r="R129" s="112">
        <f t="shared" si="18"/>
        <v>-30</v>
      </c>
      <c r="S129" s="112">
        <f t="shared" si="18"/>
        <v>-30.000000000000057</v>
      </c>
      <c r="T129" s="112">
        <f t="shared" si="18"/>
        <v>-60.000000000000028</v>
      </c>
      <c r="U129" s="112">
        <f t="shared" si="18"/>
        <v>-30</v>
      </c>
      <c r="V129" s="112">
        <f t="shared" si="18"/>
        <v>-67.600000000000023</v>
      </c>
      <c r="W129" s="112">
        <f t="shared" si="18"/>
        <v>-30.000000000000028</v>
      </c>
      <c r="X129" s="112">
        <f t="shared" si="18"/>
        <v>-30</v>
      </c>
      <c r="Y129" s="112">
        <f t="shared" si="18"/>
        <v>-59.999999999999957</v>
      </c>
      <c r="Z129" s="112">
        <f t="shared" si="18"/>
        <v>-59.999999999999979</v>
      </c>
      <c r="AA129" s="112">
        <f t="shared" si="18"/>
        <v>-30.000000000000028</v>
      </c>
      <c r="AB129" s="112">
        <f t="shared" si="18"/>
        <v>-60.000000000000021</v>
      </c>
      <c r="AC129" s="112">
        <f t="shared" si="18"/>
        <v>-30</v>
      </c>
      <c r="AD129" s="112">
        <f t="shared" si="18"/>
        <v>-60</v>
      </c>
      <c r="AE129" s="112">
        <f t="shared" si="18"/>
        <v>-30</v>
      </c>
      <c r="AF129" s="112">
        <f t="shared" si="18"/>
        <v>-29.999999999999943</v>
      </c>
      <c r="AG129" s="110"/>
      <c r="AH129" s="110"/>
      <c r="AI129" s="110"/>
      <c r="AJ129" s="110"/>
      <c r="AK129" s="110"/>
    </row>
    <row r="130" spans="3:37" x14ac:dyDescent="0.35">
      <c r="C130" s="5">
        <f t="shared" ref="C130:D137" si="19">C22</f>
        <v>726</v>
      </c>
      <c r="D130" s="5">
        <f t="shared" si="19"/>
        <v>756</v>
      </c>
      <c r="E130" s="1">
        <v>756</v>
      </c>
      <c r="G130" s="96">
        <v>18</v>
      </c>
      <c r="H130" s="112">
        <f t="shared" si="18"/>
        <v>0</v>
      </c>
      <c r="I130" s="112">
        <f t="shared" si="18"/>
        <v>0</v>
      </c>
      <c r="J130" s="112">
        <f t="shared" si="18"/>
        <v>-9.8999999999999559</v>
      </c>
      <c r="K130" s="112">
        <f t="shared" si="18"/>
        <v>-30.000000000000057</v>
      </c>
      <c r="L130" s="112">
        <f t="shared" si="18"/>
        <v>-4.6000000000000796</v>
      </c>
      <c r="M130" s="112">
        <f t="shared" si="18"/>
        <v>0</v>
      </c>
      <c r="N130" s="112">
        <f t="shared" si="18"/>
        <v>-30</v>
      </c>
      <c r="O130" s="112">
        <f t="shared" si="18"/>
        <v>-29.999999999999972</v>
      </c>
      <c r="P130" s="112">
        <f t="shared" si="18"/>
        <v>0</v>
      </c>
      <c r="Q130" s="112">
        <f t="shared" si="18"/>
        <v>-16.399999999999949</v>
      </c>
      <c r="R130" s="112">
        <f t="shared" si="18"/>
        <v>0</v>
      </c>
      <c r="S130" s="112">
        <f t="shared" si="18"/>
        <v>0</v>
      </c>
      <c r="T130" s="112">
        <f t="shared" si="18"/>
        <v>-30.000000000000028</v>
      </c>
      <c r="U130" s="112">
        <f t="shared" si="18"/>
        <v>0</v>
      </c>
      <c r="V130" s="112">
        <f t="shared" si="18"/>
        <v>0</v>
      </c>
      <c r="W130" s="112">
        <f t="shared" si="18"/>
        <v>0</v>
      </c>
      <c r="X130" s="112">
        <f t="shared" si="18"/>
        <v>-2.5</v>
      </c>
      <c r="Y130" s="112">
        <f t="shared" si="18"/>
        <v>-30</v>
      </c>
      <c r="Z130" s="112">
        <f t="shared" si="18"/>
        <v>-30.000000000000028</v>
      </c>
      <c r="AA130" s="112">
        <f t="shared" si="18"/>
        <v>0</v>
      </c>
      <c r="AB130" s="112">
        <f t="shared" si="18"/>
        <v>-29.999999999999979</v>
      </c>
      <c r="AC130" s="112">
        <f t="shared" si="18"/>
        <v>0</v>
      </c>
      <c r="AD130" s="112">
        <f t="shared" si="18"/>
        <v>-30.000000000000043</v>
      </c>
      <c r="AE130" s="112">
        <f t="shared" si="18"/>
        <v>4.2632564145606011E-14</v>
      </c>
      <c r="AF130" s="112">
        <f t="shared" si="18"/>
        <v>0</v>
      </c>
      <c r="AG130" s="110"/>
      <c r="AH130" s="110"/>
      <c r="AI130" s="110"/>
      <c r="AJ130" s="110"/>
      <c r="AK130" s="110"/>
    </row>
    <row r="131" spans="3:37" x14ac:dyDescent="0.35">
      <c r="C131" s="5">
        <f t="shared" si="19"/>
        <v>917</v>
      </c>
      <c r="D131" s="5">
        <f t="shared" si="19"/>
        <v>947</v>
      </c>
      <c r="E131" s="1">
        <v>947</v>
      </c>
      <c r="G131" s="96">
        <v>19</v>
      </c>
      <c r="H131" s="112">
        <f t="shared" si="18"/>
        <v>0</v>
      </c>
      <c r="I131" s="112">
        <f t="shared" si="18"/>
        <v>0</v>
      </c>
      <c r="J131" s="112">
        <f t="shared" si="18"/>
        <v>-9.9000000000000199</v>
      </c>
      <c r="K131" s="112">
        <f t="shared" si="18"/>
        <v>-30</v>
      </c>
      <c r="L131" s="112">
        <f t="shared" si="18"/>
        <v>-4.6000000000000227</v>
      </c>
      <c r="M131" s="112">
        <f t="shared" si="18"/>
        <v>0</v>
      </c>
      <c r="N131" s="112">
        <f t="shared" si="18"/>
        <v>-30.000000000000028</v>
      </c>
      <c r="O131" s="112">
        <f t="shared" si="18"/>
        <v>-30.000000000000057</v>
      </c>
      <c r="P131" s="112">
        <f t="shared" si="18"/>
        <v>0</v>
      </c>
      <c r="Q131" s="112">
        <f t="shared" si="18"/>
        <v>-16.400000000000034</v>
      </c>
      <c r="R131" s="112">
        <f t="shared" si="18"/>
        <v>0</v>
      </c>
      <c r="S131" s="112">
        <f t="shared" si="18"/>
        <v>0</v>
      </c>
      <c r="T131" s="112">
        <f t="shared" si="18"/>
        <v>-30.000000000000114</v>
      </c>
      <c r="U131" s="112">
        <f t="shared" si="18"/>
        <v>0</v>
      </c>
      <c r="V131" s="112">
        <f t="shared" si="18"/>
        <v>0</v>
      </c>
      <c r="W131" s="112">
        <f t="shared" si="18"/>
        <v>0</v>
      </c>
      <c r="X131" s="112">
        <f t="shared" si="18"/>
        <v>0</v>
      </c>
      <c r="Y131" s="112">
        <f t="shared" si="18"/>
        <v>-29.999999999999943</v>
      </c>
      <c r="Z131" s="112">
        <f t="shared" si="18"/>
        <v>-30</v>
      </c>
      <c r="AA131" s="112">
        <f t="shared" si="18"/>
        <v>0</v>
      </c>
      <c r="AB131" s="112">
        <f t="shared" si="18"/>
        <v>-30.000000000000057</v>
      </c>
      <c r="AC131" s="112">
        <f t="shared" si="18"/>
        <v>0</v>
      </c>
      <c r="AD131" s="112">
        <f t="shared" si="18"/>
        <v>-30.000000000000021</v>
      </c>
      <c r="AE131" s="112">
        <f t="shared" si="18"/>
        <v>0</v>
      </c>
      <c r="AF131" s="112">
        <f t="shared" si="18"/>
        <v>0</v>
      </c>
      <c r="AG131" s="110"/>
      <c r="AH131" s="110"/>
      <c r="AI131" s="110"/>
      <c r="AJ131" s="110"/>
      <c r="AK131" s="110"/>
    </row>
    <row r="132" spans="3:37" x14ac:dyDescent="0.35">
      <c r="C132" s="5">
        <f t="shared" si="19"/>
        <v>741</v>
      </c>
      <c r="D132" s="5">
        <f t="shared" si="19"/>
        <v>771</v>
      </c>
      <c r="E132" s="1">
        <v>741</v>
      </c>
      <c r="G132" s="96">
        <v>20</v>
      </c>
      <c r="H132" s="112">
        <f t="shared" si="18"/>
        <v>-30.000000000000057</v>
      </c>
      <c r="I132" s="112">
        <f t="shared" si="18"/>
        <v>-30.000000000000043</v>
      </c>
      <c r="J132" s="112">
        <f t="shared" si="18"/>
        <v>-97</v>
      </c>
      <c r="K132" s="112">
        <f t="shared" si="18"/>
        <v>-59.999999999999972</v>
      </c>
      <c r="L132" s="112">
        <f t="shared" si="18"/>
        <v>-34.599999999999994</v>
      </c>
      <c r="M132" s="112">
        <f t="shared" si="18"/>
        <v>-30</v>
      </c>
      <c r="N132" s="112">
        <f t="shared" si="18"/>
        <v>-60.000000000000021</v>
      </c>
      <c r="O132" s="112">
        <f t="shared" si="18"/>
        <v>-60.000000000000057</v>
      </c>
      <c r="P132" s="112">
        <f t="shared" si="18"/>
        <v>-30.000000000000057</v>
      </c>
      <c r="Q132" s="112">
        <f t="shared" si="18"/>
        <v>-46.40000000000002</v>
      </c>
      <c r="R132" s="112">
        <f t="shared" si="18"/>
        <v>-30</v>
      </c>
      <c r="S132" s="112">
        <f t="shared" si="18"/>
        <v>-30</v>
      </c>
      <c r="T132" s="112">
        <f t="shared" si="18"/>
        <v>-60</v>
      </c>
      <c r="U132" s="112">
        <f t="shared" si="18"/>
        <v>-30</v>
      </c>
      <c r="V132" s="112">
        <f t="shared" si="18"/>
        <v>-30.000000000000043</v>
      </c>
      <c r="W132" s="112">
        <f t="shared" si="18"/>
        <v>-29.999999999999943</v>
      </c>
      <c r="X132" s="112">
        <f t="shared" si="18"/>
        <v>-29.999999999999979</v>
      </c>
      <c r="Y132" s="112">
        <f t="shared" si="18"/>
        <v>-59.999999999999957</v>
      </c>
      <c r="Z132" s="112">
        <f t="shared" si="18"/>
        <v>-59.999999999999972</v>
      </c>
      <c r="AA132" s="112">
        <f t="shared" si="18"/>
        <v>-30</v>
      </c>
      <c r="AB132" s="112">
        <f t="shared" si="18"/>
        <v>-59.999999999999979</v>
      </c>
      <c r="AC132" s="112">
        <f t="shared" si="18"/>
        <v>-29.999999999999943</v>
      </c>
      <c r="AD132" s="112">
        <f t="shared" si="18"/>
        <v>-60</v>
      </c>
      <c r="AE132" s="112">
        <f t="shared" si="18"/>
        <v>-29.999999999999957</v>
      </c>
      <c r="AF132" s="112">
        <f t="shared" si="18"/>
        <v>-29.999999999999972</v>
      </c>
      <c r="AG132" s="110"/>
      <c r="AH132" s="110"/>
      <c r="AI132" s="110"/>
      <c r="AJ132" s="110"/>
      <c r="AK132" s="110"/>
    </row>
    <row r="133" spans="3:37" x14ac:dyDescent="0.35">
      <c r="C133" s="5">
        <f t="shared" si="19"/>
        <v>840</v>
      </c>
      <c r="D133" s="5">
        <f t="shared" si="19"/>
        <v>870</v>
      </c>
      <c r="E133" s="1">
        <v>870</v>
      </c>
      <c r="G133" s="96">
        <v>21</v>
      </c>
      <c r="H133" s="112">
        <f t="shared" si="18"/>
        <v>0</v>
      </c>
      <c r="I133" s="112">
        <f t="shared" si="18"/>
        <v>0</v>
      </c>
      <c r="J133" s="112">
        <f t="shared" si="18"/>
        <v>-9.8999999999999986</v>
      </c>
      <c r="K133" s="112">
        <f t="shared" si="18"/>
        <v>-30</v>
      </c>
      <c r="L133" s="112">
        <f t="shared" si="18"/>
        <v>-4.6000000000000227</v>
      </c>
      <c r="M133" s="112">
        <f t="shared" si="18"/>
        <v>0</v>
      </c>
      <c r="N133" s="112">
        <f t="shared" si="18"/>
        <v>-30</v>
      </c>
      <c r="O133" s="112">
        <f t="shared" si="18"/>
        <v>-30</v>
      </c>
      <c r="P133" s="112">
        <f t="shared" si="18"/>
        <v>0</v>
      </c>
      <c r="Q133" s="112">
        <f t="shared" si="18"/>
        <v>-16.400000000000034</v>
      </c>
      <c r="R133" s="112">
        <f t="shared" si="18"/>
        <v>0</v>
      </c>
      <c r="S133" s="112">
        <f t="shared" si="18"/>
        <v>0</v>
      </c>
      <c r="T133" s="112">
        <f t="shared" si="18"/>
        <v>-29.999999999999943</v>
      </c>
      <c r="U133" s="112">
        <f t="shared" si="18"/>
        <v>0</v>
      </c>
      <c r="V133" s="112">
        <f t="shared" si="18"/>
        <v>0</v>
      </c>
      <c r="W133" s="112">
        <f t="shared" si="18"/>
        <v>0</v>
      </c>
      <c r="X133" s="112">
        <f t="shared" si="18"/>
        <v>0</v>
      </c>
      <c r="Y133" s="112">
        <f t="shared" si="18"/>
        <v>-29.999999999999943</v>
      </c>
      <c r="Z133" s="112">
        <f t="shared" si="18"/>
        <v>-30.000000000000021</v>
      </c>
      <c r="AA133" s="112">
        <f t="shared" si="18"/>
        <v>0</v>
      </c>
      <c r="AB133" s="112">
        <f t="shared" si="18"/>
        <v>-30</v>
      </c>
      <c r="AC133" s="112">
        <f t="shared" si="18"/>
        <v>0</v>
      </c>
      <c r="AD133" s="112">
        <f t="shared" si="18"/>
        <v>-30.000000000000021</v>
      </c>
      <c r="AE133" s="112">
        <f t="shared" si="18"/>
        <v>0</v>
      </c>
      <c r="AF133" s="112">
        <f t="shared" si="18"/>
        <v>0</v>
      </c>
      <c r="AG133" s="110"/>
      <c r="AH133" s="110"/>
      <c r="AI133" s="110"/>
      <c r="AJ133" s="110"/>
      <c r="AK133" s="110"/>
    </row>
    <row r="134" spans="3:37" x14ac:dyDescent="0.35">
      <c r="C134" s="5">
        <f t="shared" si="19"/>
        <v>570</v>
      </c>
      <c r="D134" s="5">
        <f t="shared" si="19"/>
        <v>600</v>
      </c>
      <c r="E134" s="1">
        <v>570</v>
      </c>
      <c r="G134" s="96">
        <v>22</v>
      </c>
      <c r="H134" s="112">
        <f t="shared" si="18"/>
        <v>-29.999999999999943</v>
      </c>
      <c r="I134" s="112">
        <f t="shared" si="18"/>
        <v>-29.999999999999957</v>
      </c>
      <c r="J134" s="112">
        <f t="shared" si="18"/>
        <v>-39.899999999999949</v>
      </c>
      <c r="K134" s="112">
        <f t="shared" si="18"/>
        <v>-68.799999999999955</v>
      </c>
      <c r="L134" s="112">
        <f t="shared" si="18"/>
        <v>-34.600000000000044</v>
      </c>
      <c r="M134" s="112">
        <f t="shared" si="18"/>
        <v>-30.000000000000043</v>
      </c>
      <c r="N134" s="112">
        <f t="shared" si="18"/>
        <v>-60.000000000000057</v>
      </c>
      <c r="O134" s="112">
        <f t="shared" si="18"/>
        <v>-59.999999999999957</v>
      </c>
      <c r="P134" s="112">
        <f t="shared" si="18"/>
        <v>-29.999999999999943</v>
      </c>
      <c r="Q134" s="112">
        <f t="shared" si="18"/>
        <v>-46.399999999999949</v>
      </c>
      <c r="R134" s="112">
        <f t="shared" si="18"/>
        <v>-30.000000000000057</v>
      </c>
      <c r="S134" s="112">
        <f t="shared" si="18"/>
        <v>-30</v>
      </c>
      <c r="T134" s="112">
        <f t="shared" si="18"/>
        <v>-60</v>
      </c>
      <c r="U134" s="112">
        <f t="shared" si="18"/>
        <v>-30.000000000000057</v>
      </c>
      <c r="V134" s="112">
        <f t="shared" si="18"/>
        <v>-29.999999999999943</v>
      </c>
      <c r="W134" s="112">
        <f t="shared" si="18"/>
        <v>-29.999999999999972</v>
      </c>
      <c r="X134" s="112">
        <f t="shared" si="18"/>
        <v>-30</v>
      </c>
      <c r="Y134" s="112">
        <f t="shared" si="18"/>
        <v>-60</v>
      </c>
      <c r="Z134" s="112">
        <f t="shared" si="18"/>
        <v>-60</v>
      </c>
      <c r="AA134" s="112">
        <f t="shared" si="18"/>
        <v>-30.000000000000057</v>
      </c>
      <c r="AB134" s="112">
        <f t="shared" si="18"/>
        <v>-60.000000000000028</v>
      </c>
      <c r="AC134" s="112">
        <f t="shared" si="18"/>
        <v>-30</v>
      </c>
      <c r="AD134" s="112">
        <f t="shared" si="18"/>
        <v>-60</v>
      </c>
      <c r="AE134" s="112">
        <f t="shared" si="18"/>
        <v>-30</v>
      </c>
      <c r="AF134" s="112">
        <f t="shared" si="18"/>
        <v>-30.000000000000043</v>
      </c>
      <c r="AG134" s="110"/>
      <c r="AH134" s="110"/>
      <c r="AI134" s="110"/>
      <c r="AJ134" s="110"/>
      <c r="AK134" s="110"/>
    </row>
    <row r="135" spans="3:37" x14ac:dyDescent="0.35">
      <c r="C135" s="5">
        <f t="shared" si="19"/>
        <v>949</v>
      </c>
      <c r="D135" s="5">
        <f t="shared" si="19"/>
        <v>979</v>
      </c>
      <c r="E135" s="1">
        <v>979</v>
      </c>
      <c r="G135" s="96">
        <v>23</v>
      </c>
      <c r="H135" s="112">
        <f t="shared" si="18"/>
        <v>0</v>
      </c>
      <c r="I135" s="112">
        <f t="shared" si="18"/>
        <v>0</v>
      </c>
      <c r="J135" s="112">
        <f t="shared" si="18"/>
        <v>-9.8999999999999488</v>
      </c>
      <c r="K135" s="112">
        <f t="shared" si="18"/>
        <v>-30</v>
      </c>
      <c r="L135" s="112">
        <f t="shared" si="18"/>
        <v>-4.6000000000000227</v>
      </c>
      <c r="M135" s="112">
        <f t="shared" ref="M135:AF135" si="20">$E135+$B27+M27-M$110-($D135-M$109+$B27+M27)*(1-M97)</f>
        <v>0</v>
      </c>
      <c r="N135" s="112">
        <f t="shared" si="20"/>
        <v>-30.000000000000057</v>
      </c>
      <c r="O135" s="112">
        <f t="shared" si="20"/>
        <v>-29.999999999999943</v>
      </c>
      <c r="P135" s="112">
        <f t="shared" si="20"/>
        <v>0</v>
      </c>
      <c r="Q135" s="112">
        <f t="shared" si="20"/>
        <v>-16.399999999999977</v>
      </c>
      <c r="R135" s="112">
        <f t="shared" si="20"/>
        <v>0</v>
      </c>
      <c r="S135" s="112">
        <f t="shared" si="20"/>
        <v>0</v>
      </c>
      <c r="T135" s="112">
        <f t="shared" si="20"/>
        <v>-30</v>
      </c>
      <c r="U135" s="112">
        <f t="shared" si="20"/>
        <v>0</v>
      </c>
      <c r="V135" s="112">
        <f t="shared" si="20"/>
        <v>0</v>
      </c>
      <c r="W135" s="112">
        <f t="shared" si="20"/>
        <v>0</v>
      </c>
      <c r="X135" s="112">
        <f t="shared" si="20"/>
        <v>0</v>
      </c>
      <c r="Y135" s="112">
        <f t="shared" si="20"/>
        <v>-30</v>
      </c>
      <c r="Z135" s="112">
        <f t="shared" si="20"/>
        <v>-29.999999999999972</v>
      </c>
      <c r="AA135" s="112">
        <f t="shared" si="20"/>
        <v>0</v>
      </c>
      <c r="AB135" s="112">
        <f t="shared" si="20"/>
        <v>-30.000000000000057</v>
      </c>
      <c r="AC135" s="112">
        <f t="shared" si="20"/>
        <v>0</v>
      </c>
      <c r="AD135" s="112">
        <f t="shared" si="20"/>
        <v>-30</v>
      </c>
      <c r="AE135" s="112">
        <f t="shared" si="20"/>
        <v>0</v>
      </c>
      <c r="AF135" s="112">
        <f t="shared" si="20"/>
        <v>0</v>
      </c>
      <c r="AG135" s="110"/>
      <c r="AH135" s="110"/>
      <c r="AI135" s="110"/>
      <c r="AJ135" s="110"/>
      <c r="AK135" s="110"/>
    </row>
    <row r="136" spans="3:37" x14ac:dyDescent="0.35">
      <c r="C136" s="5">
        <f t="shared" si="19"/>
        <v>829</v>
      </c>
      <c r="D136" s="5">
        <f t="shared" si="19"/>
        <v>859</v>
      </c>
      <c r="E136" s="1">
        <v>829</v>
      </c>
      <c r="G136" s="96">
        <v>24</v>
      </c>
      <c r="H136" s="112">
        <f t="shared" ref="H136:AF137" si="21">$E136+$B28+H28-H$110-($D136-H$109+$B28+H28)*(1-H98)</f>
        <v>-29.999999999999943</v>
      </c>
      <c r="I136" s="112">
        <f t="shared" si="21"/>
        <v>-30.000000000000028</v>
      </c>
      <c r="J136" s="112">
        <f t="shared" si="21"/>
        <v>-39.9</v>
      </c>
      <c r="K136" s="112">
        <f t="shared" si="21"/>
        <v>-59.999999999999943</v>
      </c>
      <c r="L136" s="112">
        <f t="shared" si="21"/>
        <v>-34.600000000000023</v>
      </c>
      <c r="M136" s="112">
        <f t="shared" si="21"/>
        <v>-30</v>
      </c>
      <c r="N136" s="112">
        <f t="shared" si="21"/>
        <v>-60</v>
      </c>
      <c r="O136" s="112">
        <f t="shared" si="21"/>
        <v>-60</v>
      </c>
      <c r="P136" s="112">
        <f t="shared" si="21"/>
        <v>-30</v>
      </c>
      <c r="Q136" s="112">
        <f t="shared" si="21"/>
        <v>-46.400000000000034</v>
      </c>
      <c r="R136" s="112">
        <f t="shared" si="21"/>
        <v>-30</v>
      </c>
      <c r="S136" s="112">
        <f t="shared" si="21"/>
        <v>-30</v>
      </c>
      <c r="T136" s="112">
        <f t="shared" si="21"/>
        <v>-60</v>
      </c>
      <c r="U136" s="112">
        <f t="shared" si="21"/>
        <v>-29.999999999999943</v>
      </c>
      <c r="V136" s="112">
        <f t="shared" si="21"/>
        <v>-29.999999999999972</v>
      </c>
      <c r="W136" s="112">
        <f t="shared" si="21"/>
        <v>-30</v>
      </c>
      <c r="X136" s="112">
        <f t="shared" si="21"/>
        <v>-30</v>
      </c>
      <c r="Y136" s="112">
        <f t="shared" si="21"/>
        <v>-59.999999999999972</v>
      </c>
      <c r="Z136" s="112">
        <f t="shared" si="21"/>
        <v>-59.999999999999979</v>
      </c>
      <c r="AA136" s="112">
        <f t="shared" si="21"/>
        <v>-29.999999999999972</v>
      </c>
      <c r="AB136" s="112">
        <f t="shared" si="21"/>
        <v>-59.999999999999979</v>
      </c>
      <c r="AC136" s="112">
        <f t="shared" si="21"/>
        <v>-30</v>
      </c>
      <c r="AD136" s="112">
        <f t="shared" si="21"/>
        <v>-139.89999999999998</v>
      </c>
      <c r="AE136" s="112">
        <f t="shared" si="21"/>
        <v>-30</v>
      </c>
      <c r="AF136" s="112">
        <f t="shared" si="21"/>
        <v>-30</v>
      </c>
      <c r="AG136" s="110"/>
      <c r="AH136" s="110"/>
      <c r="AI136" s="110"/>
      <c r="AJ136" s="110"/>
      <c r="AK136" s="110"/>
    </row>
    <row r="137" spans="3:37" x14ac:dyDescent="0.35">
      <c r="C137" s="5">
        <f t="shared" si="19"/>
        <v>714</v>
      </c>
      <c r="D137" s="5">
        <f t="shared" si="19"/>
        <v>744</v>
      </c>
      <c r="E137" s="1">
        <v>714</v>
      </c>
      <c r="G137" s="96">
        <v>25</v>
      </c>
      <c r="H137" s="112">
        <f t="shared" si="21"/>
        <v>-30</v>
      </c>
      <c r="I137" s="112">
        <f t="shared" si="21"/>
        <v>-29.999999999999957</v>
      </c>
      <c r="J137" s="112">
        <f t="shared" si="21"/>
        <v>-39.899999999999935</v>
      </c>
      <c r="K137" s="112">
        <f t="shared" si="21"/>
        <v>-59.999999999999972</v>
      </c>
      <c r="L137" s="112">
        <f t="shared" si="21"/>
        <v>-34.600000000000023</v>
      </c>
      <c r="M137" s="112">
        <f t="shared" si="21"/>
        <v>-30.000000000000028</v>
      </c>
      <c r="N137" s="112">
        <f t="shared" si="21"/>
        <v>-60.000000000000043</v>
      </c>
      <c r="O137" s="112">
        <f t="shared" si="21"/>
        <v>-59.999999999999943</v>
      </c>
      <c r="P137" s="112">
        <f t="shared" si="21"/>
        <v>-29.999999999999943</v>
      </c>
      <c r="Q137" s="112">
        <f t="shared" si="21"/>
        <v>-46.399999999999949</v>
      </c>
      <c r="R137" s="112">
        <f t="shared" si="21"/>
        <v>-29.999999999999943</v>
      </c>
      <c r="S137" s="112">
        <f t="shared" si="21"/>
        <v>-30</v>
      </c>
      <c r="T137" s="112">
        <f t="shared" si="21"/>
        <v>-60</v>
      </c>
      <c r="U137" s="112">
        <f t="shared" si="21"/>
        <v>-30</v>
      </c>
      <c r="V137" s="112">
        <f t="shared" si="21"/>
        <v>-30.000000000000028</v>
      </c>
      <c r="W137" s="112">
        <f t="shared" si="21"/>
        <v>-30.000000000000028</v>
      </c>
      <c r="X137" s="112">
        <f t="shared" si="21"/>
        <v>-30.000000000000043</v>
      </c>
      <c r="Y137" s="112">
        <f t="shared" si="21"/>
        <v>-60</v>
      </c>
      <c r="Z137" s="112">
        <f t="shared" si="21"/>
        <v>-60.000000000000028</v>
      </c>
      <c r="AA137" s="112">
        <f t="shared" si="21"/>
        <v>-30.000000000000021</v>
      </c>
      <c r="AB137" s="112">
        <f t="shared" si="21"/>
        <v>-60.000000000000028</v>
      </c>
      <c r="AC137" s="112">
        <f t="shared" si="21"/>
        <v>-30.000000000000057</v>
      </c>
      <c r="AD137" s="112">
        <f t="shared" si="21"/>
        <v>-60.000000000000028</v>
      </c>
      <c r="AE137" s="112">
        <f t="shared" si="21"/>
        <v>-99.5</v>
      </c>
      <c r="AF137" s="112">
        <f t="shared" si="21"/>
        <v>-30</v>
      </c>
      <c r="AG137" s="110"/>
      <c r="AH137" s="110"/>
      <c r="AI137" s="110"/>
      <c r="AJ137" s="110"/>
      <c r="AK137" s="110"/>
    </row>
    <row r="138" spans="3:37" x14ac:dyDescent="0.35">
      <c r="G138" s="97">
        <v>1</v>
      </c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1"/>
      <c r="AH138" s="111"/>
      <c r="AI138" s="111"/>
      <c r="AJ138" s="111"/>
      <c r="AK138" s="111"/>
    </row>
    <row r="139" spans="3:37" x14ac:dyDescent="0.35">
      <c r="G139" s="97">
        <v>2</v>
      </c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1"/>
      <c r="AH139" s="111"/>
      <c r="AI139" s="111"/>
      <c r="AJ139" s="111"/>
      <c r="AK139" s="111"/>
    </row>
    <row r="140" spans="3:37" x14ac:dyDescent="0.35">
      <c r="G140" s="97">
        <v>3</v>
      </c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1"/>
      <c r="AH140" s="111"/>
      <c r="AI140" s="111"/>
      <c r="AJ140" s="111"/>
      <c r="AK140" s="111"/>
    </row>
    <row r="141" spans="3:37" x14ac:dyDescent="0.35">
      <c r="G141" s="97">
        <v>4</v>
      </c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1"/>
      <c r="AH141" s="111"/>
      <c r="AI141" s="111"/>
      <c r="AJ141" s="111"/>
      <c r="AK141" s="111"/>
    </row>
    <row r="142" spans="3:37" x14ac:dyDescent="0.35">
      <c r="G142" s="97">
        <v>5</v>
      </c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1"/>
      <c r="AH142" s="111"/>
      <c r="AI142" s="111"/>
      <c r="AJ142" s="111"/>
      <c r="AK142" s="111"/>
    </row>
    <row r="145" spans="1:37" ht="15" thickBot="1" x14ac:dyDescent="0.4"/>
    <row r="146" spans="1:37" x14ac:dyDescent="0.35">
      <c r="A146" s="115" t="s">
        <v>3</v>
      </c>
      <c r="B146" s="116"/>
      <c r="C146" s="117"/>
      <c r="G146" s="5" t="s">
        <v>114</v>
      </c>
      <c r="H146">
        <f>C151</f>
        <v>0</v>
      </c>
      <c r="I146">
        <f>C152</f>
        <v>0</v>
      </c>
      <c r="J146">
        <f>C153</f>
        <v>0</v>
      </c>
      <c r="K146">
        <f>C154</f>
        <v>0</v>
      </c>
      <c r="L146">
        <f>C155</f>
        <v>0</v>
      </c>
      <c r="M146">
        <f>C156</f>
        <v>0</v>
      </c>
      <c r="N146">
        <f>C157</f>
        <v>0</v>
      </c>
      <c r="O146">
        <f>C158</f>
        <v>0</v>
      </c>
      <c r="P146">
        <f>C159</f>
        <v>0</v>
      </c>
      <c r="Q146">
        <f>C160</f>
        <v>0</v>
      </c>
      <c r="R146">
        <f>C161</f>
        <v>0</v>
      </c>
      <c r="S146">
        <f>C162</f>
        <v>0</v>
      </c>
      <c r="T146">
        <f>C163</f>
        <v>0</v>
      </c>
      <c r="U146">
        <f>C164</f>
        <v>0</v>
      </c>
      <c r="V146">
        <f>C165</f>
        <v>0</v>
      </c>
      <c r="W146">
        <f>C166</f>
        <v>0</v>
      </c>
      <c r="X146">
        <f>C167</f>
        <v>0</v>
      </c>
      <c r="Y146">
        <f>C168</f>
        <v>0</v>
      </c>
      <c r="Z146">
        <f>C169</f>
        <v>0</v>
      </c>
      <c r="AA146">
        <f>C170</f>
        <v>0</v>
      </c>
      <c r="AB146">
        <f>C171</f>
        <v>0</v>
      </c>
      <c r="AC146">
        <f>C172</f>
        <v>0</v>
      </c>
      <c r="AD146">
        <f>C173</f>
        <v>0</v>
      </c>
      <c r="AE146">
        <f>C174</f>
        <v>0</v>
      </c>
      <c r="AF146">
        <f>C175</f>
        <v>0</v>
      </c>
      <c r="AG146">
        <f>C176</f>
        <v>0</v>
      </c>
      <c r="AH146">
        <f>C177</f>
        <v>0</v>
      </c>
      <c r="AI146">
        <f>C178</f>
        <v>0</v>
      </c>
      <c r="AJ146">
        <f>C179</f>
        <v>0</v>
      </c>
      <c r="AK146">
        <f>C180</f>
        <v>0</v>
      </c>
    </row>
    <row r="147" spans="1:37" ht="15" thickBot="1" x14ac:dyDescent="0.4">
      <c r="A147" s="118"/>
      <c r="B147" s="68" t="s">
        <v>113</v>
      </c>
      <c r="C147" s="119">
        <v>60</v>
      </c>
      <c r="G147" s="5" t="s">
        <v>115</v>
      </c>
      <c r="H147">
        <f>D151</f>
        <v>48</v>
      </c>
      <c r="I147">
        <f>D152</f>
        <v>48</v>
      </c>
      <c r="J147">
        <f>D153</f>
        <v>48</v>
      </c>
      <c r="K147">
        <f>D154</f>
        <v>48</v>
      </c>
      <c r="L147">
        <f>D155</f>
        <v>48</v>
      </c>
      <c r="M147">
        <f>D156</f>
        <v>48</v>
      </c>
      <c r="N147">
        <f>D157</f>
        <v>48</v>
      </c>
      <c r="O147">
        <f>D158</f>
        <v>48</v>
      </c>
      <c r="P147">
        <f>D159</f>
        <v>48</v>
      </c>
      <c r="Q147">
        <f>D160</f>
        <v>48</v>
      </c>
      <c r="R147">
        <f>D161</f>
        <v>48</v>
      </c>
      <c r="S147">
        <f>D162</f>
        <v>48</v>
      </c>
      <c r="T147">
        <f>D163</f>
        <v>48</v>
      </c>
      <c r="U147">
        <f>D164</f>
        <v>48</v>
      </c>
      <c r="V147">
        <f>D165</f>
        <v>48</v>
      </c>
      <c r="W147">
        <f>D166</f>
        <v>48</v>
      </c>
      <c r="X147">
        <f>D167</f>
        <v>48</v>
      </c>
      <c r="Y147">
        <f>D168</f>
        <v>48</v>
      </c>
      <c r="Z147">
        <f>D169</f>
        <v>48</v>
      </c>
      <c r="AA147">
        <f>D170</f>
        <v>48</v>
      </c>
      <c r="AB147">
        <f>D171</f>
        <v>48</v>
      </c>
      <c r="AC147">
        <f>D172</f>
        <v>48</v>
      </c>
      <c r="AD147">
        <f>D173</f>
        <v>48</v>
      </c>
      <c r="AE147">
        <f>D174</f>
        <v>48</v>
      </c>
      <c r="AF147">
        <f>D175</f>
        <v>48</v>
      </c>
      <c r="AG147">
        <f>D176</f>
        <v>0</v>
      </c>
      <c r="AH147">
        <f>D177</f>
        <v>0</v>
      </c>
      <c r="AI147">
        <f>D178</f>
        <v>0</v>
      </c>
      <c r="AJ147">
        <f>D179</f>
        <v>0</v>
      </c>
      <c r="AK147">
        <f>D180</f>
        <v>0</v>
      </c>
    </row>
    <row r="148" spans="1:37" x14ac:dyDescent="0.35">
      <c r="G148" s="97" t="s">
        <v>90</v>
      </c>
      <c r="H148" s="4">
        <f>E151</f>
        <v>0</v>
      </c>
      <c r="I148" s="4">
        <f>E152</f>
        <v>12</v>
      </c>
      <c r="J148" s="4">
        <f>E153</f>
        <v>36</v>
      </c>
      <c r="K148" s="4">
        <f>E154</f>
        <v>12</v>
      </c>
      <c r="L148" s="4">
        <f>E155</f>
        <v>12</v>
      </c>
      <c r="M148" s="4">
        <f>E156</f>
        <v>0</v>
      </c>
      <c r="N148" s="4">
        <f>E157</f>
        <v>36</v>
      </c>
      <c r="O148" s="4">
        <f>E158</f>
        <v>0</v>
      </c>
      <c r="P148" s="4">
        <f>E159</f>
        <v>0</v>
      </c>
      <c r="Q148" s="4">
        <f>E160</f>
        <v>24</v>
      </c>
      <c r="R148" s="4">
        <f>E161</f>
        <v>12</v>
      </c>
      <c r="S148" s="4">
        <f>E162</f>
        <v>48</v>
      </c>
      <c r="T148" s="4">
        <f>E163</f>
        <v>36</v>
      </c>
      <c r="U148" s="4">
        <f>E164</f>
        <v>12</v>
      </c>
      <c r="V148" s="4">
        <f>E165</f>
        <v>48</v>
      </c>
      <c r="W148" s="4">
        <f>E166</f>
        <v>24</v>
      </c>
      <c r="X148" s="4">
        <f>E167</f>
        <v>36</v>
      </c>
      <c r="Y148" s="4">
        <f>E168</f>
        <v>24</v>
      </c>
      <c r="Z148" s="4">
        <f>E169</f>
        <v>48</v>
      </c>
      <c r="AA148" s="4">
        <f>E170</f>
        <v>24</v>
      </c>
      <c r="AB148" s="4">
        <f>E171</f>
        <v>48</v>
      </c>
      <c r="AC148" s="4">
        <f>E172</f>
        <v>0</v>
      </c>
      <c r="AD148" s="4">
        <f>E173</f>
        <v>48</v>
      </c>
      <c r="AE148" s="4">
        <f>E174</f>
        <v>36</v>
      </c>
      <c r="AF148" s="4">
        <f>E175</f>
        <v>24</v>
      </c>
      <c r="AG148" s="4">
        <f>E176</f>
        <v>0</v>
      </c>
      <c r="AH148" s="4">
        <f>E177</f>
        <v>0</v>
      </c>
      <c r="AI148" s="4">
        <f>E178</f>
        <v>0</v>
      </c>
      <c r="AJ148" s="4">
        <f>E179</f>
        <v>0</v>
      </c>
      <c r="AK148" s="4">
        <f>E180</f>
        <v>0</v>
      </c>
    </row>
    <row r="149" spans="1:37" x14ac:dyDescent="0.35">
      <c r="A149" s="5"/>
      <c r="B149" s="5"/>
      <c r="C149" s="5" t="s">
        <v>111</v>
      </c>
      <c r="D149" s="5" t="s">
        <v>112</v>
      </c>
      <c r="E149" s="5"/>
      <c r="F149" s="5" t="s">
        <v>116</v>
      </c>
    </row>
    <row r="150" spans="1:37" x14ac:dyDescent="0.35">
      <c r="A150" s="97" t="s">
        <v>91</v>
      </c>
      <c r="B150" s="105" t="s">
        <v>76</v>
      </c>
      <c r="C150" s="97" t="s">
        <v>101</v>
      </c>
      <c r="D150" s="97" t="s">
        <v>102</v>
      </c>
      <c r="E150" s="97" t="s">
        <v>89</v>
      </c>
      <c r="F150" s="97" t="s">
        <v>100</v>
      </c>
      <c r="G150" s="95" t="s">
        <v>85</v>
      </c>
      <c r="H150" s="96">
        <v>1</v>
      </c>
      <c r="I150" s="96">
        <v>2</v>
      </c>
      <c r="J150" s="96">
        <v>3</v>
      </c>
      <c r="K150" s="96">
        <v>4</v>
      </c>
      <c r="L150" s="96">
        <v>5</v>
      </c>
      <c r="M150" s="96">
        <v>6</v>
      </c>
      <c r="N150" s="96">
        <v>7</v>
      </c>
      <c r="O150" s="96">
        <v>8</v>
      </c>
      <c r="P150" s="96">
        <v>9</v>
      </c>
      <c r="Q150" s="96">
        <v>10</v>
      </c>
      <c r="R150" s="96">
        <v>11</v>
      </c>
      <c r="S150" s="96">
        <v>12</v>
      </c>
      <c r="T150" s="96">
        <v>13</v>
      </c>
      <c r="U150" s="96">
        <v>14</v>
      </c>
      <c r="V150" s="96">
        <v>15</v>
      </c>
      <c r="W150" s="96">
        <v>16</v>
      </c>
      <c r="X150" s="96">
        <v>17</v>
      </c>
      <c r="Y150" s="96">
        <v>18</v>
      </c>
      <c r="Z150" s="96">
        <v>19</v>
      </c>
      <c r="AA150" s="96">
        <v>20</v>
      </c>
      <c r="AB150" s="96">
        <v>21</v>
      </c>
      <c r="AC150" s="96">
        <v>22</v>
      </c>
      <c r="AD150" s="96">
        <v>23</v>
      </c>
      <c r="AE150" s="96">
        <v>24</v>
      </c>
      <c r="AF150" s="96">
        <v>25</v>
      </c>
      <c r="AG150" s="97">
        <v>1</v>
      </c>
      <c r="AH150" s="97">
        <v>2</v>
      </c>
      <c r="AI150" s="97">
        <v>3</v>
      </c>
      <c r="AJ150" s="98">
        <v>4</v>
      </c>
      <c r="AK150" s="97">
        <v>5</v>
      </c>
    </row>
    <row r="151" spans="1:37" x14ac:dyDescent="0.35">
      <c r="A151" s="5">
        <v>1</v>
      </c>
      <c r="B151" s="5">
        <v>12</v>
      </c>
      <c r="C151" s="5">
        <v>0</v>
      </c>
      <c r="D151" s="5">
        <f>$C$147-B151</f>
        <v>48</v>
      </c>
      <c r="E151" s="1">
        <v>0</v>
      </c>
      <c r="F151" s="5">
        <f>B151</f>
        <v>12</v>
      </c>
      <c r="G151" s="96">
        <v>1</v>
      </c>
      <c r="H151" s="100">
        <f>$E151-H$148+$F151-($D151-H$146+$F151)*(1-H75)</f>
        <v>-48</v>
      </c>
      <c r="I151" s="100">
        <f t="shared" ref="I151:AF151" si="22">$E151-I$148+$F151-($D151-I$146+$F151)*(1-I75)</f>
        <v>-60</v>
      </c>
      <c r="J151" s="100">
        <f t="shared" si="22"/>
        <v>-84</v>
      </c>
      <c r="K151" s="100">
        <f t="shared" si="22"/>
        <v>-60</v>
      </c>
      <c r="L151" s="100">
        <f t="shared" si="22"/>
        <v>-60</v>
      </c>
      <c r="M151" s="100">
        <f t="shared" si="22"/>
        <v>-48</v>
      </c>
      <c r="N151" s="100">
        <f t="shared" si="22"/>
        <v>-84</v>
      </c>
      <c r="O151" s="100">
        <f t="shared" si="22"/>
        <v>-48</v>
      </c>
      <c r="P151" s="100">
        <f t="shared" si="22"/>
        <v>-48</v>
      </c>
      <c r="Q151" s="100">
        <f t="shared" si="22"/>
        <v>-72</v>
      </c>
      <c r="R151" s="100">
        <f t="shared" si="22"/>
        <v>-60</v>
      </c>
      <c r="S151" s="100">
        <f t="shared" si="22"/>
        <v>-96</v>
      </c>
      <c r="T151" s="100">
        <f t="shared" si="22"/>
        <v>-84</v>
      </c>
      <c r="U151" s="100">
        <f t="shared" si="22"/>
        <v>0</v>
      </c>
      <c r="V151" s="100">
        <f t="shared" si="22"/>
        <v>-96</v>
      </c>
      <c r="W151" s="100">
        <f t="shared" si="22"/>
        <v>-72</v>
      </c>
      <c r="X151" s="100">
        <f t="shared" si="22"/>
        <v>-84</v>
      </c>
      <c r="Y151" s="100">
        <f t="shared" si="22"/>
        <v>-72</v>
      </c>
      <c r="Z151" s="100">
        <f t="shared" si="22"/>
        <v>-96</v>
      </c>
      <c r="AA151" s="100">
        <f t="shared" si="22"/>
        <v>-72</v>
      </c>
      <c r="AB151" s="100">
        <f t="shared" si="22"/>
        <v>-96</v>
      </c>
      <c r="AC151" s="100">
        <f t="shared" si="22"/>
        <v>-48</v>
      </c>
      <c r="AD151" s="100">
        <f t="shared" si="22"/>
        <v>-96</v>
      </c>
      <c r="AE151" s="100">
        <f t="shared" si="22"/>
        <v>-84</v>
      </c>
      <c r="AF151" s="100">
        <f t="shared" si="22"/>
        <v>-72</v>
      </c>
      <c r="AG151" s="101"/>
      <c r="AH151" s="101"/>
      <c r="AI151" s="101"/>
      <c r="AJ151" s="101"/>
      <c r="AK151" s="101"/>
    </row>
    <row r="152" spans="1:37" x14ac:dyDescent="0.35">
      <c r="A152" s="5">
        <v>2</v>
      </c>
      <c r="B152" s="5">
        <v>12</v>
      </c>
      <c r="C152" s="5">
        <v>0</v>
      </c>
      <c r="D152" s="5">
        <f t="shared" ref="D152:D180" si="23">$C$147-B152</f>
        <v>48</v>
      </c>
      <c r="E152" s="1">
        <v>12</v>
      </c>
      <c r="F152" s="5">
        <f t="shared" ref="F152:F180" si="24">B152</f>
        <v>12</v>
      </c>
      <c r="G152" s="96">
        <v>2</v>
      </c>
      <c r="H152" s="100">
        <f t="shared" ref="H152:AF162" si="25">$E152-H$148+$F152-($D152-H$146+$F152)*(1-H76)</f>
        <v>-36</v>
      </c>
      <c r="I152" s="100">
        <f t="shared" si="25"/>
        <v>-48</v>
      </c>
      <c r="J152" s="100">
        <f t="shared" si="25"/>
        <v>-72</v>
      </c>
      <c r="K152" s="100">
        <f t="shared" si="25"/>
        <v>-48</v>
      </c>
      <c r="L152" s="100">
        <f t="shared" si="25"/>
        <v>-48</v>
      </c>
      <c r="M152" s="100">
        <f t="shared" si="25"/>
        <v>-36</v>
      </c>
      <c r="N152" s="100">
        <f t="shared" si="25"/>
        <v>-72</v>
      </c>
      <c r="O152" s="100">
        <f t="shared" si="25"/>
        <v>-36</v>
      </c>
      <c r="P152" s="100">
        <f t="shared" si="25"/>
        <v>-36</v>
      </c>
      <c r="Q152" s="100">
        <f t="shared" si="25"/>
        <v>0</v>
      </c>
      <c r="R152" s="100">
        <f t="shared" si="25"/>
        <v>-48</v>
      </c>
      <c r="S152" s="100">
        <f t="shared" si="25"/>
        <v>-84</v>
      </c>
      <c r="T152" s="100">
        <f t="shared" si="25"/>
        <v>-72</v>
      </c>
      <c r="U152" s="100">
        <f t="shared" si="25"/>
        <v>-48</v>
      </c>
      <c r="V152" s="100">
        <f t="shared" si="25"/>
        <v>-84</v>
      </c>
      <c r="W152" s="100">
        <f t="shared" si="25"/>
        <v>-60</v>
      </c>
      <c r="X152" s="100">
        <f t="shared" si="25"/>
        <v>-72</v>
      </c>
      <c r="Y152" s="100">
        <f t="shared" si="25"/>
        <v>-60</v>
      </c>
      <c r="Z152" s="100">
        <f t="shared" si="25"/>
        <v>-84</v>
      </c>
      <c r="AA152" s="100">
        <f t="shared" si="25"/>
        <v>-60</v>
      </c>
      <c r="AB152" s="100">
        <f t="shared" si="25"/>
        <v>-84</v>
      </c>
      <c r="AC152" s="100">
        <f t="shared" si="25"/>
        <v>-36</v>
      </c>
      <c r="AD152" s="100">
        <f t="shared" si="25"/>
        <v>-84</v>
      </c>
      <c r="AE152" s="100">
        <f t="shared" si="25"/>
        <v>-72</v>
      </c>
      <c r="AF152" s="100">
        <f t="shared" si="25"/>
        <v>-60</v>
      </c>
      <c r="AG152" s="101"/>
      <c r="AH152" s="101"/>
      <c r="AI152" s="101"/>
      <c r="AJ152" s="101"/>
      <c r="AK152" s="101"/>
    </row>
    <row r="153" spans="1:37" x14ac:dyDescent="0.35">
      <c r="A153" s="5">
        <v>3</v>
      </c>
      <c r="B153" s="5">
        <v>12</v>
      </c>
      <c r="C153" s="5">
        <v>0</v>
      </c>
      <c r="D153" s="5">
        <f t="shared" si="23"/>
        <v>48</v>
      </c>
      <c r="E153" s="1">
        <v>36</v>
      </c>
      <c r="F153" s="5">
        <f t="shared" si="24"/>
        <v>12</v>
      </c>
      <c r="G153" s="96">
        <v>3</v>
      </c>
      <c r="H153" s="100">
        <f t="shared" si="25"/>
        <v>-12</v>
      </c>
      <c r="I153" s="100">
        <f t="shared" si="25"/>
        <v>-24</v>
      </c>
      <c r="J153" s="100">
        <f t="shared" si="25"/>
        <v>-48</v>
      </c>
      <c r="K153" s="100">
        <f t="shared" si="25"/>
        <v>-24</v>
      </c>
      <c r="L153" s="100">
        <f t="shared" si="25"/>
        <v>-24</v>
      </c>
      <c r="M153" s="100">
        <f t="shared" si="25"/>
        <v>-12</v>
      </c>
      <c r="N153" s="100">
        <f t="shared" si="25"/>
        <v>-48</v>
      </c>
      <c r="O153" s="100">
        <f t="shared" si="25"/>
        <v>-12</v>
      </c>
      <c r="P153" s="100">
        <f t="shared" si="25"/>
        <v>-12</v>
      </c>
      <c r="Q153" s="100">
        <f t="shared" si="25"/>
        <v>-36</v>
      </c>
      <c r="R153" s="100">
        <f t="shared" si="25"/>
        <v>-24</v>
      </c>
      <c r="S153" s="100">
        <f t="shared" si="25"/>
        <v>-60</v>
      </c>
      <c r="T153" s="100">
        <f t="shared" si="25"/>
        <v>-48</v>
      </c>
      <c r="U153" s="100">
        <f t="shared" si="25"/>
        <v>-24</v>
      </c>
      <c r="V153" s="100">
        <f t="shared" si="25"/>
        <v>-60</v>
      </c>
      <c r="W153" s="100">
        <f t="shared" si="25"/>
        <v>-36</v>
      </c>
      <c r="X153" s="100">
        <f t="shared" si="25"/>
        <v>-48</v>
      </c>
      <c r="Y153" s="100">
        <f t="shared" si="25"/>
        <v>-36</v>
      </c>
      <c r="Z153" s="100">
        <f t="shared" si="25"/>
        <v>-60</v>
      </c>
      <c r="AA153" s="100">
        <f t="shared" si="25"/>
        <v>-36</v>
      </c>
      <c r="AB153" s="100">
        <f t="shared" si="25"/>
        <v>0</v>
      </c>
      <c r="AC153" s="100">
        <f t="shared" si="25"/>
        <v>-12</v>
      </c>
      <c r="AD153" s="100">
        <f t="shared" si="25"/>
        <v>-60</v>
      </c>
      <c r="AE153" s="100">
        <f t="shared" si="25"/>
        <v>-48</v>
      </c>
      <c r="AF153" s="100">
        <f t="shared" si="25"/>
        <v>-36</v>
      </c>
      <c r="AG153" s="101"/>
      <c r="AH153" s="101"/>
      <c r="AI153" s="101"/>
      <c r="AJ153" s="101"/>
      <c r="AK153" s="101"/>
    </row>
    <row r="154" spans="1:37" x14ac:dyDescent="0.35">
      <c r="A154" s="5">
        <v>4</v>
      </c>
      <c r="B154" s="5">
        <v>12</v>
      </c>
      <c r="C154" s="5">
        <v>0</v>
      </c>
      <c r="D154" s="5">
        <f t="shared" si="23"/>
        <v>48</v>
      </c>
      <c r="E154" s="1">
        <v>12</v>
      </c>
      <c r="F154" s="5">
        <f t="shared" si="24"/>
        <v>12</v>
      </c>
      <c r="G154" s="96">
        <v>4</v>
      </c>
      <c r="H154" s="100">
        <f t="shared" si="25"/>
        <v>-36</v>
      </c>
      <c r="I154" s="100">
        <f t="shared" si="25"/>
        <v>-48</v>
      </c>
      <c r="J154" s="100">
        <f t="shared" si="25"/>
        <v>-72</v>
      </c>
      <c r="K154" s="100">
        <f t="shared" si="25"/>
        <v>-48</v>
      </c>
      <c r="L154" s="100">
        <f t="shared" si="25"/>
        <v>-48</v>
      </c>
      <c r="M154" s="100">
        <f t="shared" si="25"/>
        <v>-36</v>
      </c>
      <c r="N154" s="100">
        <f t="shared" si="25"/>
        <v>-72</v>
      </c>
      <c r="O154" s="100">
        <f t="shared" si="25"/>
        <v>-36</v>
      </c>
      <c r="P154" s="100">
        <f t="shared" si="25"/>
        <v>-36</v>
      </c>
      <c r="Q154" s="100">
        <f t="shared" si="25"/>
        <v>-60</v>
      </c>
      <c r="R154" s="100">
        <f t="shared" si="25"/>
        <v>-48</v>
      </c>
      <c r="S154" s="100">
        <f t="shared" si="25"/>
        <v>-84</v>
      </c>
      <c r="T154" s="100">
        <f t="shared" si="25"/>
        <v>-72</v>
      </c>
      <c r="U154" s="100">
        <f t="shared" si="25"/>
        <v>-48</v>
      </c>
      <c r="V154" s="100">
        <f t="shared" si="25"/>
        <v>-84</v>
      </c>
      <c r="W154" s="100">
        <f t="shared" si="25"/>
        <v>-60</v>
      </c>
      <c r="X154" s="100">
        <f t="shared" si="25"/>
        <v>-72</v>
      </c>
      <c r="Y154" s="100">
        <f t="shared" si="25"/>
        <v>-60</v>
      </c>
      <c r="Z154" s="100">
        <f t="shared" si="25"/>
        <v>-84</v>
      </c>
      <c r="AA154" s="100">
        <f t="shared" si="25"/>
        <v>0</v>
      </c>
      <c r="AB154" s="100">
        <f t="shared" si="25"/>
        <v>-84</v>
      </c>
      <c r="AC154" s="100">
        <f t="shared" si="25"/>
        <v>-36</v>
      </c>
      <c r="AD154" s="100">
        <f t="shared" si="25"/>
        <v>-84</v>
      </c>
      <c r="AE154" s="100">
        <f t="shared" si="25"/>
        <v>-72</v>
      </c>
      <c r="AF154" s="100">
        <f t="shared" si="25"/>
        <v>-60</v>
      </c>
      <c r="AG154" s="101"/>
      <c r="AH154" s="101"/>
      <c r="AI154" s="101"/>
      <c r="AJ154" s="101"/>
      <c r="AK154" s="101"/>
    </row>
    <row r="155" spans="1:37" x14ac:dyDescent="0.35">
      <c r="A155" s="5">
        <v>5</v>
      </c>
      <c r="B155" s="5">
        <v>12</v>
      </c>
      <c r="C155" s="5">
        <v>0</v>
      </c>
      <c r="D155" s="5">
        <f t="shared" si="23"/>
        <v>48</v>
      </c>
      <c r="E155" s="1">
        <v>12</v>
      </c>
      <c r="F155" s="5">
        <f t="shared" si="24"/>
        <v>12</v>
      </c>
      <c r="G155" s="96">
        <v>5</v>
      </c>
      <c r="H155" s="100">
        <f t="shared" si="25"/>
        <v>-36</v>
      </c>
      <c r="I155" s="100">
        <f t="shared" si="25"/>
        <v>-48</v>
      </c>
      <c r="J155" s="100">
        <f t="shared" si="25"/>
        <v>-72</v>
      </c>
      <c r="K155" s="100">
        <f t="shared" si="25"/>
        <v>-48</v>
      </c>
      <c r="L155" s="100">
        <f t="shared" si="25"/>
        <v>-48</v>
      </c>
      <c r="M155" s="100">
        <f t="shared" si="25"/>
        <v>-36</v>
      </c>
      <c r="N155" s="100">
        <f t="shared" si="25"/>
        <v>-72</v>
      </c>
      <c r="O155" s="100">
        <f t="shared" si="25"/>
        <v>-36</v>
      </c>
      <c r="P155" s="100">
        <f t="shared" si="25"/>
        <v>-36</v>
      </c>
      <c r="Q155" s="100">
        <f t="shared" si="25"/>
        <v>-60</v>
      </c>
      <c r="R155" s="100">
        <f t="shared" si="25"/>
        <v>-48</v>
      </c>
      <c r="S155" s="100">
        <f t="shared" si="25"/>
        <v>-84</v>
      </c>
      <c r="T155" s="100">
        <f t="shared" si="25"/>
        <v>-72</v>
      </c>
      <c r="U155" s="100">
        <f t="shared" si="25"/>
        <v>-48</v>
      </c>
      <c r="V155" s="100">
        <f t="shared" si="25"/>
        <v>-84</v>
      </c>
      <c r="W155" s="100">
        <f t="shared" si="25"/>
        <v>-60</v>
      </c>
      <c r="X155" s="100">
        <f t="shared" si="25"/>
        <v>-72</v>
      </c>
      <c r="Y155" s="100">
        <f t="shared" si="25"/>
        <v>-60</v>
      </c>
      <c r="Z155" s="100">
        <f t="shared" si="25"/>
        <v>-84</v>
      </c>
      <c r="AA155" s="100">
        <f t="shared" si="25"/>
        <v>-60</v>
      </c>
      <c r="AB155" s="100">
        <f t="shared" si="25"/>
        <v>-84</v>
      </c>
      <c r="AC155" s="100">
        <f t="shared" si="25"/>
        <v>-36</v>
      </c>
      <c r="AD155" s="100">
        <f t="shared" si="25"/>
        <v>-84</v>
      </c>
      <c r="AE155" s="100">
        <f t="shared" si="25"/>
        <v>-72</v>
      </c>
      <c r="AF155" s="100">
        <f t="shared" si="25"/>
        <v>0</v>
      </c>
      <c r="AG155" s="101"/>
      <c r="AH155" s="101"/>
      <c r="AI155" s="101"/>
      <c r="AJ155" s="101"/>
      <c r="AK155" s="101"/>
    </row>
    <row r="156" spans="1:37" x14ac:dyDescent="0.35">
      <c r="A156" s="5">
        <v>6</v>
      </c>
      <c r="B156" s="5">
        <v>12</v>
      </c>
      <c r="C156" s="5">
        <v>0</v>
      </c>
      <c r="D156" s="5">
        <f t="shared" si="23"/>
        <v>48</v>
      </c>
      <c r="E156" s="1">
        <v>0</v>
      </c>
      <c r="F156" s="5">
        <f t="shared" si="24"/>
        <v>12</v>
      </c>
      <c r="G156" s="96">
        <v>6</v>
      </c>
      <c r="H156" s="100">
        <f t="shared" si="25"/>
        <v>-48</v>
      </c>
      <c r="I156" s="100">
        <f t="shared" si="25"/>
        <v>-60</v>
      </c>
      <c r="J156" s="100">
        <f t="shared" si="25"/>
        <v>-84</v>
      </c>
      <c r="K156" s="100">
        <f t="shared" si="25"/>
        <v>-60</v>
      </c>
      <c r="L156" s="100">
        <f t="shared" si="25"/>
        <v>0</v>
      </c>
      <c r="M156" s="100">
        <f t="shared" si="25"/>
        <v>-48</v>
      </c>
      <c r="N156" s="100">
        <f t="shared" si="25"/>
        <v>-84</v>
      </c>
      <c r="O156" s="100">
        <f t="shared" si="25"/>
        <v>-48</v>
      </c>
      <c r="P156" s="100">
        <f t="shared" si="25"/>
        <v>-48</v>
      </c>
      <c r="Q156" s="100">
        <f t="shared" si="25"/>
        <v>-72</v>
      </c>
      <c r="R156" s="100">
        <f t="shared" si="25"/>
        <v>-60</v>
      </c>
      <c r="S156" s="100">
        <f t="shared" si="25"/>
        <v>-96</v>
      </c>
      <c r="T156" s="100">
        <f t="shared" si="25"/>
        <v>-84</v>
      </c>
      <c r="U156" s="100">
        <f t="shared" si="25"/>
        <v>-60</v>
      </c>
      <c r="V156" s="100">
        <f t="shared" si="25"/>
        <v>-96</v>
      </c>
      <c r="W156" s="100">
        <f t="shared" si="25"/>
        <v>-72</v>
      </c>
      <c r="X156" s="100">
        <f t="shared" si="25"/>
        <v>-84</v>
      </c>
      <c r="Y156" s="100">
        <f t="shared" si="25"/>
        <v>-72</v>
      </c>
      <c r="Z156" s="100">
        <f t="shared" si="25"/>
        <v>-96</v>
      </c>
      <c r="AA156" s="100">
        <f t="shared" si="25"/>
        <v>-72</v>
      </c>
      <c r="AB156" s="100">
        <f t="shared" si="25"/>
        <v>-96</v>
      </c>
      <c r="AC156" s="100">
        <f t="shared" si="25"/>
        <v>-48</v>
      </c>
      <c r="AD156" s="100">
        <f t="shared" si="25"/>
        <v>-96</v>
      </c>
      <c r="AE156" s="100">
        <f t="shared" si="25"/>
        <v>-84</v>
      </c>
      <c r="AF156" s="100">
        <f t="shared" si="25"/>
        <v>-72</v>
      </c>
      <c r="AG156" s="101"/>
      <c r="AH156" s="101"/>
      <c r="AI156" s="101"/>
      <c r="AJ156" s="101"/>
      <c r="AK156" s="101"/>
    </row>
    <row r="157" spans="1:37" x14ac:dyDescent="0.35">
      <c r="A157" s="5">
        <v>7</v>
      </c>
      <c r="B157" s="5">
        <v>12</v>
      </c>
      <c r="C157" s="5">
        <v>0</v>
      </c>
      <c r="D157" s="5">
        <f t="shared" si="23"/>
        <v>48</v>
      </c>
      <c r="E157" s="1">
        <v>36</v>
      </c>
      <c r="F157" s="5">
        <f t="shared" si="24"/>
        <v>12</v>
      </c>
      <c r="G157" s="96">
        <v>7</v>
      </c>
      <c r="H157" s="100">
        <f t="shared" si="25"/>
        <v>-12</v>
      </c>
      <c r="I157" s="100">
        <f t="shared" si="25"/>
        <v>-24</v>
      </c>
      <c r="J157" s="100">
        <f t="shared" si="25"/>
        <v>-48</v>
      </c>
      <c r="K157" s="100">
        <f t="shared" si="25"/>
        <v>-24</v>
      </c>
      <c r="L157" s="100">
        <f t="shared" si="25"/>
        <v>-24</v>
      </c>
      <c r="M157" s="100">
        <f t="shared" si="25"/>
        <v>-12</v>
      </c>
      <c r="N157" s="100">
        <f t="shared" si="25"/>
        <v>-48</v>
      </c>
      <c r="O157" s="100">
        <f t="shared" si="25"/>
        <v>-12</v>
      </c>
      <c r="P157" s="100">
        <f t="shared" si="25"/>
        <v>-12</v>
      </c>
      <c r="Q157" s="100">
        <f t="shared" si="25"/>
        <v>-36</v>
      </c>
      <c r="R157" s="100">
        <f t="shared" si="25"/>
        <v>-24</v>
      </c>
      <c r="S157" s="100">
        <f t="shared" si="25"/>
        <v>-60</v>
      </c>
      <c r="T157" s="100">
        <f t="shared" si="25"/>
        <v>-48</v>
      </c>
      <c r="U157" s="100">
        <f t="shared" si="25"/>
        <v>-24</v>
      </c>
      <c r="V157" s="100">
        <f t="shared" si="25"/>
        <v>-60</v>
      </c>
      <c r="W157" s="100">
        <f t="shared" si="25"/>
        <v>-36</v>
      </c>
      <c r="X157" s="100">
        <f t="shared" si="25"/>
        <v>-48</v>
      </c>
      <c r="Y157" s="100">
        <f t="shared" si="25"/>
        <v>-36</v>
      </c>
      <c r="Z157" s="100">
        <f t="shared" si="25"/>
        <v>0</v>
      </c>
      <c r="AA157" s="100">
        <f t="shared" si="25"/>
        <v>-36</v>
      </c>
      <c r="AB157" s="100">
        <f t="shared" si="25"/>
        <v>-60</v>
      </c>
      <c r="AC157" s="100">
        <f t="shared" si="25"/>
        <v>-12</v>
      </c>
      <c r="AD157" s="100">
        <f t="shared" si="25"/>
        <v>-60</v>
      </c>
      <c r="AE157" s="100">
        <f t="shared" si="25"/>
        <v>-48</v>
      </c>
      <c r="AF157" s="100">
        <f t="shared" si="25"/>
        <v>-36</v>
      </c>
      <c r="AG157" s="101"/>
      <c r="AH157" s="101"/>
      <c r="AI157" s="101"/>
      <c r="AJ157" s="101"/>
      <c r="AK157" s="101"/>
    </row>
    <row r="158" spans="1:37" x14ac:dyDescent="0.35">
      <c r="A158" s="5">
        <v>8</v>
      </c>
      <c r="B158" s="5">
        <v>12</v>
      </c>
      <c r="C158" s="5">
        <v>0</v>
      </c>
      <c r="D158" s="5">
        <f t="shared" si="23"/>
        <v>48</v>
      </c>
      <c r="E158" s="1">
        <v>0</v>
      </c>
      <c r="F158" s="5">
        <f t="shared" si="24"/>
        <v>12</v>
      </c>
      <c r="G158" s="96">
        <v>8</v>
      </c>
      <c r="H158" s="100">
        <f t="shared" si="25"/>
        <v>-48</v>
      </c>
      <c r="I158" s="100">
        <f t="shared" si="25"/>
        <v>0</v>
      </c>
      <c r="J158" s="100">
        <f t="shared" si="25"/>
        <v>-84</v>
      </c>
      <c r="K158" s="100">
        <f t="shared" si="25"/>
        <v>-60</v>
      </c>
      <c r="L158" s="100">
        <f t="shared" si="25"/>
        <v>-60</v>
      </c>
      <c r="M158" s="100">
        <f t="shared" si="25"/>
        <v>-48</v>
      </c>
      <c r="N158" s="100">
        <f t="shared" si="25"/>
        <v>-84</v>
      </c>
      <c r="O158" s="100">
        <f t="shared" si="25"/>
        <v>-48</v>
      </c>
      <c r="P158" s="100">
        <f t="shared" si="25"/>
        <v>-48</v>
      </c>
      <c r="Q158" s="100">
        <f t="shared" si="25"/>
        <v>-72</v>
      </c>
      <c r="R158" s="100">
        <f t="shared" si="25"/>
        <v>-60</v>
      </c>
      <c r="S158" s="100">
        <f t="shared" si="25"/>
        <v>-96</v>
      </c>
      <c r="T158" s="100">
        <f t="shared" si="25"/>
        <v>-84</v>
      </c>
      <c r="U158" s="100">
        <f t="shared" si="25"/>
        <v>-60</v>
      </c>
      <c r="V158" s="100">
        <f t="shared" si="25"/>
        <v>-96</v>
      </c>
      <c r="W158" s="100">
        <f t="shared" si="25"/>
        <v>-72</v>
      </c>
      <c r="X158" s="100">
        <f t="shared" si="25"/>
        <v>-84</v>
      </c>
      <c r="Y158" s="100">
        <f t="shared" si="25"/>
        <v>-72</v>
      </c>
      <c r="Z158" s="100">
        <f t="shared" si="25"/>
        <v>-96</v>
      </c>
      <c r="AA158" s="100">
        <f t="shared" si="25"/>
        <v>-72</v>
      </c>
      <c r="AB158" s="100">
        <f t="shared" si="25"/>
        <v>-96</v>
      </c>
      <c r="AC158" s="100">
        <f t="shared" si="25"/>
        <v>-48</v>
      </c>
      <c r="AD158" s="100">
        <f t="shared" si="25"/>
        <v>-96</v>
      </c>
      <c r="AE158" s="100">
        <f t="shared" si="25"/>
        <v>-84</v>
      </c>
      <c r="AF158" s="100">
        <f t="shared" si="25"/>
        <v>-72</v>
      </c>
      <c r="AG158" s="101"/>
      <c r="AH158" s="101"/>
      <c r="AI158" s="101"/>
      <c r="AJ158" s="101"/>
      <c r="AK158" s="101"/>
    </row>
    <row r="159" spans="1:37" x14ac:dyDescent="0.35">
      <c r="A159" s="5">
        <v>9</v>
      </c>
      <c r="B159" s="5">
        <v>12</v>
      </c>
      <c r="C159" s="5">
        <v>0</v>
      </c>
      <c r="D159" s="5">
        <f t="shared" si="23"/>
        <v>48</v>
      </c>
      <c r="E159" s="1">
        <v>0</v>
      </c>
      <c r="F159" s="5">
        <f t="shared" si="24"/>
        <v>12</v>
      </c>
      <c r="G159" s="96">
        <v>9</v>
      </c>
      <c r="H159" s="100">
        <f t="shared" si="25"/>
        <v>-48</v>
      </c>
      <c r="I159" s="100">
        <f t="shared" si="25"/>
        <v>-60</v>
      </c>
      <c r="J159" s="100">
        <f t="shared" si="25"/>
        <v>-84</v>
      </c>
      <c r="K159" s="100">
        <f t="shared" si="25"/>
        <v>-60</v>
      </c>
      <c r="L159" s="100">
        <f t="shared" si="25"/>
        <v>-60</v>
      </c>
      <c r="M159" s="100">
        <f t="shared" si="25"/>
        <v>-48</v>
      </c>
      <c r="N159" s="100">
        <f t="shared" si="25"/>
        <v>-84</v>
      </c>
      <c r="O159" s="100">
        <f t="shared" si="25"/>
        <v>-48</v>
      </c>
      <c r="P159" s="100">
        <f t="shared" si="25"/>
        <v>-48</v>
      </c>
      <c r="Q159" s="100">
        <f t="shared" si="25"/>
        <v>-72</v>
      </c>
      <c r="R159" s="100">
        <f t="shared" si="25"/>
        <v>0</v>
      </c>
      <c r="S159" s="100">
        <f t="shared" si="25"/>
        <v>-96</v>
      </c>
      <c r="T159" s="100">
        <f t="shared" si="25"/>
        <v>-84</v>
      </c>
      <c r="U159" s="100">
        <f t="shared" si="25"/>
        <v>-60</v>
      </c>
      <c r="V159" s="100">
        <f t="shared" si="25"/>
        <v>-96</v>
      </c>
      <c r="W159" s="100">
        <f t="shared" si="25"/>
        <v>-72</v>
      </c>
      <c r="X159" s="100">
        <f t="shared" si="25"/>
        <v>-84</v>
      </c>
      <c r="Y159" s="100">
        <f t="shared" si="25"/>
        <v>-72</v>
      </c>
      <c r="Z159" s="100">
        <f t="shared" si="25"/>
        <v>-96</v>
      </c>
      <c r="AA159" s="100">
        <f t="shared" si="25"/>
        <v>-72</v>
      </c>
      <c r="AB159" s="100">
        <f t="shared" si="25"/>
        <v>-96</v>
      </c>
      <c r="AC159" s="100">
        <f t="shared" si="25"/>
        <v>-48</v>
      </c>
      <c r="AD159" s="100">
        <f t="shared" si="25"/>
        <v>-96</v>
      </c>
      <c r="AE159" s="100">
        <f t="shared" si="25"/>
        <v>-84</v>
      </c>
      <c r="AF159" s="100">
        <f t="shared" si="25"/>
        <v>-72</v>
      </c>
      <c r="AG159" s="101"/>
      <c r="AH159" s="101"/>
      <c r="AI159" s="101"/>
      <c r="AJ159" s="101"/>
      <c r="AK159" s="101"/>
    </row>
    <row r="160" spans="1:37" x14ac:dyDescent="0.35">
      <c r="A160" s="5">
        <v>10</v>
      </c>
      <c r="B160" s="5">
        <v>12</v>
      </c>
      <c r="C160" s="5">
        <v>0</v>
      </c>
      <c r="D160" s="5">
        <f t="shared" si="23"/>
        <v>48</v>
      </c>
      <c r="E160" s="1">
        <v>24</v>
      </c>
      <c r="F160" s="5">
        <f t="shared" si="24"/>
        <v>12</v>
      </c>
      <c r="G160" s="96">
        <v>10</v>
      </c>
      <c r="H160" s="100">
        <f t="shared" si="25"/>
        <v>-24</v>
      </c>
      <c r="I160" s="100">
        <f t="shared" si="25"/>
        <v>-36</v>
      </c>
      <c r="J160" s="100">
        <f t="shared" si="25"/>
        <v>-60</v>
      </c>
      <c r="K160" s="100">
        <f t="shared" si="25"/>
        <v>-36</v>
      </c>
      <c r="L160" s="100">
        <f t="shared" si="25"/>
        <v>-36</v>
      </c>
      <c r="M160" s="100">
        <f t="shared" si="25"/>
        <v>-24</v>
      </c>
      <c r="N160" s="100">
        <f t="shared" si="25"/>
        <v>0</v>
      </c>
      <c r="O160" s="100">
        <f t="shared" si="25"/>
        <v>-24</v>
      </c>
      <c r="P160" s="100">
        <f t="shared" si="25"/>
        <v>-24</v>
      </c>
      <c r="Q160" s="100">
        <f t="shared" si="25"/>
        <v>-48</v>
      </c>
      <c r="R160" s="100">
        <f t="shared" si="25"/>
        <v>-36</v>
      </c>
      <c r="S160" s="100">
        <f t="shared" si="25"/>
        <v>-72</v>
      </c>
      <c r="T160" s="100">
        <f t="shared" si="25"/>
        <v>-60</v>
      </c>
      <c r="U160" s="100">
        <f t="shared" si="25"/>
        <v>-36</v>
      </c>
      <c r="V160" s="100">
        <f t="shared" si="25"/>
        <v>-72</v>
      </c>
      <c r="W160" s="100">
        <f t="shared" si="25"/>
        <v>-48</v>
      </c>
      <c r="X160" s="100">
        <f t="shared" si="25"/>
        <v>-60</v>
      </c>
      <c r="Y160" s="100">
        <f t="shared" si="25"/>
        <v>-48</v>
      </c>
      <c r="Z160" s="100">
        <f t="shared" si="25"/>
        <v>-72</v>
      </c>
      <c r="AA160" s="100">
        <f t="shared" si="25"/>
        <v>-48</v>
      </c>
      <c r="AB160" s="100">
        <f t="shared" si="25"/>
        <v>-72</v>
      </c>
      <c r="AC160" s="100">
        <f t="shared" si="25"/>
        <v>-24</v>
      </c>
      <c r="AD160" s="100">
        <f t="shared" si="25"/>
        <v>-72</v>
      </c>
      <c r="AE160" s="100">
        <f t="shared" si="25"/>
        <v>-60</v>
      </c>
      <c r="AF160" s="100">
        <f t="shared" si="25"/>
        <v>-48</v>
      </c>
      <c r="AG160" s="101"/>
      <c r="AH160" s="101"/>
      <c r="AI160" s="101"/>
      <c r="AJ160" s="101"/>
      <c r="AK160" s="101"/>
    </row>
    <row r="161" spans="1:37" x14ac:dyDescent="0.35">
      <c r="A161" s="5">
        <v>11</v>
      </c>
      <c r="B161" s="5">
        <v>12</v>
      </c>
      <c r="C161" s="5">
        <v>0</v>
      </c>
      <c r="D161" s="5">
        <f t="shared" si="23"/>
        <v>48</v>
      </c>
      <c r="E161" s="1">
        <v>12</v>
      </c>
      <c r="F161" s="5">
        <f t="shared" si="24"/>
        <v>12</v>
      </c>
      <c r="G161" s="96">
        <v>11</v>
      </c>
      <c r="H161" s="100">
        <f t="shared" si="25"/>
        <v>-36</v>
      </c>
      <c r="I161" s="100">
        <f t="shared" si="25"/>
        <v>-48</v>
      </c>
      <c r="J161" s="100">
        <f t="shared" si="25"/>
        <v>-72</v>
      </c>
      <c r="K161" s="100">
        <f t="shared" si="25"/>
        <v>-48</v>
      </c>
      <c r="L161" s="100">
        <f t="shared" si="25"/>
        <v>-48</v>
      </c>
      <c r="M161" s="100">
        <f t="shared" si="25"/>
        <v>-36</v>
      </c>
      <c r="N161" s="100">
        <f t="shared" si="25"/>
        <v>-72</v>
      </c>
      <c r="O161" s="100">
        <f t="shared" si="25"/>
        <v>-36</v>
      </c>
      <c r="P161" s="100">
        <f t="shared" si="25"/>
        <v>-36</v>
      </c>
      <c r="Q161" s="100">
        <f t="shared" si="25"/>
        <v>-60</v>
      </c>
      <c r="R161" s="100">
        <f t="shared" si="25"/>
        <v>-48</v>
      </c>
      <c r="S161" s="100">
        <f t="shared" si="25"/>
        <v>-84</v>
      </c>
      <c r="T161" s="100">
        <f t="shared" si="25"/>
        <v>-72</v>
      </c>
      <c r="U161" s="100">
        <f t="shared" si="25"/>
        <v>-48</v>
      </c>
      <c r="V161" s="100">
        <f t="shared" si="25"/>
        <v>-84</v>
      </c>
      <c r="W161" s="100">
        <f t="shared" si="25"/>
        <v>-60</v>
      </c>
      <c r="X161" s="100">
        <f t="shared" si="25"/>
        <v>-72</v>
      </c>
      <c r="Y161" s="100">
        <f t="shared" si="25"/>
        <v>0</v>
      </c>
      <c r="Z161" s="100">
        <f t="shared" si="25"/>
        <v>-84</v>
      </c>
      <c r="AA161" s="100">
        <f t="shared" si="25"/>
        <v>-60</v>
      </c>
      <c r="AB161" s="100">
        <f t="shared" si="25"/>
        <v>-84</v>
      </c>
      <c r="AC161" s="100">
        <f t="shared" si="25"/>
        <v>-36</v>
      </c>
      <c r="AD161" s="100">
        <f t="shared" si="25"/>
        <v>-84</v>
      </c>
      <c r="AE161" s="100">
        <f t="shared" si="25"/>
        <v>-72</v>
      </c>
      <c r="AF161" s="100">
        <f t="shared" si="25"/>
        <v>-60</v>
      </c>
      <c r="AG161" s="101"/>
      <c r="AH161" s="101"/>
      <c r="AI161" s="101"/>
      <c r="AJ161" s="101"/>
      <c r="AK161" s="101"/>
    </row>
    <row r="162" spans="1:37" x14ac:dyDescent="0.35">
      <c r="A162" s="5">
        <v>12</v>
      </c>
      <c r="B162" s="5">
        <v>12</v>
      </c>
      <c r="C162" s="5">
        <v>0</v>
      </c>
      <c r="D162" s="5">
        <f t="shared" si="23"/>
        <v>48</v>
      </c>
      <c r="E162" s="1">
        <v>48</v>
      </c>
      <c r="F162" s="5">
        <f t="shared" si="24"/>
        <v>12</v>
      </c>
      <c r="G162" s="96">
        <v>12</v>
      </c>
      <c r="H162" s="100">
        <f t="shared" si="25"/>
        <v>0</v>
      </c>
      <c r="I162" s="100">
        <f t="shared" si="25"/>
        <v>-12</v>
      </c>
      <c r="J162" s="100">
        <f t="shared" si="25"/>
        <v>-36</v>
      </c>
      <c r="K162" s="100">
        <f t="shared" si="25"/>
        <v>-12</v>
      </c>
      <c r="L162" s="100">
        <f t="shared" si="25"/>
        <v>-12</v>
      </c>
      <c r="M162" s="100">
        <f t="shared" ref="M162:AF162" si="26">$E162-M$148+$F162-($D162-M$146+$F162)*(1-M86)</f>
        <v>0</v>
      </c>
      <c r="N162" s="100">
        <f t="shared" si="26"/>
        <v>-36</v>
      </c>
      <c r="O162" s="100">
        <f t="shared" si="26"/>
        <v>0</v>
      </c>
      <c r="P162" s="100">
        <f t="shared" si="26"/>
        <v>0</v>
      </c>
      <c r="Q162" s="100">
        <f t="shared" si="26"/>
        <v>-24</v>
      </c>
      <c r="R162" s="100">
        <f t="shared" si="26"/>
        <v>-12</v>
      </c>
      <c r="S162" s="100">
        <f t="shared" si="26"/>
        <v>-48</v>
      </c>
      <c r="T162" s="100">
        <f t="shared" si="26"/>
        <v>-36</v>
      </c>
      <c r="U162" s="100">
        <f t="shared" si="26"/>
        <v>-12</v>
      </c>
      <c r="V162" s="100">
        <f t="shared" si="26"/>
        <v>-48</v>
      </c>
      <c r="W162" s="100">
        <f t="shared" si="26"/>
        <v>-24</v>
      </c>
      <c r="X162" s="100">
        <f t="shared" si="26"/>
        <v>-36</v>
      </c>
      <c r="Y162" s="100">
        <f t="shared" si="26"/>
        <v>-24</v>
      </c>
      <c r="Z162" s="100">
        <f t="shared" si="26"/>
        <v>-48</v>
      </c>
      <c r="AA162" s="100">
        <f t="shared" si="26"/>
        <v>-24</v>
      </c>
      <c r="AB162" s="100">
        <f t="shared" si="26"/>
        <v>-48</v>
      </c>
      <c r="AC162" s="100">
        <f t="shared" si="26"/>
        <v>0</v>
      </c>
      <c r="AD162" s="100">
        <f t="shared" si="26"/>
        <v>-48</v>
      </c>
      <c r="AE162" s="100">
        <f t="shared" si="26"/>
        <v>-36</v>
      </c>
      <c r="AF162" s="100">
        <f t="shared" si="26"/>
        <v>-24</v>
      </c>
      <c r="AG162" s="101"/>
      <c r="AH162" s="101"/>
      <c r="AI162" s="101"/>
      <c r="AJ162" s="101"/>
      <c r="AK162" s="101"/>
    </row>
    <row r="163" spans="1:37" x14ac:dyDescent="0.35">
      <c r="A163" s="5">
        <v>13</v>
      </c>
      <c r="B163" s="5">
        <v>12</v>
      </c>
      <c r="C163" s="5">
        <v>0</v>
      </c>
      <c r="D163" s="5">
        <f t="shared" si="23"/>
        <v>48</v>
      </c>
      <c r="E163" s="1">
        <v>36</v>
      </c>
      <c r="F163" s="5">
        <f t="shared" si="24"/>
        <v>12</v>
      </c>
      <c r="G163" s="96">
        <v>13</v>
      </c>
      <c r="H163" s="100">
        <f t="shared" ref="H163:AF173" si="27">$E163-H$148+$F163-($D163-H$146+$F163)*(1-H87)</f>
        <v>-12</v>
      </c>
      <c r="I163" s="100">
        <f t="shared" si="27"/>
        <v>-24</v>
      </c>
      <c r="J163" s="100">
        <f t="shared" si="27"/>
        <v>-48</v>
      </c>
      <c r="K163" s="100">
        <f t="shared" si="27"/>
        <v>-24</v>
      </c>
      <c r="L163" s="100">
        <f t="shared" si="27"/>
        <v>-24</v>
      </c>
      <c r="M163" s="100">
        <f t="shared" si="27"/>
        <v>-12</v>
      </c>
      <c r="N163" s="100">
        <f t="shared" si="27"/>
        <v>-48</v>
      </c>
      <c r="O163" s="100">
        <f t="shared" si="27"/>
        <v>-12</v>
      </c>
      <c r="P163" s="100">
        <f t="shared" si="27"/>
        <v>-12</v>
      </c>
      <c r="Q163" s="100">
        <f t="shared" si="27"/>
        <v>-36</v>
      </c>
      <c r="R163" s="100">
        <f t="shared" si="27"/>
        <v>-24</v>
      </c>
      <c r="S163" s="100">
        <f t="shared" si="27"/>
        <v>0</v>
      </c>
      <c r="T163" s="100">
        <f t="shared" si="27"/>
        <v>-48</v>
      </c>
      <c r="U163" s="100">
        <f t="shared" si="27"/>
        <v>-24</v>
      </c>
      <c r="V163" s="100">
        <f t="shared" si="27"/>
        <v>-60</v>
      </c>
      <c r="W163" s="100">
        <f t="shared" si="27"/>
        <v>-36</v>
      </c>
      <c r="X163" s="100">
        <f t="shared" si="27"/>
        <v>-48</v>
      </c>
      <c r="Y163" s="100">
        <f t="shared" si="27"/>
        <v>-36</v>
      </c>
      <c r="Z163" s="100">
        <f t="shared" si="27"/>
        <v>-60</v>
      </c>
      <c r="AA163" s="100">
        <f t="shared" si="27"/>
        <v>-36</v>
      </c>
      <c r="AB163" s="100">
        <f t="shared" si="27"/>
        <v>-60</v>
      </c>
      <c r="AC163" s="100">
        <f t="shared" si="27"/>
        <v>-12</v>
      </c>
      <c r="AD163" s="100">
        <f t="shared" si="27"/>
        <v>-60</v>
      </c>
      <c r="AE163" s="100">
        <f t="shared" si="27"/>
        <v>-48</v>
      </c>
      <c r="AF163" s="100">
        <f t="shared" si="27"/>
        <v>-36</v>
      </c>
      <c r="AG163" s="101"/>
      <c r="AH163" s="101"/>
      <c r="AI163" s="101"/>
      <c r="AJ163" s="101"/>
      <c r="AK163" s="101"/>
    </row>
    <row r="164" spans="1:37" x14ac:dyDescent="0.35">
      <c r="A164" s="5">
        <v>14</v>
      </c>
      <c r="B164" s="5">
        <v>12</v>
      </c>
      <c r="C164" s="5">
        <v>0</v>
      </c>
      <c r="D164" s="5">
        <f t="shared" si="23"/>
        <v>48</v>
      </c>
      <c r="E164" s="1">
        <v>12</v>
      </c>
      <c r="F164" s="5">
        <f t="shared" si="24"/>
        <v>12</v>
      </c>
      <c r="G164" s="96">
        <v>14</v>
      </c>
      <c r="H164" s="100">
        <f t="shared" si="27"/>
        <v>-36</v>
      </c>
      <c r="I164" s="100">
        <f t="shared" si="27"/>
        <v>-48</v>
      </c>
      <c r="J164" s="100">
        <f t="shared" si="27"/>
        <v>-72</v>
      </c>
      <c r="K164" s="100">
        <f t="shared" si="27"/>
        <v>-48</v>
      </c>
      <c r="L164" s="100">
        <f t="shared" si="27"/>
        <v>-48</v>
      </c>
      <c r="M164" s="100">
        <f t="shared" si="27"/>
        <v>-36</v>
      </c>
      <c r="N164" s="100">
        <f t="shared" si="27"/>
        <v>-72</v>
      </c>
      <c r="O164" s="100">
        <f t="shared" si="27"/>
        <v>-36</v>
      </c>
      <c r="P164" s="100">
        <f t="shared" si="27"/>
        <v>-36</v>
      </c>
      <c r="Q164" s="100">
        <f t="shared" si="27"/>
        <v>-60</v>
      </c>
      <c r="R164" s="100">
        <f t="shared" si="27"/>
        <v>-48</v>
      </c>
      <c r="S164" s="100">
        <f t="shared" si="27"/>
        <v>-84</v>
      </c>
      <c r="T164" s="100">
        <f t="shared" si="27"/>
        <v>-72</v>
      </c>
      <c r="U164" s="100">
        <f t="shared" si="27"/>
        <v>-48</v>
      </c>
      <c r="V164" s="100">
        <f t="shared" si="27"/>
        <v>-84</v>
      </c>
      <c r="W164" s="100">
        <f t="shared" si="27"/>
        <v>0</v>
      </c>
      <c r="X164" s="100">
        <f t="shared" si="27"/>
        <v>-72</v>
      </c>
      <c r="Y164" s="100">
        <f t="shared" si="27"/>
        <v>-60</v>
      </c>
      <c r="Z164" s="100">
        <f t="shared" si="27"/>
        <v>-84</v>
      </c>
      <c r="AA164" s="100">
        <f t="shared" si="27"/>
        <v>-60</v>
      </c>
      <c r="AB164" s="100">
        <f t="shared" si="27"/>
        <v>-84</v>
      </c>
      <c r="AC164" s="100">
        <f t="shared" si="27"/>
        <v>-36</v>
      </c>
      <c r="AD164" s="100">
        <f t="shared" si="27"/>
        <v>-84</v>
      </c>
      <c r="AE164" s="100">
        <f t="shared" si="27"/>
        <v>-72</v>
      </c>
      <c r="AF164" s="100">
        <f t="shared" si="27"/>
        <v>-60</v>
      </c>
      <c r="AG164" s="101"/>
      <c r="AH164" s="101"/>
      <c r="AI164" s="101"/>
      <c r="AJ164" s="101"/>
      <c r="AK164" s="101"/>
    </row>
    <row r="165" spans="1:37" x14ac:dyDescent="0.35">
      <c r="A165" s="5">
        <v>15</v>
      </c>
      <c r="B165" s="5">
        <v>12</v>
      </c>
      <c r="C165" s="5">
        <v>0</v>
      </c>
      <c r="D165" s="5">
        <f t="shared" si="23"/>
        <v>48</v>
      </c>
      <c r="E165" s="1">
        <v>48</v>
      </c>
      <c r="F165" s="5">
        <f t="shared" si="24"/>
        <v>12</v>
      </c>
      <c r="G165" s="96">
        <v>15</v>
      </c>
      <c r="H165" s="100">
        <f t="shared" si="27"/>
        <v>0</v>
      </c>
      <c r="I165" s="100">
        <f t="shared" si="27"/>
        <v>-12</v>
      </c>
      <c r="J165" s="100">
        <f t="shared" si="27"/>
        <v>-36</v>
      </c>
      <c r="K165" s="100">
        <f t="shared" si="27"/>
        <v>-12</v>
      </c>
      <c r="L165" s="100">
        <f t="shared" si="27"/>
        <v>-12</v>
      </c>
      <c r="M165" s="100">
        <f t="shared" si="27"/>
        <v>0</v>
      </c>
      <c r="N165" s="100">
        <f t="shared" si="27"/>
        <v>-36</v>
      </c>
      <c r="O165" s="100">
        <f t="shared" si="27"/>
        <v>0</v>
      </c>
      <c r="P165" s="100">
        <f t="shared" si="27"/>
        <v>0</v>
      </c>
      <c r="Q165" s="100">
        <f t="shared" si="27"/>
        <v>-24</v>
      </c>
      <c r="R165" s="100">
        <f t="shared" si="27"/>
        <v>-12</v>
      </c>
      <c r="S165" s="100">
        <f t="shared" si="27"/>
        <v>-48</v>
      </c>
      <c r="T165" s="100">
        <f t="shared" si="27"/>
        <v>-36</v>
      </c>
      <c r="U165" s="100">
        <f t="shared" si="27"/>
        <v>-12</v>
      </c>
      <c r="V165" s="100">
        <f t="shared" si="27"/>
        <v>-48</v>
      </c>
      <c r="W165" s="100">
        <f t="shared" si="27"/>
        <v>-24</v>
      </c>
      <c r="X165" s="100">
        <f t="shared" si="27"/>
        <v>-36</v>
      </c>
      <c r="Y165" s="100">
        <f t="shared" si="27"/>
        <v>-24</v>
      </c>
      <c r="Z165" s="100">
        <f t="shared" si="27"/>
        <v>-48</v>
      </c>
      <c r="AA165" s="100">
        <f t="shared" si="27"/>
        <v>-24</v>
      </c>
      <c r="AB165" s="100">
        <f t="shared" si="27"/>
        <v>-48</v>
      </c>
      <c r="AC165" s="100">
        <f t="shared" si="27"/>
        <v>0</v>
      </c>
      <c r="AD165" s="100">
        <f t="shared" si="27"/>
        <v>-48</v>
      </c>
      <c r="AE165" s="100">
        <f t="shared" si="27"/>
        <v>-36</v>
      </c>
      <c r="AF165" s="100">
        <f t="shared" si="27"/>
        <v>-24</v>
      </c>
      <c r="AG165" s="101"/>
      <c r="AH165" s="101"/>
      <c r="AI165" s="101"/>
      <c r="AJ165" s="101"/>
      <c r="AK165" s="101"/>
    </row>
    <row r="166" spans="1:37" x14ac:dyDescent="0.35">
      <c r="A166" s="5">
        <v>16</v>
      </c>
      <c r="B166" s="5">
        <v>12</v>
      </c>
      <c r="C166" s="5">
        <v>0</v>
      </c>
      <c r="D166" s="5">
        <f t="shared" si="23"/>
        <v>48</v>
      </c>
      <c r="E166" s="1">
        <v>24</v>
      </c>
      <c r="F166" s="5">
        <f t="shared" si="24"/>
        <v>12</v>
      </c>
      <c r="G166" s="96">
        <v>16</v>
      </c>
      <c r="H166" s="100">
        <f t="shared" si="27"/>
        <v>-24</v>
      </c>
      <c r="I166" s="100">
        <f t="shared" si="27"/>
        <v>-36</v>
      </c>
      <c r="J166" s="100">
        <f t="shared" si="27"/>
        <v>-60</v>
      </c>
      <c r="K166" s="100">
        <f t="shared" si="27"/>
        <v>-36</v>
      </c>
      <c r="L166" s="100">
        <f t="shared" si="27"/>
        <v>-36</v>
      </c>
      <c r="M166" s="100">
        <f t="shared" si="27"/>
        <v>-24</v>
      </c>
      <c r="N166" s="100">
        <f t="shared" si="27"/>
        <v>-60</v>
      </c>
      <c r="O166" s="100">
        <f t="shared" si="27"/>
        <v>-24</v>
      </c>
      <c r="P166" s="100">
        <f t="shared" si="27"/>
        <v>-24</v>
      </c>
      <c r="Q166" s="100">
        <f t="shared" si="27"/>
        <v>-48</v>
      </c>
      <c r="R166" s="100">
        <f t="shared" si="27"/>
        <v>-36</v>
      </c>
      <c r="S166" s="100">
        <f t="shared" si="27"/>
        <v>-72</v>
      </c>
      <c r="T166" s="100">
        <f t="shared" si="27"/>
        <v>0</v>
      </c>
      <c r="U166" s="100">
        <f t="shared" si="27"/>
        <v>-36</v>
      </c>
      <c r="V166" s="100">
        <f t="shared" si="27"/>
        <v>-72</v>
      </c>
      <c r="W166" s="100">
        <f t="shared" si="27"/>
        <v>-48</v>
      </c>
      <c r="X166" s="100">
        <f t="shared" si="27"/>
        <v>-60</v>
      </c>
      <c r="Y166" s="100">
        <f t="shared" si="27"/>
        <v>-48</v>
      </c>
      <c r="Z166" s="100">
        <f t="shared" si="27"/>
        <v>-72</v>
      </c>
      <c r="AA166" s="100">
        <f t="shared" si="27"/>
        <v>-48</v>
      </c>
      <c r="AB166" s="100">
        <f t="shared" si="27"/>
        <v>-72</v>
      </c>
      <c r="AC166" s="100">
        <f t="shared" si="27"/>
        <v>-24</v>
      </c>
      <c r="AD166" s="100">
        <f t="shared" si="27"/>
        <v>-72</v>
      </c>
      <c r="AE166" s="100">
        <f t="shared" si="27"/>
        <v>-60</v>
      </c>
      <c r="AF166" s="100">
        <f t="shared" si="27"/>
        <v>-48</v>
      </c>
      <c r="AG166" s="101"/>
      <c r="AH166" s="101"/>
      <c r="AI166" s="101"/>
      <c r="AJ166" s="101"/>
      <c r="AK166" s="101"/>
    </row>
    <row r="167" spans="1:37" x14ac:dyDescent="0.35">
      <c r="A167" s="5">
        <v>17</v>
      </c>
      <c r="B167" s="5">
        <v>12</v>
      </c>
      <c r="C167" s="5">
        <v>0</v>
      </c>
      <c r="D167" s="5">
        <f t="shared" si="23"/>
        <v>48</v>
      </c>
      <c r="E167" s="1">
        <v>36</v>
      </c>
      <c r="F167" s="5">
        <f t="shared" si="24"/>
        <v>12</v>
      </c>
      <c r="G167" s="96">
        <v>17</v>
      </c>
      <c r="H167" s="100">
        <f t="shared" si="27"/>
        <v>-12</v>
      </c>
      <c r="I167" s="100">
        <f t="shared" si="27"/>
        <v>-24</v>
      </c>
      <c r="J167" s="100">
        <f t="shared" si="27"/>
        <v>-48</v>
      </c>
      <c r="K167" s="100">
        <f t="shared" si="27"/>
        <v>-24</v>
      </c>
      <c r="L167" s="100">
        <f t="shared" si="27"/>
        <v>-24</v>
      </c>
      <c r="M167" s="100">
        <f t="shared" si="27"/>
        <v>-12</v>
      </c>
      <c r="N167" s="100">
        <f t="shared" si="27"/>
        <v>-48</v>
      </c>
      <c r="O167" s="100">
        <f t="shared" si="27"/>
        <v>-12</v>
      </c>
      <c r="P167" s="100">
        <f t="shared" si="27"/>
        <v>-12</v>
      </c>
      <c r="Q167" s="100">
        <f t="shared" si="27"/>
        <v>-36</v>
      </c>
      <c r="R167" s="100">
        <f t="shared" si="27"/>
        <v>-24</v>
      </c>
      <c r="S167" s="100">
        <f t="shared" si="27"/>
        <v>-60</v>
      </c>
      <c r="T167" s="100">
        <f t="shared" si="27"/>
        <v>-48</v>
      </c>
      <c r="U167" s="100">
        <f t="shared" si="27"/>
        <v>-24</v>
      </c>
      <c r="V167" s="100">
        <f t="shared" si="27"/>
        <v>0</v>
      </c>
      <c r="W167" s="100">
        <f t="shared" si="27"/>
        <v>-36</v>
      </c>
      <c r="X167" s="100">
        <f t="shared" si="27"/>
        <v>-48</v>
      </c>
      <c r="Y167" s="100">
        <f t="shared" si="27"/>
        <v>-36</v>
      </c>
      <c r="Z167" s="100">
        <f t="shared" si="27"/>
        <v>-60</v>
      </c>
      <c r="AA167" s="100">
        <f t="shared" si="27"/>
        <v>-36</v>
      </c>
      <c r="AB167" s="100">
        <f t="shared" si="27"/>
        <v>-60</v>
      </c>
      <c r="AC167" s="100">
        <f t="shared" si="27"/>
        <v>-12</v>
      </c>
      <c r="AD167" s="100">
        <f t="shared" si="27"/>
        <v>-60</v>
      </c>
      <c r="AE167" s="100">
        <f t="shared" si="27"/>
        <v>-48</v>
      </c>
      <c r="AF167" s="100">
        <f t="shared" si="27"/>
        <v>-36</v>
      </c>
      <c r="AG167" s="101"/>
      <c r="AH167" s="101"/>
      <c r="AI167" s="101"/>
      <c r="AJ167" s="101"/>
      <c r="AK167" s="101"/>
    </row>
    <row r="168" spans="1:37" x14ac:dyDescent="0.35">
      <c r="A168" s="5">
        <v>18</v>
      </c>
      <c r="B168" s="5">
        <v>12</v>
      </c>
      <c r="C168" s="5">
        <v>0</v>
      </c>
      <c r="D168" s="5">
        <f t="shared" si="23"/>
        <v>48</v>
      </c>
      <c r="E168" s="1">
        <v>24</v>
      </c>
      <c r="F168" s="5">
        <f t="shared" si="24"/>
        <v>12</v>
      </c>
      <c r="G168" s="96">
        <v>18</v>
      </c>
      <c r="H168" s="100">
        <f t="shared" si="27"/>
        <v>-24</v>
      </c>
      <c r="I168" s="100">
        <f t="shared" si="27"/>
        <v>-36</v>
      </c>
      <c r="J168" s="100">
        <f t="shared" si="27"/>
        <v>-60</v>
      </c>
      <c r="K168" s="100">
        <f t="shared" si="27"/>
        <v>-36</v>
      </c>
      <c r="L168" s="100">
        <f t="shared" si="27"/>
        <v>-36</v>
      </c>
      <c r="M168" s="100">
        <f t="shared" si="27"/>
        <v>-24</v>
      </c>
      <c r="N168" s="100">
        <f t="shared" si="27"/>
        <v>-60</v>
      </c>
      <c r="O168" s="100">
        <f t="shared" si="27"/>
        <v>-24</v>
      </c>
      <c r="P168" s="100">
        <f t="shared" si="27"/>
        <v>-24</v>
      </c>
      <c r="Q168" s="100">
        <f t="shared" si="27"/>
        <v>-48</v>
      </c>
      <c r="R168" s="100">
        <f t="shared" si="27"/>
        <v>-36</v>
      </c>
      <c r="S168" s="100">
        <f t="shared" si="27"/>
        <v>-72</v>
      </c>
      <c r="T168" s="100">
        <f t="shared" si="27"/>
        <v>-60</v>
      </c>
      <c r="U168" s="100">
        <f t="shared" si="27"/>
        <v>-36</v>
      </c>
      <c r="V168" s="100">
        <f t="shared" si="27"/>
        <v>-72</v>
      </c>
      <c r="W168" s="100">
        <f t="shared" si="27"/>
        <v>-48</v>
      </c>
      <c r="X168" s="100">
        <f t="shared" si="27"/>
        <v>0</v>
      </c>
      <c r="Y168" s="100">
        <f t="shared" si="27"/>
        <v>-48</v>
      </c>
      <c r="Z168" s="100">
        <f t="shared" si="27"/>
        <v>-72</v>
      </c>
      <c r="AA168" s="100">
        <f t="shared" si="27"/>
        <v>-48</v>
      </c>
      <c r="AB168" s="100">
        <f t="shared" si="27"/>
        <v>-72</v>
      </c>
      <c r="AC168" s="100">
        <f t="shared" si="27"/>
        <v>-24</v>
      </c>
      <c r="AD168" s="100">
        <f t="shared" si="27"/>
        <v>-72</v>
      </c>
      <c r="AE168" s="100">
        <f t="shared" si="27"/>
        <v>-60</v>
      </c>
      <c r="AF168" s="100">
        <f t="shared" si="27"/>
        <v>-48</v>
      </c>
      <c r="AG168" s="101"/>
      <c r="AH168" s="101"/>
      <c r="AI168" s="101"/>
      <c r="AJ168" s="101"/>
      <c r="AK168" s="101"/>
    </row>
    <row r="169" spans="1:37" x14ac:dyDescent="0.35">
      <c r="A169" s="5">
        <v>19</v>
      </c>
      <c r="B169" s="5">
        <v>12</v>
      </c>
      <c r="C169" s="5">
        <v>0</v>
      </c>
      <c r="D169" s="5">
        <f t="shared" si="23"/>
        <v>48</v>
      </c>
      <c r="E169" s="1">
        <v>48</v>
      </c>
      <c r="F169" s="5">
        <f t="shared" si="24"/>
        <v>12</v>
      </c>
      <c r="G169" s="96">
        <v>19</v>
      </c>
      <c r="H169" s="100">
        <f t="shared" si="27"/>
        <v>0</v>
      </c>
      <c r="I169" s="100">
        <f t="shared" si="27"/>
        <v>-12</v>
      </c>
      <c r="J169" s="100">
        <f t="shared" si="27"/>
        <v>-36</v>
      </c>
      <c r="K169" s="100">
        <f t="shared" si="27"/>
        <v>-12</v>
      </c>
      <c r="L169" s="100">
        <f t="shared" si="27"/>
        <v>-12</v>
      </c>
      <c r="M169" s="100">
        <f t="shared" si="27"/>
        <v>0</v>
      </c>
      <c r="N169" s="100">
        <f t="shared" si="27"/>
        <v>-36</v>
      </c>
      <c r="O169" s="100">
        <f t="shared" si="27"/>
        <v>0</v>
      </c>
      <c r="P169" s="100">
        <f t="shared" si="27"/>
        <v>0</v>
      </c>
      <c r="Q169" s="100">
        <f t="shared" si="27"/>
        <v>-24</v>
      </c>
      <c r="R169" s="100">
        <f t="shared" si="27"/>
        <v>-12</v>
      </c>
      <c r="S169" s="100">
        <f t="shared" si="27"/>
        <v>-48</v>
      </c>
      <c r="T169" s="100">
        <f t="shared" si="27"/>
        <v>-36</v>
      </c>
      <c r="U169" s="100">
        <f t="shared" si="27"/>
        <v>-12</v>
      </c>
      <c r="V169" s="100">
        <f t="shared" si="27"/>
        <v>-48</v>
      </c>
      <c r="W169" s="100">
        <f t="shared" si="27"/>
        <v>-24</v>
      </c>
      <c r="X169" s="100">
        <f t="shared" si="27"/>
        <v>-36</v>
      </c>
      <c r="Y169" s="100">
        <f t="shared" si="27"/>
        <v>-24</v>
      </c>
      <c r="Z169" s="100">
        <f t="shared" si="27"/>
        <v>-48</v>
      </c>
      <c r="AA169" s="100">
        <f t="shared" si="27"/>
        <v>-24</v>
      </c>
      <c r="AB169" s="100">
        <f t="shared" si="27"/>
        <v>-48</v>
      </c>
      <c r="AC169" s="100">
        <f t="shared" si="27"/>
        <v>0</v>
      </c>
      <c r="AD169" s="100">
        <f t="shared" si="27"/>
        <v>-48</v>
      </c>
      <c r="AE169" s="100">
        <f t="shared" si="27"/>
        <v>-36</v>
      </c>
      <c r="AF169" s="100">
        <f t="shared" si="27"/>
        <v>-24</v>
      </c>
      <c r="AG169" s="101"/>
      <c r="AH169" s="101"/>
      <c r="AI169" s="101"/>
      <c r="AJ169" s="101"/>
      <c r="AK169" s="101"/>
    </row>
    <row r="170" spans="1:37" x14ac:dyDescent="0.35">
      <c r="A170" s="5">
        <v>20</v>
      </c>
      <c r="B170" s="5">
        <v>12</v>
      </c>
      <c r="C170" s="5">
        <v>0</v>
      </c>
      <c r="D170" s="5">
        <f t="shared" si="23"/>
        <v>48</v>
      </c>
      <c r="E170" s="1">
        <v>24</v>
      </c>
      <c r="F170" s="5">
        <f t="shared" si="24"/>
        <v>12</v>
      </c>
      <c r="G170" s="96">
        <v>20</v>
      </c>
      <c r="H170" s="100">
        <f t="shared" si="27"/>
        <v>-24</v>
      </c>
      <c r="I170" s="100">
        <f t="shared" si="27"/>
        <v>-36</v>
      </c>
      <c r="J170" s="100">
        <f t="shared" si="27"/>
        <v>0</v>
      </c>
      <c r="K170" s="100">
        <f t="shared" si="27"/>
        <v>-36</v>
      </c>
      <c r="L170" s="100">
        <f t="shared" si="27"/>
        <v>-36</v>
      </c>
      <c r="M170" s="100">
        <f t="shared" si="27"/>
        <v>-24</v>
      </c>
      <c r="N170" s="100">
        <f t="shared" si="27"/>
        <v>-60</v>
      </c>
      <c r="O170" s="100">
        <f t="shared" si="27"/>
        <v>-24</v>
      </c>
      <c r="P170" s="100">
        <f t="shared" si="27"/>
        <v>-24</v>
      </c>
      <c r="Q170" s="100">
        <f t="shared" si="27"/>
        <v>-48</v>
      </c>
      <c r="R170" s="100">
        <f t="shared" si="27"/>
        <v>-36</v>
      </c>
      <c r="S170" s="100">
        <f t="shared" si="27"/>
        <v>-72</v>
      </c>
      <c r="T170" s="100">
        <f t="shared" si="27"/>
        <v>-60</v>
      </c>
      <c r="U170" s="100">
        <f t="shared" si="27"/>
        <v>-36</v>
      </c>
      <c r="V170" s="100">
        <f t="shared" si="27"/>
        <v>-72</v>
      </c>
      <c r="W170" s="100">
        <f t="shared" si="27"/>
        <v>-48</v>
      </c>
      <c r="X170" s="100">
        <f t="shared" si="27"/>
        <v>-60</v>
      </c>
      <c r="Y170" s="100">
        <f t="shared" si="27"/>
        <v>-48</v>
      </c>
      <c r="Z170" s="100">
        <f t="shared" si="27"/>
        <v>-72</v>
      </c>
      <c r="AA170" s="100">
        <f t="shared" si="27"/>
        <v>-48</v>
      </c>
      <c r="AB170" s="100">
        <f t="shared" si="27"/>
        <v>-72</v>
      </c>
      <c r="AC170" s="100">
        <f t="shared" si="27"/>
        <v>-24</v>
      </c>
      <c r="AD170" s="100">
        <f t="shared" si="27"/>
        <v>-72</v>
      </c>
      <c r="AE170" s="100">
        <f t="shared" si="27"/>
        <v>-60</v>
      </c>
      <c r="AF170" s="100">
        <f t="shared" si="27"/>
        <v>-48</v>
      </c>
      <c r="AG170" s="101"/>
      <c r="AH170" s="101"/>
      <c r="AI170" s="101"/>
      <c r="AJ170" s="101"/>
      <c r="AK170" s="101"/>
    </row>
    <row r="171" spans="1:37" x14ac:dyDescent="0.35">
      <c r="A171" s="5">
        <v>21</v>
      </c>
      <c r="B171" s="5">
        <v>12</v>
      </c>
      <c r="C171" s="5">
        <v>0</v>
      </c>
      <c r="D171" s="5">
        <f t="shared" si="23"/>
        <v>48</v>
      </c>
      <c r="E171" s="1">
        <v>48</v>
      </c>
      <c r="F171" s="5">
        <f t="shared" si="24"/>
        <v>12</v>
      </c>
      <c r="G171" s="96">
        <v>21</v>
      </c>
      <c r="H171" s="100">
        <f t="shared" si="27"/>
        <v>0</v>
      </c>
      <c r="I171" s="100">
        <f t="shared" si="27"/>
        <v>-12</v>
      </c>
      <c r="J171" s="100">
        <f t="shared" si="27"/>
        <v>-36</v>
      </c>
      <c r="K171" s="100">
        <f t="shared" si="27"/>
        <v>-12</v>
      </c>
      <c r="L171" s="100">
        <f t="shared" si="27"/>
        <v>-12</v>
      </c>
      <c r="M171" s="100">
        <f t="shared" si="27"/>
        <v>0</v>
      </c>
      <c r="N171" s="100">
        <f t="shared" si="27"/>
        <v>-36</v>
      </c>
      <c r="O171" s="100">
        <f t="shared" si="27"/>
        <v>0</v>
      </c>
      <c r="P171" s="100">
        <f t="shared" si="27"/>
        <v>0</v>
      </c>
      <c r="Q171" s="100">
        <f t="shared" si="27"/>
        <v>-24</v>
      </c>
      <c r="R171" s="100">
        <f t="shared" si="27"/>
        <v>-12</v>
      </c>
      <c r="S171" s="100">
        <f t="shared" si="27"/>
        <v>-48</v>
      </c>
      <c r="T171" s="100">
        <f t="shared" si="27"/>
        <v>-36</v>
      </c>
      <c r="U171" s="100">
        <f t="shared" si="27"/>
        <v>-12</v>
      </c>
      <c r="V171" s="100">
        <f t="shared" si="27"/>
        <v>-48</v>
      </c>
      <c r="W171" s="100">
        <f t="shared" si="27"/>
        <v>-24</v>
      </c>
      <c r="X171" s="100">
        <f t="shared" si="27"/>
        <v>-36</v>
      </c>
      <c r="Y171" s="100">
        <f t="shared" si="27"/>
        <v>-24</v>
      </c>
      <c r="Z171" s="100">
        <f t="shared" si="27"/>
        <v>-48</v>
      </c>
      <c r="AA171" s="100">
        <f t="shared" si="27"/>
        <v>-24</v>
      </c>
      <c r="AB171" s="100">
        <f t="shared" si="27"/>
        <v>-48</v>
      </c>
      <c r="AC171" s="100">
        <f t="shared" si="27"/>
        <v>0</v>
      </c>
      <c r="AD171" s="100">
        <f t="shared" si="27"/>
        <v>-48</v>
      </c>
      <c r="AE171" s="100">
        <f t="shared" si="27"/>
        <v>-36</v>
      </c>
      <c r="AF171" s="100">
        <f t="shared" si="27"/>
        <v>-24</v>
      </c>
      <c r="AG171" s="101"/>
      <c r="AH171" s="101"/>
      <c r="AI171" s="101"/>
      <c r="AJ171" s="101"/>
      <c r="AK171" s="101"/>
    </row>
    <row r="172" spans="1:37" x14ac:dyDescent="0.35">
      <c r="A172" s="5">
        <v>22</v>
      </c>
      <c r="B172" s="5">
        <v>12</v>
      </c>
      <c r="C172" s="5">
        <v>0</v>
      </c>
      <c r="D172" s="5">
        <f t="shared" si="23"/>
        <v>48</v>
      </c>
      <c r="E172" s="1">
        <v>0</v>
      </c>
      <c r="F172" s="5">
        <f t="shared" si="24"/>
        <v>12</v>
      </c>
      <c r="G172" s="96">
        <v>22</v>
      </c>
      <c r="H172" s="100">
        <f t="shared" si="27"/>
        <v>-48</v>
      </c>
      <c r="I172" s="100">
        <f t="shared" si="27"/>
        <v>-60</v>
      </c>
      <c r="J172" s="100">
        <f t="shared" si="27"/>
        <v>-84</v>
      </c>
      <c r="K172" s="100">
        <f t="shared" si="27"/>
        <v>0</v>
      </c>
      <c r="L172" s="100">
        <f t="shared" si="27"/>
        <v>-60</v>
      </c>
      <c r="M172" s="100">
        <f t="shared" si="27"/>
        <v>-48</v>
      </c>
      <c r="N172" s="100">
        <f t="shared" si="27"/>
        <v>-84</v>
      </c>
      <c r="O172" s="100">
        <f t="shared" si="27"/>
        <v>-48</v>
      </c>
      <c r="P172" s="100">
        <f t="shared" si="27"/>
        <v>-48</v>
      </c>
      <c r="Q172" s="100">
        <f t="shared" si="27"/>
        <v>-72</v>
      </c>
      <c r="R172" s="100">
        <f t="shared" si="27"/>
        <v>-60</v>
      </c>
      <c r="S172" s="100">
        <f t="shared" si="27"/>
        <v>-96</v>
      </c>
      <c r="T172" s="100">
        <f t="shared" si="27"/>
        <v>-84</v>
      </c>
      <c r="U172" s="100">
        <f t="shared" si="27"/>
        <v>-60</v>
      </c>
      <c r="V172" s="100">
        <f t="shared" si="27"/>
        <v>-96</v>
      </c>
      <c r="W172" s="100">
        <f t="shared" si="27"/>
        <v>-72</v>
      </c>
      <c r="X172" s="100">
        <f t="shared" si="27"/>
        <v>-84</v>
      </c>
      <c r="Y172" s="100">
        <f t="shared" si="27"/>
        <v>-72</v>
      </c>
      <c r="Z172" s="100">
        <f t="shared" si="27"/>
        <v>-96</v>
      </c>
      <c r="AA172" s="100">
        <f t="shared" si="27"/>
        <v>-72</v>
      </c>
      <c r="AB172" s="100">
        <f t="shared" si="27"/>
        <v>-96</v>
      </c>
      <c r="AC172" s="100">
        <f t="shared" si="27"/>
        <v>-48</v>
      </c>
      <c r="AD172" s="100">
        <f t="shared" si="27"/>
        <v>-96</v>
      </c>
      <c r="AE172" s="100">
        <f t="shared" si="27"/>
        <v>-84</v>
      </c>
      <c r="AF172" s="100">
        <f t="shared" si="27"/>
        <v>-72</v>
      </c>
      <c r="AG172" s="101"/>
      <c r="AH172" s="101"/>
      <c r="AI172" s="101"/>
      <c r="AJ172" s="101"/>
      <c r="AK172" s="101"/>
    </row>
    <row r="173" spans="1:37" x14ac:dyDescent="0.35">
      <c r="A173" s="5">
        <v>23</v>
      </c>
      <c r="B173" s="5">
        <v>12</v>
      </c>
      <c r="C173" s="5">
        <v>0</v>
      </c>
      <c r="D173" s="5">
        <f t="shared" si="23"/>
        <v>48</v>
      </c>
      <c r="E173" s="1">
        <v>48</v>
      </c>
      <c r="F173" s="5">
        <f t="shared" si="24"/>
        <v>12</v>
      </c>
      <c r="G173" s="96">
        <v>23</v>
      </c>
      <c r="H173" s="100">
        <f t="shared" si="27"/>
        <v>0</v>
      </c>
      <c r="I173" s="100">
        <f t="shared" si="27"/>
        <v>-12</v>
      </c>
      <c r="J173" s="100">
        <f t="shared" si="27"/>
        <v>-36</v>
      </c>
      <c r="K173" s="100">
        <f t="shared" si="27"/>
        <v>-12</v>
      </c>
      <c r="L173" s="100">
        <f t="shared" si="27"/>
        <v>-12</v>
      </c>
      <c r="M173" s="100">
        <f t="shared" ref="M173:AF173" si="28">$E173-M$148+$F173-($D173-M$146+$F173)*(1-M97)</f>
        <v>0</v>
      </c>
      <c r="N173" s="100">
        <f t="shared" si="28"/>
        <v>-36</v>
      </c>
      <c r="O173" s="100">
        <f t="shared" si="28"/>
        <v>0</v>
      </c>
      <c r="P173" s="100">
        <f t="shared" si="28"/>
        <v>0</v>
      </c>
      <c r="Q173" s="100">
        <f t="shared" si="28"/>
        <v>-24</v>
      </c>
      <c r="R173" s="100">
        <f t="shared" si="28"/>
        <v>-12</v>
      </c>
      <c r="S173" s="100">
        <f t="shared" si="28"/>
        <v>-48</v>
      </c>
      <c r="T173" s="100">
        <f t="shared" si="28"/>
        <v>-36</v>
      </c>
      <c r="U173" s="100">
        <f t="shared" si="28"/>
        <v>-12</v>
      </c>
      <c r="V173" s="100">
        <f t="shared" si="28"/>
        <v>-48</v>
      </c>
      <c r="W173" s="100">
        <f t="shared" si="28"/>
        <v>-24</v>
      </c>
      <c r="X173" s="100">
        <f t="shared" si="28"/>
        <v>-36</v>
      </c>
      <c r="Y173" s="100">
        <f t="shared" si="28"/>
        <v>-24</v>
      </c>
      <c r="Z173" s="100">
        <f t="shared" si="28"/>
        <v>-48</v>
      </c>
      <c r="AA173" s="100">
        <f t="shared" si="28"/>
        <v>-24</v>
      </c>
      <c r="AB173" s="100">
        <f t="shared" si="28"/>
        <v>-48</v>
      </c>
      <c r="AC173" s="100">
        <f t="shared" si="28"/>
        <v>0</v>
      </c>
      <c r="AD173" s="100">
        <f t="shared" si="28"/>
        <v>-48</v>
      </c>
      <c r="AE173" s="100">
        <f t="shared" si="28"/>
        <v>-36</v>
      </c>
      <c r="AF173" s="100">
        <f t="shared" si="28"/>
        <v>-24</v>
      </c>
      <c r="AG173" s="101"/>
      <c r="AH173" s="101"/>
      <c r="AI173" s="101"/>
      <c r="AJ173" s="101"/>
      <c r="AK173" s="101"/>
    </row>
    <row r="174" spans="1:37" x14ac:dyDescent="0.35">
      <c r="A174" s="5">
        <v>24</v>
      </c>
      <c r="B174" s="5">
        <v>12</v>
      </c>
      <c r="C174" s="5">
        <v>0</v>
      </c>
      <c r="D174" s="5">
        <f t="shared" si="23"/>
        <v>48</v>
      </c>
      <c r="E174" s="1">
        <v>36</v>
      </c>
      <c r="F174" s="5">
        <f t="shared" si="24"/>
        <v>12</v>
      </c>
      <c r="G174" s="96">
        <v>24</v>
      </c>
      <c r="H174" s="100">
        <f t="shared" ref="H174:AF175" si="29">$E174-H$148+$F174-($D174-H$146+$F174)*(1-H98)</f>
        <v>-12</v>
      </c>
      <c r="I174" s="100">
        <f t="shared" si="29"/>
        <v>-24</v>
      </c>
      <c r="J174" s="100">
        <f t="shared" si="29"/>
        <v>-48</v>
      </c>
      <c r="K174" s="100">
        <f t="shared" si="29"/>
        <v>-24</v>
      </c>
      <c r="L174" s="100">
        <f t="shared" si="29"/>
        <v>-24</v>
      </c>
      <c r="M174" s="100">
        <f t="shared" si="29"/>
        <v>-12</v>
      </c>
      <c r="N174" s="100">
        <f t="shared" si="29"/>
        <v>-48</v>
      </c>
      <c r="O174" s="100">
        <f t="shared" si="29"/>
        <v>-12</v>
      </c>
      <c r="P174" s="100">
        <f t="shared" si="29"/>
        <v>-12</v>
      </c>
      <c r="Q174" s="100">
        <f t="shared" si="29"/>
        <v>-36</v>
      </c>
      <c r="R174" s="100">
        <f t="shared" si="29"/>
        <v>-24</v>
      </c>
      <c r="S174" s="100">
        <f t="shared" si="29"/>
        <v>-60</v>
      </c>
      <c r="T174" s="100">
        <f t="shared" si="29"/>
        <v>-48</v>
      </c>
      <c r="U174" s="100">
        <f t="shared" si="29"/>
        <v>-24</v>
      </c>
      <c r="V174" s="100">
        <f t="shared" si="29"/>
        <v>-60</v>
      </c>
      <c r="W174" s="100">
        <f t="shared" si="29"/>
        <v>-36</v>
      </c>
      <c r="X174" s="100">
        <f t="shared" si="29"/>
        <v>-48</v>
      </c>
      <c r="Y174" s="100">
        <f t="shared" si="29"/>
        <v>-36</v>
      </c>
      <c r="Z174" s="100">
        <f t="shared" si="29"/>
        <v>-60</v>
      </c>
      <c r="AA174" s="100">
        <f t="shared" si="29"/>
        <v>-36</v>
      </c>
      <c r="AB174" s="100">
        <f t="shared" si="29"/>
        <v>-60</v>
      </c>
      <c r="AC174" s="100">
        <f t="shared" si="29"/>
        <v>-12</v>
      </c>
      <c r="AD174" s="100">
        <f t="shared" si="29"/>
        <v>0</v>
      </c>
      <c r="AE174" s="100">
        <f t="shared" si="29"/>
        <v>-48</v>
      </c>
      <c r="AF174" s="100">
        <f t="shared" si="29"/>
        <v>-36</v>
      </c>
      <c r="AG174" s="101"/>
      <c r="AH174" s="101"/>
      <c r="AI174" s="101"/>
      <c r="AJ174" s="101"/>
      <c r="AK174" s="101"/>
    </row>
    <row r="175" spans="1:37" x14ac:dyDescent="0.35">
      <c r="A175" s="5">
        <v>25</v>
      </c>
      <c r="B175" s="5">
        <v>12</v>
      </c>
      <c r="C175" s="5">
        <v>0</v>
      </c>
      <c r="D175" s="5">
        <f t="shared" si="23"/>
        <v>48</v>
      </c>
      <c r="E175" s="1">
        <v>24</v>
      </c>
      <c r="F175" s="5">
        <f t="shared" si="24"/>
        <v>12</v>
      </c>
      <c r="G175" s="96">
        <v>25</v>
      </c>
      <c r="H175" s="100">
        <f t="shared" si="29"/>
        <v>-24</v>
      </c>
      <c r="I175" s="100">
        <f t="shared" si="29"/>
        <v>-36</v>
      </c>
      <c r="J175" s="100">
        <f t="shared" si="29"/>
        <v>-60</v>
      </c>
      <c r="K175" s="100">
        <f t="shared" si="29"/>
        <v>-36</v>
      </c>
      <c r="L175" s="100">
        <f t="shared" si="29"/>
        <v>-36</v>
      </c>
      <c r="M175" s="100">
        <f t="shared" si="29"/>
        <v>-24</v>
      </c>
      <c r="N175" s="100">
        <f t="shared" si="29"/>
        <v>-60</v>
      </c>
      <c r="O175" s="100">
        <f t="shared" si="29"/>
        <v>-24</v>
      </c>
      <c r="P175" s="100">
        <f t="shared" si="29"/>
        <v>-24</v>
      </c>
      <c r="Q175" s="100">
        <f t="shared" si="29"/>
        <v>-48</v>
      </c>
      <c r="R175" s="100">
        <f t="shared" si="29"/>
        <v>-36</v>
      </c>
      <c r="S175" s="100">
        <f t="shared" si="29"/>
        <v>-72</v>
      </c>
      <c r="T175" s="100">
        <f t="shared" si="29"/>
        <v>-60</v>
      </c>
      <c r="U175" s="100">
        <f t="shared" si="29"/>
        <v>-36</v>
      </c>
      <c r="V175" s="100">
        <f t="shared" si="29"/>
        <v>-72</v>
      </c>
      <c r="W175" s="100">
        <f t="shared" si="29"/>
        <v>-48</v>
      </c>
      <c r="X175" s="100">
        <f t="shared" si="29"/>
        <v>-60</v>
      </c>
      <c r="Y175" s="100">
        <f t="shared" si="29"/>
        <v>-48</v>
      </c>
      <c r="Z175" s="100">
        <f t="shared" si="29"/>
        <v>-72</v>
      </c>
      <c r="AA175" s="100">
        <f t="shared" si="29"/>
        <v>-48</v>
      </c>
      <c r="AB175" s="100">
        <f t="shared" si="29"/>
        <v>-72</v>
      </c>
      <c r="AC175" s="100">
        <f t="shared" si="29"/>
        <v>-24</v>
      </c>
      <c r="AD175" s="100">
        <f t="shared" si="29"/>
        <v>-72</v>
      </c>
      <c r="AE175" s="100">
        <f t="shared" si="29"/>
        <v>0</v>
      </c>
      <c r="AF175" s="100">
        <f t="shared" si="29"/>
        <v>-48</v>
      </c>
      <c r="AG175" s="101"/>
      <c r="AH175" s="101"/>
      <c r="AI175" s="101"/>
      <c r="AJ175" s="101"/>
      <c r="AK175" s="101"/>
    </row>
    <row r="176" spans="1:37" x14ac:dyDescent="0.35">
      <c r="A176" s="5">
        <v>26</v>
      </c>
      <c r="B176" s="5">
        <v>60</v>
      </c>
      <c r="C176" s="5">
        <f t="shared" ref="C176:C180" si="30">C30</f>
        <v>0</v>
      </c>
      <c r="D176" s="5">
        <f t="shared" si="23"/>
        <v>0</v>
      </c>
      <c r="E176" s="1"/>
      <c r="F176" s="5">
        <f>B176</f>
        <v>60</v>
      </c>
      <c r="G176" s="97">
        <v>1</v>
      </c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2"/>
      <c r="AH176" s="102"/>
      <c r="AI176" s="102"/>
      <c r="AJ176" s="102"/>
      <c r="AK176" s="102"/>
    </row>
    <row r="177" spans="1:37" x14ac:dyDescent="0.35">
      <c r="A177" s="5">
        <v>27</v>
      </c>
      <c r="B177" s="5">
        <v>60</v>
      </c>
      <c r="C177" s="5">
        <f t="shared" si="30"/>
        <v>0</v>
      </c>
      <c r="D177" s="5">
        <f t="shared" si="23"/>
        <v>0</v>
      </c>
      <c r="E177" s="1"/>
      <c r="F177" s="5">
        <f t="shared" si="24"/>
        <v>60</v>
      </c>
      <c r="G177" s="97">
        <v>2</v>
      </c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2"/>
      <c r="AH177" s="102"/>
      <c r="AI177" s="102"/>
      <c r="AJ177" s="102"/>
      <c r="AK177" s="102"/>
    </row>
    <row r="178" spans="1:37" x14ac:dyDescent="0.35">
      <c r="A178" s="5">
        <v>28</v>
      </c>
      <c r="B178" s="5">
        <v>60</v>
      </c>
      <c r="C178" s="5">
        <f t="shared" si="30"/>
        <v>0</v>
      </c>
      <c r="D178" s="5">
        <f t="shared" si="23"/>
        <v>0</v>
      </c>
      <c r="E178" s="1"/>
      <c r="F178" s="5">
        <f t="shared" si="24"/>
        <v>60</v>
      </c>
      <c r="G178" s="97">
        <v>3</v>
      </c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2"/>
      <c r="AH178" s="102"/>
      <c r="AI178" s="102"/>
      <c r="AJ178" s="102"/>
      <c r="AK178" s="102"/>
    </row>
    <row r="179" spans="1:37" x14ac:dyDescent="0.35">
      <c r="A179" s="5">
        <v>29</v>
      </c>
      <c r="B179" s="5">
        <v>60</v>
      </c>
      <c r="C179" s="5">
        <f t="shared" si="30"/>
        <v>0</v>
      </c>
      <c r="D179" s="5">
        <f t="shared" si="23"/>
        <v>0</v>
      </c>
      <c r="E179" s="1"/>
      <c r="F179" s="5">
        <f t="shared" si="24"/>
        <v>60</v>
      </c>
      <c r="G179" s="97">
        <v>4</v>
      </c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2"/>
      <c r="AH179" s="102"/>
      <c r="AI179" s="102"/>
      <c r="AJ179" s="102"/>
      <c r="AK179" s="102"/>
    </row>
    <row r="180" spans="1:37" x14ac:dyDescent="0.35">
      <c r="A180" s="5">
        <v>30</v>
      </c>
      <c r="B180" s="5">
        <v>60</v>
      </c>
      <c r="C180" s="5">
        <f t="shared" si="30"/>
        <v>0</v>
      </c>
      <c r="D180" s="5">
        <f t="shared" si="23"/>
        <v>0</v>
      </c>
      <c r="E180" s="1"/>
      <c r="F180" s="5">
        <f t="shared" si="24"/>
        <v>60</v>
      </c>
      <c r="G180" s="97">
        <v>5</v>
      </c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2"/>
      <c r="AH180" s="102"/>
      <c r="AI180" s="102"/>
      <c r="AJ180" s="102"/>
      <c r="AK180" s="102"/>
    </row>
    <row r="184" spans="1:37" x14ac:dyDescent="0.35">
      <c r="B184" s="134" t="s">
        <v>12</v>
      </c>
      <c r="C184" s="134" t="s">
        <v>122</v>
      </c>
      <c r="D184" s="134" t="s">
        <v>123</v>
      </c>
      <c r="E184" s="134" t="s">
        <v>130</v>
      </c>
      <c r="F184" s="134" t="s">
        <v>124</v>
      </c>
      <c r="G184" s="134" t="s">
        <v>3</v>
      </c>
      <c r="H184" s="134" t="s">
        <v>125</v>
      </c>
    </row>
    <row r="185" spans="1:37" x14ac:dyDescent="0.35">
      <c r="B185" s="135">
        <v>6</v>
      </c>
      <c r="C185" s="128" t="s">
        <v>24</v>
      </c>
      <c r="D185" s="197" t="s">
        <v>117</v>
      </c>
      <c r="E185" s="195" t="s">
        <v>126</v>
      </c>
      <c r="F185" s="197">
        <v>55</v>
      </c>
      <c r="G185" s="197">
        <v>60</v>
      </c>
      <c r="H185" s="217">
        <f>F185/G185</f>
        <v>0.91666666666666663</v>
      </c>
    </row>
    <row r="186" spans="1:37" x14ac:dyDescent="0.35">
      <c r="B186" s="136">
        <v>5</v>
      </c>
      <c r="C186" s="120" t="s">
        <v>23</v>
      </c>
      <c r="D186" s="198"/>
      <c r="E186" s="195"/>
      <c r="F186" s="198"/>
      <c r="G186" s="198"/>
      <c r="H186" s="218"/>
    </row>
    <row r="187" spans="1:37" x14ac:dyDescent="0.35">
      <c r="B187" s="136">
        <v>25</v>
      </c>
      <c r="C187" s="120" t="s">
        <v>43</v>
      </c>
      <c r="D187" s="198"/>
      <c r="E187" s="195"/>
      <c r="F187" s="198"/>
      <c r="G187" s="198"/>
      <c r="H187" s="218"/>
    </row>
    <row r="188" spans="1:37" x14ac:dyDescent="0.35">
      <c r="B188" s="136">
        <v>20</v>
      </c>
      <c r="C188" s="120" t="s">
        <v>38</v>
      </c>
      <c r="D188" s="198"/>
      <c r="E188" s="195"/>
      <c r="F188" s="198"/>
      <c r="G188" s="198"/>
      <c r="H188" s="218"/>
    </row>
    <row r="189" spans="1:37" ht="15" thickBot="1" x14ac:dyDescent="0.4">
      <c r="B189" s="137">
        <v>3</v>
      </c>
      <c r="C189" s="121" t="s">
        <v>21</v>
      </c>
      <c r="D189" s="199"/>
      <c r="E189" s="196"/>
      <c r="F189" s="199"/>
      <c r="G189" s="199"/>
      <c r="H189" s="219"/>
    </row>
    <row r="190" spans="1:37" x14ac:dyDescent="0.35">
      <c r="B190" s="70">
        <v>1</v>
      </c>
      <c r="C190" s="71" t="s">
        <v>19</v>
      </c>
      <c r="D190" s="200" t="s">
        <v>118</v>
      </c>
      <c r="E190" s="200" t="s">
        <v>127</v>
      </c>
      <c r="F190" s="200">
        <v>44</v>
      </c>
      <c r="G190" s="200">
        <v>60</v>
      </c>
      <c r="H190" s="220">
        <f>F190/G190</f>
        <v>0.73333333333333328</v>
      </c>
    </row>
    <row r="191" spans="1:37" x14ac:dyDescent="0.35">
      <c r="B191" s="138">
        <v>14</v>
      </c>
      <c r="C191" s="65" t="s">
        <v>32</v>
      </c>
      <c r="D191" s="201"/>
      <c r="E191" s="201"/>
      <c r="F191" s="201"/>
      <c r="G191" s="201"/>
      <c r="H191" s="221"/>
    </row>
    <row r="192" spans="1:37" x14ac:dyDescent="0.35">
      <c r="B192" s="138">
        <v>16</v>
      </c>
      <c r="C192" s="65" t="s">
        <v>34</v>
      </c>
      <c r="D192" s="201"/>
      <c r="E192" s="201"/>
      <c r="F192" s="201"/>
      <c r="G192" s="201"/>
      <c r="H192" s="221"/>
    </row>
    <row r="193" spans="2:8" x14ac:dyDescent="0.35">
      <c r="B193" s="138">
        <v>18</v>
      </c>
      <c r="C193" s="65" t="s">
        <v>36</v>
      </c>
      <c r="D193" s="201"/>
      <c r="E193" s="201"/>
      <c r="F193" s="201"/>
      <c r="G193" s="201"/>
      <c r="H193" s="221"/>
    </row>
    <row r="194" spans="2:8" x14ac:dyDescent="0.35">
      <c r="B194" s="138">
        <v>17</v>
      </c>
      <c r="C194" s="65" t="s">
        <v>35</v>
      </c>
      <c r="D194" s="201"/>
      <c r="E194" s="201"/>
      <c r="F194" s="201"/>
      <c r="G194" s="201"/>
      <c r="H194" s="221"/>
    </row>
    <row r="195" spans="2:8" ht="15" thickBot="1" x14ac:dyDescent="0.4">
      <c r="B195" s="139">
        <v>15</v>
      </c>
      <c r="C195" s="122" t="s">
        <v>33</v>
      </c>
      <c r="D195" s="202"/>
      <c r="E195" s="202"/>
      <c r="F195" s="202"/>
      <c r="G195" s="202"/>
      <c r="H195" s="222"/>
    </row>
    <row r="196" spans="2:8" x14ac:dyDescent="0.35">
      <c r="B196" s="140">
        <v>13</v>
      </c>
      <c r="C196" s="124" t="s">
        <v>31</v>
      </c>
      <c r="D196" s="211" t="s">
        <v>119</v>
      </c>
      <c r="E196" s="193" t="s">
        <v>128</v>
      </c>
      <c r="F196" s="193">
        <v>28</v>
      </c>
      <c r="G196" s="193">
        <v>60</v>
      </c>
      <c r="H196" s="203">
        <f>F196/G196</f>
        <v>0.46666666666666667</v>
      </c>
    </row>
    <row r="197" spans="2:8" ht="15" thickBot="1" x14ac:dyDescent="0.4">
      <c r="B197" s="141">
        <v>12</v>
      </c>
      <c r="C197" s="125" t="s">
        <v>30</v>
      </c>
      <c r="D197" s="212"/>
      <c r="E197" s="194"/>
      <c r="F197" s="194"/>
      <c r="G197" s="194"/>
      <c r="H197" s="204"/>
    </row>
    <row r="198" spans="2:8" x14ac:dyDescent="0.35">
      <c r="B198" s="142">
        <v>9</v>
      </c>
      <c r="C198" s="126" t="s">
        <v>27</v>
      </c>
      <c r="D198" s="190" t="s">
        <v>120</v>
      </c>
      <c r="E198" s="190" t="s">
        <v>132</v>
      </c>
      <c r="F198" s="190">
        <v>56</v>
      </c>
      <c r="G198" s="190">
        <v>60</v>
      </c>
      <c r="H198" s="205">
        <f>F198/G198</f>
        <v>0.93333333333333335</v>
      </c>
    </row>
    <row r="199" spans="2:8" x14ac:dyDescent="0.35">
      <c r="B199" s="143">
        <v>11</v>
      </c>
      <c r="C199" s="123" t="s">
        <v>29</v>
      </c>
      <c r="D199" s="191"/>
      <c r="E199" s="191"/>
      <c r="F199" s="191"/>
      <c r="G199" s="191"/>
      <c r="H199" s="206"/>
    </row>
    <row r="200" spans="2:8" x14ac:dyDescent="0.35">
      <c r="B200" s="143">
        <v>8</v>
      </c>
      <c r="C200" s="123" t="s">
        <v>26</v>
      </c>
      <c r="D200" s="191"/>
      <c r="E200" s="191"/>
      <c r="F200" s="191"/>
      <c r="G200" s="191"/>
      <c r="H200" s="206"/>
    </row>
    <row r="201" spans="2:8" x14ac:dyDescent="0.35">
      <c r="B201" s="143">
        <v>10</v>
      </c>
      <c r="C201" s="123" t="s">
        <v>28</v>
      </c>
      <c r="D201" s="191"/>
      <c r="E201" s="191"/>
      <c r="F201" s="191"/>
      <c r="G201" s="191"/>
      <c r="H201" s="206"/>
    </row>
    <row r="202" spans="2:8" x14ac:dyDescent="0.35">
      <c r="B202" s="143">
        <v>7</v>
      </c>
      <c r="C202" s="123" t="s">
        <v>25</v>
      </c>
      <c r="D202" s="191"/>
      <c r="E202" s="191"/>
      <c r="F202" s="191"/>
      <c r="G202" s="191"/>
      <c r="H202" s="206"/>
    </row>
    <row r="203" spans="2:8" ht="15" thickBot="1" x14ac:dyDescent="0.4">
      <c r="B203" s="144">
        <v>19</v>
      </c>
      <c r="C203" s="127" t="s">
        <v>37</v>
      </c>
      <c r="D203" s="192"/>
      <c r="E203" s="192"/>
      <c r="F203" s="192"/>
      <c r="G203" s="192"/>
      <c r="H203" s="207"/>
    </row>
    <row r="204" spans="2:8" x14ac:dyDescent="0.35">
      <c r="B204" s="145">
        <v>22</v>
      </c>
      <c r="C204" s="130" t="s">
        <v>40</v>
      </c>
      <c r="D204" s="208" t="s">
        <v>121</v>
      </c>
      <c r="E204" s="208" t="s">
        <v>129</v>
      </c>
      <c r="F204" s="208">
        <v>51</v>
      </c>
      <c r="G204" s="208">
        <v>60</v>
      </c>
      <c r="H204" s="213">
        <f>F204/G204</f>
        <v>0.85</v>
      </c>
    </row>
    <row r="205" spans="2:8" x14ac:dyDescent="0.35">
      <c r="B205" s="146">
        <v>4</v>
      </c>
      <c r="C205" s="129" t="s">
        <v>22</v>
      </c>
      <c r="D205" s="209"/>
      <c r="E205" s="209"/>
      <c r="F205" s="209"/>
      <c r="G205" s="209"/>
      <c r="H205" s="214"/>
    </row>
    <row r="206" spans="2:8" x14ac:dyDescent="0.35">
      <c r="B206" s="146">
        <v>2</v>
      </c>
      <c r="C206" s="129" t="s">
        <v>20</v>
      </c>
      <c r="D206" s="209"/>
      <c r="E206" s="209"/>
      <c r="F206" s="209"/>
      <c r="G206" s="209"/>
      <c r="H206" s="214"/>
    </row>
    <row r="207" spans="2:8" x14ac:dyDescent="0.35">
      <c r="B207" s="146">
        <v>24</v>
      </c>
      <c r="C207" s="129" t="s">
        <v>42</v>
      </c>
      <c r="D207" s="209"/>
      <c r="E207" s="209"/>
      <c r="F207" s="209"/>
      <c r="G207" s="209"/>
      <c r="H207" s="214"/>
    </row>
    <row r="208" spans="2:8" x14ac:dyDescent="0.35">
      <c r="B208" s="146">
        <v>21</v>
      </c>
      <c r="C208" s="129" t="s">
        <v>39</v>
      </c>
      <c r="D208" s="209"/>
      <c r="E208" s="209"/>
      <c r="F208" s="209"/>
      <c r="G208" s="209"/>
      <c r="H208" s="214"/>
    </row>
    <row r="209" spans="2:8" ht="15" thickBot="1" x14ac:dyDescent="0.4">
      <c r="B209" s="147">
        <v>23</v>
      </c>
      <c r="C209" s="131" t="s">
        <v>41</v>
      </c>
      <c r="D209" s="210"/>
      <c r="E209" s="210"/>
      <c r="F209" s="210"/>
      <c r="G209" s="216"/>
      <c r="H209" s="215"/>
    </row>
    <row r="210" spans="2:8" ht="15" thickBot="1" x14ac:dyDescent="0.4">
      <c r="B210" s="11"/>
      <c r="C210" s="11"/>
      <c r="D210" s="11"/>
      <c r="E210" s="11"/>
      <c r="F210" s="11"/>
      <c r="G210" s="132" t="s">
        <v>131</v>
      </c>
      <c r="H210" s="133">
        <f>AVERAGE(H185:H209)</f>
        <v>0.78</v>
      </c>
    </row>
  </sheetData>
  <mergeCells count="28">
    <mergeCell ref="H204:H209"/>
    <mergeCell ref="F185:F189"/>
    <mergeCell ref="F190:F195"/>
    <mergeCell ref="G198:G203"/>
    <mergeCell ref="G204:G209"/>
    <mergeCell ref="H185:H189"/>
    <mergeCell ref="H190:H195"/>
    <mergeCell ref="D204:D209"/>
    <mergeCell ref="E204:E209"/>
    <mergeCell ref="F204:F209"/>
    <mergeCell ref="F198:F203"/>
    <mergeCell ref="D196:D197"/>
    <mergeCell ref="E196:E197"/>
    <mergeCell ref="F196:F197"/>
    <mergeCell ref="C3:E3"/>
    <mergeCell ref="AM4:AP4"/>
    <mergeCell ref="AM17:AO17"/>
    <mergeCell ref="D198:D203"/>
    <mergeCell ref="E198:E203"/>
    <mergeCell ref="G196:G197"/>
    <mergeCell ref="E185:E189"/>
    <mergeCell ref="G185:G189"/>
    <mergeCell ref="E190:E195"/>
    <mergeCell ref="G190:G195"/>
    <mergeCell ref="D190:D195"/>
    <mergeCell ref="D185:D189"/>
    <mergeCell ref="H196:H197"/>
    <mergeCell ref="H198:H203"/>
  </mergeCells>
  <conditionalFormatting sqref="H3:AF3 H5:AK34">
    <cfRule type="cellIs" dxfId="23" priority="8" operator="equal">
      <formula>1</formula>
    </cfRule>
  </conditionalFormatting>
  <conditionalFormatting sqref="H5:AF29">
    <cfRule type="cellIs" dxfId="22" priority="7" operator="equal">
      <formula>0</formula>
    </cfRule>
  </conditionalFormatting>
  <conditionalFormatting sqref="H100:AK104 AG75:AK99">
    <cfRule type="cellIs" dxfId="21" priority="6" operator="equal">
      <formula>1</formula>
    </cfRule>
  </conditionalFormatting>
  <conditionalFormatting sqref="H75:AF99">
    <cfRule type="cellIs" dxfId="20" priority="5" operator="equal">
      <formula>1</formula>
    </cfRule>
  </conditionalFormatting>
  <conditionalFormatting sqref="H176:AK180 AG151:AK175">
    <cfRule type="cellIs" dxfId="19" priority="4" operator="equal">
      <formula>1</formula>
    </cfRule>
  </conditionalFormatting>
  <conditionalFormatting sqref="H151:AF175">
    <cfRule type="cellIs" dxfId="18" priority="3" operator="equal">
      <formula>1</formula>
    </cfRule>
  </conditionalFormatting>
  <conditionalFormatting sqref="H138:AK142 AG113:AK137">
    <cfRule type="cellIs" dxfId="17" priority="2" operator="equal">
      <formula>1</formula>
    </cfRule>
  </conditionalFormatting>
  <conditionalFormatting sqref="H113:AF137">
    <cfRule type="cellIs" dxfId="16" priority="1" operator="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A4CBD-749D-48D1-B013-A4F59881EE1F}">
  <dimension ref="A1:BC180"/>
  <sheetViews>
    <sheetView topLeftCell="B76" zoomScale="48" zoomScaleNormal="40" workbookViewId="0">
      <selection activeCell="C1" sqref="C1"/>
    </sheetView>
  </sheetViews>
  <sheetFormatPr defaultRowHeight="14.5" x14ac:dyDescent="0.35"/>
  <cols>
    <col min="1" max="1" width="10.54296875" bestFit="1" customWidth="1"/>
    <col min="2" max="2" width="10.54296875" customWidth="1"/>
    <col min="7" max="7" width="13.1796875" bestFit="1" customWidth="1"/>
    <col min="8" max="8" width="10.7265625" bestFit="1" customWidth="1"/>
    <col min="9" max="10" width="10.6328125" bestFit="1" customWidth="1"/>
    <col min="11" max="11" width="10" customWidth="1"/>
    <col min="12" max="12" width="9.6328125" bestFit="1" customWidth="1"/>
    <col min="13" max="13" width="11.26953125" bestFit="1" customWidth="1"/>
    <col min="14" max="14" width="11.7265625" bestFit="1" customWidth="1"/>
    <col min="15" max="15" width="12.36328125" bestFit="1" customWidth="1"/>
    <col min="16" max="16" width="11.7265625" bestFit="1" customWidth="1"/>
    <col min="17" max="17" width="10" customWidth="1"/>
    <col min="18" max="18" width="10.6328125" bestFit="1" customWidth="1"/>
    <col min="19" max="37" width="10" customWidth="1"/>
    <col min="39" max="39" width="19.6328125" bestFit="1" customWidth="1"/>
    <col min="40" max="40" width="14" bestFit="1" customWidth="1"/>
    <col min="41" max="41" width="9.54296875" bestFit="1" customWidth="1"/>
    <col min="42" max="42" width="13.81640625" bestFit="1" customWidth="1"/>
    <col min="45" max="46" width="10.7265625" bestFit="1" customWidth="1"/>
    <col min="47" max="47" width="12.453125" bestFit="1" customWidth="1"/>
    <col min="49" max="49" width="8.453125" bestFit="1" customWidth="1"/>
    <col min="50" max="50" width="8.7265625" customWidth="1"/>
  </cols>
  <sheetData>
    <row r="1" spans="1:48" x14ac:dyDescent="0.35">
      <c r="B1" s="99" t="s">
        <v>86</v>
      </c>
      <c r="C1" s="182">
        <f>SUMPRODUCT(H40:AK69,H75:AK104)</f>
        <v>774.60000000000025</v>
      </c>
      <c r="E1" t="s">
        <v>97</v>
      </c>
    </row>
    <row r="3" spans="1:48" ht="15" thickBot="1" x14ac:dyDescent="0.4">
      <c r="C3" s="189" t="s">
        <v>103</v>
      </c>
      <c r="D3" s="189"/>
      <c r="E3" s="189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</row>
    <row r="4" spans="1:48" ht="15" thickBot="1" x14ac:dyDescent="0.4">
      <c r="A4" s="107" t="s">
        <v>99</v>
      </c>
      <c r="B4" s="107" t="s">
        <v>100</v>
      </c>
      <c r="C4" s="107" t="s">
        <v>101</v>
      </c>
      <c r="D4" s="107" t="s">
        <v>102</v>
      </c>
      <c r="E4" s="107" t="s">
        <v>8</v>
      </c>
      <c r="G4" s="9" t="s">
        <v>98</v>
      </c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1">
        <v>20</v>
      </c>
      <c r="AB4" s="1">
        <v>21</v>
      </c>
      <c r="AC4" s="1">
        <v>22</v>
      </c>
      <c r="AD4" s="1">
        <v>23</v>
      </c>
      <c r="AE4" s="1">
        <v>24</v>
      </c>
      <c r="AF4" s="1">
        <v>25</v>
      </c>
      <c r="AG4" s="63">
        <v>1</v>
      </c>
      <c r="AH4" s="63">
        <v>2</v>
      </c>
      <c r="AI4" s="63">
        <v>3</v>
      </c>
      <c r="AJ4" s="64">
        <v>4</v>
      </c>
      <c r="AK4" s="63">
        <v>5</v>
      </c>
      <c r="AM4" s="183" t="s">
        <v>45</v>
      </c>
      <c r="AN4" s="184"/>
      <c r="AO4" s="184"/>
      <c r="AP4" s="185"/>
      <c r="AS4" s="70" t="s">
        <v>12</v>
      </c>
      <c r="AT4" s="71" t="s">
        <v>14</v>
      </c>
      <c r="AU4" s="72" t="s">
        <v>15</v>
      </c>
      <c r="AV4" s="65" t="s">
        <v>76</v>
      </c>
    </row>
    <row r="5" spans="1:48" x14ac:dyDescent="0.35">
      <c r="A5" s="106">
        <v>1</v>
      </c>
      <c r="B5" s="5">
        <v>8</v>
      </c>
      <c r="C5" s="5">
        <v>511</v>
      </c>
      <c r="D5" s="5">
        <f>C5+E5</f>
        <v>526</v>
      </c>
      <c r="E5" s="5">
        <v>15</v>
      </c>
      <c r="G5" s="1">
        <v>1</v>
      </c>
      <c r="H5" s="4">
        <v>0</v>
      </c>
      <c r="I5" s="4">
        <v>35.700000000000003</v>
      </c>
      <c r="J5" s="4">
        <v>47.4</v>
      </c>
      <c r="K5" s="4">
        <v>57</v>
      </c>
      <c r="L5" s="4">
        <v>69.599999999999994</v>
      </c>
      <c r="M5" s="4">
        <v>75.5</v>
      </c>
      <c r="N5" s="4">
        <v>76.900000000000006</v>
      </c>
      <c r="O5" s="4">
        <v>50.1</v>
      </c>
      <c r="P5" s="4">
        <v>47.6</v>
      </c>
      <c r="Q5" s="4">
        <v>46.7</v>
      </c>
      <c r="R5" s="4">
        <v>45.9</v>
      </c>
      <c r="S5" s="4">
        <v>70.8</v>
      </c>
      <c r="T5" s="4">
        <v>72.400000000000006</v>
      </c>
      <c r="U5" s="4">
        <v>9.4</v>
      </c>
      <c r="V5" s="4">
        <v>9.8000000000000007</v>
      </c>
      <c r="W5" s="4">
        <v>10.7</v>
      </c>
      <c r="X5" s="4">
        <v>5</v>
      </c>
      <c r="Y5" s="4">
        <v>21.9</v>
      </c>
      <c r="Z5" s="4">
        <v>39.1</v>
      </c>
      <c r="AA5" s="4">
        <v>56.8</v>
      </c>
      <c r="AB5" s="4">
        <v>50.3</v>
      </c>
      <c r="AC5" s="4">
        <v>58</v>
      </c>
      <c r="AD5" s="4">
        <v>56.5</v>
      </c>
      <c r="AE5" s="4">
        <v>58.4</v>
      </c>
      <c r="AF5" s="4">
        <v>59.2</v>
      </c>
      <c r="AG5" s="36">
        <v>13.6</v>
      </c>
      <c r="AH5" s="36">
        <v>13.6</v>
      </c>
      <c r="AI5" s="36">
        <v>13.6</v>
      </c>
      <c r="AJ5" s="36">
        <v>13.6</v>
      </c>
      <c r="AK5" s="36">
        <v>13.6</v>
      </c>
      <c r="AM5" s="21"/>
      <c r="AN5" s="22"/>
      <c r="AO5" s="22"/>
      <c r="AP5" s="82" t="s">
        <v>79</v>
      </c>
      <c r="AS5" s="17">
        <v>1</v>
      </c>
      <c r="AT5" s="7">
        <v>43.732478999999998</v>
      </c>
      <c r="AU5" s="73">
        <v>-79.756525999999994</v>
      </c>
      <c r="AV5" s="5">
        <v>12</v>
      </c>
    </row>
    <row r="6" spans="1:48" x14ac:dyDescent="0.35">
      <c r="A6" s="1">
        <v>2</v>
      </c>
      <c r="B6" s="5">
        <v>10</v>
      </c>
      <c r="C6" s="5">
        <v>718</v>
      </c>
      <c r="D6" s="5">
        <f t="shared" ref="D6:D29" si="0">C6+E6</f>
        <v>728</v>
      </c>
      <c r="E6" s="5">
        <v>10</v>
      </c>
      <c r="G6" s="1">
        <v>2</v>
      </c>
      <c r="H6" s="4">
        <v>32</v>
      </c>
      <c r="I6" s="4">
        <v>0</v>
      </c>
      <c r="J6" s="4">
        <v>40.4</v>
      </c>
      <c r="K6" s="4">
        <v>37.700000000000003</v>
      </c>
      <c r="L6" s="4">
        <v>50.5</v>
      </c>
      <c r="M6" s="4">
        <v>56.4</v>
      </c>
      <c r="N6" s="4">
        <v>48</v>
      </c>
      <c r="O6" s="4">
        <v>18.399999999999999</v>
      </c>
      <c r="P6" s="4">
        <v>15.9</v>
      </c>
      <c r="Q6" s="4">
        <v>15.4</v>
      </c>
      <c r="R6" s="4">
        <v>14.6</v>
      </c>
      <c r="S6" s="4">
        <v>84.1</v>
      </c>
      <c r="T6" s="4">
        <v>85.7</v>
      </c>
      <c r="U6" s="4">
        <v>39</v>
      </c>
      <c r="V6" s="4">
        <v>39.4</v>
      </c>
      <c r="W6" s="4">
        <v>40.4</v>
      </c>
      <c r="X6" s="4">
        <v>36.299999999999997</v>
      </c>
      <c r="Y6" s="4">
        <v>28.3</v>
      </c>
      <c r="Z6" s="4">
        <v>21.1</v>
      </c>
      <c r="AA6" s="4">
        <v>37.5</v>
      </c>
      <c r="AB6" s="4">
        <v>38.1</v>
      </c>
      <c r="AC6" s="4">
        <v>38.9</v>
      </c>
      <c r="AD6" s="4">
        <v>37.4</v>
      </c>
      <c r="AE6" s="4">
        <v>39.4</v>
      </c>
      <c r="AF6" s="4">
        <v>40.1</v>
      </c>
      <c r="AG6" s="36">
        <v>28.8</v>
      </c>
      <c r="AH6" s="36">
        <v>28.8</v>
      </c>
      <c r="AI6" s="36">
        <v>28.8</v>
      </c>
      <c r="AJ6" s="36">
        <v>28.8</v>
      </c>
      <c r="AK6" s="36">
        <v>28.8</v>
      </c>
      <c r="AM6" s="24" t="s">
        <v>46</v>
      </c>
      <c r="AN6" s="10">
        <v>54397</v>
      </c>
      <c r="AP6" s="79">
        <f>AN6</f>
        <v>54397</v>
      </c>
      <c r="AS6" s="17">
        <v>2</v>
      </c>
      <c r="AT6" s="7">
        <v>43.798329000000003</v>
      </c>
      <c r="AU6" s="73">
        <v>-79.507907299999999</v>
      </c>
      <c r="AV6" s="5">
        <v>12</v>
      </c>
    </row>
    <row r="7" spans="1:48" x14ac:dyDescent="0.35">
      <c r="A7" s="1">
        <v>3</v>
      </c>
      <c r="B7" s="5">
        <v>9</v>
      </c>
      <c r="C7" s="5">
        <v>842</v>
      </c>
      <c r="D7" s="5">
        <f t="shared" si="0"/>
        <v>854</v>
      </c>
      <c r="E7" s="5">
        <v>12</v>
      </c>
      <c r="G7" s="1">
        <v>3</v>
      </c>
      <c r="H7" s="4">
        <v>46.5</v>
      </c>
      <c r="I7" s="4">
        <v>38.299999999999997</v>
      </c>
      <c r="J7" s="4">
        <v>0</v>
      </c>
      <c r="K7" s="4">
        <v>13.7</v>
      </c>
      <c r="L7" s="4">
        <v>39</v>
      </c>
      <c r="M7" s="4">
        <v>44.9</v>
      </c>
      <c r="N7" s="4">
        <v>53.3</v>
      </c>
      <c r="O7" s="4">
        <v>39.200000000000003</v>
      </c>
      <c r="P7" s="4">
        <v>38.799999999999997</v>
      </c>
      <c r="Q7" s="4">
        <v>38.700000000000003</v>
      </c>
      <c r="R7" s="4">
        <v>41.3</v>
      </c>
      <c r="S7" s="4">
        <v>94.3</v>
      </c>
      <c r="T7" s="4">
        <v>95.9</v>
      </c>
      <c r="U7" s="4">
        <v>53.5</v>
      </c>
      <c r="V7" s="4">
        <v>54</v>
      </c>
      <c r="W7" s="4">
        <v>54.9</v>
      </c>
      <c r="X7" s="4">
        <v>50.8</v>
      </c>
      <c r="Y7" s="4">
        <v>52.9</v>
      </c>
      <c r="Z7" s="4">
        <v>9.6999999999999993</v>
      </c>
      <c r="AA7" s="4">
        <v>4.5</v>
      </c>
      <c r="AB7" s="4">
        <v>5.0999999999999996</v>
      </c>
      <c r="AC7" s="4">
        <v>15.3</v>
      </c>
      <c r="AD7" s="4">
        <v>13.8</v>
      </c>
      <c r="AE7" s="4">
        <v>16.100000000000001</v>
      </c>
      <c r="AF7" s="4">
        <v>16.899999999999999</v>
      </c>
      <c r="AG7" s="36">
        <v>36.5</v>
      </c>
      <c r="AH7" s="36">
        <v>36.5</v>
      </c>
      <c r="AI7" s="36">
        <v>36.5</v>
      </c>
      <c r="AJ7" s="36">
        <v>36.5</v>
      </c>
      <c r="AK7" s="36">
        <v>36.5</v>
      </c>
      <c r="AM7" s="24" t="s">
        <v>47</v>
      </c>
      <c r="AN7">
        <v>10</v>
      </c>
      <c r="AO7" t="s">
        <v>48</v>
      </c>
      <c r="AP7" s="25"/>
      <c r="AS7" s="17">
        <v>3</v>
      </c>
      <c r="AT7" s="7">
        <v>43.665460000000003</v>
      </c>
      <c r="AU7" s="73">
        <v>-79.381135999999998</v>
      </c>
      <c r="AV7" s="5">
        <v>12</v>
      </c>
    </row>
    <row r="8" spans="1:48" x14ac:dyDescent="0.35">
      <c r="A8" s="1">
        <v>4</v>
      </c>
      <c r="B8" s="5">
        <v>10</v>
      </c>
      <c r="C8" s="5">
        <v>616</v>
      </c>
      <c r="D8" s="5">
        <f t="shared" si="0"/>
        <v>624</v>
      </c>
      <c r="E8" s="5">
        <v>8</v>
      </c>
      <c r="G8" s="1">
        <v>4</v>
      </c>
      <c r="H8" s="4">
        <v>57.1</v>
      </c>
      <c r="I8" s="4">
        <v>34.6</v>
      </c>
      <c r="J8" s="4">
        <v>9.4</v>
      </c>
      <c r="K8" s="4">
        <v>0</v>
      </c>
      <c r="L8" s="4">
        <v>31.5</v>
      </c>
      <c r="M8" s="4">
        <v>37.4</v>
      </c>
      <c r="N8" s="4">
        <v>49.7</v>
      </c>
      <c r="O8" s="4">
        <v>35.6</v>
      </c>
      <c r="P8" s="4">
        <v>35.1</v>
      </c>
      <c r="Q8" s="4">
        <v>35</v>
      </c>
      <c r="R8" s="4">
        <v>37.6</v>
      </c>
      <c r="S8" s="4">
        <v>105</v>
      </c>
      <c r="T8" s="4">
        <v>106</v>
      </c>
      <c r="U8" s="4">
        <v>64.099999999999994</v>
      </c>
      <c r="V8" s="4">
        <v>64.5</v>
      </c>
      <c r="W8" s="4">
        <v>65.5</v>
      </c>
      <c r="X8" s="4">
        <v>61.4</v>
      </c>
      <c r="Y8" s="4">
        <v>61.3</v>
      </c>
      <c r="Z8" s="4">
        <v>20.5</v>
      </c>
      <c r="AA8" s="4">
        <v>4.9000000000000004</v>
      </c>
      <c r="AB8" s="4">
        <v>5.4</v>
      </c>
      <c r="AC8" s="4">
        <v>3.3</v>
      </c>
      <c r="AD8" s="4">
        <v>4.8</v>
      </c>
      <c r="AE8" s="4">
        <v>6.4</v>
      </c>
      <c r="AF8" s="4">
        <v>7.7</v>
      </c>
      <c r="AG8" s="36">
        <v>46.2</v>
      </c>
      <c r="AH8" s="36">
        <v>46.2</v>
      </c>
      <c r="AI8" s="36">
        <v>46.2</v>
      </c>
      <c r="AJ8" s="36">
        <v>46.2</v>
      </c>
      <c r="AK8" s="36">
        <v>46.2</v>
      </c>
      <c r="AM8" s="24" t="s">
        <v>49</v>
      </c>
      <c r="AN8" s="83">
        <v>7.0000000000000007E-2</v>
      </c>
      <c r="AO8" t="s">
        <v>50</v>
      </c>
      <c r="AP8" s="25"/>
      <c r="AS8" s="17">
        <v>4</v>
      </c>
      <c r="AT8" s="7">
        <v>43.693610999999997</v>
      </c>
      <c r="AU8" s="73">
        <v>-79.293735999999996</v>
      </c>
      <c r="AV8" s="5">
        <v>12</v>
      </c>
    </row>
    <row r="9" spans="1:48" x14ac:dyDescent="0.35">
      <c r="A9" s="1">
        <v>5</v>
      </c>
      <c r="B9" s="5">
        <v>7</v>
      </c>
      <c r="C9" s="5">
        <v>583</v>
      </c>
      <c r="D9" s="5">
        <f t="shared" si="0"/>
        <v>592</v>
      </c>
      <c r="E9" s="5">
        <v>9</v>
      </c>
      <c r="G9" s="1">
        <v>5</v>
      </c>
      <c r="H9" s="4">
        <v>69</v>
      </c>
      <c r="I9" s="4">
        <v>46.7</v>
      </c>
      <c r="J9" s="4">
        <v>38.6</v>
      </c>
      <c r="K9" s="4">
        <v>31.9</v>
      </c>
      <c r="L9" s="4">
        <v>0</v>
      </c>
      <c r="M9" s="4">
        <v>6.5</v>
      </c>
      <c r="N9" s="4">
        <v>35.6</v>
      </c>
      <c r="O9" s="4">
        <v>47.7</v>
      </c>
      <c r="P9" s="4">
        <v>47.2</v>
      </c>
      <c r="Q9" s="4">
        <v>47.2</v>
      </c>
      <c r="R9" s="4">
        <v>49.8</v>
      </c>
      <c r="S9" s="4">
        <v>117</v>
      </c>
      <c r="T9" s="4">
        <v>118</v>
      </c>
      <c r="U9" s="4">
        <v>76.099999999999994</v>
      </c>
      <c r="V9" s="4">
        <v>76.5</v>
      </c>
      <c r="W9" s="4">
        <v>77.400000000000006</v>
      </c>
      <c r="X9" s="4">
        <v>73.3</v>
      </c>
      <c r="Y9" s="4">
        <v>71.5</v>
      </c>
      <c r="Z9" s="4">
        <v>32.4</v>
      </c>
      <c r="AA9" s="4">
        <v>35.700000000000003</v>
      </c>
      <c r="AB9" s="4">
        <v>36.299999999999997</v>
      </c>
      <c r="AC9" s="4">
        <v>23.7</v>
      </c>
      <c r="AD9" s="4">
        <v>22.7</v>
      </c>
      <c r="AE9" s="4">
        <v>21.3</v>
      </c>
      <c r="AF9" s="4">
        <v>19.399999999999999</v>
      </c>
      <c r="AG9" s="36">
        <v>58.7</v>
      </c>
      <c r="AH9" s="36">
        <v>58.7</v>
      </c>
      <c r="AI9" s="36">
        <v>58.7</v>
      </c>
      <c r="AJ9" s="36">
        <v>58.7</v>
      </c>
      <c r="AK9" s="36">
        <v>58.7</v>
      </c>
      <c r="AM9" s="24" t="s">
        <v>51</v>
      </c>
      <c r="AN9" s="10">
        <v>16999</v>
      </c>
      <c r="AP9" s="79">
        <f>PV(AN8,AN7,,AN9)</f>
        <v>-8641.429616998068</v>
      </c>
      <c r="AS9" s="17">
        <v>5</v>
      </c>
      <c r="AT9" s="7">
        <v>43.824367000000002</v>
      </c>
      <c r="AU9" s="73">
        <v>-79.075826000000006</v>
      </c>
      <c r="AV9" s="5">
        <v>12</v>
      </c>
    </row>
    <row r="10" spans="1:48" x14ac:dyDescent="0.35">
      <c r="A10" s="1">
        <v>6</v>
      </c>
      <c r="B10" s="5">
        <v>12</v>
      </c>
      <c r="C10" s="5">
        <v>569</v>
      </c>
      <c r="D10" s="5">
        <f t="shared" si="0"/>
        <v>579</v>
      </c>
      <c r="E10" s="5">
        <v>10</v>
      </c>
      <c r="G10" s="1">
        <v>6</v>
      </c>
      <c r="H10" s="4">
        <v>75.099999999999994</v>
      </c>
      <c r="I10" s="4">
        <v>52.8</v>
      </c>
      <c r="J10" s="4">
        <v>44.7</v>
      </c>
      <c r="K10" s="4">
        <v>38</v>
      </c>
      <c r="L10" s="4">
        <v>6.6</v>
      </c>
      <c r="M10" s="4">
        <v>0</v>
      </c>
      <c r="N10" s="4">
        <v>40.799999999999997</v>
      </c>
      <c r="O10" s="4">
        <v>53.8</v>
      </c>
      <c r="P10" s="4">
        <v>53.3</v>
      </c>
      <c r="Q10" s="4">
        <v>53.3</v>
      </c>
      <c r="R10" s="4">
        <v>55.9</v>
      </c>
      <c r="S10" s="4">
        <v>123</v>
      </c>
      <c r="T10" s="4">
        <v>124</v>
      </c>
      <c r="U10" s="4">
        <v>82.1</v>
      </c>
      <c r="V10" s="4">
        <v>82.5</v>
      </c>
      <c r="W10" s="4">
        <v>83.5</v>
      </c>
      <c r="X10" s="4">
        <v>79.400000000000006</v>
      </c>
      <c r="Y10" s="4">
        <v>77.599999999999994</v>
      </c>
      <c r="Z10" s="4">
        <v>38.5</v>
      </c>
      <c r="AA10" s="4">
        <v>41.8</v>
      </c>
      <c r="AB10" s="4">
        <v>42.3</v>
      </c>
      <c r="AC10" s="4">
        <v>29.7</v>
      </c>
      <c r="AD10" s="4">
        <v>28.8</v>
      </c>
      <c r="AE10" s="4">
        <v>27.4</v>
      </c>
      <c r="AF10" s="4">
        <v>25.4</v>
      </c>
      <c r="AG10" s="36">
        <v>64.599999999999994</v>
      </c>
      <c r="AH10" s="36">
        <v>64.599999999999994</v>
      </c>
      <c r="AI10" s="36">
        <v>64.599999999999994</v>
      </c>
      <c r="AJ10" s="36">
        <v>64.599999999999994</v>
      </c>
      <c r="AK10" s="36">
        <v>64.599999999999994</v>
      </c>
      <c r="AM10" s="24" t="s">
        <v>52</v>
      </c>
      <c r="AN10" s="10">
        <f>-PMT(AN8,AN7,AP10)</f>
        <v>6514.5638469979867</v>
      </c>
      <c r="AP10" s="79">
        <f>AP6+AP9</f>
        <v>45755.570383001934</v>
      </c>
      <c r="AS10" s="17">
        <v>6</v>
      </c>
      <c r="AT10" s="7">
        <v>43.827964000000001</v>
      </c>
      <c r="AU10" s="73">
        <v>-79.028240999999994</v>
      </c>
      <c r="AV10" s="5">
        <v>12</v>
      </c>
    </row>
    <row r="11" spans="1:48" x14ac:dyDescent="0.35">
      <c r="A11" s="1">
        <v>7</v>
      </c>
      <c r="B11" s="5">
        <v>10</v>
      </c>
      <c r="C11" s="5">
        <v>822</v>
      </c>
      <c r="D11" s="5">
        <f t="shared" si="0"/>
        <v>829</v>
      </c>
      <c r="E11" s="5">
        <v>7</v>
      </c>
      <c r="G11" s="1">
        <v>7</v>
      </c>
      <c r="H11" s="4">
        <v>74.3</v>
      </c>
      <c r="I11" s="4">
        <v>43.8</v>
      </c>
      <c r="J11" s="4">
        <v>52.8</v>
      </c>
      <c r="K11" s="4">
        <v>50</v>
      </c>
      <c r="L11" s="4">
        <v>35.5</v>
      </c>
      <c r="M11" s="4">
        <v>40.799999999999997</v>
      </c>
      <c r="N11" s="4">
        <v>0</v>
      </c>
      <c r="O11" s="4">
        <v>26.7</v>
      </c>
      <c r="P11" s="4">
        <v>30.9</v>
      </c>
      <c r="Q11" s="4">
        <v>31</v>
      </c>
      <c r="R11" s="4">
        <v>31.2</v>
      </c>
      <c r="S11" s="4">
        <v>126</v>
      </c>
      <c r="T11" s="4">
        <v>128</v>
      </c>
      <c r="U11" s="4">
        <v>81.3</v>
      </c>
      <c r="V11" s="4">
        <v>81.8</v>
      </c>
      <c r="W11" s="4">
        <v>82.7</v>
      </c>
      <c r="X11" s="4">
        <v>78.599999999999994</v>
      </c>
      <c r="Y11" s="4">
        <v>46.4</v>
      </c>
      <c r="Z11" s="4">
        <v>46.6</v>
      </c>
      <c r="AA11" s="4">
        <v>49.9</v>
      </c>
      <c r="AB11" s="4">
        <v>50.4</v>
      </c>
      <c r="AC11" s="4">
        <v>51.2</v>
      </c>
      <c r="AD11" s="4">
        <v>49.7</v>
      </c>
      <c r="AE11" s="4">
        <v>51.7</v>
      </c>
      <c r="AF11" s="4">
        <v>52.5</v>
      </c>
      <c r="AG11" s="36">
        <v>70</v>
      </c>
      <c r="AH11" s="36">
        <v>70</v>
      </c>
      <c r="AI11" s="36">
        <v>70</v>
      </c>
      <c r="AJ11" s="36">
        <v>70</v>
      </c>
      <c r="AK11" s="36">
        <v>70</v>
      </c>
      <c r="AM11" s="24" t="s">
        <v>53</v>
      </c>
      <c r="AN11">
        <f>52*6</f>
        <v>312</v>
      </c>
      <c r="AP11" s="25"/>
      <c r="AS11" s="17">
        <v>7</v>
      </c>
      <c r="AT11" s="7">
        <v>44.032944000000001</v>
      </c>
      <c r="AU11" s="73">
        <v>-79.265574000000001</v>
      </c>
      <c r="AV11" s="5">
        <v>12</v>
      </c>
    </row>
    <row r="12" spans="1:48" x14ac:dyDescent="0.35">
      <c r="A12" s="1">
        <v>8</v>
      </c>
      <c r="B12" s="5">
        <v>7</v>
      </c>
      <c r="C12" s="5">
        <v>617</v>
      </c>
      <c r="D12" s="5">
        <f t="shared" si="0"/>
        <v>629</v>
      </c>
      <c r="E12" s="5">
        <v>12</v>
      </c>
      <c r="G12" s="1">
        <v>8</v>
      </c>
      <c r="H12" s="4">
        <v>47.8</v>
      </c>
      <c r="I12" s="4">
        <v>17.399999999999999</v>
      </c>
      <c r="J12" s="4">
        <v>37.799999999999997</v>
      </c>
      <c r="K12" s="4">
        <v>35.1</v>
      </c>
      <c r="L12" s="4">
        <v>47.9</v>
      </c>
      <c r="M12" s="4">
        <v>53.8</v>
      </c>
      <c r="N12" s="4">
        <v>26.8</v>
      </c>
      <c r="O12" s="4">
        <v>0</v>
      </c>
      <c r="P12" s="4">
        <v>4.8</v>
      </c>
      <c r="Q12" s="4">
        <v>5.3</v>
      </c>
      <c r="R12" s="4">
        <v>7.4</v>
      </c>
      <c r="S12" s="4">
        <v>99.9</v>
      </c>
      <c r="T12" s="4">
        <v>102</v>
      </c>
      <c r="U12" s="4">
        <v>54.9</v>
      </c>
      <c r="V12" s="4">
        <v>55.3</v>
      </c>
      <c r="W12" s="4">
        <v>56.2</v>
      </c>
      <c r="X12" s="4">
        <v>52.1</v>
      </c>
      <c r="Y12" s="4">
        <v>28.6</v>
      </c>
      <c r="Z12" s="4">
        <v>31.6</v>
      </c>
      <c r="AA12" s="4">
        <v>34.9</v>
      </c>
      <c r="AB12" s="4">
        <v>35.5</v>
      </c>
      <c r="AC12" s="4">
        <v>36.299999999999997</v>
      </c>
      <c r="AD12" s="4">
        <v>34.799999999999997</v>
      </c>
      <c r="AE12" s="4">
        <v>36.799999999999997</v>
      </c>
      <c r="AF12" s="4">
        <v>37.5</v>
      </c>
      <c r="AG12" s="36">
        <v>43.2</v>
      </c>
      <c r="AH12" s="36">
        <v>43.2</v>
      </c>
      <c r="AI12" s="36">
        <v>43.2</v>
      </c>
      <c r="AJ12" s="36">
        <v>43.2</v>
      </c>
      <c r="AK12" s="36">
        <v>43.2</v>
      </c>
      <c r="AM12" s="24" t="s">
        <v>54</v>
      </c>
      <c r="AN12" s="10">
        <f>AN10/AN11</f>
        <v>20.880012330121751</v>
      </c>
      <c r="AP12" s="25"/>
      <c r="AS12" s="17">
        <v>8</v>
      </c>
      <c r="AT12" s="7">
        <v>43.905304999999998</v>
      </c>
      <c r="AU12" s="73">
        <v>-79.455819000000005</v>
      </c>
      <c r="AV12" s="5">
        <v>12</v>
      </c>
    </row>
    <row r="13" spans="1:48" x14ac:dyDescent="0.35">
      <c r="A13" s="1">
        <v>9</v>
      </c>
      <c r="B13" s="5">
        <v>6</v>
      </c>
      <c r="C13" s="5">
        <v>504</v>
      </c>
      <c r="D13" s="5">
        <f t="shared" si="0"/>
        <v>515</v>
      </c>
      <c r="E13" s="5">
        <v>11</v>
      </c>
      <c r="G13" s="1">
        <v>9</v>
      </c>
      <c r="H13" s="4">
        <v>45.3</v>
      </c>
      <c r="I13" s="4">
        <v>14.9</v>
      </c>
      <c r="J13" s="4">
        <v>38</v>
      </c>
      <c r="K13" s="4">
        <v>35.299999999999997</v>
      </c>
      <c r="L13" s="4">
        <v>48.1</v>
      </c>
      <c r="M13" s="4">
        <v>54</v>
      </c>
      <c r="N13" s="4">
        <v>30.9</v>
      </c>
      <c r="O13" s="4">
        <v>4.8</v>
      </c>
      <c r="P13" s="4">
        <v>0</v>
      </c>
      <c r="Q13" s="4">
        <v>2.8</v>
      </c>
      <c r="R13" s="4">
        <v>4.9000000000000004</v>
      </c>
      <c r="S13" s="4">
        <v>97.4</v>
      </c>
      <c r="T13" s="4">
        <v>99</v>
      </c>
      <c r="U13" s="4">
        <v>52.4</v>
      </c>
      <c r="V13" s="4">
        <v>52.8</v>
      </c>
      <c r="W13" s="4">
        <v>53.7</v>
      </c>
      <c r="X13" s="4">
        <v>49.6</v>
      </c>
      <c r="Y13" s="4">
        <v>29.8</v>
      </c>
      <c r="Z13" s="4">
        <v>31.8</v>
      </c>
      <c r="AA13" s="4">
        <v>35.1</v>
      </c>
      <c r="AB13" s="4">
        <v>35.6</v>
      </c>
      <c r="AC13" s="4">
        <v>36.5</v>
      </c>
      <c r="AD13" s="4">
        <v>35</v>
      </c>
      <c r="AE13" s="4">
        <v>36.9</v>
      </c>
      <c r="AF13" s="4">
        <v>37.700000000000003</v>
      </c>
      <c r="AG13" s="36">
        <v>40.700000000000003</v>
      </c>
      <c r="AH13" s="36">
        <v>40.700000000000003</v>
      </c>
      <c r="AI13" s="36">
        <v>40.700000000000003</v>
      </c>
      <c r="AJ13" s="36">
        <v>40.700000000000003</v>
      </c>
      <c r="AK13" s="36">
        <v>40.700000000000003</v>
      </c>
      <c r="AM13" s="24" t="s">
        <v>55</v>
      </c>
      <c r="AN13">
        <f>21*8</f>
        <v>168</v>
      </c>
      <c r="AP13" s="25"/>
      <c r="AS13" s="17">
        <v>9</v>
      </c>
      <c r="AT13" s="7">
        <v>43.890334000000003</v>
      </c>
      <c r="AU13" s="73">
        <v>-79.478935000000007</v>
      </c>
      <c r="AV13" s="5">
        <v>12</v>
      </c>
    </row>
    <row r="14" spans="1:48" x14ac:dyDescent="0.35">
      <c r="A14" s="1">
        <v>10</v>
      </c>
      <c r="B14" s="5">
        <v>13</v>
      </c>
      <c r="C14" s="5">
        <v>727</v>
      </c>
      <c r="D14" s="5">
        <f t="shared" si="0"/>
        <v>737</v>
      </c>
      <c r="E14" s="5">
        <v>10</v>
      </c>
      <c r="G14" s="1">
        <v>10</v>
      </c>
      <c r="H14" s="4">
        <v>44.6</v>
      </c>
      <c r="I14" s="4">
        <v>14.1</v>
      </c>
      <c r="J14" s="4">
        <v>37.9</v>
      </c>
      <c r="K14" s="4">
        <v>35.200000000000003</v>
      </c>
      <c r="L14" s="4">
        <v>48</v>
      </c>
      <c r="M14" s="4">
        <v>53.9</v>
      </c>
      <c r="N14" s="4">
        <v>31.2</v>
      </c>
      <c r="O14" s="4">
        <v>5.3</v>
      </c>
      <c r="P14" s="4">
        <v>2.8</v>
      </c>
      <c r="Q14" s="4">
        <v>0</v>
      </c>
      <c r="R14" s="4">
        <v>3.7</v>
      </c>
      <c r="S14" s="4">
        <v>96.7</v>
      </c>
      <c r="T14" s="4">
        <v>98.3</v>
      </c>
      <c r="U14" s="4">
        <v>51.6</v>
      </c>
      <c r="V14" s="4">
        <v>52</v>
      </c>
      <c r="W14" s="4">
        <v>53</v>
      </c>
      <c r="X14" s="4">
        <v>48.9</v>
      </c>
      <c r="Y14" s="4">
        <v>29.1</v>
      </c>
      <c r="Z14" s="4">
        <v>33.200000000000003</v>
      </c>
      <c r="AA14" s="4">
        <v>35</v>
      </c>
      <c r="AB14" s="4">
        <v>35.6</v>
      </c>
      <c r="AC14" s="4">
        <v>36.4</v>
      </c>
      <c r="AD14" s="4">
        <v>34.9</v>
      </c>
      <c r="AE14" s="4">
        <v>36.799999999999997</v>
      </c>
      <c r="AF14" s="4">
        <v>37.6</v>
      </c>
      <c r="AG14" s="36">
        <v>39.9</v>
      </c>
      <c r="AH14" s="36">
        <v>39.9</v>
      </c>
      <c r="AI14" s="36">
        <v>39.9</v>
      </c>
      <c r="AJ14" s="36">
        <v>39.9</v>
      </c>
      <c r="AK14" s="36">
        <v>39.9</v>
      </c>
      <c r="AM14" s="24" t="s">
        <v>56</v>
      </c>
      <c r="AN14">
        <v>7.5</v>
      </c>
      <c r="AP14" s="25"/>
      <c r="AS14" s="17">
        <v>10</v>
      </c>
      <c r="AT14" s="7">
        <v>43.884819</v>
      </c>
      <c r="AU14" s="73">
        <v>-79.478956999999994</v>
      </c>
      <c r="AV14" s="5">
        <v>12</v>
      </c>
    </row>
    <row r="15" spans="1:48" ht="15" thickBot="1" x14ac:dyDescent="0.4">
      <c r="A15" s="1">
        <v>11</v>
      </c>
      <c r="B15" s="5">
        <v>15</v>
      </c>
      <c r="C15" s="5">
        <v>515</v>
      </c>
      <c r="D15" s="5">
        <f t="shared" si="0"/>
        <v>524</v>
      </c>
      <c r="E15" s="5">
        <v>9</v>
      </c>
      <c r="G15" s="1">
        <v>11</v>
      </c>
      <c r="H15" s="4">
        <v>43.8</v>
      </c>
      <c r="I15" s="4">
        <v>13.3</v>
      </c>
      <c r="J15" s="4">
        <v>41.1</v>
      </c>
      <c r="K15" s="4">
        <v>38.299999999999997</v>
      </c>
      <c r="L15" s="4">
        <v>51.1</v>
      </c>
      <c r="M15" s="4">
        <v>57</v>
      </c>
      <c r="N15" s="4">
        <v>31.2</v>
      </c>
      <c r="O15" s="4">
        <v>7.4</v>
      </c>
      <c r="P15" s="4">
        <v>4.9000000000000004</v>
      </c>
      <c r="Q15" s="4">
        <v>3.8</v>
      </c>
      <c r="R15" s="4">
        <v>0</v>
      </c>
      <c r="S15" s="4">
        <v>95.9</v>
      </c>
      <c r="T15" s="4">
        <v>97.5</v>
      </c>
      <c r="U15" s="4">
        <v>50.8</v>
      </c>
      <c r="V15" s="4">
        <v>51.2</v>
      </c>
      <c r="W15" s="4">
        <v>52.2</v>
      </c>
      <c r="X15" s="4">
        <v>48.1</v>
      </c>
      <c r="Y15" s="4">
        <v>26.1</v>
      </c>
      <c r="Z15" s="4">
        <v>32.4</v>
      </c>
      <c r="AA15" s="4">
        <v>38.1</v>
      </c>
      <c r="AB15" s="4">
        <v>38.700000000000003</v>
      </c>
      <c r="AC15" s="4">
        <v>39.5</v>
      </c>
      <c r="AD15" s="4">
        <v>38</v>
      </c>
      <c r="AE15" s="4">
        <v>40</v>
      </c>
      <c r="AF15" s="4">
        <v>40.700000000000003</v>
      </c>
      <c r="AG15" s="36">
        <v>39</v>
      </c>
      <c r="AH15" s="36">
        <v>39</v>
      </c>
      <c r="AI15" s="36">
        <v>39</v>
      </c>
      <c r="AJ15" s="36">
        <v>39</v>
      </c>
      <c r="AK15" s="36">
        <v>39</v>
      </c>
      <c r="AM15" s="80" t="s">
        <v>57</v>
      </c>
      <c r="AN15" s="81">
        <f>AN13+AN12+AN14</f>
        <v>196.38001233012176</v>
      </c>
      <c r="AO15" s="27"/>
      <c r="AP15" s="28"/>
      <c r="AS15" s="17">
        <v>11</v>
      </c>
      <c r="AT15" s="7">
        <v>43.886850000000003</v>
      </c>
      <c r="AU15" s="73">
        <v>-79.496093000000002</v>
      </c>
      <c r="AV15" s="5">
        <v>12</v>
      </c>
    </row>
    <row r="16" spans="1:48" ht="15" thickBot="1" x14ac:dyDescent="0.4">
      <c r="A16" s="1">
        <v>12</v>
      </c>
      <c r="B16" s="5">
        <v>8</v>
      </c>
      <c r="C16" s="5">
        <v>743</v>
      </c>
      <c r="D16" s="5">
        <f t="shared" si="0"/>
        <v>758</v>
      </c>
      <c r="E16" s="5">
        <v>15</v>
      </c>
      <c r="G16" s="1">
        <v>12</v>
      </c>
      <c r="H16" s="4">
        <v>72</v>
      </c>
      <c r="I16" s="4">
        <v>87.4</v>
      </c>
      <c r="J16" s="4">
        <v>95.9</v>
      </c>
      <c r="K16" s="4">
        <v>106</v>
      </c>
      <c r="L16" s="4">
        <v>118</v>
      </c>
      <c r="M16" s="4">
        <v>124</v>
      </c>
      <c r="N16" s="4">
        <v>129</v>
      </c>
      <c r="O16" s="4">
        <v>102</v>
      </c>
      <c r="P16" s="4">
        <v>99.3</v>
      </c>
      <c r="Q16" s="4">
        <v>98.4</v>
      </c>
      <c r="R16" s="4">
        <v>97.6</v>
      </c>
      <c r="S16" s="4">
        <v>0</v>
      </c>
      <c r="T16" s="4">
        <v>0.8</v>
      </c>
      <c r="U16" s="4">
        <v>52.6</v>
      </c>
      <c r="V16" s="4">
        <v>53</v>
      </c>
      <c r="W16" s="4">
        <v>52.1</v>
      </c>
      <c r="X16" s="4">
        <v>76.3</v>
      </c>
      <c r="Y16" s="4">
        <v>91.3</v>
      </c>
      <c r="Z16" s="4">
        <v>87.6</v>
      </c>
      <c r="AA16" s="4">
        <v>105</v>
      </c>
      <c r="AB16" s="4">
        <v>98.9</v>
      </c>
      <c r="AC16" s="4">
        <v>106</v>
      </c>
      <c r="AD16" s="4">
        <v>105</v>
      </c>
      <c r="AE16" s="4">
        <v>107</v>
      </c>
      <c r="AF16" s="4">
        <v>108</v>
      </c>
      <c r="AG16" s="36">
        <v>65</v>
      </c>
      <c r="AH16" s="36">
        <v>65</v>
      </c>
      <c r="AI16" s="36">
        <v>65</v>
      </c>
      <c r="AJ16" s="36">
        <v>65</v>
      </c>
      <c r="AK16" s="36">
        <v>65</v>
      </c>
      <c r="AS16" s="17">
        <v>12</v>
      </c>
      <c r="AT16" s="7">
        <v>43.539391000000002</v>
      </c>
      <c r="AU16" s="73">
        <v>-80.251378000000003</v>
      </c>
      <c r="AV16" s="5">
        <v>12</v>
      </c>
    </row>
    <row r="17" spans="1:48" x14ac:dyDescent="0.35">
      <c r="A17" s="1">
        <v>13</v>
      </c>
      <c r="B17" s="5">
        <v>10</v>
      </c>
      <c r="C17" s="5">
        <v>653</v>
      </c>
      <c r="D17" s="5">
        <f t="shared" si="0"/>
        <v>664</v>
      </c>
      <c r="E17" s="5">
        <v>11</v>
      </c>
      <c r="G17" s="1">
        <v>13</v>
      </c>
      <c r="H17" s="4">
        <v>72.8</v>
      </c>
      <c r="I17" s="4">
        <v>88.2</v>
      </c>
      <c r="J17" s="4">
        <v>96.7</v>
      </c>
      <c r="K17" s="4">
        <v>106</v>
      </c>
      <c r="L17" s="4">
        <v>119</v>
      </c>
      <c r="M17" s="4">
        <v>125</v>
      </c>
      <c r="N17" s="4">
        <v>129</v>
      </c>
      <c r="O17" s="4">
        <v>103</v>
      </c>
      <c r="P17" s="4">
        <v>100</v>
      </c>
      <c r="Q17" s="4">
        <v>99.3</v>
      </c>
      <c r="R17" s="4">
        <v>98.4</v>
      </c>
      <c r="S17" s="4">
        <v>0.8</v>
      </c>
      <c r="T17" s="4">
        <v>0</v>
      </c>
      <c r="U17" s="4">
        <v>58</v>
      </c>
      <c r="V17" s="4">
        <v>58.4</v>
      </c>
      <c r="W17" s="4">
        <v>57.5</v>
      </c>
      <c r="X17" s="4">
        <v>77.099999999999994</v>
      </c>
      <c r="Y17" s="4">
        <v>92.1</v>
      </c>
      <c r="Z17" s="4">
        <v>88.4</v>
      </c>
      <c r="AA17" s="4">
        <v>106</v>
      </c>
      <c r="AB17" s="4">
        <v>99.7</v>
      </c>
      <c r="AC17" s="4">
        <v>107</v>
      </c>
      <c r="AD17" s="4">
        <v>106</v>
      </c>
      <c r="AE17" s="4">
        <v>108</v>
      </c>
      <c r="AF17" s="4">
        <v>109</v>
      </c>
      <c r="AG17" s="36">
        <v>66.599999999999994</v>
      </c>
      <c r="AH17" s="36">
        <v>66.599999999999994</v>
      </c>
      <c r="AI17" s="36">
        <v>66.599999999999994</v>
      </c>
      <c r="AJ17" s="36">
        <v>66.599999999999994</v>
      </c>
      <c r="AK17" s="36">
        <v>66.599999999999994</v>
      </c>
      <c r="AM17" s="186" t="s">
        <v>80</v>
      </c>
      <c r="AN17" s="187"/>
      <c r="AO17" s="188"/>
      <c r="AS17" s="17">
        <v>13</v>
      </c>
      <c r="AT17" s="7">
        <v>43.544646999999998</v>
      </c>
      <c r="AU17" s="73">
        <v>-80.253932000000006</v>
      </c>
      <c r="AV17" s="5">
        <v>12</v>
      </c>
    </row>
    <row r="18" spans="1:48" x14ac:dyDescent="0.35">
      <c r="A18" s="1">
        <v>14</v>
      </c>
      <c r="B18" s="5">
        <v>12</v>
      </c>
      <c r="C18" s="5">
        <v>534</v>
      </c>
      <c r="D18" s="5">
        <f t="shared" si="0"/>
        <v>543</v>
      </c>
      <c r="E18" s="5">
        <v>9</v>
      </c>
      <c r="G18" s="1">
        <v>14</v>
      </c>
      <c r="H18" s="4">
        <v>10.1</v>
      </c>
      <c r="I18" s="4">
        <v>42.5</v>
      </c>
      <c r="J18" s="4">
        <v>54.2</v>
      </c>
      <c r="K18" s="4">
        <v>63.8</v>
      </c>
      <c r="L18" s="4">
        <v>76.400000000000006</v>
      </c>
      <c r="M18" s="4">
        <v>82.3</v>
      </c>
      <c r="N18" s="4">
        <v>83.7</v>
      </c>
      <c r="O18" s="4">
        <v>56.9</v>
      </c>
      <c r="P18" s="4">
        <v>54.4</v>
      </c>
      <c r="Q18" s="4">
        <v>53.6</v>
      </c>
      <c r="R18" s="4">
        <v>52.8</v>
      </c>
      <c r="S18" s="4">
        <v>52.6</v>
      </c>
      <c r="T18" s="4">
        <v>58</v>
      </c>
      <c r="U18" s="4">
        <v>0</v>
      </c>
      <c r="V18" s="4">
        <v>0.8</v>
      </c>
      <c r="W18" s="4">
        <v>5.5</v>
      </c>
      <c r="X18" s="4">
        <v>5.4</v>
      </c>
      <c r="Y18" s="4">
        <v>21</v>
      </c>
      <c r="Z18" s="4">
        <v>45.9</v>
      </c>
      <c r="AA18" s="4">
        <v>63.7</v>
      </c>
      <c r="AB18" s="4">
        <v>57.2</v>
      </c>
      <c r="AC18" s="4">
        <v>64.8</v>
      </c>
      <c r="AD18" s="4">
        <v>63.3</v>
      </c>
      <c r="AE18" s="4">
        <v>65.3</v>
      </c>
      <c r="AF18" s="4">
        <v>66</v>
      </c>
      <c r="AG18" s="36">
        <v>20.6</v>
      </c>
      <c r="AH18" s="36">
        <v>20.6</v>
      </c>
      <c r="AI18" s="36">
        <v>20.6</v>
      </c>
      <c r="AJ18" s="36">
        <v>20.6</v>
      </c>
      <c r="AK18" s="36">
        <v>20.6</v>
      </c>
      <c r="AM18" s="84"/>
      <c r="AN18" s="5"/>
      <c r="AO18" s="67"/>
      <c r="AS18" s="17">
        <v>14</v>
      </c>
      <c r="AT18" s="7">
        <v>43.744957999999997</v>
      </c>
      <c r="AU18" s="73">
        <v>-79.835166999999998</v>
      </c>
      <c r="AV18" s="5">
        <v>12</v>
      </c>
    </row>
    <row r="19" spans="1:48" x14ac:dyDescent="0.35">
      <c r="A19" s="1">
        <v>15</v>
      </c>
      <c r="B19" s="5">
        <v>10</v>
      </c>
      <c r="C19" s="5">
        <v>865</v>
      </c>
      <c r="D19" s="5">
        <f t="shared" si="0"/>
        <v>870</v>
      </c>
      <c r="E19" s="5">
        <v>5</v>
      </c>
      <c r="G19" s="1">
        <v>15</v>
      </c>
      <c r="H19" s="4">
        <v>10.5</v>
      </c>
      <c r="I19" s="4">
        <v>43</v>
      </c>
      <c r="J19" s="4">
        <v>54.6</v>
      </c>
      <c r="K19" s="4">
        <v>64.2</v>
      </c>
      <c r="L19" s="4">
        <v>76.8</v>
      </c>
      <c r="M19" s="4">
        <v>82.7</v>
      </c>
      <c r="N19" s="4">
        <v>84.2</v>
      </c>
      <c r="O19" s="4">
        <v>57.4</v>
      </c>
      <c r="P19" s="4">
        <v>54.9</v>
      </c>
      <c r="Q19" s="4">
        <v>54</v>
      </c>
      <c r="R19" s="4">
        <v>53.2</v>
      </c>
      <c r="S19" s="4">
        <v>53</v>
      </c>
      <c r="T19" s="4">
        <v>58.4</v>
      </c>
      <c r="U19" s="4">
        <v>0.8</v>
      </c>
      <c r="V19" s="4">
        <v>0</v>
      </c>
      <c r="W19" s="4">
        <v>5.9</v>
      </c>
      <c r="X19" s="4">
        <v>5.9</v>
      </c>
      <c r="Y19" s="4">
        <v>21.5</v>
      </c>
      <c r="Z19" s="4">
        <v>46.3</v>
      </c>
      <c r="AA19" s="4">
        <v>64.099999999999994</v>
      </c>
      <c r="AB19" s="4">
        <v>57.6</v>
      </c>
      <c r="AC19" s="4">
        <v>65.2</v>
      </c>
      <c r="AD19" s="4">
        <v>63.7</v>
      </c>
      <c r="AE19" s="4">
        <v>65.7</v>
      </c>
      <c r="AF19" s="4">
        <v>66.400000000000006</v>
      </c>
      <c r="AG19" s="36">
        <v>21</v>
      </c>
      <c r="AH19" s="36">
        <v>21</v>
      </c>
      <c r="AI19" s="36">
        <v>21</v>
      </c>
      <c r="AJ19" s="36">
        <v>21</v>
      </c>
      <c r="AK19" s="36">
        <v>21</v>
      </c>
      <c r="AM19" s="85" t="s">
        <v>59</v>
      </c>
      <c r="AN19" s="86">
        <f>AN20/100*AN21</f>
        <v>0.24150000000000002</v>
      </c>
      <c r="AO19" s="87" t="s">
        <v>60</v>
      </c>
      <c r="AS19" s="17">
        <v>15</v>
      </c>
      <c r="AT19" s="7">
        <v>43.748328999999998</v>
      </c>
      <c r="AU19" s="73">
        <v>-79.834969999999998</v>
      </c>
      <c r="AV19" s="5">
        <v>12</v>
      </c>
    </row>
    <row r="20" spans="1:48" x14ac:dyDescent="0.35">
      <c r="A20" s="1">
        <v>16</v>
      </c>
      <c r="B20" s="5">
        <v>8</v>
      </c>
      <c r="C20" s="5">
        <v>608</v>
      </c>
      <c r="D20" s="5">
        <f t="shared" si="0"/>
        <v>619</v>
      </c>
      <c r="E20" s="5">
        <v>11</v>
      </c>
      <c r="G20" s="1">
        <v>16</v>
      </c>
      <c r="H20" s="4">
        <v>10.9</v>
      </c>
      <c r="I20" s="4">
        <v>43.3</v>
      </c>
      <c r="J20" s="4">
        <v>54.9</v>
      </c>
      <c r="K20" s="4">
        <v>64.599999999999994</v>
      </c>
      <c r="L20" s="4">
        <v>77.099999999999994</v>
      </c>
      <c r="M20" s="4">
        <v>83</v>
      </c>
      <c r="N20" s="4">
        <v>84.5</v>
      </c>
      <c r="O20" s="4">
        <v>57.7</v>
      </c>
      <c r="P20" s="4">
        <v>55.2</v>
      </c>
      <c r="Q20" s="4">
        <v>54.3</v>
      </c>
      <c r="R20" s="4">
        <v>53.5</v>
      </c>
      <c r="S20" s="4">
        <v>52.1</v>
      </c>
      <c r="T20" s="4">
        <v>57.5</v>
      </c>
      <c r="U20" s="4">
        <v>5.5</v>
      </c>
      <c r="V20" s="4">
        <v>5.9</v>
      </c>
      <c r="W20" s="4">
        <v>0</v>
      </c>
      <c r="X20" s="4">
        <v>7.4</v>
      </c>
      <c r="Y20" s="4">
        <v>17.8</v>
      </c>
      <c r="Z20" s="4">
        <v>46.7</v>
      </c>
      <c r="AA20" s="4">
        <v>64.400000000000006</v>
      </c>
      <c r="AB20" s="4">
        <v>57.9</v>
      </c>
      <c r="AC20" s="4">
        <v>65.599999999999994</v>
      </c>
      <c r="AD20" s="4">
        <v>64.099999999999994</v>
      </c>
      <c r="AE20" s="4">
        <v>66</v>
      </c>
      <c r="AF20" s="4">
        <v>66.8</v>
      </c>
      <c r="AG20" s="36">
        <v>22</v>
      </c>
      <c r="AH20" s="36">
        <v>22</v>
      </c>
      <c r="AI20" s="36">
        <v>22</v>
      </c>
      <c r="AJ20" s="36">
        <v>22</v>
      </c>
      <c r="AK20" s="36">
        <v>22</v>
      </c>
      <c r="AM20" s="84" t="s">
        <v>61</v>
      </c>
      <c r="AN20" s="5">
        <v>13.8</v>
      </c>
      <c r="AO20" s="67" t="s">
        <v>62</v>
      </c>
      <c r="AS20" s="17">
        <v>16</v>
      </c>
      <c r="AT20" s="7">
        <v>43.762189999999997</v>
      </c>
      <c r="AU20" s="73">
        <v>-79.831626999999997</v>
      </c>
      <c r="AV20" s="5">
        <v>12</v>
      </c>
    </row>
    <row r="21" spans="1:48" x14ac:dyDescent="0.35">
      <c r="A21" s="1">
        <v>17</v>
      </c>
      <c r="B21" s="5">
        <v>9</v>
      </c>
      <c r="C21" s="5">
        <v>783</v>
      </c>
      <c r="D21" s="5">
        <f t="shared" si="0"/>
        <v>797</v>
      </c>
      <c r="E21" s="5">
        <v>14</v>
      </c>
      <c r="G21" s="1">
        <v>17</v>
      </c>
      <c r="H21" s="4">
        <v>5</v>
      </c>
      <c r="I21" s="4">
        <v>40.299999999999997</v>
      </c>
      <c r="J21" s="4">
        <v>51.9</v>
      </c>
      <c r="K21" s="4">
        <v>61.6</v>
      </c>
      <c r="L21" s="4">
        <v>74.099999999999994</v>
      </c>
      <c r="M21" s="4">
        <v>80</v>
      </c>
      <c r="N21" s="4">
        <v>81.5</v>
      </c>
      <c r="O21" s="4">
        <v>54.7</v>
      </c>
      <c r="P21" s="4">
        <v>52.2</v>
      </c>
      <c r="Q21" s="4">
        <v>51.3</v>
      </c>
      <c r="R21" s="4">
        <v>33.9</v>
      </c>
      <c r="S21" s="4">
        <v>75.3</v>
      </c>
      <c r="T21" s="4">
        <v>76.900000000000006</v>
      </c>
      <c r="U21" s="4">
        <v>5</v>
      </c>
      <c r="V21" s="4">
        <v>5.4</v>
      </c>
      <c r="W21" s="4">
        <v>7.4</v>
      </c>
      <c r="X21" s="4">
        <v>0</v>
      </c>
      <c r="Y21" s="4">
        <v>16.2</v>
      </c>
      <c r="Z21" s="4">
        <v>43.6</v>
      </c>
      <c r="AA21" s="4">
        <v>61.4</v>
      </c>
      <c r="AB21" s="4">
        <v>54.9</v>
      </c>
      <c r="AC21" s="4">
        <v>62.5</v>
      </c>
      <c r="AD21" s="4">
        <v>61</v>
      </c>
      <c r="AE21" s="4">
        <v>63</v>
      </c>
      <c r="AF21" s="4">
        <v>63.7</v>
      </c>
      <c r="AG21" s="36">
        <v>17.899999999999999</v>
      </c>
      <c r="AH21" s="36">
        <v>17.899999999999999</v>
      </c>
      <c r="AI21" s="36">
        <v>17.899999999999999</v>
      </c>
      <c r="AJ21" s="36">
        <v>17.899999999999999</v>
      </c>
      <c r="AK21" s="36">
        <v>17.899999999999999</v>
      </c>
      <c r="AM21" s="84" t="s">
        <v>63</v>
      </c>
      <c r="AN21" s="5">
        <v>1.75</v>
      </c>
      <c r="AO21" s="67" t="s">
        <v>64</v>
      </c>
      <c r="AS21" s="17">
        <v>17</v>
      </c>
      <c r="AT21" s="7">
        <v>43.760717999999997</v>
      </c>
      <c r="AU21" s="73">
        <v>-79.788261000000006</v>
      </c>
      <c r="AV21" s="5">
        <v>12</v>
      </c>
    </row>
    <row r="22" spans="1:48" x14ac:dyDescent="0.35">
      <c r="A22" s="1">
        <v>18</v>
      </c>
      <c r="B22" s="5">
        <v>8</v>
      </c>
      <c r="C22" s="5">
        <v>726</v>
      </c>
      <c r="D22" s="5">
        <f t="shared" si="0"/>
        <v>737</v>
      </c>
      <c r="E22" s="5">
        <v>11</v>
      </c>
      <c r="G22" s="1">
        <v>18</v>
      </c>
      <c r="H22" s="4">
        <v>21</v>
      </c>
      <c r="I22" s="4">
        <v>31</v>
      </c>
      <c r="J22" s="4">
        <v>53.1</v>
      </c>
      <c r="K22" s="4">
        <v>58.8</v>
      </c>
      <c r="L22" s="4">
        <v>71.3</v>
      </c>
      <c r="M22" s="4">
        <v>77.2</v>
      </c>
      <c r="N22" s="4">
        <v>46.5</v>
      </c>
      <c r="O22" s="4">
        <v>28.6</v>
      </c>
      <c r="P22" s="4">
        <v>29.7</v>
      </c>
      <c r="Q22" s="4">
        <v>29.1</v>
      </c>
      <c r="R22" s="4">
        <v>26.1</v>
      </c>
      <c r="S22" s="4">
        <v>89.2</v>
      </c>
      <c r="T22" s="4">
        <v>90.9</v>
      </c>
      <c r="U22" s="4">
        <v>20.6</v>
      </c>
      <c r="V22" s="4">
        <v>21</v>
      </c>
      <c r="W22" s="4">
        <v>18.100000000000001</v>
      </c>
      <c r="X22" s="4">
        <v>16.5</v>
      </c>
      <c r="Y22" s="4">
        <v>0</v>
      </c>
      <c r="Z22" s="4">
        <v>40.9</v>
      </c>
      <c r="AA22" s="4">
        <v>58.6</v>
      </c>
      <c r="AB22" s="4">
        <v>56.1</v>
      </c>
      <c r="AC22" s="4">
        <v>59.8</v>
      </c>
      <c r="AD22" s="4">
        <v>58.3</v>
      </c>
      <c r="AE22" s="4">
        <v>60.2</v>
      </c>
      <c r="AF22" s="4">
        <v>61</v>
      </c>
      <c r="AG22" s="36">
        <v>32.700000000000003</v>
      </c>
      <c r="AH22" s="36">
        <v>32.700000000000003</v>
      </c>
      <c r="AI22" s="36">
        <v>32.700000000000003</v>
      </c>
      <c r="AJ22" s="36">
        <v>32.700000000000003</v>
      </c>
      <c r="AK22" s="36">
        <v>32.700000000000003</v>
      </c>
      <c r="AM22" s="85" t="s">
        <v>65</v>
      </c>
      <c r="AN22" s="86">
        <f>AN23/AN24</f>
        <v>1.6944444444444446E-2</v>
      </c>
      <c r="AO22" s="87" t="s">
        <v>58</v>
      </c>
      <c r="AS22" s="17">
        <v>18</v>
      </c>
      <c r="AT22" s="7">
        <v>43.870294000000001</v>
      </c>
      <c r="AU22" s="73">
        <v>-79.721390999999997</v>
      </c>
      <c r="AV22" s="5">
        <v>12</v>
      </c>
    </row>
    <row r="23" spans="1:48" x14ac:dyDescent="0.35">
      <c r="A23" s="1">
        <v>19</v>
      </c>
      <c r="B23" s="5">
        <v>7</v>
      </c>
      <c r="C23" s="5">
        <v>917</v>
      </c>
      <c r="D23" s="5">
        <f t="shared" si="0"/>
        <v>932</v>
      </c>
      <c r="E23" s="5">
        <v>15</v>
      </c>
      <c r="G23" s="1">
        <v>19</v>
      </c>
      <c r="H23" s="4">
        <v>38.700000000000003</v>
      </c>
      <c r="I23" s="4">
        <v>22.2</v>
      </c>
      <c r="J23" s="4">
        <v>9.8000000000000007</v>
      </c>
      <c r="K23" s="4">
        <v>19.399999999999999</v>
      </c>
      <c r="L23" s="4">
        <v>32</v>
      </c>
      <c r="M23" s="4">
        <v>37.9</v>
      </c>
      <c r="N23" s="4">
        <v>46.4</v>
      </c>
      <c r="O23" s="4">
        <v>32.299999999999997</v>
      </c>
      <c r="P23" s="4">
        <v>31.9</v>
      </c>
      <c r="Q23" s="4">
        <v>31.8</v>
      </c>
      <c r="R23" s="4">
        <v>32.4</v>
      </c>
      <c r="S23" s="4">
        <v>86.5</v>
      </c>
      <c r="T23" s="4">
        <v>88.1</v>
      </c>
      <c r="U23" s="4">
        <v>45.8</v>
      </c>
      <c r="V23" s="4">
        <v>46.2</v>
      </c>
      <c r="W23" s="4">
        <v>47.1</v>
      </c>
      <c r="X23" s="4">
        <v>43</v>
      </c>
      <c r="Y23" s="4">
        <v>41.2</v>
      </c>
      <c r="Z23" s="4">
        <v>0</v>
      </c>
      <c r="AA23" s="4">
        <v>19.3</v>
      </c>
      <c r="AB23" s="4">
        <v>19.8</v>
      </c>
      <c r="AC23" s="4">
        <v>20.399999999999999</v>
      </c>
      <c r="AD23" s="4">
        <v>18.899999999999999</v>
      </c>
      <c r="AE23" s="4">
        <v>20.9</v>
      </c>
      <c r="AF23" s="4">
        <v>21.6</v>
      </c>
      <c r="AG23" s="36">
        <v>28.3</v>
      </c>
      <c r="AH23" s="36">
        <v>28.3</v>
      </c>
      <c r="AI23" s="36">
        <v>28.3</v>
      </c>
      <c r="AJ23" s="36">
        <v>28.3</v>
      </c>
      <c r="AK23" s="36">
        <v>28.3</v>
      </c>
      <c r="AM23" s="84" t="s">
        <v>66</v>
      </c>
      <c r="AN23" s="5">
        <v>1220</v>
      </c>
      <c r="AO23" s="67" t="s">
        <v>67</v>
      </c>
      <c r="AS23" s="17">
        <v>19</v>
      </c>
      <c r="AT23" s="7">
        <v>43.739907000000002</v>
      </c>
      <c r="AU23" s="73">
        <v>-79.412431999999995</v>
      </c>
      <c r="AV23" s="5">
        <v>12</v>
      </c>
    </row>
    <row r="24" spans="1:48" x14ac:dyDescent="0.35">
      <c r="A24" s="1">
        <v>20</v>
      </c>
      <c r="B24" s="5">
        <v>10</v>
      </c>
      <c r="C24" s="5">
        <v>741</v>
      </c>
      <c r="D24" s="5">
        <f t="shared" si="0"/>
        <v>753</v>
      </c>
      <c r="E24" s="5">
        <v>12</v>
      </c>
      <c r="G24" s="1">
        <v>20</v>
      </c>
      <c r="H24" s="4">
        <v>52.8</v>
      </c>
      <c r="I24" s="4">
        <v>34.299999999999997</v>
      </c>
      <c r="J24" s="4">
        <v>3.9</v>
      </c>
      <c r="K24" s="4">
        <v>5.0999999999999996</v>
      </c>
      <c r="L24" s="4">
        <v>35.1</v>
      </c>
      <c r="M24" s="4">
        <v>41</v>
      </c>
      <c r="N24" s="4">
        <v>49.4</v>
      </c>
      <c r="O24" s="4">
        <v>35.299999999999997</v>
      </c>
      <c r="P24" s="4">
        <v>34.799999999999997</v>
      </c>
      <c r="Q24" s="4">
        <v>34.799999999999997</v>
      </c>
      <c r="R24" s="4">
        <v>37.4</v>
      </c>
      <c r="S24" s="4">
        <v>101</v>
      </c>
      <c r="T24" s="4">
        <v>102</v>
      </c>
      <c r="U24" s="4">
        <v>59.9</v>
      </c>
      <c r="V24" s="4">
        <v>60.3</v>
      </c>
      <c r="W24" s="4">
        <v>61.2</v>
      </c>
      <c r="X24" s="4">
        <v>57.1</v>
      </c>
      <c r="Y24" s="4">
        <v>59.2</v>
      </c>
      <c r="Z24" s="4">
        <v>13.1</v>
      </c>
      <c r="AA24" s="4">
        <v>0</v>
      </c>
      <c r="AB24" s="4">
        <v>2.6</v>
      </c>
      <c r="AC24" s="4">
        <v>7.2</v>
      </c>
      <c r="AD24" s="4">
        <v>9</v>
      </c>
      <c r="AE24" s="4">
        <v>11.2</v>
      </c>
      <c r="AF24" s="4">
        <v>12.1</v>
      </c>
      <c r="AG24" s="36">
        <v>46</v>
      </c>
      <c r="AH24" s="36">
        <v>46</v>
      </c>
      <c r="AI24" s="36">
        <v>46</v>
      </c>
      <c r="AJ24" s="36">
        <v>46</v>
      </c>
      <c r="AK24" s="36">
        <v>46</v>
      </c>
      <c r="AM24" s="84" t="s">
        <v>68</v>
      </c>
      <c r="AN24" s="5">
        <v>72000</v>
      </c>
      <c r="AO24" s="67" t="s">
        <v>69</v>
      </c>
      <c r="AS24" s="17">
        <v>20</v>
      </c>
      <c r="AT24" s="7">
        <v>43.678541000000003</v>
      </c>
      <c r="AU24" s="73">
        <v>-79.343441999999996</v>
      </c>
      <c r="AV24" s="5">
        <v>12</v>
      </c>
    </row>
    <row r="25" spans="1:48" x14ac:dyDescent="0.35">
      <c r="A25" s="1">
        <v>21</v>
      </c>
      <c r="B25" s="5">
        <v>15</v>
      </c>
      <c r="C25" s="5">
        <v>840</v>
      </c>
      <c r="D25" s="5">
        <f t="shared" si="0"/>
        <v>855</v>
      </c>
      <c r="E25" s="5">
        <v>15</v>
      </c>
      <c r="G25" s="1">
        <v>21</v>
      </c>
      <c r="H25" s="4">
        <v>49.8</v>
      </c>
      <c r="I25" s="4">
        <v>34.9</v>
      </c>
      <c r="J25" s="4">
        <v>5.4</v>
      </c>
      <c r="K25" s="4">
        <v>5.0999999999999996</v>
      </c>
      <c r="L25" s="4">
        <v>35.6</v>
      </c>
      <c r="M25" s="4">
        <v>41.5</v>
      </c>
      <c r="N25" s="4">
        <v>50</v>
      </c>
      <c r="O25" s="4">
        <v>35.9</v>
      </c>
      <c r="P25" s="4">
        <v>35.4</v>
      </c>
      <c r="Q25" s="4">
        <v>35.299999999999997</v>
      </c>
      <c r="R25" s="4">
        <v>38</v>
      </c>
      <c r="S25" s="4">
        <v>97.6</v>
      </c>
      <c r="T25" s="4">
        <v>99.2</v>
      </c>
      <c r="U25" s="4">
        <v>56.8</v>
      </c>
      <c r="V25" s="4">
        <v>57.2</v>
      </c>
      <c r="W25" s="4">
        <v>58.2</v>
      </c>
      <c r="X25" s="4">
        <v>54.1</v>
      </c>
      <c r="Y25" s="4">
        <v>61.7</v>
      </c>
      <c r="Z25" s="4">
        <v>20.9</v>
      </c>
      <c r="AA25" s="4">
        <v>1.9</v>
      </c>
      <c r="AB25" s="4">
        <v>0</v>
      </c>
      <c r="AC25" s="4">
        <v>5.8</v>
      </c>
      <c r="AD25" s="4">
        <v>8.9</v>
      </c>
      <c r="AE25" s="4">
        <v>9.9</v>
      </c>
      <c r="AF25" s="4">
        <v>11.2</v>
      </c>
      <c r="AG25" s="36">
        <v>39.5</v>
      </c>
      <c r="AH25" s="36">
        <v>39.5</v>
      </c>
      <c r="AI25" s="36">
        <v>39.5</v>
      </c>
      <c r="AJ25" s="36">
        <v>39.5</v>
      </c>
      <c r="AK25" s="36">
        <v>39.5</v>
      </c>
      <c r="AM25" s="85" t="s">
        <v>70</v>
      </c>
      <c r="AN25" s="89">
        <f>AN27/AN26</f>
        <v>6.1437499999999999E-2</v>
      </c>
      <c r="AO25" s="87" t="s">
        <v>58</v>
      </c>
      <c r="AS25" s="17">
        <v>21</v>
      </c>
      <c r="AT25" s="7">
        <v>43.673323000000003</v>
      </c>
      <c r="AU25" s="73">
        <v>-79.330710999999994</v>
      </c>
      <c r="AV25" s="5">
        <v>12</v>
      </c>
    </row>
    <row r="26" spans="1:48" x14ac:dyDescent="0.35">
      <c r="A26" s="1">
        <v>22</v>
      </c>
      <c r="B26" s="5">
        <v>5</v>
      </c>
      <c r="C26" s="5">
        <v>570</v>
      </c>
      <c r="D26" s="5">
        <f t="shared" si="0"/>
        <v>581</v>
      </c>
      <c r="E26" s="5">
        <v>11</v>
      </c>
      <c r="G26" s="1">
        <v>22</v>
      </c>
      <c r="H26" s="4">
        <v>58.2</v>
      </c>
      <c r="I26" s="4">
        <v>35.700000000000003</v>
      </c>
      <c r="J26" s="4">
        <v>15.1</v>
      </c>
      <c r="K26" s="4">
        <v>2.2000000000000002</v>
      </c>
      <c r="L26" s="4">
        <v>23.4</v>
      </c>
      <c r="M26" s="4">
        <v>29.3</v>
      </c>
      <c r="N26" s="4">
        <v>50.8</v>
      </c>
      <c r="O26" s="4">
        <v>36.700000000000003</v>
      </c>
      <c r="P26" s="4">
        <v>36.200000000000003</v>
      </c>
      <c r="Q26" s="4">
        <v>36.1</v>
      </c>
      <c r="R26" s="4">
        <v>38.799999999999997</v>
      </c>
      <c r="S26" s="4">
        <v>106</v>
      </c>
      <c r="T26" s="4">
        <v>108</v>
      </c>
      <c r="U26" s="4">
        <v>65.3</v>
      </c>
      <c r="V26" s="4">
        <v>65.7</v>
      </c>
      <c r="W26" s="4">
        <v>66.599999999999994</v>
      </c>
      <c r="X26" s="4">
        <v>62.5</v>
      </c>
      <c r="Y26" s="4">
        <v>62.5</v>
      </c>
      <c r="Z26" s="4">
        <v>21.6</v>
      </c>
      <c r="AA26" s="4">
        <v>7.3</v>
      </c>
      <c r="AB26" s="4">
        <v>6.4</v>
      </c>
      <c r="AC26" s="4">
        <v>0</v>
      </c>
      <c r="AD26" s="4">
        <v>3</v>
      </c>
      <c r="AE26" s="4">
        <v>3.5</v>
      </c>
      <c r="AF26" s="4">
        <v>4.8</v>
      </c>
      <c r="AG26" s="36">
        <v>47.2</v>
      </c>
      <c r="AH26" s="36">
        <v>47.2</v>
      </c>
      <c r="AI26" s="36">
        <v>47.2</v>
      </c>
      <c r="AJ26" s="36">
        <v>47.2</v>
      </c>
      <c r="AK26" s="36">
        <v>47.2</v>
      </c>
      <c r="AM26" s="84" t="s">
        <v>71</v>
      </c>
      <c r="AN26" s="5">
        <v>16000</v>
      </c>
      <c r="AO26" s="67" t="s">
        <v>69</v>
      </c>
      <c r="AS26" s="17">
        <v>22</v>
      </c>
      <c r="AT26" s="7">
        <v>43.692996000000001</v>
      </c>
      <c r="AU26" s="73">
        <v>-79.269407000000001</v>
      </c>
      <c r="AV26" s="5">
        <v>12</v>
      </c>
    </row>
    <row r="27" spans="1:48" x14ac:dyDescent="0.35">
      <c r="A27" s="1">
        <v>23</v>
      </c>
      <c r="B27" s="5">
        <v>10</v>
      </c>
      <c r="C27" s="5">
        <v>949</v>
      </c>
      <c r="D27" s="5">
        <f t="shared" si="0"/>
        <v>961</v>
      </c>
      <c r="E27" s="5">
        <v>12</v>
      </c>
      <c r="G27" s="1">
        <v>23</v>
      </c>
      <c r="H27" s="4">
        <v>56.7</v>
      </c>
      <c r="I27" s="4">
        <v>34.200000000000003</v>
      </c>
      <c r="J27" s="4">
        <v>13.6</v>
      </c>
      <c r="K27" s="4">
        <v>4.5</v>
      </c>
      <c r="L27" s="4">
        <v>22.4</v>
      </c>
      <c r="M27" s="4">
        <v>28.3</v>
      </c>
      <c r="N27" s="4">
        <v>49.3</v>
      </c>
      <c r="O27" s="4">
        <v>35.200000000000003</v>
      </c>
      <c r="P27" s="4">
        <v>34.700000000000003</v>
      </c>
      <c r="Q27" s="4">
        <v>34.6</v>
      </c>
      <c r="R27" s="4">
        <v>37.299999999999997</v>
      </c>
      <c r="S27" s="4">
        <v>104</v>
      </c>
      <c r="T27" s="4">
        <v>106</v>
      </c>
      <c r="U27" s="4">
        <v>63.8</v>
      </c>
      <c r="V27" s="4">
        <v>64.2</v>
      </c>
      <c r="W27" s="4">
        <v>65.099999999999994</v>
      </c>
      <c r="X27" s="4">
        <v>61</v>
      </c>
      <c r="Y27" s="4">
        <v>61</v>
      </c>
      <c r="Z27" s="4">
        <v>20.100000000000001</v>
      </c>
      <c r="AA27" s="4">
        <v>8.8000000000000007</v>
      </c>
      <c r="AB27" s="4">
        <v>9.3000000000000007</v>
      </c>
      <c r="AC27" s="4">
        <v>3</v>
      </c>
      <c r="AD27" s="4">
        <v>0</v>
      </c>
      <c r="AE27" s="4">
        <v>3</v>
      </c>
      <c r="AF27" s="4">
        <v>3.9</v>
      </c>
      <c r="AG27" s="36">
        <v>45.7</v>
      </c>
      <c r="AH27" s="36">
        <v>45.7</v>
      </c>
      <c r="AI27" s="36">
        <v>45.7</v>
      </c>
      <c r="AJ27" s="36">
        <v>45.7</v>
      </c>
      <c r="AK27" s="36">
        <v>45.7</v>
      </c>
      <c r="AM27" s="84" t="s">
        <v>72</v>
      </c>
      <c r="AN27" s="88">
        <v>983</v>
      </c>
      <c r="AO27" s="67" t="s">
        <v>73</v>
      </c>
      <c r="AS27" s="17">
        <v>23</v>
      </c>
      <c r="AT27" s="7">
        <v>43.712000000000003</v>
      </c>
      <c r="AU27" s="73">
        <v>-79.275351000000001</v>
      </c>
      <c r="AV27" s="5">
        <v>12</v>
      </c>
    </row>
    <row r="28" spans="1:48" ht="15" thickBot="1" x14ac:dyDescent="0.4">
      <c r="A28" s="1">
        <v>24</v>
      </c>
      <c r="B28" s="5">
        <v>7</v>
      </c>
      <c r="C28" s="5">
        <v>829</v>
      </c>
      <c r="D28" s="5">
        <f t="shared" si="0"/>
        <v>835</v>
      </c>
      <c r="E28" s="5">
        <v>6</v>
      </c>
      <c r="G28" s="1">
        <v>24</v>
      </c>
      <c r="H28" s="4">
        <v>58.2</v>
      </c>
      <c r="I28" s="4">
        <v>35.9</v>
      </c>
      <c r="J28" s="4">
        <v>15.9</v>
      </c>
      <c r="K28" s="4">
        <v>5.2</v>
      </c>
      <c r="L28" s="4">
        <v>21</v>
      </c>
      <c r="M28" s="4">
        <v>26.9</v>
      </c>
      <c r="N28" s="4">
        <v>51</v>
      </c>
      <c r="O28" s="4">
        <v>36.9</v>
      </c>
      <c r="P28" s="4">
        <v>36.4</v>
      </c>
      <c r="Q28" s="4">
        <v>36.299999999999997</v>
      </c>
      <c r="R28" s="4">
        <v>38.9</v>
      </c>
      <c r="S28" s="4">
        <v>106</v>
      </c>
      <c r="T28" s="4">
        <v>108</v>
      </c>
      <c r="U28" s="4">
        <v>65.2</v>
      </c>
      <c r="V28" s="4">
        <v>65.599999999999994</v>
      </c>
      <c r="W28" s="4">
        <v>66.599999999999994</v>
      </c>
      <c r="X28" s="4">
        <v>62.5</v>
      </c>
      <c r="Y28" s="4">
        <v>60.6</v>
      </c>
      <c r="Z28" s="4">
        <v>21.6</v>
      </c>
      <c r="AA28" s="4">
        <v>11.6</v>
      </c>
      <c r="AB28" s="4">
        <v>10.1</v>
      </c>
      <c r="AC28" s="4">
        <v>3.5</v>
      </c>
      <c r="AD28" s="4">
        <v>3.1</v>
      </c>
      <c r="AE28" s="4">
        <v>0</v>
      </c>
      <c r="AF28" s="4">
        <v>2.5</v>
      </c>
      <c r="AG28" s="36">
        <v>47.6</v>
      </c>
      <c r="AH28" s="36">
        <v>47.6</v>
      </c>
      <c r="AI28" s="36">
        <v>47.6</v>
      </c>
      <c r="AJ28" s="36">
        <v>47.6</v>
      </c>
      <c r="AK28" s="36">
        <v>47.6</v>
      </c>
      <c r="AM28" s="90" t="s">
        <v>74</v>
      </c>
      <c r="AN28" s="91">
        <f>AN25+AN22+AN19</f>
        <v>0.31988194444444445</v>
      </c>
      <c r="AO28" s="92" t="s">
        <v>58</v>
      </c>
      <c r="AS28" s="17">
        <v>24</v>
      </c>
      <c r="AT28" s="7">
        <v>43.715775000000001</v>
      </c>
      <c r="AU28" s="73">
        <v>-79.254255000000001</v>
      </c>
      <c r="AV28" s="5">
        <v>12</v>
      </c>
    </row>
    <row r="29" spans="1:48" ht="15" thickBot="1" x14ac:dyDescent="0.4">
      <c r="A29" s="1">
        <v>25</v>
      </c>
      <c r="B29" s="5">
        <v>13</v>
      </c>
      <c r="C29" s="5">
        <v>714</v>
      </c>
      <c r="D29" s="5">
        <f t="shared" si="0"/>
        <v>727</v>
      </c>
      <c r="E29" s="5">
        <v>13</v>
      </c>
      <c r="G29" s="1">
        <v>25</v>
      </c>
      <c r="H29" s="4">
        <v>59</v>
      </c>
      <c r="I29" s="4">
        <v>36.700000000000003</v>
      </c>
      <c r="J29" s="4">
        <v>16.7</v>
      </c>
      <c r="K29" s="4">
        <v>6.6</v>
      </c>
      <c r="L29" s="4">
        <v>19</v>
      </c>
      <c r="M29" s="4">
        <v>24.9</v>
      </c>
      <c r="N29" s="4">
        <v>51.8</v>
      </c>
      <c r="O29" s="4">
        <v>37.700000000000003</v>
      </c>
      <c r="P29" s="4">
        <v>37.200000000000003</v>
      </c>
      <c r="Q29" s="4">
        <v>37.1</v>
      </c>
      <c r="R29" s="4">
        <v>39.700000000000003</v>
      </c>
      <c r="S29" s="4">
        <v>107</v>
      </c>
      <c r="T29" s="4">
        <v>108</v>
      </c>
      <c r="U29" s="4">
        <v>66</v>
      </c>
      <c r="V29" s="4">
        <v>66.400000000000006</v>
      </c>
      <c r="W29" s="4">
        <v>67.400000000000006</v>
      </c>
      <c r="X29" s="4">
        <v>63.3</v>
      </c>
      <c r="Y29" s="4">
        <v>61.5</v>
      </c>
      <c r="Z29" s="4">
        <v>22.4</v>
      </c>
      <c r="AA29" s="4">
        <v>11.9</v>
      </c>
      <c r="AB29" s="4">
        <v>11.4</v>
      </c>
      <c r="AC29" s="4">
        <v>4.8</v>
      </c>
      <c r="AD29" s="4">
        <v>3.9</v>
      </c>
      <c r="AE29" s="4">
        <v>2.5</v>
      </c>
      <c r="AF29" s="4">
        <v>0</v>
      </c>
      <c r="AG29" s="36">
        <v>48.4</v>
      </c>
      <c r="AH29" s="36">
        <v>48.4</v>
      </c>
      <c r="AI29" s="36">
        <v>48.4</v>
      </c>
      <c r="AJ29" s="36">
        <v>48.4</v>
      </c>
      <c r="AK29" s="36">
        <v>48.4</v>
      </c>
      <c r="AS29" s="19">
        <v>25</v>
      </c>
      <c r="AT29" s="8">
        <v>43.720703</v>
      </c>
      <c r="AU29" s="74">
        <v>-79.233638999999997</v>
      </c>
      <c r="AV29" s="5">
        <v>12</v>
      </c>
    </row>
    <row r="30" spans="1:48" ht="15" thickBot="1" x14ac:dyDescent="0.4">
      <c r="A30" s="63">
        <v>1</v>
      </c>
      <c r="B30" s="5"/>
      <c r="C30" s="5"/>
      <c r="D30" s="5"/>
      <c r="E30" s="5"/>
      <c r="G30" s="63">
        <v>1</v>
      </c>
      <c r="H30" s="36">
        <v>13.6</v>
      </c>
      <c r="I30" s="36">
        <v>28.8</v>
      </c>
      <c r="J30" s="36">
        <v>36.5</v>
      </c>
      <c r="K30" s="36">
        <v>46.2</v>
      </c>
      <c r="L30" s="36">
        <v>58.7</v>
      </c>
      <c r="M30" s="36">
        <v>64.599999999999994</v>
      </c>
      <c r="N30" s="36">
        <v>70</v>
      </c>
      <c r="O30" s="36">
        <v>43.2</v>
      </c>
      <c r="P30" s="36">
        <v>40.700000000000003</v>
      </c>
      <c r="Q30" s="36">
        <v>39.9</v>
      </c>
      <c r="R30" s="36">
        <v>39</v>
      </c>
      <c r="S30" s="36">
        <v>65</v>
      </c>
      <c r="T30" s="36">
        <v>66.599999999999994</v>
      </c>
      <c r="U30" s="36">
        <v>20.6</v>
      </c>
      <c r="V30" s="36">
        <v>21</v>
      </c>
      <c r="W30" s="36">
        <v>22</v>
      </c>
      <c r="X30" s="36">
        <v>17.899999999999999</v>
      </c>
      <c r="Y30" s="36">
        <v>32.700000000000003</v>
      </c>
      <c r="Z30" s="36">
        <v>28.3</v>
      </c>
      <c r="AA30" s="36">
        <v>46</v>
      </c>
      <c r="AB30" s="36">
        <v>39.5</v>
      </c>
      <c r="AC30" s="36">
        <v>47.2</v>
      </c>
      <c r="AD30" s="36">
        <v>45.7</v>
      </c>
      <c r="AE30" s="36">
        <v>47.6</v>
      </c>
      <c r="AF30" s="36">
        <v>48.4</v>
      </c>
      <c r="AG30" s="63">
        <v>0</v>
      </c>
      <c r="AH30" s="63">
        <v>0</v>
      </c>
      <c r="AI30" s="63">
        <v>0</v>
      </c>
      <c r="AJ30" s="63">
        <v>0</v>
      </c>
      <c r="AK30" s="63">
        <v>0</v>
      </c>
      <c r="AS30" s="16">
        <v>1</v>
      </c>
      <c r="AT30" s="69">
        <v>43.659249000000003</v>
      </c>
      <c r="AU30" s="75">
        <v>-79.666574999999995</v>
      </c>
      <c r="AV30" s="5">
        <v>60</v>
      </c>
    </row>
    <row r="31" spans="1:48" x14ac:dyDescent="0.35">
      <c r="A31" s="63">
        <v>2</v>
      </c>
      <c r="B31" s="5"/>
      <c r="C31" s="5"/>
      <c r="D31" s="5"/>
      <c r="E31" s="5"/>
      <c r="G31" s="63">
        <v>2</v>
      </c>
      <c r="H31" s="36">
        <v>13.6</v>
      </c>
      <c r="I31" s="36">
        <v>28.8</v>
      </c>
      <c r="J31" s="36">
        <v>36.5</v>
      </c>
      <c r="K31" s="36">
        <v>46.2</v>
      </c>
      <c r="L31" s="36">
        <v>58.7</v>
      </c>
      <c r="M31" s="36">
        <v>64.599999999999994</v>
      </c>
      <c r="N31" s="36">
        <v>70</v>
      </c>
      <c r="O31" s="36">
        <v>43.2</v>
      </c>
      <c r="P31" s="36">
        <v>40.700000000000003</v>
      </c>
      <c r="Q31" s="36">
        <v>39.9</v>
      </c>
      <c r="R31" s="36">
        <v>39</v>
      </c>
      <c r="S31" s="36">
        <v>65</v>
      </c>
      <c r="T31" s="36">
        <v>66.599999999999994</v>
      </c>
      <c r="U31" s="36">
        <v>20.6</v>
      </c>
      <c r="V31" s="36">
        <v>21</v>
      </c>
      <c r="W31" s="36">
        <v>22</v>
      </c>
      <c r="X31" s="36">
        <v>17.899999999999999</v>
      </c>
      <c r="Y31" s="36">
        <v>32.700000000000003</v>
      </c>
      <c r="Z31" s="36">
        <v>28.3</v>
      </c>
      <c r="AA31" s="36">
        <v>46</v>
      </c>
      <c r="AB31" s="36">
        <v>39.5</v>
      </c>
      <c r="AC31" s="36">
        <v>47.2</v>
      </c>
      <c r="AD31" s="36">
        <v>45.7</v>
      </c>
      <c r="AE31" s="36">
        <v>47.6</v>
      </c>
      <c r="AF31" s="36">
        <v>48.4</v>
      </c>
      <c r="AG31" s="63">
        <v>0</v>
      </c>
      <c r="AH31" s="63">
        <v>0</v>
      </c>
      <c r="AI31" s="63">
        <v>0</v>
      </c>
      <c r="AJ31" s="63">
        <v>0</v>
      </c>
      <c r="AK31" s="63">
        <v>0</v>
      </c>
      <c r="AM31" s="21" t="s">
        <v>81</v>
      </c>
      <c r="AN31" s="23">
        <v>25</v>
      </c>
      <c r="AS31" s="17">
        <v>2</v>
      </c>
      <c r="AT31" s="5">
        <v>43.659249000000003</v>
      </c>
      <c r="AU31" s="76">
        <v>-79.666574999999995</v>
      </c>
      <c r="AV31" s="5">
        <v>60</v>
      </c>
    </row>
    <row r="32" spans="1:48" x14ac:dyDescent="0.35">
      <c r="A32" s="63">
        <v>3</v>
      </c>
      <c r="B32" s="5"/>
      <c r="C32" s="5"/>
      <c r="D32" s="5"/>
      <c r="E32" s="5"/>
      <c r="G32" s="63">
        <v>3</v>
      </c>
      <c r="H32" s="36">
        <v>13.6</v>
      </c>
      <c r="I32" s="36">
        <v>28.8</v>
      </c>
      <c r="J32" s="36">
        <v>36.5</v>
      </c>
      <c r="K32" s="36">
        <v>46.2</v>
      </c>
      <c r="L32" s="36">
        <v>58.7</v>
      </c>
      <c r="M32" s="36">
        <v>64.599999999999994</v>
      </c>
      <c r="N32" s="36">
        <v>70</v>
      </c>
      <c r="O32" s="36">
        <v>43.2</v>
      </c>
      <c r="P32" s="36">
        <v>40.700000000000003</v>
      </c>
      <c r="Q32" s="36">
        <v>39.9</v>
      </c>
      <c r="R32" s="36">
        <v>39</v>
      </c>
      <c r="S32" s="36">
        <v>65</v>
      </c>
      <c r="T32" s="36">
        <v>66.599999999999994</v>
      </c>
      <c r="U32" s="36">
        <v>20.6</v>
      </c>
      <c r="V32" s="36">
        <v>21</v>
      </c>
      <c r="W32" s="36">
        <v>22</v>
      </c>
      <c r="X32" s="36">
        <v>17.899999999999999</v>
      </c>
      <c r="Y32" s="36">
        <v>32.700000000000003</v>
      </c>
      <c r="Z32" s="36">
        <v>28.3</v>
      </c>
      <c r="AA32" s="36">
        <v>46</v>
      </c>
      <c r="AB32" s="36">
        <v>39.5</v>
      </c>
      <c r="AC32" s="36">
        <v>47.2</v>
      </c>
      <c r="AD32" s="36">
        <v>45.7</v>
      </c>
      <c r="AE32" s="36">
        <v>47.6</v>
      </c>
      <c r="AF32" s="36">
        <v>48.4</v>
      </c>
      <c r="AG32" s="63">
        <v>0</v>
      </c>
      <c r="AH32" s="63">
        <v>0</v>
      </c>
      <c r="AI32" s="63">
        <v>0</v>
      </c>
      <c r="AJ32" s="63">
        <v>0</v>
      </c>
      <c r="AK32" s="63">
        <v>0</v>
      </c>
      <c r="AM32" s="24" t="s">
        <v>82</v>
      </c>
      <c r="AN32" s="25">
        <v>5</v>
      </c>
      <c r="AS32" s="17">
        <v>3</v>
      </c>
      <c r="AT32" s="5">
        <v>43.659249000000003</v>
      </c>
      <c r="AU32" s="76">
        <v>-79.666574999999995</v>
      </c>
      <c r="AV32" s="5">
        <v>60</v>
      </c>
    </row>
    <row r="33" spans="1:48" x14ac:dyDescent="0.35">
      <c r="A33" s="63">
        <v>4</v>
      </c>
      <c r="B33" s="5"/>
      <c r="C33" s="5"/>
      <c r="D33" s="5"/>
      <c r="E33" s="5"/>
      <c r="G33" s="63">
        <v>4</v>
      </c>
      <c r="H33" s="36">
        <v>13.6</v>
      </c>
      <c r="I33" s="36">
        <v>28.8</v>
      </c>
      <c r="J33" s="36">
        <v>36.5</v>
      </c>
      <c r="K33" s="36">
        <v>46.2</v>
      </c>
      <c r="L33" s="36">
        <v>58.7</v>
      </c>
      <c r="M33" s="36">
        <v>64.599999999999994</v>
      </c>
      <c r="N33" s="36">
        <v>70</v>
      </c>
      <c r="O33" s="36">
        <v>43.2</v>
      </c>
      <c r="P33" s="36">
        <v>40.700000000000003</v>
      </c>
      <c r="Q33" s="36">
        <v>39.9</v>
      </c>
      <c r="R33" s="36">
        <v>39</v>
      </c>
      <c r="S33" s="36">
        <v>65</v>
      </c>
      <c r="T33" s="36">
        <v>66.599999999999994</v>
      </c>
      <c r="U33" s="36">
        <v>20.6</v>
      </c>
      <c r="V33" s="36">
        <v>21</v>
      </c>
      <c r="W33" s="36">
        <v>22</v>
      </c>
      <c r="X33" s="36">
        <v>17.899999999999999</v>
      </c>
      <c r="Y33" s="36">
        <v>32.700000000000003</v>
      </c>
      <c r="Z33" s="36">
        <v>28.3</v>
      </c>
      <c r="AA33" s="36">
        <v>46</v>
      </c>
      <c r="AB33" s="36">
        <v>39.5</v>
      </c>
      <c r="AC33" s="36">
        <v>47.2</v>
      </c>
      <c r="AD33" s="36">
        <v>45.7</v>
      </c>
      <c r="AE33" s="36">
        <v>47.6</v>
      </c>
      <c r="AF33" s="36">
        <v>48.4</v>
      </c>
      <c r="AG33" s="63">
        <v>0</v>
      </c>
      <c r="AH33" s="63">
        <v>0</v>
      </c>
      <c r="AI33" s="63">
        <v>0</v>
      </c>
      <c r="AJ33" s="63">
        <v>0</v>
      </c>
      <c r="AK33" s="63">
        <v>0</v>
      </c>
      <c r="AM33" s="24" t="s">
        <v>83</v>
      </c>
      <c r="AN33" s="25">
        <f>SUM(AV5:AV29)</f>
        <v>300</v>
      </c>
      <c r="AS33" s="17">
        <v>4</v>
      </c>
      <c r="AT33" s="5">
        <v>43.659249000000003</v>
      </c>
      <c r="AU33" s="76">
        <v>-79.666574999999995</v>
      </c>
      <c r="AV33" s="5">
        <v>60</v>
      </c>
    </row>
    <row r="34" spans="1:48" ht="15" thickBot="1" x14ac:dyDescent="0.4">
      <c r="A34" s="63">
        <v>5</v>
      </c>
      <c r="B34" s="5"/>
      <c r="C34" s="5"/>
      <c r="D34" s="5"/>
      <c r="E34" s="5"/>
      <c r="G34" s="63">
        <v>5</v>
      </c>
      <c r="H34" s="36">
        <v>13.6</v>
      </c>
      <c r="I34" s="36">
        <v>28.8</v>
      </c>
      <c r="J34" s="36">
        <v>36.5</v>
      </c>
      <c r="K34" s="36">
        <v>46.2</v>
      </c>
      <c r="L34" s="36">
        <v>58.7</v>
      </c>
      <c r="M34" s="36">
        <v>64.599999999999994</v>
      </c>
      <c r="N34" s="36">
        <v>70</v>
      </c>
      <c r="O34" s="36">
        <v>43.2</v>
      </c>
      <c r="P34" s="36">
        <v>40.700000000000003</v>
      </c>
      <c r="Q34" s="36">
        <v>39.9</v>
      </c>
      <c r="R34" s="36">
        <v>39</v>
      </c>
      <c r="S34" s="36">
        <v>65</v>
      </c>
      <c r="T34" s="36">
        <v>66.599999999999994</v>
      </c>
      <c r="U34" s="36">
        <v>20.6</v>
      </c>
      <c r="V34" s="36">
        <v>21</v>
      </c>
      <c r="W34" s="36">
        <v>22</v>
      </c>
      <c r="X34" s="36">
        <v>17.899999999999999</v>
      </c>
      <c r="Y34" s="36">
        <v>32.700000000000003</v>
      </c>
      <c r="Z34" s="36">
        <v>28.3</v>
      </c>
      <c r="AA34" s="36">
        <v>46</v>
      </c>
      <c r="AB34" s="36">
        <v>39.5</v>
      </c>
      <c r="AC34" s="36">
        <v>47.2</v>
      </c>
      <c r="AD34" s="36">
        <v>45.7</v>
      </c>
      <c r="AE34" s="36">
        <v>47.6</v>
      </c>
      <c r="AF34" s="36">
        <v>48.4</v>
      </c>
      <c r="AG34" s="63">
        <v>0</v>
      </c>
      <c r="AH34" s="63">
        <v>0</v>
      </c>
      <c r="AI34" s="63">
        <v>0</v>
      </c>
      <c r="AJ34" s="63">
        <v>0</v>
      </c>
      <c r="AK34" s="63">
        <v>0</v>
      </c>
      <c r="AM34" s="26" t="s">
        <v>84</v>
      </c>
      <c r="AN34" s="28">
        <f>SUM(AV30:AV34)</f>
        <v>300</v>
      </c>
      <c r="AS34" s="19">
        <v>5</v>
      </c>
      <c r="AT34" s="68">
        <v>43.659249000000003</v>
      </c>
      <c r="AU34" s="77">
        <v>-79.666574999999995</v>
      </c>
      <c r="AV34" s="5">
        <v>60</v>
      </c>
    </row>
    <row r="35" spans="1:48" ht="15" thickBot="1" x14ac:dyDescent="0.4"/>
    <row r="36" spans="1:48" x14ac:dyDescent="0.35">
      <c r="AM36" s="21" t="s">
        <v>77</v>
      </c>
      <c r="AN36" s="23">
        <f>AN33/AV30</f>
        <v>5</v>
      </c>
    </row>
    <row r="37" spans="1:48" x14ac:dyDescent="0.35">
      <c r="AM37" s="24" t="s">
        <v>77</v>
      </c>
      <c r="AN37" s="25">
        <f>CEILING(AN33/AV30,1)</f>
        <v>5</v>
      </c>
    </row>
    <row r="38" spans="1:48" ht="15" thickBot="1" x14ac:dyDescent="0.4">
      <c r="AM38" s="26" t="s">
        <v>78</v>
      </c>
      <c r="AN38" s="28">
        <v>5</v>
      </c>
    </row>
    <row r="39" spans="1:48" x14ac:dyDescent="0.35">
      <c r="G39" s="9" t="s">
        <v>95</v>
      </c>
      <c r="H39" s="1">
        <v>1</v>
      </c>
      <c r="I39" s="1">
        <v>2</v>
      </c>
      <c r="J39" s="1">
        <v>3</v>
      </c>
      <c r="K39" s="1">
        <v>4</v>
      </c>
      <c r="L39" s="1">
        <v>5</v>
      </c>
      <c r="M39" s="1">
        <v>6</v>
      </c>
      <c r="N39" s="1">
        <v>7</v>
      </c>
      <c r="O39" s="1">
        <v>8</v>
      </c>
      <c r="P39" s="1">
        <v>9</v>
      </c>
      <c r="Q39" s="1">
        <v>10</v>
      </c>
      <c r="R39" s="1">
        <v>11</v>
      </c>
      <c r="S39" s="1">
        <v>12</v>
      </c>
      <c r="T39" s="1">
        <v>13</v>
      </c>
      <c r="U39" s="1">
        <v>14</v>
      </c>
      <c r="V39" s="1">
        <v>15</v>
      </c>
      <c r="W39" s="1">
        <v>16</v>
      </c>
      <c r="X39" s="1">
        <v>17</v>
      </c>
      <c r="Y39" s="1">
        <v>18</v>
      </c>
      <c r="Z39" s="1">
        <v>19</v>
      </c>
      <c r="AA39" s="1">
        <v>20</v>
      </c>
      <c r="AB39" s="1">
        <v>21</v>
      </c>
      <c r="AC39" s="1">
        <v>22</v>
      </c>
      <c r="AD39" s="1">
        <v>23</v>
      </c>
      <c r="AE39" s="1">
        <v>24</v>
      </c>
      <c r="AF39" s="1">
        <v>25</v>
      </c>
      <c r="AG39" s="63">
        <v>1</v>
      </c>
      <c r="AH39" s="63">
        <v>2</v>
      </c>
      <c r="AI39" s="63">
        <v>3</v>
      </c>
      <c r="AJ39" s="64">
        <v>4</v>
      </c>
      <c r="AK39" s="63">
        <v>5</v>
      </c>
    </row>
    <row r="40" spans="1:48" x14ac:dyDescent="0.35">
      <c r="G40" s="1">
        <v>1</v>
      </c>
      <c r="H40" s="93">
        <f>IF($G40=H$39,500,H5)</f>
        <v>500</v>
      </c>
      <c r="I40" s="93">
        <f t="shared" ref="I40:AK40" si="1">IF($G40=I$39,500,I5)</f>
        <v>35.700000000000003</v>
      </c>
      <c r="J40" s="93">
        <f t="shared" si="1"/>
        <v>47.4</v>
      </c>
      <c r="K40" s="93">
        <f t="shared" si="1"/>
        <v>57</v>
      </c>
      <c r="L40" s="93">
        <f t="shared" si="1"/>
        <v>69.599999999999994</v>
      </c>
      <c r="M40" s="93">
        <f t="shared" si="1"/>
        <v>75.5</v>
      </c>
      <c r="N40" s="93">
        <f t="shared" si="1"/>
        <v>76.900000000000006</v>
      </c>
      <c r="O40" s="93">
        <f t="shared" si="1"/>
        <v>50.1</v>
      </c>
      <c r="P40" s="93">
        <f t="shared" si="1"/>
        <v>47.6</v>
      </c>
      <c r="Q40" s="93">
        <f t="shared" si="1"/>
        <v>46.7</v>
      </c>
      <c r="R40" s="93">
        <f t="shared" si="1"/>
        <v>45.9</v>
      </c>
      <c r="S40" s="93">
        <f t="shared" si="1"/>
        <v>70.8</v>
      </c>
      <c r="T40" s="93">
        <f t="shared" si="1"/>
        <v>72.400000000000006</v>
      </c>
      <c r="U40" s="93">
        <f t="shared" si="1"/>
        <v>9.4</v>
      </c>
      <c r="V40" s="93">
        <f t="shared" si="1"/>
        <v>9.8000000000000007</v>
      </c>
      <c r="W40" s="93">
        <f t="shared" si="1"/>
        <v>10.7</v>
      </c>
      <c r="X40" s="93">
        <f t="shared" si="1"/>
        <v>5</v>
      </c>
      <c r="Y40" s="93">
        <f t="shared" si="1"/>
        <v>21.9</v>
      </c>
      <c r="Z40" s="93">
        <f t="shared" si="1"/>
        <v>39.1</v>
      </c>
      <c r="AA40" s="93">
        <f t="shared" si="1"/>
        <v>56.8</v>
      </c>
      <c r="AB40" s="93">
        <f t="shared" si="1"/>
        <v>50.3</v>
      </c>
      <c r="AC40" s="93">
        <f t="shared" si="1"/>
        <v>58</v>
      </c>
      <c r="AD40" s="93">
        <f t="shared" si="1"/>
        <v>56.5</v>
      </c>
      <c r="AE40" s="93">
        <f t="shared" si="1"/>
        <v>58.4</v>
      </c>
      <c r="AF40" s="93">
        <f t="shared" si="1"/>
        <v>59.2</v>
      </c>
      <c r="AG40" s="108">
        <f t="shared" si="1"/>
        <v>500</v>
      </c>
      <c r="AH40" s="108">
        <f t="shared" si="1"/>
        <v>13.6</v>
      </c>
      <c r="AI40" s="108">
        <f t="shared" si="1"/>
        <v>13.6</v>
      </c>
      <c r="AJ40" s="108">
        <f t="shared" si="1"/>
        <v>13.6</v>
      </c>
      <c r="AK40" s="108">
        <f t="shared" si="1"/>
        <v>13.6</v>
      </c>
    </row>
    <row r="41" spans="1:48" x14ac:dyDescent="0.35">
      <c r="G41" s="1">
        <v>2</v>
      </c>
      <c r="H41" s="93">
        <f t="shared" ref="H41:AK49" si="2">IF($G41=H$39,500,H6)</f>
        <v>32</v>
      </c>
      <c r="I41" s="93">
        <f t="shared" si="2"/>
        <v>500</v>
      </c>
      <c r="J41" s="93">
        <f t="shared" si="2"/>
        <v>40.4</v>
      </c>
      <c r="K41" s="93">
        <f t="shared" si="2"/>
        <v>37.700000000000003</v>
      </c>
      <c r="L41" s="93">
        <f t="shared" si="2"/>
        <v>50.5</v>
      </c>
      <c r="M41" s="93">
        <f t="shared" si="2"/>
        <v>56.4</v>
      </c>
      <c r="N41" s="93">
        <f t="shared" si="2"/>
        <v>48</v>
      </c>
      <c r="O41" s="93">
        <f t="shared" si="2"/>
        <v>18.399999999999999</v>
      </c>
      <c r="P41" s="93">
        <f t="shared" si="2"/>
        <v>15.9</v>
      </c>
      <c r="Q41" s="93">
        <f t="shared" si="2"/>
        <v>15.4</v>
      </c>
      <c r="R41" s="93">
        <f t="shared" si="2"/>
        <v>14.6</v>
      </c>
      <c r="S41" s="93">
        <f t="shared" si="2"/>
        <v>84.1</v>
      </c>
      <c r="T41" s="93">
        <f t="shared" si="2"/>
        <v>85.7</v>
      </c>
      <c r="U41" s="93">
        <f t="shared" si="2"/>
        <v>39</v>
      </c>
      <c r="V41" s="93">
        <f t="shared" si="2"/>
        <v>39.4</v>
      </c>
      <c r="W41" s="93">
        <f t="shared" si="2"/>
        <v>40.4</v>
      </c>
      <c r="X41" s="93">
        <f t="shared" si="2"/>
        <v>36.299999999999997</v>
      </c>
      <c r="Y41" s="93">
        <f t="shared" si="2"/>
        <v>28.3</v>
      </c>
      <c r="Z41" s="93">
        <f t="shared" si="2"/>
        <v>21.1</v>
      </c>
      <c r="AA41" s="93">
        <f t="shared" si="2"/>
        <v>37.5</v>
      </c>
      <c r="AB41" s="93">
        <f t="shared" si="2"/>
        <v>38.1</v>
      </c>
      <c r="AC41" s="93">
        <f t="shared" si="2"/>
        <v>38.9</v>
      </c>
      <c r="AD41" s="93">
        <f t="shared" si="2"/>
        <v>37.4</v>
      </c>
      <c r="AE41" s="93">
        <f t="shared" si="2"/>
        <v>39.4</v>
      </c>
      <c r="AF41" s="93">
        <f t="shared" si="2"/>
        <v>40.1</v>
      </c>
      <c r="AG41" s="108">
        <f t="shared" si="2"/>
        <v>28.8</v>
      </c>
      <c r="AH41" s="108">
        <f t="shared" si="2"/>
        <v>500</v>
      </c>
      <c r="AI41" s="108">
        <f t="shared" si="2"/>
        <v>28.8</v>
      </c>
      <c r="AJ41" s="108">
        <f t="shared" si="2"/>
        <v>28.8</v>
      </c>
      <c r="AK41" s="108">
        <f t="shared" si="2"/>
        <v>28.8</v>
      </c>
    </row>
    <row r="42" spans="1:48" x14ac:dyDescent="0.35">
      <c r="G42" s="1">
        <v>3</v>
      </c>
      <c r="H42" s="93">
        <f t="shared" si="2"/>
        <v>46.5</v>
      </c>
      <c r="I42" s="93">
        <f t="shared" si="2"/>
        <v>38.299999999999997</v>
      </c>
      <c r="J42" s="93">
        <f t="shared" si="2"/>
        <v>500</v>
      </c>
      <c r="K42" s="93">
        <f t="shared" si="2"/>
        <v>13.7</v>
      </c>
      <c r="L42" s="93">
        <f t="shared" si="2"/>
        <v>39</v>
      </c>
      <c r="M42" s="93">
        <f t="shared" si="2"/>
        <v>44.9</v>
      </c>
      <c r="N42" s="93">
        <f t="shared" si="2"/>
        <v>53.3</v>
      </c>
      <c r="O42" s="93">
        <f t="shared" si="2"/>
        <v>39.200000000000003</v>
      </c>
      <c r="P42" s="93">
        <f t="shared" si="2"/>
        <v>38.799999999999997</v>
      </c>
      <c r="Q42" s="93">
        <f t="shared" si="2"/>
        <v>38.700000000000003</v>
      </c>
      <c r="R42" s="93">
        <f t="shared" si="2"/>
        <v>41.3</v>
      </c>
      <c r="S42" s="93">
        <f t="shared" si="2"/>
        <v>94.3</v>
      </c>
      <c r="T42" s="93">
        <f t="shared" si="2"/>
        <v>95.9</v>
      </c>
      <c r="U42" s="93">
        <f t="shared" si="2"/>
        <v>53.5</v>
      </c>
      <c r="V42" s="93">
        <f t="shared" si="2"/>
        <v>54</v>
      </c>
      <c r="W42" s="93">
        <f t="shared" si="2"/>
        <v>54.9</v>
      </c>
      <c r="X42" s="93">
        <f t="shared" si="2"/>
        <v>50.8</v>
      </c>
      <c r="Y42" s="93">
        <f t="shared" si="2"/>
        <v>52.9</v>
      </c>
      <c r="Z42" s="93">
        <f t="shared" si="2"/>
        <v>9.6999999999999993</v>
      </c>
      <c r="AA42" s="93">
        <f t="shared" si="2"/>
        <v>4.5</v>
      </c>
      <c r="AB42" s="93">
        <f t="shared" si="2"/>
        <v>5.0999999999999996</v>
      </c>
      <c r="AC42" s="93">
        <f t="shared" si="2"/>
        <v>15.3</v>
      </c>
      <c r="AD42" s="93">
        <f t="shared" si="2"/>
        <v>13.8</v>
      </c>
      <c r="AE42" s="93">
        <f t="shared" si="2"/>
        <v>16.100000000000001</v>
      </c>
      <c r="AF42" s="93">
        <f t="shared" si="2"/>
        <v>16.899999999999999</v>
      </c>
      <c r="AG42" s="108">
        <f t="shared" si="2"/>
        <v>36.5</v>
      </c>
      <c r="AH42" s="108">
        <f t="shared" si="2"/>
        <v>36.5</v>
      </c>
      <c r="AI42" s="108">
        <f t="shared" si="2"/>
        <v>500</v>
      </c>
      <c r="AJ42" s="108">
        <f t="shared" si="2"/>
        <v>36.5</v>
      </c>
      <c r="AK42" s="108">
        <f t="shared" si="2"/>
        <v>36.5</v>
      </c>
    </row>
    <row r="43" spans="1:48" x14ac:dyDescent="0.35">
      <c r="G43" s="1">
        <v>4</v>
      </c>
      <c r="H43" s="93">
        <f t="shared" si="2"/>
        <v>57.1</v>
      </c>
      <c r="I43" s="93">
        <f t="shared" si="2"/>
        <v>34.6</v>
      </c>
      <c r="J43" s="93">
        <f t="shared" si="2"/>
        <v>9.4</v>
      </c>
      <c r="K43" s="93">
        <f t="shared" si="2"/>
        <v>500</v>
      </c>
      <c r="L43" s="93">
        <f t="shared" si="2"/>
        <v>31.5</v>
      </c>
      <c r="M43" s="93">
        <f t="shared" si="2"/>
        <v>37.4</v>
      </c>
      <c r="N43" s="93">
        <f t="shared" si="2"/>
        <v>49.7</v>
      </c>
      <c r="O43" s="93">
        <f t="shared" si="2"/>
        <v>35.6</v>
      </c>
      <c r="P43" s="93">
        <f t="shared" si="2"/>
        <v>35.1</v>
      </c>
      <c r="Q43" s="93">
        <f t="shared" si="2"/>
        <v>35</v>
      </c>
      <c r="R43" s="93">
        <f t="shared" si="2"/>
        <v>37.6</v>
      </c>
      <c r="S43" s="93">
        <f t="shared" si="2"/>
        <v>105</v>
      </c>
      <c r="T43" s="93">
        <f t="shared" si="2"/>
        <v>106</v>
      </c>
      <c r="U43" s="93">
        <f t="shared" si="2"/>
        <v>64.099999999999994</v>
      </c>
      <c r="V43" s="93">
        <f t="shared" si="2"/>
        <v>64.5</v>
      </c>
      <c r="W43" s="93">
        <f t="shared" si="2"/>
        <v>65.5</v>
      </c>
      <c r="X43" s="93">
        <f t="shared" si="2"/>
        <v>61.4</v>
      </c>
      <c r="Y43" s="93">
        <f t="shared" si="2"/>
        <v>61.3</v>
      </c>
      <c r="Z43" s="93">
        <f t="shared" si="2"/>
        <v>20.5</v>
      </c>
      <c r="AA43" s="93">
        <f t="shared" si="2"/>
        <v>4.9000000000000004</v>
      </c>
      <c r="AB43" s="93">
        <f t="shared" si="2"/>
        <v>5.4</v>
      </c>
      <c r="AC43" s="93">
        <f t="shared" si="2"/>
        <v>3.3</v>
      </c>
      <c r="AD43" s="93">
        <f t="shared" si="2"/>
        <v>4.8</v>
      </c>
      <c r="AE43" s="93">
        <f t="shared" si="2"/>
        <v>6.4</v>
      </c>
      <c r="AF43" s="93">
        <f t="shared" si="2"/>
        <v>7.7</v>
      </c>
      <c r="AG43" s="108">
        <f t="shared" si="2"/>
        <v>46.2</v>
      </c>
      <c r="AH43" s="108">
        <f t="shared" si="2"/>
        <v>46.2</v>
      </c>
      <c r="AI43" s="108">
        <f t="shared" si="2"/>
        <v>46.2</v>
      </c>
      <c r="AJ43" s="108">
        <f t="shared" si="2"/>
        <v>500</v>
      </c>
      <c r="AK43" s="108">
        <f t="shared" si="2"/>
        <v>46.2</v>
      </c>
    </row>
    <row r="44" spans="1:48" x14ac:dyDescent="0.35">
      <c r="G44" s="1">
        <v>5</v>
      </c>
      <c r="H44" s="93">
        <f t="shared" si="2"/>
        <v>69</v>
      </c>
      <c r="I44" s="93">
        <f t="shared" si="2"/>
        <v>46.7</v>
      </c>
      <c r="J44" s="93">
        <f t="shared" si="2"/>
        <v>38.6</v>
      </c>
      <c r="K44" s="93">
        <f t="shared" si="2"/>
        <v>31.9</v>
      </c>
      <c r="L44" s="93">
        <f t="shared" si="2"/>
        <v>500</v>
      </c>
      <c r="M44" s="93">
        <f t="shared" si="2"/>
        <v>6.5</v>
      </c>
      <c r="N44" s="93">
        <f t="shared" si="2"/>
        <v>35.6</v>
      </c>
      <c r="O44" s="93">
        <f t="shared" si="2"/>
        <v>47.7</v>
      </c>
      <c r="P44" s="93">
        <f t="shared" si="2"/>
        <v>47.2</v>
      </c>
      <c r="Q44" s="93">
        <f t="shared" si="2"/>
        <v>47.2</v>
      </c>
      <c r="R44" s="93">
        <f t="shared" si="2"/>
        <v>49.8</v>
      </c>
      <c r="S44" s="93">
        <f t="shared" si="2"/>
        <v>117</v>
      </c>
      <c r="T44" s="93">
        <f t="shared" si="2"/>
        <v>118</v>
      </c>
      <c r="U44" s="93">
        <f t="shared" si="2"/>
        <v>76.099999999999994</v>
      </c>
      <c r="V44" s="93">
        <f t="shared" si="2"/>
        <v>76.5</v>
      </c>
      <c r="W44" s="93">
        <f t="shared" si="2"/>
        <v>77.400000000000006</v>
      </c>
      <c r="X44" s="93">
        <f t="shared" si="2"/>
        <v>73.3</v>
      </c>
      <c r="Y44" s="93">
        <f t="shared" si="2"/>
        <v>71.5</v>
      </c>
      <c r="Z44" s="93">
        <f t="shared" si="2"/>
        <v>32.4</v>
      </c>
      <c r="AA44" s="93">
        <f t="shared" si="2"/>
        <v>35.700000000000003</v>
      </c>
      <c r="AB44" s="93">
        <f t="shared" si="2"/>
        <v>36.299999999999997</v>
      </c>
      <c r="AC44" s="93">
        <f t="shared" si="2"/>
        <v>23.7</v>
      </c>
      <c r="AD44" s="93">
        <f t="shared" si="2"/>
        <v>22.7</v>
      </c>
      <c r="AE44" s="93">
        <f t="shared" si="2"/>
        <v>21.3</v>
      </c>
      <c r="AF44" s="93">
        <f t="shared" si="2"/>
        <v>19.399999999999999</v>
      </c>
      <c r="AG44" s="108">
        <f t="shared" si="2"/>
        <v>58.7</v>
      </c>
      <c r="AH44" s="108">
        <f t="shared" si="2"/>
        <v>58.7</v>
      </c>
      <c r="AI44" s="108">
        <f t="shared" si="2"/>
        <v>58.7</v>
      </c>
      <c r="AJ44" s="108">
        <f t="shared" si="2"/>
        <v>58.7</v>
      </c>
      <c r="AK44" s="108">
        <f t="shared" si="2"/>
        <v>500</v>
      </c>
    </row>
    <row r="45" spans="1:48" x14ac:dyDescent="0.35">
      <c r="G45" s="1">
        <v>6</v>
      </c>
      <c r="H45" s="93">
        <f t="shared" si="2"/>
        <v>75.099999999999994</v>
      </c>
      <c r="I45" s="93">
        <f t="shared" si="2"/>
        <v>52.8</v>
      </c>
      <c r="J45" s="93">
        <f t="shared" si="2"/>
        <v>44.7</v>
      </c>
      <c r="K45" s="93">
        <f t="shared" si="2"/>
        <v>38</v>
      </c>
      <c r="L45" s="93">
        <f t="shared" si="2"/>
        <v>6.6</v>
      </c>
      <c r="M45" s="93">
        <f t="shared" si="2"/>
        <v>500</v>
      </c>
      <c r="N45" s="93">
        <f t="shared" si="2"/>
        <v>40.799999999999997</v>
      </c>
      <c r="O45" s="93">
        <f t="shared" si="2"/>
        <v>53.8</v>
      </c>
      <c r="P45" s="93">
        <f t="shared" si="2"/>
        <v>53.3</v>
      </c>
      <c r="Q45" s="93">
        <f t="shared" si="2"/>
        <v>53.3</v>
      </c>
      <c r="R45" s="93">
        <f t="shared" si="2"/>
        <v>55.9</v>
      </c>
      <c r="S45" s="93">
        <f t="shared" si="2"/>
        <v>123</v>
      </c>
      <c r="T45" s="93">
        <f t="shared" si="2"/>
        <v>124</v>
      </c>
      <c r="U45" s="93">
        <f t="shared" si="2"/>
        <v>82.1</v>
      </c>
      <c r="V45" s="93">
        <f t="shared" si="2"/>
        <v>82.5</v>
      </c>
      <c r="W45" s="93">
        <f t="shared" si="2"/>
        <v>83.5</v>
      </c>
      <c r="X45" s="93">
        <f t="shared" si="2"/>
        <v>79.400000000000006</v>
      </c>
      <c r="Y45" s="93">
        <f t="shared" si="2"/>
        <v>77.599999999999994</v>
      </c>
      <c r="Z45" s="93">
        <f t="shared" si="2"/>
        <v>38.5</v>
      </c>
      <c r="AA45" s="93">
        <f t="shared" si="2"/>
        <v>41.8</v>
      </c>
      <c r="AB45" s="93">
        <f t="shared" si="2"/>
        <v>42.3</v>
      </c>
      <c r="AC45" s="93">
        <f t="shared" si="2"/>
        <v>29.7</v>
      </c>
      <c r="AD45" s="93">
        <f t="shared" si="2"/>
        <v>28.8</v>
      </c>
      <c r="AE45" s="93">
        <f t="shared" si="2"/>
        <v>27.4</v>
      </c>
      <c r="AF45" s="93">
        <f t="shared" si="2"/>
        <v>25.4</v>
      </c>
      <c r="AG45" s="108">
        <f t="shared" si="2"/>
        <v>64.599999999999994</v>
      </c>
      <c r="AH45" s="108">
        <f t="shared" si="2"/>
        <v>64.599999999999994</v>
      </c>
      <c r="AI45" s="108">
        <f t="shared" si="2"/>
        <v>64.599999999999994</v>
      </c>
      <c r="AJ45" s="108">
        <f t="shared" si="2"/>
        <v>64.599999999999994</v>
      </c>
      <c r="AK45" s="108">
        <f t="shared" si="2"/>
        <v>64.599999999999994</v>
      </c>
    </row>
    <row r="46" spans="1:48" x14ac:dyDescent="0.35">
      <c r="G46" s="1">
        <v>7</v>
      </c>
      <c r="H46" s="93">
        <f t="shared" si="2"/>
        <v>74.3</v>
      </c>
      <c r="I46" s="93">
        <f t="shared" si="2"/>
        <v>43.8</v>
      </c>
      <c r="J46" s="93">
        <f t="shared" si="2"/>
        <v>52.8</v>
      </c>
      <c r="K46" s="93">
        <f t="shared" si="2"/>
        <v>50</v>
      </c>
      <c r="L46" s="93">
        <f t="shared" si="2"/>
        <v>35.5</v>
      </c>
      <c r="M46" s="93">
        <f t="shared" si="2"/>
        <v>40.799999999999997</v>
      </c>
      <c r="N46" s="93">
        <f t="shared" si="2"/>
        <v>500</v>
      </c>
      <c r="O46" s="93">
        <f t="shared" si="2"/>
        <v>26.7</v>
      </c>
      <c r="P46" s="93">
        <f t="shared" si="2"/>
        <v>30.9</v>
      </c>
      <c r="Q46" s="93">
        <f t="shared" si="2"/>
        <v>31</v>
      </c>
      <c r="R46" s="93">
        <f t="shared" si="2"/>
        <v>31.2</v>
      </c>
      <c r="S46" s="93">
        <f t="shared" si="2"/>
        <v>126</v>
      </c>
      <c r="T46" s="93">
        <f t="shared" si="2"/>
        <v>128</v>
      </c>
      <c r="U46" s="93">
        <f t="shared" si="2"/>
        <v>81.3</v>
      </c>
      <c r="V46" s="93">
        <f t="shared" si="2"/>
        <v>81.8</v>
      </c>
      <c r="W46" s="93">
        <f t="shared" si="2"/>
        <v>82.7</v>
      </c>
      <c r="X46" s="93">
        <f t="shared" si="2"/>
        <v>78.599999999999994</v>
      </c>
      <c r="Y46" s="93">
        <f t="shared" si="2"/>
        <v>46.4</v>
      </c>
      <c r="Z46" s="93">
        <f t="shared" si="2"/>
        <v>46.6</v>
      </c>
      <c r="AA46" s="93">
        <f t="shared" si="2"/>
        <v>49.9</v>
      </c>
      <c r="AB46" s="93">
        <f t="shared" si="2"/>
        <v>50.4</v>
      </c>
      <c r="AC46" s="93">
        <f t="shared" si="2"/>
        <v>51.2</v>
      </c>
      <c r="AD46" s="93">
        <f t="shared" si="2"/>
        <v>49.7</v>
      </c>
      <c r="AE46" s="93">
        <f t="shared" si="2"/>
        <v>51.7</v>
      </c>
      <c r="AF46" s="93">
        <f t="shared" si="2"/>
        <v>52.5</v>
      </c>
      <c r="AG46" s="108">
        <f t="shared" si="2"/>
        <v>70</v>
      </c>
      <c r="AH46" s="108">
        <f t="shared" si="2"/>
        <v>70</v>
      </c>
      <c r="AI46" s="108">
        <f t="shared" si="2"/>
        <v>70</v>
      </c>
      <c r="AJ46" s="108">
        <f t="shared" si="2"/>
        <v>70</v>
      </c>
      <c r="AK46" s="108">
        <f t="shared" si="2"/>
        <v>70</v>
      </c>
    </row>
    <row r="47" spans="1:48" x14ac:dyDescent="0.35">
      <c r="G47" s="1">
        <v>8</v>
      </c>
      <c r="H47" s="93">
        <f t="shared" si="2"/>
        <v>47.8</v>
      </c>
      <c r="I47" s="93">
        <f t="shared" si="2"/>
        <v>17.399999999999999</v>
      </c>
      <c r="J47" s="93">
        <f t="shared" si="2"/>
        <v>37.799999999999997</v>
      </c>
      <c r="K47" s="93">
        <f t="shared" si="2"/>
        <v>35.1</v>
      </c>
      <c r="L47" s="93">
        <f t="shared" si="2"/>
        <v>47.9</v>
      </c>
      <c r="M47" s="93">
        <f t="shared" si="2"/>
        <v>53.8</v>
      </c>
      <c r="N47" s="93">
        <f t="shared" si="2"/>
        <v>26.8</v>
      </c>
      <c r="O47" s="93">
        <f t="shared" si="2"/>
        <v>500</v>
      </c>
      <c r="P47" s="93">
        <f t="shared" si="2"/>
        <v>4.8</v>
      </c>
      <c r="Q47" s="93">
        <f t="shared" si="2"/>
        <v>5.3</v>
      </c>
      <c r="R47" s="93">
        <f t="shared" si="2"/>
        <v>7.4</v>
      </c>
      <c r="S47" s="93">
        <f t="shared" si="2"/>
        <v>99.9</v>
      </c>
      <c r="T47" s="93">
        <f t="shared" si="2"/>
        <v>102</v>
      </c>
      <c r="U47" s="93">
        <f t="shared" si="2"/>
        <v>54.9</v>
      </c>
      <c r="V47" s="93">
        <f t="shared" si="2"/>
        <v>55.3</v>
      </c>
      <c r="W47" s="93">
        <f t="shared" si="2"/>
        <v>56.2</v>
      </c>
      <c r="X47" s="93">
        <f t="shared" si="2"/>
        <v>52.1</v>
      </c>
      <c r="Y47" s="93">
        <f t="shared" si="2"/>
        <v>28.6</v>
      </c>
      <c r="Z47" s="93">
        <f t="shared" si="2"/>
        <v>31.6</v>
      </c>
      <c r="AA47" s="93">
        <f t="shared" si="2"/>
        <v>34.9</v>
      </c>
      <c r="AB47" s="93">
        <f t="shared" si="2"/>
        <v>35.5</v>
      </c>
      <c r="AC47" s="93">
        <f t="shared" si="2"/>
        <v>36.299999999999997</v>
      </c>
      <c r="AD47" s="93">
        <f t="shared" si="2"/>
        <v>34.799999999999997</v>
      </c>
      <c r="AE47" s="93">
        <f t="shared" si="2"/>
        <v>36.799999999999997</v>
      </c>
      <c r="AF47" s="93">
        <f t="shared" si="2"/>
        <v>37.5</v>
      </c>
      <c r="AG47" s="108">
        <f t="shared" si="2"/>
        <v>43.2</v>
      </c>
      <c r="AH47" s="108">
        <f t="shared" si="2"/>
        <v>43.2</v>
      </c>
      <c r="AI47" s="108">
        <f t="shared" si="2"/>
        <v>43.2</v>
      </c>
      <c r="AJ47" s="108">
        <f t="shared" si="2"/>
        <v>43.2</v>
      </c>
      <c r="AK47" s="108">
        <f t="shared" si="2"/>
        <v>43.2</v>
      </c>
    </row>
    <row r="48" spans="1:48" x14ac:dyDescent="0.35">
      <c r="G48" s="1">
        <v>9</v>
      </c>
      <c r="H48" s="93">
        <f t="shared" si="2"/>
        <v>45.3</v>
      </c>
      <c r="I48" s="93">
        <f t="shared" si="2"/>
        <v>14.9</v>
      </c>
      <c r="J48" s="93">
        <f t="shared" si="2"/>
        <v>38</v>
      </c>
      <c r="K48" s="93">
        <f t="shared" si="2"/>
        <v>35.299999999999997</v>
      </c>
      <c r="L48" s="93">
        <f t="shared" si="2"/>
        <v>48.1</v>
      </c>
      <c r="M48" s="93">
        <f t="shared" si="2"/>
        <v>54</v>
      </c>
      <c r="N48" s="93">
        <f t="shared" si="2"/>
        <v>30.9</v>
      </c>
      <c r="O48" s="93">
        <f t="shared" si="2"/>
        <v>4.8</v>
      </c>
      <c r="P48" s="93">
        <f t="shared" si="2"/>
        <v>500</v>
      </c>
      <c r="Q48" s="93">
        <f t="shared" si="2"/>
        <v>2.8</v>
      </c>
      <c r="R48" s="93">
        <f t="shared" si="2"/>
        <v>4.9000000000000004</v>
      </c>
      <c r="S48" s="93">
        <f t="shared" si="2"/>
        <v>97.4</v>
      </c>
      <c r="T48" s="93">
        <f t="shared" si="2"/>
        <v>99</v>
      </c>
      <c r="U48" s="93">
        <f t="shared" si="2"/>
        <v>52.4</v>
      </c>
      <c r="V48" s="93">
        <f t="shared" si="2"/>
        <v>52.8</v>
      </c>
      <c r="W48" s="93">
        <f t="shared" si="2"/>
        <v>53.7</v>
      </c>
      <c r="X48" s="93">
        <f t="shared" si="2"/>
        <v>49.6</v>
      </c>
      <c r="Y48" s="93">
        <f t="shared" si="2"/>
        <v>29.8</v>
      </c>
      <c r="Z48" s="93">
        <f t="shared" si="2"/>
        <v>31.8</v>
      </c>
      <c r="AA48" s="93">
        <f t="shared" si="2"/>
        <v>35.1</v>
      </c>
      <c r="AB48" s="93">
        <f t="shared" si="2"/>
        <v>35.6</v>
      </c>
      <c r="AC48" s="93">
        <f t="shared" si="2"/>
        <v>36.5</v>
      </c>
      <c r="AD48" s="93">
        <f t="shared" si="2"/>
        <v>35</v>
      </c>
      <c r="AE48" s="93">
        <f t="shared" si="2"/>
        <v>36.9</v>
      </c>
      <c r="AF48" s="93">
        <f t="shared" si="2"/>
        <v>37.700000000000003</v>
      </c>
      <c r="AG48" s="108">
        <f t="shared" si="2"/>
        <v>40.700000000000003</v>
      </c>
      <c r="AH48" s="108">
        <f t="shared" si="2"/>
        <v>40.700000000000003</v>
      </c>
      <c r="AI48" s="108">
        <f t="shared" si="2"/>
        <v>40.700000000000003</v>
      </c>
      <c r="AJ48" s="108">
        <f t="shared" si="2"/>
        <v>40.700000000000003</v>
      </c>
      <c r="AK48" s="108">
        <f t="shared" si="2"/>
        <v>40.700000000000003</v>
      </c>
    </row>
    <row r="49" spans="7:37" x14ac:dyDescent="0.35">
      <c r="G49" s="1">
        <v>10</v>
      </c>
      <c r="H49" s="93">
        <f t="shared" si="2"/>
        <v>44.6</v>
      </c>
      <c r="I49" s="93">
        <f t="shared" si="2"/>
        <v>14.1</v>
      </c>
      <c r="J49" s="93">
        <f t="shared" si="2"/>
        <v>37.9</v>
      </c>
      <c r="K49" s="93">
        <f t="shared" si="2"/>
        <v>35.200000000000003</v>
      </c>
      <c r="L49" s="93">
        <f t="shared" si="2"/>
        <v>48</v>
      </c>
      <c r="M49" s="93">
        <f t="shared" si="2"/>
        <v>53.9</v>
      </c>
      <c r="N49" s="93">
        <f t="shared" si="2"/>
        <v>31.2</v>
      </c>
      <c r="O49" s="93">
        <f t="shared" si="2"/>
        <v>5.3</v>
      </c>
      <c r="P49" s="93">
        <f t="shared" si="2"/>
        <v>2.8</v>
      </c>
      <c r="Q49" s="93">
        <f t="shared" si="2"/>
        <v>500</v>
      </c>
      <c r="R49" s="93">
        <f t="shared" si="2"/>
        <v>3.7</v>
      </c>
      <c r="S49" s="93">
        <f t="shared" si="2"/>
        <v>96.7</v>
      </c>
      <c r="T49" s="93">
        <f t="shared" si="2"/>
        <v>98.3</v>
      </c>
      <c r="U49" s="93">
        <f t="shared" si="2"/>
        <v>51.6</v>
      </c>
      <c r="V49" s="93">
        <f t="shared" si="2"/>
        <v>52</v>
      </c>
      <c r="W49" s="93">
        <f t="shared" ref="W49:AK49" si="3">IF($G49=W$39,500,W14)</f>
        <v>53</v>
      </c>
      <c r="X49" s="93">
        <f t="shared" si="3"/>
        <v>48.9</v>
      </c>
      <c r="Y49" s="93">
        <f t="shared" si="3"/>
        <v>29.1</v>
      </c>
      <c r="Z49" s="93">
        <f t="shared" si="3"/>
        <v>33.200000000000003</v>
      </c>
      <c r="AA49" s="93">
        <f t="shared" si="3"/>
        <v>35</v>
      </c>
      <c r="AB49" s="93">
        <f t="shared" si="3"/>
        <v>35.6</v>
      </c>
      <c r="AC49" s="93">
        <f t="shared" si="3"/>
        <v>36.4</v>
      </c>
      <c r="AD49" s="93">
        <f t="shared" si="3"/>
        <v>34.9</v>
      </c>
      <c r="AE49" s="93">
        <f t="shared" si="3"/>
        <v>36.799999999999997</v>
      </c>
      <c r="AF49" s="93">
        <f t="shared" si="3"/>
        <v>37.6</v>
      </c>
      <c r="AG49" s="108">
        <f t="shared" si="3"/>
        <v>39.9</v>
      </c>
      <c r="AH49" s="108">
        <f t="shared" si="3"/>
        <v>39.9</v>
      </c>
      <c r="AI49" s="108">
        <f t="shared" si="3"/>
        <v>39.9</v>
      </c>
      <c r="AJ49" s="108">
        <f t="shared" si="3"/>
        <v>39.9</v>
      </c>
      <c r="AK49" s="108">
        <f t="shared" si="3"/>
        <v>39.9</v>
      </c>
    </row>
    <row r="50" spans="7:37" x14ac:dyDescent="0.35">
      <c r="G50" s="1">
        <v>11</v>
      </c>
      <c r="H50" s="93">
        <f t="shared" ref="H50:AK58" si="4">IF($G50=H$39,500,H15)</f>
        <v>43.8</v>
      </c>
      <c r="I50" s="93">
        <f t="shared" si="4"/>
        <v>13.3</v>
      </c>
      <c r="J50" s="93">
        <f t="shared" si="4"/>
        <v>41.1</v>
      </c>
      <c r="K50" s="93">
        <f t="shared" si="4"/>
        <v>38.299999999999997</v>
      </c>
      <c r="L50" s="93">
        <f t="shared" si="4"/>
        <v>51.1</v>
      </c>
      <c r="M50" s="93">
        <f t="shared" si="4"/>
        <v>57</v>
      </c>
      <c r="N50" s="93">
        <f t="shared" si="4"/>
        <v>31.2</v>
      </c>
      <c r="O50" s="93">
        <f t="shared" si="4"/>
        <v>7.4</v>
      </c>
      <c r="P50" s="93">
        <f t="shared" si="4"/>
        <v>4.9000000000000004</v>
      </c>
      <c r="Q50" s="93">
        <f t="shared" si="4"/>
        <v>3.8</v>
      </c>
      <c r="R50" s="93">
        <f t="shared" si="4"/>
        <v>500</v>
      </c>
      <c r="S50" s="93">
        <f t="shared" si="4"/>
        <v>95.9</v>
      </c>
      <c r="T50" s="93">
        <f t="shared" si="4"/>
        <v>97.5</v>
      </c>
      <c r="U50" s="93">
        <f t="shared" si="4"/>
        <v>50.8</v>
      </c>
      <c r="V50" s="93">
        <f t="shared" si="4"/>
        <v>51.2</v>
      </c>
      <c r="W50" s="93">
        <f t="shared" si="4"/>
        <v>52.2</v>
      </c>
      <c r="X50" s="93">
        <f t="shared" si="4"/>
        <v>48.1</v>
      </c>
      <c r="Y50" s="93">
        <f t="shared" si="4"/>
        <v>26.1</v>
      </c>
      <c r="Z50" s="93">
        <f t="shared" si="4"/>
        <v>32.4</v>
      </c>
      <c r="AA50" s="93">
        <f t="shared" si="4"/>
        <v>38.1</v>
      </c>
      <c r="AB50" s="93">
        <f t="shared" si="4"/>
        <v>38.700000000000003</v>
      </c>
      <c r="AC50" s="93">
        <f t="shared" si="4"/>
        <v>39.5</v>
      </c>
      <c r="AD50" s="93">
        <f t="shared" si="4"/>
        <v>38</v>
      </c>
      <c r="AE50" s="93">
        <f t="shared" si="4"/>
        <v>40</v>
      </c>
      <c r="AF50" s="93">
        <f t="shared" si="4"/>
        <v>40.700000000000003</v>
      </c>
      <c r="AG50" s="108">
        <f t="shared" si="4"/>
        <v>39</v>
      </c>
      <c r="AH50" s="108">
        <f t="shared" si="4"/>
        <v>39</v>
      </c>
      <c r="AI50" s="108">
        <f t="shared" si="4"/>
        <v>39</v>
      </c>
      <c r="AJ50" s="108">
        <f t="shared" si="4"/>
        <v>39</v>
      </c>
      <c r="AK50" s="108">
        <f t="shared" si="4"/>
        <v>39</v>
      </c>
    </row>
    <row r="51" spans="7:37" x14ac:dyDescent="0.35">
      <c r="G51" s="1">
        <v>12</v>
      </c>
      <c r="H51" s="93">
        <f t="shared" si="4"/>
        <v>72</v>
      </c>
      <c r="I51" s="93">
        <f t="shared" si="4"/>
        <v>87.4</v>
      </c>
      <c r="J51" s="93">
        <f t="shared" si="4"/>
        <v>95.9</v>
      </c>
      <c r="K51" s="93">
        <f t="shared" si="4"/>
        <v>106</v>
      </c>
      <c r="L51" s="93">
        <f t="shared" si="4"/>
        <v>118</v>
      </c>
      <c r="M51" s="93">
        <f t="shared" si="4"/>
        <v>124</v>
      </c>
      <c r="N51" s="93">
        <f t="shared" si="4"/>
        <v>129</v>
      </c>
      <c r="O51" s="93">
        <f t="shared" si="4"/>
        <v>102</v>
      </c>
      <c r="P51" s="93">
        <f t="shared" si="4"/>
        <v>99.3</v>
      </c>
      <c r="Q51" s="93">
        <f t="shared" si="4"/>
        <v>98.4</v>
      </c>
      <c r="R51" s="93">
        <f t="shared" si="4"/>
        <v>97.6</v>
      </c>
      <c r="S51" s="93">
        <f t="shared" si="4"/>
        <v>500</v>
      </c>
      <c r="T51" s="93">
        <f t="shared" si="4"/>
        <v>0.8</v>
      </c>
      <c r="U51" s="93">
        <f t="shared" si="4"/>
        <v>52.6</v>
      </c>
      <c r="V51" s="93">
        <f t="shared" si="4"/>
        <v>53</v>
      </c>
      <c r="W51" s="93">
        <f t="shared" si="4"/>
        <v>52.1</v>
      </c>
      <c r="X51" s="93">
        <f t="shared" si="4"/>
        <v>76.3</v>
      </c>
      <c r="Y51" s="93">
        <f t="shared" si="4"/>
        <v>91.3</v>
      </c>
      <c r="Z51" s="93">
        <f t="shared" si="4"/>
        <v>87.6</v>
      </c>
      <c r="AA51" s="93">
        <f t="shared" si="4"/>
        <v>105</v>
      </c>
      <c r="AB51" s="93">
        <f t="shared" si="4"/>
        <v>98.9</v>
      </c>
      <c r="AC51" s="93">
        <f t="shared" si="4"/>
        <v>106</v>
      </c>
      <c r="AD51" s="93">
        <f t="shared" si="4"/>
        <v>105</v>
      </c>
      <c r="AE51" s="93">
        <f t="shared" si="4"/>
        <v>107</v>
      </c>
      <c r="AF51" s="93">
        <f t="shared" si="4"/>
        <v>108</v>
      </c>
      <c r="AG51" s="108">
        <f t="shared" si="4"/>
        <v>65</v>
      </c>
      <c r="AH51" s="108">
        <f t="shared" si="4"/>
        <v>65</v>
      </c>
      <c r="AI51" s="108">
        <f t="shared" si="4"/>
        <v>65</v>
      </c>
      <c r="AJ51" s="108">
        <f t="shared" si="4"/>
        <v>65</v>
      </c>
      <c r="AK51" s="108">
        <f t="shared" si="4"/>
        <v>65</v>
      </c>
    </row>
    <row r="52" spans="7:37" x14ac:dyDescent="0.35">
      <c r="G52" s="1">
        <v>13</v>
      </c>
      <c r="H52" s="93">
        <f t="shared" si="4"/>
        <v>72.8</v>
      </c>
      <c r="I52" s="93">
        <f t="shared" si="4"/>
        <v>88.2</v>
      </c>
      <c r="J52" s="93">
        <f t="shared" si="4"/>
        <v>96.7</v>
      </c>
      <c r="K52" s="93">
        <f t="shared" si="4"/>
        <v>106</v>
      </c>
      <c r="L52" s="93">
        <f t="shared" si="4"/>
        <v>119</v>
      </c>
      <c r="M52" s="93">
        <f t="shared" si="4"/>
        <v>125</v>
      </c>
      <c r="N52" s="93">
        <f t="shared" si="4"/>
        <v>129</v>
      </c>
      <c r="O52" s="93">
        <f t="shared" si="4"/>
        <v>103</v>
      </c>
      <c r="P52" s="93">
        <f t="shared" si="4"/>
        <v>100</v>
      </c>
      <c r="Q52" s="93">
        <f t="shared" si="4"/>
        <v>99.3</v>
      </c>
      <c r="R52" s="93">
        <f t="shared" si="4"/>
        <v>98.4</v>
      </c>
      <c r="S52" s="93">
        <f t="shared" si="4"/>
        <v>0.8</v>
      </c>
      <c r="T52" s="93">
        <f t="shared" si="4"/>
        <v>500</v>
      </c>
      <c r="U52" s="93">
        <f t="shared" si="4"/>
        <v>58</v>
      </c>
      <c r="V52" s="93">
        <f t="shared" si="4"/>
        <v>58.4</v>
      </c>
      <c r="W52" s="93">
        <f t="shared" si="4"/>
        <v>57.5</v>
      </c>
      <c r="X52" s="93">
        <f t="shared" si="4"/>
        <v>77.099999999999994</v>
      </c>
      <c r="Y52" s="93">
        <f t="shared" si="4"/>
        <v>92.1</v>
      </c>
      <c r="Z52" s="93">
        <f t="shared" si="4"/>
        <v>88.4</v>
      </c>
      <c r="AA52" s="93">
        <f t="shared" si="4"/>
        <v>106</v>
      </c>
      <c r="AB52" s="93">
        <f t="shared" si="4"/>
        <v>99.7</v>
      </c>
      <c r="AC52" s="93">
        <f t="shared" si="4"/>
        <v>107</v>
      </c>
      <c r="AD52" s="93">
        <f t="shared" si="4"/>
        <v>106</v>
      </c>
      <c r="AE52" s="93">
        <f t="shared" si="4"/>
        <v>108</v>
      </c>
      <c r="AF52" s="93">
        <f t="shared" si="4"/>
        <v>109</v>
      </c>
      <c r="AG52" s="108">
        <f t="shared" si="4"/>
        <v>66.599999999999994</v>
      </c>
      <c r="AH52" s="108">
        <f t="shared" si="4"/>
        <v>66.599999999999994</v>
      </c>
      <c r="AI52" s="108">
        <f t="shared" si="4"/>
        <v>66.599999999999994</v>
      </c>
      <c r="AJ52" s="108">
        <f t="shared" si="4"/>
        <v>66.599999999999994</v>
      </c>
      <c r="AK52" s="108">
        <f t="shared" si="4"/>
        <v>66.599999999999994</v>
      </c>
    </row>
    <row r="53" spans="7:37" x14ac:dyDescent="0.35">
      <c r="G53" s="1">
        <v>14</v>
      </c>
      <c r="H53" s="93">
        <f t="shared" si="4"/>
        <v>10.1</v>
      </c>
      <c r="I53" s="93">
        <f t="shared" si="4"/>
        <v>42.5</v>
      </c>
      <c r="J53" s="93">
        <f t="shared" si="4"/>
        <v>54.2</v>
      </c>
      <c r="K53" s="93">
        <f t="shared" si="4"/>
        <v>63.8</v>
      </c>
      <c r="L53" s="93">
        <f t="shared" si="4"/>
        <v>76.400000000000006</v>
      </c>
      <c r="M53" s="93">
        <f t="shared" si="4"/>
        <v>82.3</v>
      </c>
      <c r="N53" s="93">
        <f t="shared" si="4"/>
        <v>83.7</v>
      </c>
      <c r="O53" s="93">
        <f t="shared" si="4"/>
        <v>56.9</v>
      </c>
      <c r="P53" s="93">
        <f t="shared" si="4"/>
        <v>54.4</v>
      </c>
      <c r="Q53" s="93">
        <f t="shared" si="4"/>
        <v>53.6</v>
      </c>
      <c r="R53" s="93">
        <f t="shared" si="4"/>
        <v>52.8</v>
      </c>
      <c r="S53" s="93">
        <f t="shared" si="4"/>
        <v>52.6</v>
      </c>
      <c r="T53" s="93">
        <f t="shared" si="4"/>
        <v>58</v>
      </c>
      <c r="U53" s="93">
        <f t="shared" si="4"/>
        <v>500</v>
      </c>
      <c r="V53" s="93">
        <f t="shared" si="4"/>
        <v>0.8</v>
      </c>
      <c r="W53" s="93">
        <f t="shared" si="4"/>
        <v>5.5</v>
      </c>
      <c r="X53" s="93">
        <f t="shared" si="4"/>
        <v>5.4</v>
      </c>
      <c r="Y53" s="93">
        <f t="shared" si="4"/>
        <v>21</v>
      </c>
      <c r="Z53" s="93">
        <f t="shared" si="4"/>
        <v>45.9</v>
      </c>
      <c r="AA53" s="93">
        <f t="shared" si="4"/>
        <v>63.7</v>
      </c>
      <c r="AB53" s="93">
        <f t="shared" si="4"/>
        <v>57.2</v>
      </c>
      <c r="AC53" s="93">
        <f t="shared" si="4"/>
        <v>64.8</v>
      </c>
      <c r="AD53" s="93">
        <f t="shared" si="4"/>
        <v>63.3</v>
      </c>
      <c r="AE53" s="93">
        <f t="shared" si="4"/>
        <v>65.3</v>
      </c>
      <c r="AF53" s="93">
        <f t="shared" si="4"/>
        <v>66</v>
      </c>
      <c r="AG53" s="108">
        <f t="shared" si="4"/>
        <v>20.6</v>
      </c>
      <c r="AH53" s="108">
        <f t="shared" si="4"/>
        <v>20.6</v>
      </c>
      <c r="AI53" s="108">
        <f t="shared" si="4"/>
        <v>20.6</v>
      </c>
      <c r="AJ53" s="108">
        <f t="shared" si="4"/>
        <v>20.6</v>
      </c>
      <c r="AK53" s="108">
        <f t="shared" si="4"/>
        <v>20.6</v>
      </c>
    </row>
    <row r="54" spans="7:37" x14ac:dyDescent="0.35">
      <c r="G54" s="1">
        <v>15</v>
      </c>
      <c r="H54" s="93">
        <f t="shared" si="4"/>
        <v>10.5</v>
      </c>
      <c r="I54" s="93">
        <f t="shared" si="4"/>
        <v>43</v>
      </c>
      <c r="J54" s="93">
        <f t="shared" si="4"/>
        <v>54.6</v>
      </c>
      <c r="K54" s="93">
        <f t="shared" si="4"/>
        <v>64.2</v>
      </c>
      <c r="L54" s="93">
        <f t="shared" si="4"/>
        <v>76.8</v>
      </c>
      <c r="M54" s="93">
        <f t="shared" si="4"/>
        <v>82.7</v>
      </c>
      <c r="N54" s="93">
        <f t="shared" si="4"/>
        <v>84.2</v>
      </c>
      <c r="O54" s="93">
        <f t="shared" si="4"/>
        <v>57.4</v>
      </c>
      <c r="P54" s="93">
        <f t="shared" si="4"/>
        <v>54.9</v>
      </c>
      <c r="Q54" s="93">
        <f t="shared" si="4"/>
        <v>54</v>
      </c>
      <c r="R54" s="93">
        <f t="shared" si="4"/>
        <v>53.2</v>
      </c>
      <c r="S54" s="93">
        <f t="shared" si="4"/>
        <v>53</v>
      </c>
      <c r="T54" s="93">
        <f t="shared" si="4"/>
        <v>58.4</v>
      </c>
      <c r="U54" s="93">
        <f t="shared" si="4"/>
        <v>0.8</v>
      </c>
      <c r="V54" s="93">
        <f t="shared" si="4"/>
        <v>500</v>
      </c>
      <c r="W54" s="93">
        <f t="shared" si="4"/>
        <v>5.9</v>
      </c>
      <c r="X54" s="93">
        <f t="shared" si="4"/>
        <v>5.9</v>
      </c>
      <c r="Y54" s="93">
        <f t="shared" si="4"/>
        <v>21.5</v>
      </c>
      <c r="Z54" s="93">
        <f t="shared" si="4"/>
        <v>46.3</v>
      </c>
      <c r="AA54" s="93">
        <f t="shared" si="4"/>
        <v>64.099999999999994</v>
      </c>
      <c r="AB54" s="93">
        <f t="shared" si="4"/>
        <v>57.6</v>
      </c>
      <c r="AC54" s="93">
        <f t="shared" si="4"/>
        <v>65.2</v>
      </c>
      <c r="AD54" s="93">
        <f t="shared" si="4"/>
        <v>63.7</v>
      </c>
      <c r="AE54" s="93">
        <f t="shared" si="4"/>
        <v>65.7</v>
      </c>
      <c r="AF54" s="93">
        <f t="shared" si="4"/>
        <v>66.400000000000006</v>
      </c>
      <c r="AG54" s="108">
        <f t="shared" si="4"/>
        <v>21</v>
      </c>
      <c r="AH54" s="108">
        <f t="shared" si="4"/>
        <v>21</v>
      </c>
      <c r="AI54" s="108">
        <f t="shared" si="4"/>
        <v>21</v>
      </c>
      <c r="AJ54" s="108">
        <f t="shared" si="4"/>
        <v>21</v>
      </c>
      <c r="AK54" s="108">
        <f t="shared" si="4"/>
        <v>21</v>
      </c>
    </row>
    <row r="55" spans="7:37" x14ac:dyDescent="0.35">
      <c r="G55" s="1">
        <v>16</v>
      </c>
      <c r="H55" s="93">
        <f t="shared" si="4"/>
        <v>10.9</v>
      </c>
      <c r="I55" s="93">
        <f t="shared" si="4"/>
        <v>43.3</v>
      </c>
      <c r="J55" s="93">
        <f t="shared" si="4"/>
        <v>54.9</v>
      </c>
      <c r="K55" s="93">
        <f t="shared" si="4"/>
        <v>64.599999999999994</v>
      </c>
      <c r="L55" s="93">
        <f t="shared" si="4"/>
        <v>77.099999999999994</v>
      </c>
      <c r="M55" s="93">
        <f t="shared" si="4"/>
        <v>83</v>
      </c>
      <c r="N55" s="93">
        <f t="shared" si="4"/>
        <v>84.5</v>
      </c>
      <c r="O55" s="93">
        <f t="shared" si="4"/>
        <v>57.7</v>
      </c>
      <c r="P55" s="93">
        <f t="shared" si="4"/>
        <v>55.2</v>
      </c>
      <c r="Q55" s="93">
        <f t="shared" si="4"/>
        <v>54.3</v>
      </c>
      <c r="R55" s="93">
        <f t="shared" si="4"/>
        <v>53.5</v>
      </c>
      <c r="S55" s="93">
        <f t="shared" si="4"/>
        <v>52.1</v>
      </c>
      <c r="T55" s="93">
        <f t="shared" si="4"/>
        <v>57.5</v>
      </c>
      <c r="U55" s="93">
        <f t="shared" si="4"/>
        <v>5.5</v>
      </c>
      <c r="V55" s="93">
        <f t="shared" si="4"/>
        <v>5.9</v>
      </c>
      <c r="W55" s="93">
        <f t="shared" si="4"/>
        <v>500</v>
      </c>
      <c r="X55" s="93">
        <f t="shared" si="4"/>
        <v>7.4</v>
      </c>
      <c r="Y55" s="93">
        <f t="shared" si="4"/>
        <v>17.8</v>
      </c>
      <c r="Z55" s="93">
        <f t="shared" si="4"/>
        <v>46.7</v>
      </c>
      <c r="AA55" s="93">
        <f t="shared" si="4"/>
        <v>64.400000000000006</v>
      </c>
      <c r="AB55" s="93">
        <f t="shared" si="4"/>
        <v>57.9</v>
      </c>
      <c r="AC55" s="93">
        <f t="shared" si="4"/>
        <v>65.599999999999994</v>
      </c>
      <c r="AD55" s="93">
        <f t="shared" si="4"/>
        <v>64.099999999999994</v>
      </c>
      <c r="AE55" s="93">
        <f t="shared" si="4"/>
        <v>66</v>
      </c>
      <c r="AF55" s="93">
        <f t="shared" si="4"/>
        <v>66.8</v>
      </c>
      <c r="AG55" s="108">
        <f t="shared" si="4"/>
        <v>22</v>
      </c>
      <c r="AH55" s="108">
        <f t="shared" si="4"/>
        <v>22</v>
      </c>
      <c r="AI55" s="108">
        <f t="shared" si="4"/>
        <v>22</v>
      </c>
      <c r="AJ55" s="108">
        <f t="shared" si="4"/>
        <v>22</v>
      </c>
      <c r="AK55" s="108">
        <f t="shared" si="4"/>
        <v>22</v>
      </c>
    </row>
    <row r="56" spans="7:37" x14ac:dyDescent="0.35">
      <c r="G56" s="1">
        <v>17</v>
      </c>
      <c r="H56" s="93">
        <f t="shared" si="4"/>
        <v>5</v>
      </c>
      <c r="I56" s="93">
        <f t="shared" si="4"/>
        <v>40.299999999999997</v>
      </c>
      <c r="J56" s="93">
        <f t="shared" si="4"/>
        <v>51.9</v>
      </c>
      <c r="K56" s="93">
        <f t="shared" si="4"/>
        <v>61.6</v>
      </c>
      <c r="L56" s="93">
        <f t="shared" si="4"/>
        <v>74.099999999999994</v>
      </c>
      <c r="M56" s="93">
        <f t="shared" si="4"/>
        <v>80</v>
      </c>
      <c r="N56" s="93">
        <f t="shared" si="4"/>
        <v>81.5</v>
      </c>
      <c r="O56" s="93">
        <f t="shared" si="4"/>
        <v>54.7</v>
      </c>
      <c r="P56" s="93">
        <f t="shared" si="4"/>
        <v>52.2</v>
      </c>
      <c r="Q56" s="93">
        <f t="shared" si="4"/>
        <v>51.3</v>
      </c>
      <c r="R56" s="93">
        <f t="shared" si="4"/>
        <v>33.9</v>
      </c>
      <c r="S56" s="93">
        <f t="shared" si="4"/>
        <v>75.3</v>
      </c>
      <c r="T56" s="93">
        <f t="shared" si="4"/>
        <v>76.900000000000006</v>
      </c>
      <c r="U56" s="93">
        <f t="shared" si="4"/>
        <v>5</v>
      </c>
      <c r="V56" s="93">
        <f t="shared" si="4"/>
        <v>5.4</v>
      </c>
      <c r="W56" s="93">
        <f t="shared" si="4"/>
        <v>7.4</v>
      </c>
      <c r="X56" s="93">
        <f t="shared" si="4"/>
        <v>500</v>
      </c>
      <c r="Y56" s="93">
        <f t="shared" si="4"/>
        <v>16.2</v>
      </c>
      <c r="Z56" s="93">
        <f t="shared" si="4"/>
        <v>43.6</v>
      </c>
      <c r="AA56" s="93">
        <f t="shared" si="4"/>
        <v>61.4</v>
      </c>
      <c r="AB56" s="93">
        <f t="shared" si="4"/>
        <v>54.9</v>
      </c>
      <c r="AC56" s="93">
        <f t="shared" si="4"/>
        <v>62.5</v>
      </c>
      <c r="AD56" s="93">
        <f t="shared" si="4"/>
        <v>61</v>
      </c>
      <c r="AE56" s="93">
        <f t="shared" si="4"/>
        <v>63</v>
      </c>
      <c r="AF56" s="93">
        <f t="shared" si="4"/>
        <v>63.7</v>
      </c>
      <c r="AG56" s="108">
        <f t="shared" si="4"/>
        <v>17.899999999999999</v>
      </c>
      <c r="AH56" s="108">
        <f t="shared" si="4"/>
        <v>17.899999999999999</v>
      </c>
      <c r="AI56" s="108">
        <f t="shared" si="4"/>
        <v>17.899999999999999</v>
      </c>
      <c r="AJ56" s="108">
        <f t="shared" si="4"/>
        <v>17.899999999999999</v>
      </c>
      <c r="AK56" s="108">
        <f t="shared" si="4"/>
        <v>17.899999999999999</v>
      </c>
    </row>
    <row r="57" spans="7:37" x14ac:dyDescent="0.35">
      <c r="G57" s="1">
        <v>18</v>
      </c>
      <c r="H57" s="93">
        <f t="shared" si="4"/>
        <v>21</v>
      </c>
      <c r="I57" s="93">
        <f t="shared" si="4"/>
        <v>31</v>
      </c>
      <c r="J57" s="93">
        <f t="shared" si="4"/>
        <v>53.1</v>
      </c>
      <c r="K57" s="93">
        <f t="shared" si="4"/>
        <v>58.8</v>
      </c>
      <c r="L57" s="93">
        <f t="shared" si="4"/>
        <v>71.3</v>
      </c>
      <c r="M57" s="93">
        <f t="shared" si="4"/>
        <v>77.2</v>
      </c>
      <c r="N57" s="93">
        <f t="shared" si="4"/>
        <v>46.5</v>
      </c>
      <c r="O57" s="93">
        <f t="shared" si="4"/>
        <v>28.6</v>
      </c>
      <c r="P57" s="93">
        <f t="shared" si="4"/>
        <v>29.7</v>
      </c>
      <c r="Q57" s="93">
        <f t="shared" si="4"/>
        <v>29.1</v>
      </c>
      <c r="R57" s="93">
        <f t="shared" si="4"/>
        <v>26.1</v>
      </c>
      <c r="S57" s="93">
        <f t="shared" si="4"/>
        <v>89.2</v>
      </c>
      <c r="T57" s="93">
        <f t="shared" si="4"/>
        <v>90.9</v>
      </c>
      <c r="U57" s="93">
        <f t="shared" si="4"/>
        <v>20.6</v>
      </c>
      <c r="V57" s="93">
        <f t="shared" si="4"/>
        <v>21</v>
      </c>
      <c r="W57" s="93">
        <f t="shared" si="4"/>
        <v>18.100000000000001</v>
      </c>
      <c r="X57" s="93">
        <f t="shared" si="4"/>
        <v>16.5</v>
      </c>
      <c r="Y57" s="93">
        <f t="shared" si="4"/>
        <v>500</v>
      </c>
      <c r="Z57" s="93">
        <f t="shared" si="4"/>
        <v>40.9</v>
      </c>
      <c r="AA57" s="93">
        <f t="shared" si="4"/>
        <v>58.6</v>
      </c>
      <c r="AB57" s="93">
        <f t="shared" si="4"/>
        <v>56.1</v>
      </c>
      <c r="AC57" s="93">
        <f t="shared" si="4"/>
        <v>59.8</v>
      </c>
      <c r="AD57" s="93">
        <f t="shared" si="4"/>
        <v>58.3</v>
      </c>
      <c r="AE57" s="93">
        <f t="shared" si="4"/>
        <v>60.2</v>
      </c>
      <c r="AF57" s="93">
        <f t="shared" si="4"/>
        <v>61</v>
      </c>
      <c r="AG57" s="108">
        <f t="shared" si="4"/>
        <v>32.700000000000003</v>
      </c>
      <c r="AH57" s="108">
        <f t="shared" si="4"/>
        <v>32.700000000000003</v>
      </c>
      <c r="AI57" s="108">
        <f t="shared" si="4"/>
        <v>32.700000000000003</v>
      </c>
      <c r="AJ57" s="108">
        <f t="shared" si="4"/>
        <v>32.700000000000003</v>
      </c>
      <c r="AK57" s="108">
        <f t="shared" si="4"/>
        <v>32.700000000000003</v>
      </c>
    </row>
    <row r="58" spans="7:37" x14ac:dyDescent="0.35">
      <c r="G58" s="1">
        <v>19</v>
      </c>
      <c r="H58" s="93">
        <f t="shared" si="4"/>
        <v>38.700000000000003</v>
      </c>
      <c r="I58" s="93">
        <f t="shared" si="4"/>
        <v>22.2</v>
      </c>
      <c r="J58" s="93">
        <f t="shared" si="4"/>
        <v>9.8000000000000007</v>
      </c>
      <c r="K58" s="93">
        <f t="shared" si="4"/>
        <v>19.399999999999999</v>
      </c>
      <c r="L58" s="93">
        <f t="shared" si="4"/>
        <v>32</v>
      </c>
      <c r="M58" s="93">
        <f t="shared" si="4"/>
        <v>37.9</v>
      </c>
      <c r="N58" s="93">
        <f t="shared" si="4"/>
        <v>46.4</v>
      </c>
      <c r="O58" s="93">
        <f t="shared" si="4"/>
        <v>32.299999999999997</v>
      </c>
      <c r="P58" s="93">
        <f t="shared" si="4"/>
        <v>31.9</v>
      </c>
      <c r="Q58" s="93">
        <f t="shared" si="4"/>
        <v>31.8</v>
      </c>
      <c r="R58" s="93">
        <f t="shared" si="4"/>
        <v>32.4</v>
      </c>
      <c r="S58" s="93">
        <f t="shared" si="4"/>
        <v>86.5</v>
      </c>
      <c r="T58" s="93">
        <f t="shared" si="4"/>
        <v>88.1</v>
      </c>
      <c r="U58" s="93">
        <f t="shared" si="4"/>
        <v>45.8</v>
      </c>
      <c r="V58" s="93">
        <f t="shared" si="4"/>
        <v>46.2</v>
      </c>
      <c r="W58" s="93">
        <f t="shared" ref="W58:AK58" si="5">IF($G58=W$39,500,W23)</f>
        <v>47.1</v>
      </c>
      <c r="X58" s="93">
        <f t="shared" si="5"/>
        <v>43</v>
      </c>
      <c r="Y58" s="93">
        <f t="shared" si="5"/>
        <v>41.2</v>
      </c>
      <c r="Z58" s="93">
        <f t="shared" si="5"/>
        <v>500</v>
      </c>
      <c r="AA58" s="93">
        <f t="shared" si="5"/>
        <v>19.3</v>
      </c>
      <c r="AB58" s="93">
        <f t="shared" si="5"/>
        <v>19.8</v>
      </c>
      <c r="AC58" s="93">
        <f t="shared" si="5"/>
        <v>20.399999999999999</v>
      </c>
      <c r="AD58" s="93">
        <f t="shared" si="5"/>
        <v>18.899999999999999</v>
      </c>
      <c r="AE58" s="93">
        <f t="shared" si="5"/>
        <v>20.9</v>
      </c>
      <c r="AF58" s="93">
        <f t="shared" si="5"/>
        <v>21.6</v>
      </c>
      <c r="AG58" s="108">
        <f t="shared" si="5"/>
        <v>28.3</v>
      </c>
      <c r="AH58" s="108">
        <f t="shared" si="5"/>
        <v>28.3</v>
      </c>
      <c r="AI58" s="108">
        <f t="shared" si="5"/>
        <v>28.3</v>
      </c>
      <c r="AJ58" s="108">
        <f t="shared" si="5"/>
        <v>28.3</v>
      </c>
      <c r="AK58" s="108">
        <f t="shared" si="5"/>
        <v>28.3</v>
      </c>
    </row>
    <row r="59" spans="7:37" x14ac:dyDescent="0.35">
      <c r="G59" s="1">
        <v>20</v>
      </c>
      <c r="H59" s="93">
        <f t="shared" ref="H59:AK67" si="6">IF($G59=H$39,500,H24)</f>
        <v>52.8</v>
      </c>
      <c r="I59" s="93">
        <f t="shared" si="6"/>
        <v>34.299999999999997</v>
      </c>
      <c r="J59" s="93">
        <f t="shared" si="6"/>
        <v>3.9</v>
      </c>
      <c r="K59" s="93">
        <f t="shared" si="6"/>
        <v>5.0999999999999996</v>
      </c>
      <c r="L59" s="93">
        <f t="shared" si="6"/>
        <v>35.1</v>
      </c>
      <c r="M59" s="93">
        <f t="shared" si="6"/>
        <v>41</v>
      </c>
      <c r="N59" s="93">
        <f t="shared" si="6"/>
        <v>49.4</v>
      </c>
      <c r="O59" s="93">
        <f t="shared" si="6"/>
        <v>35.299999999999997</v>
      </c>
      <c r="P59" s="93">
        <f t="shared" si="6"/>
        <v>34.799999999999997</v>
      </c>
      <c r="Q59" s="93">
        <f t="shared" si="6"/>
        <v>34.799999999999997</v>
      </c>
      <c r="R59" s="93">
        <f t="shared" si="6"/>
        <v>37.4</v>
      </c>
      <c r="S59" s="93">
        <f t="shared" si="6"/>
        <v>101</v>
      </c>
      <c r="T59" s="93">
        <f t="shared" si="6"/>
        <v>102</v>
      </c>
      <c r="U59" s="93">
        <f t="shared" si="6"/>
        <v>59.9</v>
      </c>
      <c r="V59" s="93">
        <f t="shared" si="6"/>
        <v>60.3</v>
      </c>
      <c r="W59" s="93">
        <f t="shared" si="6"/>
        <v>61.2</v>
      </c>
      <c r="X59" s="93">
        <f t="shared" si="6"/>
        <v>57.1</v>
      </c>
      <c r="Y59" s="93">
        <f t="shared" si="6"/>
        <v>59.2</v>
      </c>
      <c r="Z59" s="93">
        <f t="shared" si="6"/>
        <v>13.1</v>
      </c>
      <c r="AA59" s="93">
        <f t="shared" si="6"/>
        <v>500</v>
      </c>
      <c r="AB59" s="93">
        <f t="shared" si="6"/>
        <v>2.6</v>
      </c>
      <c r="AC59" s="93">
        <f t="shared" si="6"/>
        <v>7.2</v>
      </c>
      <c r="AD59" s="93">
        <f t="shared" si="6"/>
        <v>9</v>
      </c>
      <c r="AE59" s="93">
        <f t="shared" si="6"/>
        <v>11.2</v>
      </c>
      <c r="AF59" s="93">
        <f t="shared" si="6"/>
        <v>12.1</v>
      </c>
      <c r="AG59" s="108">
        <f t="shared" si="6"/>
        <v>46</v>
      </c>
      <c r="AH59" s="108">
        <f t="shared" si="6"/>
        <v>46</v>
      </c>
      <c r="AI59" s="108">
        <f t="shared" si="6"/>
        <v>46</v>
      </c>
      <c r="AJ59" s="108">
        <f t="shared" si="6"/>
        <v>46</v>
      </c>
      <c r="AK59" s="108">
        <f t="shared" si="6"/>
        <v>46</v>
      </c>
    </row>
    <row r="60" spans="7:37" x14ac:dyDescent="0.35">
      <c r="G60" s="1">
        <v>21</v>
      </c>
      <c r="H60" s="93">
        <f t="shared" si="6"/>
        <v>49.8</v>
      </c>
      <c r="I60" s="93">
        <f t="shared" si="6"/>
        <v>34.9</v>
      </c>
      <c r="J60" s="93">
        <f t="shared" si="6"/>
        <v>5.4</v>
      </c>
      <c r="K60" s="93">
        <f t="shared" si="6"/>
        <v>5.0999999999999996</v>
      </c>
      <c r="L60" s="93">
        <f t="shared" si="6"/>
        <v>35.6</v>
      </c>
      <c r="M60" s="93">
        <f t="shared" si="6"/>
        <v>41.5</v>
      </c>
      <c r="N60" s="93">
        <f t="shared" si="6"/>
        <v>50</v>
      </c>
      <c r="O60" s="93">
        <f t="shared" si="6"/>
        <v>35.9</v>
      </c>
      <c r="P60" s="93">
        <f t="shared" si="6"/>
        <v>35.4</v>
      </c>
      <c r="Q60" s="93">
        <f t="shared" si="6"/>
        <v>35.299999999999997</v>
      </c>
      <c r="R60" s="93">
        <f t="shared" si="6"/>
        <v>38</v>
      </c>
      <c r="S60" s="93">
        <f t="shared" si="6"/>
        <v>97.6</v>
      </c>
      <c r="T60" s="93">
        <f t="shared" si="6"/>
        <v>99.2</v>
      </c>
      <c r="U60" s="93">
        <f t="shared" si="6"/>
        <v>56.8</v>
      </c>
      <c r="V60" s="93">
        <f t="shared" si="6"/>
        <v>57.2</v>
      </c>
      <c r="W60" s="93">
        <f t="shared" si="6"/>
        <v>58.2</v>
      </c>
      <c r="X60" s="93">
        <f t="shared" si="6"/>
        <v>54.1</v>
      </c>
      <c r="Y60" s="93">
        <f t="shared" si="6"/>
        <v>61.7</v>
      </c>
      <c r="Z60" s="93">
        <f t="shared" si="6"/>
        <v>20.9</v>
      </c>
      <c r="AA60" s="93">
        <f t="shared" si="6"/>
        <v>1.9</v>
      </c>
      <c r="AB60" s="93">
        <f t="shared" si="6"/>
        <v>500</v>
      </c>
      <c r="AC60" s="93">
        <f t="shared" si="6"/>
        <v>5.8</v>
      </c>
      <c r="AD60" s="93">
        <f t="shared" si="6"/>
        <v>8.9</v>
      </c>
      <c r="AE60" s="93">
        <f t="shared" si="6"/>
        <v>9.9</v>
      </c>
      <c r="AF60" s="93">
        <f t="shared" si="6"/>
        <v>11.2</v>
      </c>
      <c r="AG60" s="108">
        <f t="shared" si="6"/>
        <v>39.5</v>
      </c>
      <c r="AH60" s="108">
        <f t="shared" si="6"/>
        <v>39.5</v>
      </c>
      <c r="AI60" s="108">
        <f t="shared" si="6"/>
        <v>39.5</v>
      </c>
      <c r="AJ60" s="108">
        <f t="shared" si="6"/>
        <v>39.5</v>
      </c>
      <c r="AK60" s="108">
        <f t="shared" si="6"/>
        <v>39.5</v>
      </c>
    </row>
    <row r="61" spans="7:37" x14ac:dyDescent="0.35">
      <c r="G61" s="1">
        <v>22</v>
      </c>
      <c r="H61" s="93">
        <f t="shared" si="6"/>
        <v>58.2</v>
      </c>
      <c r="I61" s="93">
        <f t="shared" si="6"/>
        <v>35.700000000000003</v>
      </c>
      <c r="J61" s="93">
        <f t="shared" si="6"/>
        <v>15.1</v>
      </c>
      <c r="K61" s="93">
        <f t="shared" si="6"/>
        <v>2.2000000000000002</v>
      </c>
      <c r="L61" s="93">
        <f t="shared" si="6"/>
        <v>23.4</v>
      </c>
      <c r="M61" s="93">
        <f t="shared" si="6"/>
        <v>29.3</v>
      </c>
      <c r="N61" s="93">
        <f t="shared" si="6"/>
        <v>50.8</v>
      </c>
      <c r="O61" s="93">
        <f t="shared" si="6"/>
        <v>36.700000000000003</v>
      </c>
      <c r="P61" s="93">
        <f t="shared" si="6"/>
        <v>36.200000000000003</v>
      </c>
      <c r="Q61" s="93">
        <f t="shared" si="6"/>
        <v>36.1</v>
      </c>
      <c r="R61" s="93">
        <f t="shared" si="6"/>
        <v>38.799999999999997</v>
      </c>
      <c r="S61" s="93">
        <f t="shared" si="6"/>
        <v>106</v>
      </c>
      <c r="T61" s="93">
        <f t="shared" si="6"/>
        <v>108</v>
      </c>
      <c r="U61" s="93">
        <f t="shared" si="6"/>
        <v>65.3</v>
      </c>
      <c r="V61" s="93">
        <f t="shared" si="6"/>
        <v>65.7</v>
      </c>
      <c r="W61" s="93">
        <f t="shared" si="6"/>
        <v>66.599999999999994</v>
      </c>
      <c r="X61" s="93">
        <f t="shared" si="6"/>
        <v>62.5</v>
      </c>
      <c r="Y61" s="93">
        <f t="shared" si="6"/>
        <v>62.5</v>
      </c>
      <c r="Z61" s="93">
        <f t="shared" si="6"/>
        <v>21.6</v>
      </c>
      <c r="AA61" s="93">
        <f t="shared" si="6"/>
        <v>7.3</v>
      </c>
      <c r="AB61" s="93">
        <f t="shared" si="6"/>
        <v>6.4</v>
      </c>
      <c r="AC61" s="93">
        <f t="shared" si="6"/>
        <v>500</v>
      </c>
      <c r="AD61" s="93">
        <f t="shared" si="6"/>
        <v>3</v>
      </c>
      <c r="AE61" s="93">
        <f t="shared" si="6"/>
        <v>3.5</v>
      </c>
      <c r="AF61" s="93">
        <f t="shared" si="6"/>
        <v>4.8</v>
      </c>
      <c r="AG61" s="108">
        <f t="shared" si="6"/>
        <v>47.2</v>
      </c>
      <c r="AH61" s="108">
        <f t="shared" si="6"/>
        <v>47.2</v>
      </c>
      <c r="AI61" s="108">
        <f t="shared" si="6"/>
        <v>47.2</v>
      </c>
      <c r="AJ61" s="108">
        <f t="shared" si="6"/>
        <v>47.2</v>
      </c>
      <c r="AK61" s="108">
        <f t="shared" si="6"/>
        <v>47.2</v>
      </c>
    </row>
    <row r="62" spans="7:37" x14ac:dyDescent="0.35">
      <c r="G62" s="1">
        <v>23</v>
      </c>
      <c r="H62" s="93">
        <f t="shared" si="6"/>
        <v>56.7</v>
      </c>
      <c r="I62" s="93">
        <f t="shared" si="6"/>
        <v>34.200000000000003</v>
      </c>
      <c r="J62" s="93">
        <f t="shared" si="6"/>
        <v>13.6</v>
      </c>
      <c r="K62" s="93">
        <f t="shared" si="6"/>
        <v>4.5</v>
      </c>
      <c r="L62" s="93">
        <f t="shared" si="6"/>
        <v>22.4</v>
      </c>
      <c r="M62" s="93">
        <f t="shared" si="6"/>
        <v>28.3</v>
      </c>
      <c r="N62" s="93">
        <f t="shared" si="6"/>
        <v>49.3</v>
      </c>
      <c r="O62" s="93">
        <f t="shared" si="6"/>
        <v>35.200000000000003</v>
      </c>
      <c r="P62" s="93">
        <f t="shared" si="6"/>
        <v>34.700000000000003</v>
      </c>
      <c r="Q62" s="93">
        <f t="shared" si="6"/>
        <v>34.6</v>
      </c>
      <c r="R62" s="93">
        <f t="shared" si="6"/>
        <v>37.299999999999997</v>
      </c>
      <c r="S62" s="93">
        <f t="shared" si="6"/>
        <v>104</v>
      </c>
      <c r="T62" s="93">
        <f t="shared" si="6"/>
        <v>106</v>
      </c>
      <c r="U62" s="93">
        <f t="shared" si="6"/>
        <v>63.8</v>
      </c>
      <c r="V62" s="93">
        <f t="shared" si="6"/>
        <v>64.2</v>
      </c>
      <c r="W62" s="93">
        <f t="shared" si="6"/>
        <v>65.099999999999994</v>
      </c>
      <c r="X62" s="93">
        <f t="shared" si="6"/>
        <v>61</v>
      </c>
      <c r="Y62" s="93">
        <f t="shared" si="6"/>
        <v>61</v>
      </c>
      <c r="Z62" s="93">
        <f t="shared" si="6"/>
        <v>20.100000000000001</v>
      </c>
      <c r="AA62" s="93">
        <f t="shared" si="6"/>
        <v>8.8000000000000007</v>
      </c>
      <c r="AB62" s="93">
        <f t="shared" si="6"/>
        <v>9.3000000000000007</v>
      </c>
      <c r="AC62" s="93">
        <f t="shared" si="6"/>
        <v>3</v>
      </c>
      <c r="AD62" s="93">
        <f t="shared" si="6"/>
        <v>500</v>
      </c>
      <c r="AE62" s="93">
        <f t="shared" si="6"/>
        <v>3</v>
      </c>
      <c r="AF62" s="93">
        <f t="shared" si="6"/>
        <v>3.9</v>
      </c>
      <c r="AG62" s="108">
        <f t="shared" si="6"/>
        <v>45.7</v>
      </c>
      <c r="AH62" s="108">
        <f t="shared" si="6"/>
        <v>45.7</v>
      </c>
      <c r="AI62" s="108">
        <f t="shared" si="6"/>
        <v>45.7</v>
      </c>
      <c r="AJ62" s="108">
        <f t="shared" si="6"/>
        <v>45.7</v>
      </c>
      <c r="AK62" s="108">
        <f t="shared" si="6"/>
        <v>45.7</v>
      </c>
    </row>
    <row r="63" spans="7:37" x14ac:dyDescent="0.35">
      <c r="G63" s="1">
        <v>24</v>
      </c>
      <c r="H63" s="93">
        <f t="shared" si="6"/>
        <v>58.2</v>
      </c>
      <c r="I63" s="93">
        <f t="shared" si="6"/>
        <v>35.9</v>
      </c>
      <c r="J63" s="93">
        <f t="shared" si="6"/>
        <v>15.9</v>
      </c>
      <c r="K63" s="93">
        <f t="shared" si="6"/>
        <v>5.2</v>
      </c>
      <c r="L63" s="93">
        <f t="shared" si="6"/>
        <v>21</v>
      </c>
      <c r="M63" s="93">
        <f t="shared" si="6"/>
        <v>26.9</v>
      </c>
      <c r="N63" s="93">
        <f t="shared" si="6"/>
        <v>51</v>
      </c>
      <c r="O63" s="93">
        <f t="shared" si="6"/>
        <v>36.9</v>
      </c>
      <c r="P63" s="93">
        <f t="shared" si="6"/>
        <v>36.4</v>
      </c>
      <c r="Q63" s="93">
        <f t="shared" si="6"/>
        <v>36.299999999999997</v>
      </c>
      <c r="R63" s="93">
        <f t="shared" si="6"/>
        <v>38.9</v>
      </c>
      <c r="S63" s="93">
        <f t="shared" si="6"/>
        <v>106</v>
      </c>
      <c r="T63" s="93">
        <f t="shared" si="6"/>
        <v>108</v>
      </c>
      <c r="U63" s="93">
        <f t="shared" si="6"/>
        <v>65.2</v>
      </c>
      <c r="V63" s="93">
        <f t="shared" si="6"/>
        <v>65.599999999999994</v>
      </c>
      <c r="W63" s="93">
        <f t="shared" si="6"/>
        <v>66.599999999999994</v>
      </c>
      <c r="X63" s="93">
        <f t="shared" si="6"/>
        <v>62.5</v>
      </c>
      <c r="Y63" s="93">
        <f t="shared" si="6"/>
        <v>60.6</v>
      </c>
      <c r="Z63" s="93">
        <f t="shared" si="6"/>
        <v>21.6</v>
      </c>
      <c r="AA63" s="93">
        <f t="shared" si="6"/>
        <v>11.6</v>
      </c>
      <c r="AB63" s="93">
        <f t="shared" si="6"/>
        <v>10.1</v>
      </c>
      <c r="AC63" s="93">
        <f t="shared" si="6"/>
        <v>3.5</v>
      </c>
      <c r="AD63" s="93">
        <f t="shared" si="6"/>
        <v>3.1</v>
      </c>
      <c r="AE63" s="93">
        <f t="shared" si="6"/>
        <v>500</v>
      </c>
      <c r="AF63" s="93">
        <f t="shared" si="6"/>
        <v>2.5</v>
      </c>
      <c r="AG63" s="108">
        <f t="shared" si="6"/>
        <v>47.6</v>
      </c>
      <c r="AH63" s="108">
        <f t="shared" si="6"/>
        <v>47.6</v>
      </c>
      <c r="AI63" s="108">
        <f t="shared" si="6"/>
        <v>47.6</v>
      </c>
      <c r="AJ63" s="108">
        <f t="shared" si="6"/>
        <v>47.6</v>
      </c>
      <c r="AK63" s="108">
        <f t="shared" si="6"/>
        <v>47.6</v>
      </c>
    </row>
    <row r="64" spans="7:37" x14ac:dyDescent="0.35">
      <c r="G64" s="1">
        <v>25</v>
      </c>
      <c r="H64" s="93">
        <f t="shared" si="6"/>
        <v>59</v>
      </c>
      <c r="I64" s="93">
        <f t="shared" si="6"/>
        <v>36.700000000000003</v>
      </c>
      <c r="J64" s="93">
        <f t="shared" si="6"/>
        <v>16.7</v>
      </c>
      <c r="K64" s="93">
        <f t="shared" si="6"/>
        <v>6.6</v>
      </c>
      <c r="L64" s="93">
        <f t="shared" si="6"/>
        <v>19</v>
      </c>
      <c r="M64" s="93">
        <f t="shared" si="6"/>
        <v>24.9</v>
      </c>
      <c r="N64" s="93">
        <f t="shared" si="6"/>
        <v>51.8</v>
      </c>
      <c r="O64" s="93">
        <f t="shared" si="6"/>
        <v>37.700000000000003</v>
      </c>
      <c r="P64" s="93">
        <f t="shared" si="6"/>
        <v>37.200000000000003</v>
      </c>
      <c r="Q64" s="93">
        <f t="shared" si="6"/>
        <v>37.1</v>
      </c>
      <c r="R64" s="93">
        <f t="shared" si="6"/>
        <v>39.700000000000003</v>
      </c>
      <c r="S64" s="93">
        <f t="shared" si="6"/>
        <v>107</v>
      </c>
      <c r="T64" s="93">
        <f t="shared" si="6"/>
        <v>108</v>
      </c>
      <c r="U64" s="93">
        <f t="shared" si="6"/>
        <v>66</v>
      </c>
      <c r="V64" s="93">
        <f t="shared" si="6"/>
        <v>66.400000000000006</v>
      </c>
      <c r="W64" s="93">
        <f t="shared" si="6"/>
        <v>67.400000000000006</v>
      </c>
      <c r="X64" s="93">
        <f t="shared" si="6"/>
        <v>63.3</v>
      </c>
      <c r="Y64" s="93">
        <f t="shared" si="6"/>
        <v>61.5</v>
      </c>
      <c r="Z64" s="93">
        <f t="shared" si="6"/>
        <v>22.4</v>
      </c>
      <c r="AA64" s="93">
        <f t="shared" si="6"/>
        <v>11.9</v>
      </c>
      <c r="AB64" s="93">
        <f t="shared" si="6"/>
        <v>11.4</v>
      </c>
      <c r="AC64" s="93">
        <f t="shared" si="6"/>
        <v>4.8</v>
      </c>
      <c r="AD64" s="93">
        <f t="shared" si="6"/>
        <v>3.9</v>
      </c>
      <c r="AE64" s="93">
        <f t="shared" si="6"/>
        <v>2.5</v>
      </c>
      <c r="AF64" s="93">
        <f t="shared" si="6"/>
        <v>500</v>
      </c>
      <c r="AG64" s="108">
        <f t="shared" si="6"/>
        <v>48.4</v>
      </c>
      <c r="AH64" s="108">
        <f t="shared" si="6"/>
        <v>48.4</v>
      </c>
      <c r="AI64" s="108">
        <f t="shared" si="6"/>
        <v>48.4</v>
      </c>
      <c r="AJ64" s="108">
        <f t="shared" si="6"/>
        <v>48.4</v>
      </c>
      <c r="AK64" s="108">
        <f t="shared" si="6"/>
        <v>48.4</v>
      </c>
    </row>
    <row r="65" spans="7:45" x14ac:dyDescent="0.35">
      <c r="G65" s="63">
        <v>1</v>
      </c>
      <c r="H65" s="108">
        <f t="shared" si="6"/>
        <v>500</v>
      </c>
      <c r="I65" s="108">
        <f t="shared" si="6"/>
        <v>28.8</v>
      </c>
      <c r="J65" s="108">
        <f t="shared" si="6"/>
        <v>36.5</v>
      </c>
      <c r="K65" s="108">
        <f t="shared" si="6"/>
        <v>46.2</v>
      </c>
      <c r="L65" s="108">
        <f t="shared" si="6"/>
        <v>58.7</v>
      </c>
      <c r="M65" s="108">
        <f t="shared" si="6"/>
        <v>64.599999999999994</v>
      </c>
      <c r="N65" s="108">
        <f t="shared" si="6"/>
        <v>70</v>
      </c>
      <c r="O65" s="108">
        <f t="shared" si="6"/>
        <v>43.2</v>
      </c>
      <c r="P65" s="108">
        <f t="shared" si="6"/>
        <v>40.700000000000003</v>
      </c>
      <c r="Q65" s="108">
        <f t="shared" si="6"/>
        <v>39.9</v>
      </c>
      <c r="R65" s="108">
        <f t="shared" si="6"/>
        <v>39</v>
      </c>
      <c r="S65" s="108">
        <f t="shared" si="6"/>
        <v>65</v>
      </c>
      <c r="T65" s="108">
        <f t="shared" si="6"/>
        <v>66.599999999999994</v>
      </c>
      <c r="U65" s="108">
        <f t="shared" si="6"/>
        <v>20.6</v>
      </c>
      <c r="V65" s="108">
        <f t="shared" si="6"/>
        <v>21</v>
      </c>
      <c r="W65" s="108">
        <f t="shared" si="6"/>
        <v>22</v>
      </c>
      <c r="X65" s="108">
        <f t="shared" si="6"/>
        <v>17.899999999999999</v>
      </c>
      <c r="Y65" s="108">
        <f t="shared" si="6"/>
        <v>32.700000000000003</v>
      </c>
      <c r="Z65" s="108">
        <f t="shared" si="6"/>
        <v>28.3</v>
      </c>
      <c r="AA65" s="108">
        <f t="shared" si="6"/>
        <v>46</v>
      </c>
      <c r="AB65" s="108">
        <f t="shared" si="6"/>
        <v>39.5</v>
      </c>
      <c r="AC65" s="108">
        <f t="shared" si="6"/>
        <v>47.2</v>
      </c>
      <c r="AD65" s="108">
        <f t="shared" si="6"/>
        <v>45.7</v>
      </c>
      <c r="AE65" s="108">
        <f t="shared" si="6"/>
        <v>47.6</v>
      </c>
      <c r="AF65" s="108">
        <f t="shared" si="6"/>
        <v>48.4</v>
      </c>
      <c r="AG65" s="109">
        <f>IF($G65=AG$39,0,500)</f>
        <v>0</v>
      </c>
      <c r="AH65" s="109">
        <f t="shared" ref="AH65:AK69" si="7">IF($G65=AH$39,0,500)</f>
        <v>500</v>
      </c>
      <c r="AI65" s="109">
        <f t="shared" si="7"/>
        <v>500</v>
      </c>
      <c r="AJ65" s="109">
        <f t="shared" si="7"/>
        <v>500</v>
      </c>
      <c r="AK65" s="109">
        <f t="shared" si="7"/>
        <v>500</v>
      </c>
    </row>
    <row r="66" spans="7:45" x14ac:dyDescent="0.35">
      <c r="G66" s="63">
        <v>2</v>
      </c>
      <c r="H66" s="108">
        <f t="shared" si="6"/>
        <v>13.6</v>
      </c>
      <c r="I66" s="108">
        <f t="shared" si="6"/>
        <v>500</v>
      </c>
      <c r="J66" s="108">
        <f t="shared" si="6"/>
        <v>36.5</v>
      </c>
      <c r="K66" s="108">
        <f t="shared" si="6"/>
        <v>46.2</v>
      </c>
      <c r="L66" s="108">
        <f t="shared" si="6"/>
        <v>58.7</v>
      </c>
      <c r="M66" s="108">
        <f t="shared" si="6"/>
        <v>64.599999999999994</v>
      </c>
      <c r="N66" s="108">
        <f t="shared" si="6"/>
        <v>70</v>
      </c>
      <c r="O66" s="108">
        <f t="shared" si="6"/>
        <v>43.2</v>
      </c>
      <c r="P66" s="108">
        <f t="shared" si="6"/>
        <v>40.700000000000003</v>
      </c>
      <c r="Q66" s="108">
        <f t="shared" si="6"/>
        <v>39.9</v>
      </c>
      <c r="R66" s="108">
        <f t="shared" si="6"/>
        <v>39</v>
      </c>
      <c r="S66" s="108">
        <f t="shared" si="6"/>
        <v>65</v>
      </c>
      <c r="T66" s="108">
        <f t="shared" si="6"/>
        <v>66.599999999999994</v>
      </c>
      <c r="U66" s="108">
        <f t="shared" si="6"/>
        <v>20.6</v>
      </c>
      <c r="V66" s="108">
        <f t="shared" si="6"/>
        <v>21</v>
      </c>
      <c r="W66" s="108">
        <f t="shared" si="6"/>
        <v>22</v>
      </c>
      <c r="X66" s="108">
        <f t="shared" si="6"/>
        <v>17.899999999999999</v>
      </c>
      <c r="Y66" s="108">
        <f t="shared" si="6"/>
        <v>32.700000000000003</v>
      </c>
      <c r="Z66" s="108">
        <f t="shared" si="6"/>
        <v>28.3</v>
      </c>
      <c r="AA66" s="108">
        <f t="shared" si="6"/>
        <v>46</v>
      </c>
      <c r="AB66" s="108">
        <f t="shared" si="6"/>
        <v>39.5</v>
      </c>
      <c r="AC66" s="108">
        <f t="shared" si="6"/>
        <v>47.2</v>
      </c>
      <c r="AD66" s="108">
        <f t="shared" si="6"/>
        <v>45.7</v>
      </c>
      <c r="AE66" s="108">
        <f t="shared" si="6"/>
        <v>47.6</v>
      </c>
      <c r="AF66" s="108">
        <f t="shared" si="6"/>
        <v>48.4</v>
      </c>
      <c r="AG66" s="109">
        <f t="shared" ref="AG66:AG69" si="8">IF($G66=AG$39,0,500)</f>
        <v>500</v>
      </c>
      <c r="AH66" s="109">
        <f t="shared" si="7"/>
        <v>0</v>
      </c>
      <c r="AI66" s="109">
        <f t="shared" si="7"/>
        <v>500</v>
      </c>
      <c r="AJ66" s="109">
        <f t="shared" si="7"/>
        <v>500</v>
      </c>
      <c r="AK66" s="109">
        <f t="shared" si="7"/>
        <v>500</v>
      </c>
    </row>
    <row r="67" spans="7:45" x14ac:dyDescent="0.35">
      <c r="G67" s="63">
        <v>3</v>
      </c>
      <c r="H67" s="108">
        <f t="shared" si="6"/>
        <v>13.6</v>
      </c>
      <c r="I67" s="108">
        <f t="shared" si="6"/>
        <v>28.8</v>
      </c>
      <c r="J67" s="108">
        <f t="shared" si="6"/>
        <v>500</v>
      </c>
      <c r="K67" s="108">
        <f t="shared" si="6"/>
        <v>46.2</v>
      </c>
      <c r="L67" s="108">
        <f t="shared" si="6"/>
        <v>58.7</v>
      </c>
      <c r="M67" s="108">
        <f t="shared" si="6"/>
        <v>64.599999999999994</v>
      </c>
      <c r="N67" s="108">
        <f t="shared" si="6"/>
        <v>70</v>
      </c>
      <c r="O67" s="108">
        <f t="shared" si="6"/>
        <v>43.2</v>
      </c>
      <c r="P67" s="108">
        <f t="shared" si="6"/>
        <v>40.700000000000003</v>
      </c>
      <c r="Q67" s="108">
        <f t="shared" si="6"/>
        <v>39.9</v>
      </c>
      <c r="R67" s="108">
        <f t="shared" si="6"/>
        <v>39</v>
      </c>
      <c r="S67" s="108">
        <f t="shared" si="6"/>
        <v>65</v>
      </c>
      <c r="T67" s="108">
        <f t="shared" si="6"/>
        <v>66.599999999999994</v>
      </c>
      <c r="U67" s="108">
        <f t="shared" si="6"/>
        <v>20.6</v>
      </c>
      <c r="V67" s="108">
        <f t="shared" si="6"/>
        <v>21</v>
      </c>
      <c r="W67" s="108">
        <f t="shared" si="6"/>
        <v>22</v>
      </c>
      <c r="X67" s="108">
        <f t="shared" si="6"/>
        <v>17.899999999999999</v>
      </c>
      <c r="Y67" s="108">
        <f t="shared" si="6"/>
        <v>32.700000000000003</v>
      </c>
      <c r="Z67" s="108">
        <f t="shared" si="6"/>
        <v>28.3</v>
      </c>
      <c r="AA67" s="108">
        <f t="shared" si="6"/>
        <v>46</v>
      </c>
      <c r="AB67" s="108">
        <f t="shared" si="6"/>
        <v>39.5</v>
      </c>
      <c r="AC67" s="108">
        <f t="shared" si="6"/>
        <v>47.2</v>
      </c>
      <c r="AD67" s="108">
        <f t="shared" si="6"/>
        <v>45.7</v>
      </c>
      <c r="AE67" s="108">
        <f t="shared" si="6"/>
        <v>47.6</v>
      </c>
      <c r="AF67" s="108">
        <f t="shared" si="6"/>
        <v>48.4</v>
      </c>
      <c r="AG67" s="109">
        <f t="shared" si="8"/>
        <v>500</v>
      </c>
      <c r="AH67" s="109">
        <f t="shared" si="7"/>
        <v>500</v>
      </c>
      <c r="AI67" s="109">
        <f t="shared" si="7"/>
        <v>0</v>
      </c>
      <c r="AJ67" s="109">
        <f t="shared" si="7"/>
        <v>500</v>
      </c>
      <c r="AK67" s="109">
        <f t="shared" si="7"/>
        <v>500</v>
      </c>
    </row>
    <row r="68" spans="7:45" x14ac:dyDescent="0.35">
      <c r="G68" s="63">
        <v>4</v>
      </c>
      <c r="H68" s="108">
        <f t="shared" ref="H68:AF69" si="9">IF($G68=H$39,500,H33)</f>
        <v>13.6</v>
      </c>
      <c r="I68" s="108">
        <f t="shared" si="9"/>
        <v>28.8</v>
      </c>
      <c r="J68" s="108">
        <f t="shared" si="9"/>
        <v>36.5</v>
      </c>
      <c r="K68" s="108">
        <f t="shared" si="9"/>
        <v>500</v>
      </c>
      <c r="L68" s="108">
        <f t="shared" si="9"/>
        <v>58.7</v>
      </c>
      <c r="M68" s="108">
        <f t="shared" si="9"/>
        <v>64.599999999999994</v>
      </c>
      <c r="N68" s="108">
        <f t="shared" si="9"/>
        <v>70</v>
      </c>
      <c r="O68" s="108">
        <f t="shared" si="9"/>
        <v>43.2</v>
      </c>
      <c r="P68" s="108">
        <f t="shared" si="9"/>
        <v>40.700000000000003</v>
      </c>
      <c r="Q68" s="108">
        <f t="shared" si="9"/>
        <v>39.9</v>
      </c>
      <c r="R68" s="108">
        <f t="shared" si="9"/>
        <v>39</v>
      </c>
      <c r="S68" s="108">
        <f t="shared" si="9"/>
        <v>65</v>
      </c>
      <c r="T68" s="108">
        <f t="shared" si="9"/>
        <v>66.599999999999994</v>
      </c>
      <c r="U68" s="108">
        <f t="shared" si="9"/>
        <v>20.6</v>
      </c>
      <c r="V68" s="108">
        <f t="shared" si="9"/>
        <v>21</v>
      </c>
      <c r="W68" s="108">
        <f t="shared" si="9"/>
        <v>22</v>
      </c>
      <c r="X68" s="108">
        <f t="shared" si="9"/>
        <v>17.899999999999999</v>
      </c>
      <c r="Y68" s="108">
        <f t="shared" si="9"/>
        <v>32.700000000000003</v>
      </c>
      <c r="Z68" s="108">
        <f t="shared" si="9"/>
        <v>28.3</v>
      </c>
      <c r="AA68" s="108">
        <f t="shared" si="9"/>
        <v>46</v>
      </c>
      <c r="AB68" s="108">
        <f t="shared" si="9"/>
        <v>39.5</v>
      </c>
      <c r="AC68" s="108">
        <f t="shared" si="9"/>
        <v>47.2</v>
      </c>
      <c r="AD68" s="108">
        <f t="shared" si="9"/>
        <v>45.7</v>
      </c>
      <c r="AE68" s="108">
        <f t="shared" si="9"/>
        <v>47.6</v>
      </c>
      <c r="AF68" s="108">
        <f t="shared" si="9"/>
        <v>48.4</v>
      </c>
      <c r="AG68" s="109">
        <f t="shared" si="8"/>
        <v>500</v>
      </c>
      <c r="AH68" s="109">
        <f t="shared" si="7"/>
        <v>500</v>
      </c>
      <c r="AI68" s="109">
        <f t="shared" si="7"/>
        <v>500</v>
      </c>
      <c r="AJ68" s="109">
        <f t="shared" si="7"/>
        <v>0</v>
      </c>
      <c r="AK68" s="109">
        <f t="shared" si="7"/>
        <v>500</v>
      </c>
    </row>
    <row r="69" spans="7:45" x14ac:dyDescent="0.35">
      <c r="G69" s="63">
        <v>5</v>
      </c>
      <c r="H69" s="108">
        <f t="shared" si="9"/>
        <v>13.6</v>
      </c>
      <c r="I69" s="108">
        <f t="shared" si="9"/>
        <v>28.8</v>
      </c>
      <c r="J69" s="108">
        <f t="shared" si="9"/>
        <v>36.5</v>
      </c>
      <c r="K69" s="108">
        <f t="shared" si="9"/>
        <v>46.2</v>
      </c>
      <c r="L69" s="108">
        <f t="shared" si="9"/>
        <v>500</v>
      </c>
      <c r="M69" s="108">
        <f t="shared" si="9"/>
        <v>64.599999999999994</v>
      </c>
      <c r="N69" s="108">
        <f t="shared" si="9"/>
        <v>70</v>
      </c>
      <c r="O69" s="108">
        <f t="shared" si="9"/>
        <v>43.2</v>
      </c>
      <c r="P69" s="108">
        <f t="shared" si="9"/>
        <v>40.700000000000003</v>
      </c>
      <c r="Q69" s="108">
        <f t="shared" si="9"/>
        <v>39.9</v>
      </c>
      <c r="R69" s="108">
        <f t="shared" si="9"/>
        <v>39</v>
      </c>
      <c r="S69" s="108">
        <f t="shared" si="9"/>
        <v>65</v>
      </c>
      <c r="T69" s="108">
        <f t="shared" si="9"/>
        <v>66.599999999999994</v>
      </c>
      <c r="U69" s="108">
        <f t="shared" si="9"/>
        <v>20.6</v>
      </c>
      <c r="V69" s="108">
        <f t="shared" si="9"/>
        <v>21</v>
      </c>
      <c r="W69" s="108">
        <f t="shared" si="9"/>
        <v>22</v>
      </c>
      <c r="X69" s="108">
        <f t="shared" si="9"/>
        <v>17.899999999999999</v>
      </c>
      <c r="Y69" s="108">
        <f t="shared" si="9"/>
        <v>32.700000000000003</v>
      </c>
      <c r="Z69" s="108">
        <f t="shared" si="9"/>
        <v>28.3</v>
      </c>
      <c r="AA69" s="108">
        <f t="shared" si="9"/>
        <v>46</v>
      </c>
      <c r="AB69" s="108">
        <f t="shared" si="9"/>
        <v>39.5</v>
      </c>
      <c r="AC69" s="108">
        <f t="shared" si="9"/>
        <v>47.2</v>
      </c>
      <c r="AD69" s="108">
        <f t="shared" si="9"/>
        <v>45.7</v>
      </c>
      <c r="AE69" s="108">
        <f t="shared" si="9"/>
        <v>47.6</v>
      </c>
      <c r="AF69" s="108">
        <f t="shared" si="9"/>
        <v>48.4</v>
      </c>
      <c r="AG69" s="109">
        <f t="shared" si="8"/>
        <v>500</v>
      </c>
      <c r="AH69" s="109">
        <f t="shared" si="7"/>
        <v>500</v>
      </c>
      <c r="AI69" s="109">
        <f t="shared" si="7"/>
        <v>500</v>
      </c>
      <c r="AJ69" s="109">
        <f t="shared" si="7"/>
        <v>500</v>
      </c>
      <c r="AK69" s="109">
        <f t="shared" si="7"/>
        <v>0</v>
      </c>
    </row>
    <row r="74" spans="7:45" x14ac:dyDescent="0.35">
      <c r="G74" s="95" t="s">
        <v>85</v>
      </c>
      <c r="H74" s="96">
        <v>1</v>
      </c>
      <c r="I74" s="96">
        <v>2</v>
      </c>
      <c r="J74" s="96">
        <v>3</v>
      </c>
      <c r="K74" s="96">
        <v>4</v>
      </c>
      <c r="L74" s="96">
        <v>5</v>
      </c>
      <c r="M74" s="96">
        <v>6</v>
      </c>
      <c r="N74" s="96">
        <v>7</v>
      </c>
      <c r="O74" s="96">
        <v>8</v>
      </c>
      <c r="P74" s="96">
        <v>9</v>
      </c>
      <c r="Q74" s="96">
        <v>10</v>
      </c>
      <c r="R74" s="96">
        <v>11</v>
      </c>
      <c r="S74" s="96">
        <v>12</v>
      </c>
      <c r="T74" s="96">
        <v>13</v>
      </c>
      <c r="U74" s="96">
        <v>14</v>
      </c>
      <c r="V74" s="96">
        <v>15</v>
      </c>
      <c r="W74" s="96">
        <v>16</v>
      </c>
      <c r="X74" s="96">
        <v>17</v>
      </c>
      <c r="Y74" s="96">
        <v>18</v>
      </c>
      <c r="Z74" s="96">
        <v>19</v>
      </c>
      <c r="AA74" s="96">
        <v>20</v>
      </c>
      <c r="AB74" s="96">
        <v>21</v>
      </c>
      <c r="AC74" s="96">
        <v>22</v>
      </c>
      <c r="AD74" s="96">
        <v>23</v>
      </c>
      <c r="AE74" s="96">
        <v>24</v>
      </c>
      <c r="AF74" s="96">
        <v>25</v>
      </c>
      <c r="AG74" s="97">
        <v>26</v>
      </c>
      <c r="AH74" s="97">
        <v>27</v>
      </c>
      <c r="AI74" s="97">
        <v>28</v>
      </c>
      <c r="AJ74" s="98">
        <v>29</v>
      </c>
      <c r="AK74" s="97">
        <v>30</v>
      </c>
      <c r="AM74" t="s">
        <v>88</v>
      </c>
      <c r="AR74" s="99" t="s">
        <v>99</v>
      </c>
      <c r="AS74" t="s">
        <v>110</v>
      </c>
    </row>
    <row r="75" spans="7:45" x14ac:dyDescent="0.35">
      <c r="G75" s="96">
        <v>1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100">
        <v>0</v>
      </c>
      <c r="T75" s="100">
        <v>0</v>
      </c>
      <c r="U75" s="100">
        <v>0</v>
      </c>
      <c r="V75" s="100">
        <v>0</v>
      </c>
      <c r="W75" s="100">
        <v>1</v>
      </c>
      <c r="X75" s="100">
        <v>0</v>
      </c>
      <c r="Y75" s="100">
        <v>0</v>
      </c>
      <c r="Z75" s="100">
        <v>0</v>
      </c>
      <c r="AA75" s="100">
        <v>0</v>
      </c>
      <c r="AB75" s="100">
        <v>0</v>
      </c>
      <c r="AC75" s="100">
        <v>0</v>
      </c>
      <c r="AD75" s="100">
        <v>0</v>
      </c>
      <c r="AE75" s="100">
        <v>0</v>
      </c>
      <c r="AF75" s="100">
        <v>0</v>
      </c>
      <c r="AG75" s="101">
        <v>0</v>
      </c>
      <c r="AH75" s="101">
        <v>0</v>
      </c>
      <c r="AI75" s="101">
        <v>0</v>
      </c>
      <c r="AJ75" s="101">
        <v>0</v>
      </c>
      <c r="AK75" s="101">
        <v>0</v>
      </c>
      <c r="AM75" s="104">
        <f>SUM(H75:AK75)</f>
        <v>1</v>
      </c>
      <c r="AR75" s="157">
        <f>G75</f>
        <v>1</v>
      </c>
      <c r="AS75" s="157">
        <f>SUMPRODUCT(H75:AK75,$H$74:$AK$74)</f>
        <v>16</v>
      </c>
    </row>
    <row r="76" spans="7:45" x14ac:dyDescent="0.35">
      <c r="G76" s="96">
        <v>2</v>
      </c>
      <c r="H76" s="100">
        <v>0</v>
      </c>
      <c r="I76" s="100">
        <v>0</v>
      </c>
      <c r="J76" s="100">
        <v>0</v>
      </c>
      <c r="K76" s="100">
        <v>0</v>
      </c>
      <c r="L76" s="100">
        <v>0</v>
      </c>
      <c r="M76" s="100">
        <v>0</v>
      </c>
      <c r="N76" s="100">
        <v>0</v>
      </c>
      <c r="O76" s="100">
        <v>0</v>
      </c>
      <c r="P76" s="100">
        <v>0</v>
      </c>
      <c r="Q76" s="100">
        <v>0</v>
      </c>
      <c r="R76" s="100">
        <v>0</v>
      </c>
      <c r="S76" s="100">
        <v>0</v>
      </c>
      <c r="T76" s="100">
        <v>0</v>
      </c>
      <c r="U76" s="100">
        <v>0</v>
      </c>
      <c r="V76" s="100">
        <v>0</v>
      </c>
      <c r="W76" s="100">
        <v>0</v>
      </c>
      <c r="X76" s="100">
        <v>0</v>
      </c>
      <c r="Y76" s="100">
        <v>0</v>
      </c>
      <c r="Z76" s="100">
        <v>0</v>
      </c>
      <c r="AA76" s="100">
        <v>0</v>
      </c>
      <c r="AB76" s="100">
        <v>0</v>
      </c>
      <c r="AC76" s="100">
        <v>0</v>
      </c>
      <c r="AD76" s="100">
        <v>0</v>
      </c>
      <c r="AE76" s="100">
        <v>1</v>
      </c>
      <c r="AF76" s="100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M76" s="104">
        <f t="shared" ref="AM76:AM104" si="10">SUM(H76:AK76)</f>
        <v>1</v>
      </c>
      <c r="AO76" t="s">
        <v>93</v>
      </c>
      <c r="AP76" s="103">
        <f>SUM(H100:AF104)</f>
        <v>5</v>
      </c>
      <c r="AR76" s="156">
        <f t="shared" ref="AR76:AR104" si="11">G76</f>
        <v>2</v>
      </c>
      <c r="AS76" s="156">
        <f t="shared" ref="AS76:AS104" si="12">SUMPRODUCT(H76:AK76,$H$74:$AK$74)</f>
        <v>24</v>
      </c>
    </row>
    <row r="77" spans="7:45" x14ac:dyDescent="0.35">
      <c r="G77" s="96">
        <v>3</v>
      </c>
      <c r="H77" s="100">
        <v>0</v>
      </c>
      <c r="I77" s="100">
        <v>0</v>
      </c>
      <c r="J77" s="100">
        <v>0</v>
      </c>
      <c r="K77" s="100">
        <v>0</v>
      </c>
      <c r="L77" s="100">
        <v>0</v>
      </c>
      <c r="M77" s="100">
        <v>0</v>
      </c>
      <c r="N77" s="100">
        <v>0</v>
      </c>
      <c r="O77" s="100">
        <v>0</v>
      </c>
      <c r="P77" s="100">
        <v>0</v>
      </c>
      <c r="Q77" s="100">
        <v>0</v>
      </c>
      <c r="R77" s="100">
        <v>0</v>
      </c>
      <c r="S77" s="100">
        <v>0</v>
      </c>
      <c r="T77" s="100">
        <v>0</v>
      </c>
      <c r="U77" s="100">
        <v>0</v>
      </c>
      <c r="V77" s="100">
        <v>0</v>
      </c>
      <c r="W77" s="100">
        <v>0</v>
      </c>
      <c r="X77" s="100">
        <v>0</v>
      </c>
      <c r="Y77" s="100">
        <v>0</v>
      </c>
      <c r="Z77" s="100">
        <v>1</v>
      </c>
      <c r="AA77" s="100">
        <v>0</v>
      </c>
      <c r="AB77" s="100">
        <v>0</v>
      </c>
      <c r="AC77" s="100">
        <v>0</v>
      </c>
      <c r="AD77" s="100">
        <v>0</v>
      </c>
      <c r="AE77" s="100">
        <v>0</v>
      </c>
      <c r="AF77" s="100">
        <v>0</v>
      </c>
      <c r="AG77" s="101">
        <v>0</v>
      </c>
      <c r="AH77" s="101">
        <v>0</v>
      </c>
      <c r="AI77" s="101">
        <v>0</v>
      </c>
      <c r="AJ77" s="101">
        <v>0</v>
      </c>
      <c r="AK77" s="101">
        <v>0</v>
      </c>
      <c r="AM77" s="104">
        <f t="shared" si="10"/>
        <v>1</v>
      </c>
      <c r="AO77" t="s">
        <v>94</v>
      </c>
      <c r="AP77" s="103">
        <f>SUM(AG75:AK99)</f>
        <v>5</v>
      </c>
      <c r="AR77" s="150">
        <f t="shared" si="11"/>
        <v>3</v>
      </c>
      <c r="AS77" s="150">
        <f t="shared" si="12"/>
        <v>19</v>
      </c>
    </row>
    <row r="78" spans="7:45" x14ac:dyDescent="0.35">
      <c r="G78" s="96">
        <v>4</v>
      </c>
      <c r="H78" s="100">
        <v>0</v>
      </c>
      <c r="I78" s="100">
        <v>1</v>
      </c>
      <c r="J78" s="100">
        <v>0</v>
      </c>
      <c r="K78" s="100">
        <v>0</v>
      </c>
      <c r="L78" s="100">
        <v>0</v>
      </c>
      <c r="M78" s="100">
        <v>0</v>
      </c>
      <c r="N78" s="100">
        <v>0</v>
      </c>
      <c r="O78" s="100">
        <v>0</v>
      </c>
      <c r="P78" s="100">
        <v>0</v>
      </c>
      <c r="Q78" s="100">
        <v>0</v>
      </c>
      <c r="R78" s="100">
        <v>0</v>
      </c>
      <c r="S78" s="100">
        <v>0</v>
      </c>
      <c r="T78" s="100">
        <v>0</v>
      </c>
      <c r="U78" s="100">
        <v>0</v>
      </c>
      <c r="V78" s="100">
        <v>0</v>
      </c>
      <c r="W78" s="100">
        <v>0</v>
      </c>
      <c r="X78" s="100">
        <v>0</v>
      </c>
      <c r="Y78" s="100">
        <v>0</v>
      </c>
      <c r="Z78" s="100">
        <v>0</v>
      </c>
      <c r="AA78" s="100">
        <v>0</v>
      </c>
      <c r="AB78" s="100">
        <v>0</v>
      </c>
      <c r="AC78" s="100">
        <v>0</v>
      </c>
      <c r="AD78" s="100">
        <v>0</v>
      </c>
      <c r="AE78" s="100">
        <v>0</v>
      </c>
      <c r="AF78" s="100">
        <v>0</v>
      </c>
      <c r="AG78" s="101">
        <v>0</v>
      </c>
      <c r="AH78" s="101">
        <v>0</v>
      </c>
      <c r="AI78" s="101">
        <v>0</v>
      </c>
      <c r="AJ78" s="101">
        <v>0</v>
      </c>
      <c r="AK78" s="101">
        <v>0</v>
      </c>
      <c r="AM78" s="104">
        <f t="shared" si="10"/>
        <v>1</v>
      </c>
      <c r="AR78" s="156">
        <f t="shared" si="11"/>
        <v>4</v>
      </c>
      <c r="AS78" s="156">
        <f t="shared" si="12"/>
        <v>2</v>
      </c>
    </row>
    <row r="79" spans="7:45" x14ac:dyDescent="0.35">
      <c r="G79" s="96">
        <v>5</v>
      </c>
      <c r="H79" s="100">
        <v>0</v>
      </c>
      <c r="I79" s="100">
        <v>0</v>
      </c>
      <c r="J79" s="100">
        <v>0</v>
      </c>
      <c r="K79" s="100">
        <v>0</v>
      </c>
      <c r="L79" s="100">
        <v>0</v>
      </c>
      <c r="M79" s="100">
        <v>0</v>
      </c>
      <c r="N79" s="100">
        <v>0</v>
      </c>
      <c r="O79" s="100">
        <v>0</v>
      </c>
      <c r="P79" s="100">
        <v>0</v>
      </c>
      <c r="Q79" s="100">
        <v>0</v>
      </c>
      <c r="R79" s="100">
        <v>0</v>
      </c>
      <c r="S79" s="100">
        <v>0</v>
      </c>
      <c r="T79" s="100">
        <v>0</v>
      </c>
      <c r="U79" s="100">
        <v>0</v>
      </c>
      <c r="V79" s="100">
        <v>0</v>
      </c>
      <c r="W79" s="100">
        <v>0</v>
      </c>
      <c r="X79" s="100">
        <v>0</v>
      </c>
      <c r="Y79" s="100">
        <v>0</v>
      </c>
      <c r="Z79" s="100">
        <v>0</v>
      </c>
      <c r="AA79" s="100">
        <v>0</v>
      </c>
      <c r="AB79" s="100">
        <v>0</v>
      </c>
      <c r="AC79" s="100">
        <v>0</v>
      </c>
      <c r="AD79" s="100">
        <v>0</v>
      </c>
      <c r="AE79" s="100">
        <v>0</v>
      </c>
      <c r="AF79" s="100">
        <v>1</v>
      </c>
      <c r="AG79" s="101">
        <v>0</v>
      </c>
      <c r="AH79" s="101">
        <v>0</v>
      </c>
      <c r="AI79" s="101">
        <v>0</v>
      </c>
      <c r="AJ79" s="101">
        <v>0</v>
      </c>
      <c r="AK79" s="101">
        <v>0</v>
      </c>
      <c r="AM79" s="104">
        <f t="shared" si="10"/>
        <v>1</v>
      </c>
      <c r="AR79" s="155">
        <f t="shared" si="11"/>
        <v>5</v>
      </c>
      <c r="AS79" s="155">
        <f t="shared" si="12"/>
        <v>25</v>
      </c>
    </row>
    <row r="80" spans="7:45" x14ac:dyDescent="0.35">
      <c r="G80" s="96">
        <v>6</v>
      </c>
      <c r="H80" s="100">
        <v>0</v>
      </c>
      <c r="I80" s="100">
        <v>0</v>
      </c>
      <c r="J80" s="100">
        <v>0</v>
      </c>
      <c r="K80" s="100">
        <v>0</v>
      </c>
      <c r="L80" s="100">
        <v>1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0">
        <v>0</v>
      </c>
      <c r="S80" s="100">
        <v>0</v>
      </c>
      <c r="T80" s="100">
        <v>0</v>
      </c>
      <c r="U80" s="100">
        <v>0</v>
      </c>
      <c r="V80" s="100">
        <v>0</v>
      </c>
      <c r="W80" s="100">
        <v>0</v>
      </c>
      <c r="X80" s="100">
        <v>0</v>
      </c>
      <c r="Y80" s="100">
        <v>0</v>
      </c>
      <c r="Z80" s="100">
        <v>0</v>
      </c>
      <c r="AA80" s="100">
        <v>0</v>
      </c>
      <c r="AB80" s="100">
        <v>0</v>
      </c>
      <c r="AC80" s="100">
        <v>0</v>
      </c>
      <c r="AD80" s="100">
        <v>0</v>
      </c>
      <c r="AE80" s="100">
        <v>0</v>
      </c>
      <c r="AF80" s="100">
        <v>0</v>
      </c>
      <c r="AG80" s="101">
        <v>0</v>
      </c>
      <c r="AH80" s="101">
        <v>0</v>
      </c>
      <c r="AI80" s="101">
        <v>0</v>
      </c>
      <c r="AJ80" s="101">
        <v>0</v>
      </c>
      <c r="AK80" s="101">
        <v>0</v>
      </c>
      <c r="AM80" s="104">
        <f t="shared" si="10"/>
        <v>1</v>
      </c>
      <c r="AR80" s="155">
        <f t="shared" si="11"/>
        <v>6</v>
      </c>
      <c r="AS80" s="155">
        <f t="shared" si="12"/>
        <v>5</v>
      </c>
    </row>
    <row r="81" spans="7:55" x14ac:dyDescent="0.35">
      <c r="G81" s="96">
        <v>7</v>
      </c>
      <c r="H81" s="100">
        <v>0</v>
      </c>
      <c r="I81" s="100">
        <v>0</v>
      </c>
      <c r="J81" s="100">
        <v>0</v>
      </c>
      <c r="K81" s="100">
        <v>0</v>
      </c>
      <c r="L81" s="100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0">
        <v>0</v>
      </c>
      <c r="S81" s="100">
        <v>0</v>
      </c>
      <c r="T81" s="100">
        <v>0</v>
      </c>
      <c r="U81" s="100">
        <v>0</v>
      </c>
      <c r="V81" s="100">
        <v>0</v>
      </c>
      <c r="W81" s="100">
        <v>0</v>
      </c>
      <c r="X81" s="100">
        <v>0</v>
      </c>
      <c r="Y81" s="100">
        <v>0</v>
      </c>
      <c r="Z81" s="100">
        <v>0</v>
      </c>
      <c r="AA81" s="100">
        <v>0</v>
      </c>
      <c r="AB81" s="100">
        <v>0</v>
      </c>
      <c r="AC81" s="100">
        <v>0</v>
      </c>
      <c r="AD81" s="100">
        <v>0</v>
      </c>
      <c r="AE81" s="100">
        <v>0</v>
      </c>
      <c r="AF81" s="100">
        <v>0</v>
      </c>
      <c r="AG81" s="101">
        <v>1</v>
      </c>
      <c r="AH81" s="101">
        <v>0</v>
      </c>
      <c r="AI81" s="101">
        <v>0</v>
      </c>
      <c r="AJ81" s="101">
        <v>0</v>
      </c>
      <c r="AK81" s="101">
        <v>0</v>
      </c>
      <c r="AM81" s="104">
        <f t="shared" si="10"/>
        <v>1</v>
      </c>
      <c r="AR81" s="158">
        <f t="shared" si="11"/>
        <v>7</v>
      </c>
      <c r="AS81" s="158">
        <f t="shared" si="12"/>
        <v>26</v>
      </c>
    </row>
    <row r="82" spans="7:55" x14ac:dyDescent="0.35">
      <c r="G82" s="96">
        <v>8</v>
      </c>
      <c r="H82" s="100">
        <v>0</v>
      </c>
      <c r="I82" s="100">
        <v>0</v>
      </c>
      <c r="J82" s="100">
        <v>0</v>
      </c>
      <c r="K82" s="100">
        <v>0</v>
      </c>
      <c r="L82" s="100">
        <v>0</v>
      </c>
      <c r="M82" s="100">
        <v>0</v>
      </c>
      <c r="N82" s="100">
        <v>0</v>
      </c>
      <c r="O82" s="100">
        <v>0</v>
      </c>
      <c r="P82" s="100">
        <v>0</v>
      </c>
      <c r="Q82" s="100">
        <v>1</v>
      </c>
      <c r="R82" s="100">
        <v>0</v>
      </c>
      <c r="S82" s="100">
        <v>0</v>
      </c>
      <c r="T82" s="100">
        <v>0</v>
      </c>
      <c r="U82" s="100">
        <v>0</v>
      </c>
      <c r="V82" s="100">
        <v>0</v>
      </c>
      <c r="W82" s="100">
        <v>0</v>
      </c>
      <c r="X82" s="100">
        <v>0</v>
      </c>
      <c r="Y82" s="100">
        <v>0</v>
      </c>
      <c r="Z82" s="100">
        <v>0</v>
      </c>
      <c r="AA82" s="100">
        <v>0</v>
      </c>
      <c r="AB82" s="100">
        <v>0</v>
      </c>
      <c r="AC82" s="100">
        <v>0</v>
      </c>
      <c r="AD82" s="100">
        <v>0</v>
      </c>
      <c r="AE82" s="100">
        <v>0</v>
      </c>
      <c r="AF82" s="100">
        <v>0</v>
      </c>
      <c r="AG82" s="101">
        <v>0</v>
      </c>
      <c r="AH82" s="101">
        <v>0</v>
      </c>
      <c r="AI82" s="101">
        <v>0</v>
      </c>
      <c r="AJ82" s="101">
        <v>0</v>
      </c>
      <c r="AK82" s="101">
        <v>0</v>
      </c>
      <c r="AM82" s="104">
        <f t="shared" si="10"/>
        <v>1</v>
      </c>
      <c r="AR82" s="158">
        <f t="shared" si="11"/>
        <v>8</v>
      </c>
      <c r="AS82" s="158">
        <f t="shared" si="12"/>
        <v>10</v>
      </c>
    </row>
    <row r="83" spans="7:55" x14ac:dyDescent="0.35">
      <c r="G83" s="96">
        <v>9</v>
      </c>
      <c r="H83" s="100">
        <v>0</v>
      </c>
      <c r="I83" s="100">
        <v>0</v>
      </c>
      <c r="J83" s="100">
        <v>0</v>
      </c>
      <c r="K83" s="100">
        <v>0</v>
      </c>
      <c r="L83" s="100">
        <v>0</v>
      </c>
      <c r="M83" s="100">
        <v>0</v>
      </c>
      <c r="N83" s="100">
        <v>0</v>
      </c>
      <c r="O83" s="100">
        <v>0</v>
      </c>
      <c r="P83" s="100">
        <v>0</v>
      </c>
      <c r="Q83" s="100">
        <v>0</v>
      </c>
      <c r="R83" s="100">
        <v>1</v>
      </c>
      <c r="S83" s="100">
        <v>0</v>
      </c>
      <c r="T83" s="100">
        <v>0</v>
      </c>
      <c r="U83" s="100">
        <v>0</v>
      </c>
      <c r="V83" s="100">
        <v>0</v>
      </c>
      <c r="W83" s="100">
        <v>0</v>
      </c>
      <c r="X83" s="100">
        <v>0</v>
      </c>
      <c r="Y83" s="100">
        <v>0</v>
      </c>
      <c r="Z83" s="100">
        <v>0</v>
      </c>
      <c r="AA83" s="100">
        <v>0</v>
      </c>
      <c r="AB83" s="100">
        <v>0</v>
      </c>
      <c r="AC83" s="100">
        <v>0</v>
      </c>
      <c r="AD83" s="100">
        <v>0</v>
      </c>
      <c r="AE83" s="100">
        <v>0</v>
      </c>
      <c r="AF83" s="100">
        <v>0</v>
      </c>
      <c r="AG83" s="101">
        <v>0</v>
      </c>
      <c r="AH83" s="101">
        <v>0</v>
      </c>
      <c r="AI83" s="101">
        <v>0</v>
      </c>
      <c r="AJ83" s="101">
        <v>0</v>
      </c>
      <c r="AK83" s="101">
        <v>0</v>
      </c>
      <c r="AM83" s="104">
        <f t="shared" si="10"/>
        <v>1</v>
      </c>
      <c r="AR83" s="158">
        <f t="shared" si="11"/>
        <v>9</v>
      </c>
      <c r="AS83" s="158">
        <f t="shared" si="12"/>
        <v>11</v>
      </c>
    </row>
    <row r="84" spans="7:55" x14ac:dyDescent="0.35">
      <c r="G84" s="96">
        <v>10</v>
      </c>
      <c r="H84" s="100">
        <v>0</v>
      </c>
      <c r="I84" s="100">
        <v>0</v>
      </c>
      <c r="J84" s="100">
        <v>0</v>
      </c>
      <c r="K84" s="100">
        <v>0</v>
      </c>
      <c r="L84" s="100">
        <v>0</v>
      </c>
      <c r="M84" s="100">
        <v>0</v>
      </c>
      <c r="N84" s="100">
        <v>1</v>
      </c>
      <c r="O84" s="100">
        <v>0</v>
      </c>
      <c r="P84" s="100">
        <v>0</v>
      </c>
      <c r="Q84" s="100">
        <v>0</v>
      </c>
      <c r="R84" s="100">
        <v>0</v>
      </c>
      <c r="S84" s="100">
        <v>0</v>
      </c>
      <c r="T84" s="100">
        <v>0</v>
      </c>
      <c r="U84" s="100">
        <v>0</v>
      </c>
      <c r="V84" s="100">
        <v>0</v>
      </c>
      <c r="W84" s="100">
        <v>0</v>
      </c>
      <c r="X84" s="100">
        <v>0</v>
      </c>
      <c r="Y84" s="100">
        <v>0</v>
      </c>
      <c r="Z84" s="100">
        <v>0</v>
      </c>
      <c r="AA84" s="100">
        <v>0</v>
      </c>
      <c r="AB84" s="100">
        <v>0</v>
      </c>
      <c r="AC84" s="100">
        <v>0</v>
      </c>
      <c r="AD84" s="100">
        <v>0</v>
      </c>
      <c r="AE84" s="100">
        <v>0</v>
      </c>
      <c r="AF84" s="100">
        <v>0</v>
      </c>
      <c r="AG84" s="101">
        <v>0</v>
      </c>
      <c r="AH84" s="101">
        <v>0</v>
      </c>
      <c r="AI84" s="101">
        <v>0</v>
      </c>
      <c r="AJ84" s="101">
        <v>0</v>
      </c>
      <c r="AK84" s="101">
        <v>0</v>
      </c>
      <c r="AM84" s="104">
        <f t="shared" si="10"/>
        <v>1</v>
      </c>
      <c r="AR84" s="158">
        <f t="shared" si="11"/>
        <v>10</v>
      </c>
      <c r="AS84" s="158">
        <f t="shared" si="12"/>
        <v>7</v>
      </c>
    </row>
    <row r="85" spans="7:55" x14ac:dyDescent="0.35">
      <c r="G85" s="96">
        <v>11</v>
      </c>
      <c r="H85" s="100">
        <v>0</v>
      </c>
      <c r="I85" s="100">
        <v>0</v>
      </c>
      <c r="J85" s="100">
        <v>0</v>
      </c>
      <c r="K85" s="100">
        <v>0</v>
      </c>
      <c r="L85" s="100">
        <v>0</v>
      </c>
      <c r="M85" s="100">
        <v>0</v>
      </c>
      <c r="N85" s="100">
        <v>0</v>
      </c>
      <c r="O85" s="100">
        <v>1</v>
      </c>
      <c r="P85" s="100">
        <v>0</v>
      </c>
      <c r="Q85" s="100">
        <v>0</v>
      </c>
      <c r="R85" s="100">
        <v>0</v>
      </c>
      <c r="S85" s="100">
        <v>0</v>
      </c>
      <c r="T85" s="100">
        <v>0</v>
      </c>
      <c r="U85" s="100">
        <v>0</v>
      </c>
      <c r="V85" s="100">
        <v>0</v>
      </c>
      <c r="W85" s="100">
        <v>0</v>
      </c>
      <c r="X85" s="100">
        <v>0</v>
      </c>
      <c r="Y85" s="100">
        <v>0</v>
      </c>
      <c r="Z85" s="100">
        <v>0</v>
      </c>
      <c r="AA85" s="100">
        <v>0</v>
      </c>
      <c r="AB85" s="100">
        <v>0</v>
      </c>
      <c r="AC85" s="100">
        <v>0</v>
      </c>
      <c r="AD85" s="100">
        <v>0</v>
      </c>
      <c r="AE85" s="100">
        <v>0</v>
      </c>
      <c r="AF85" s="100">
        <v>0</v>
      </c>
      <c r="AG85" s="101">
        <v>0</v>
      </c>
      <c r="AH85" s="101">
        <v>0</v>
      </c>
      <c r="AI85" s="101">
        <v>0</v>
      </c>
      <c r="AJ85" s="101">
        <v>0</v>
      </c>
      <c r="AK85" s="101">
        <v>0</v>
      </c>
      <c r="AM85" s="104">
        <f t="shared" si="10"/>
        <v>1</v>
      </c>
      <c r="AR85" s="158">
        <f t="shared" si="11"/>
        <v>11</v>
      </c>
      <c r="AS85" s="158">
        <f t="shared" si="12"/>
        <v>8</v>
      </c>
    </row>
    <row r="86" spans="7:55" x14ac:dyDescent="0.35">
      <c r="G86" s="96">
        <v>12</v>
      </c>
      <c r="H86" s="100">
        <v>0</v>
      </c>
      <c r="I86" s="100">
        <v>0</v>
      </c>
      <c r="J86" s="100">
        <v>1</v>
      </c>
      <c r="K86" s="100">
        <v>0</v>
      </c>
      <c r="L86" s="100">
        <v>0</v>
      </c>
      <c r="M86" s="100">
        <v>0</v>
      </c>
      <c r="N86" s="100">
        <v>0</v>
      </c>
      <c r="O86" s="100">
        <v>0</v>
      </c>
      <c r="P86" s="100">
        <v>0</v>
      </c>
      <c r="Q86" s="100">
        <v>0</v>
      </c>
      <c r="R86" s="100">
        <v>0</v>
      </c>
      <c r="S86" s="100">
        <v>0</v>
      </c>
      <c r="T86" s="100">
        <v>0</v>
      </c>
      <c r="U86" s="100">
        <v>0</v>
      </c>
      <c r="V86" s="100">
        <v>0</v>
      </c>
      <c r="W86" s="100">
        <v>0</v>
      </c>
      <c r="X86" s="100">
        <v>0</v>
      </c>
      <c r="Y86" s="100">
        <v>0</v>
      </c>
      <c r="Z86" s="100">
        <v>0</v>
      </c>
      <c r="AA86" s="100">
        <v>0</v>
      </c>
      <c r="AB86" s="100">
        <v>0</v>
      </c>
      <c r="AC86" s="100">
        <v>0</v>
      </c>
      <c r="AD86" s="100">
        <v>0</v>
      </c>
      <c r="AE86" s="100">
        <v>0</v>
      </c>
      <c r="AF86" s="100">
        <v>0</v>
      </c>
      <c r="AG86" s="101">
        <v>0</v>
      </c>
      <c r="AH86" s="101">
        <v>0</v>
      </c>
      <c r="AI86" s="101">
        <v>0</v>
      </c>
      <c r="AJ86" s="101">
        <v>0</v>
      </c>
      <c r="AK86" s="101">
        <v>0</v>
      </c>
      <c r="AM86" s="104">
        <f t="shared" si="10"/>
        <v>1</v>
      </c>
      <c r="AR86" s="150">
        <f t="shared" si="11"/>
        <v>12</v>
      </c>
      <c r="AS86" s="150">
        <f t="shared" si="12"/>
        <v>3</v>
      </c>
    </row>
    <row r="87" spans="7:55" x14ac:dyDescent="0.35">
      <c r="G87" s="96">
        <v>13</v>
      </c>
      <c r="H87" s="100">
        <v>0</v>
      </c>
      <c r="I87" s="100">
        <v>0</v>
      </c>
      <c r="J87" s="100">
        <v>0</v>
      </c>
      <c r="K87" s="100">
        <v>0</v>
      </c>
      <c r="L87" s="100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0">
        <v>0</v>
      </c>
      <c r="S87" s="100">
        <v>1</v>
      </c>
      <c r="T87" s="100">
        <v>0</v>
      </c>
      <c r="U87" s="100">
        <v>0</v>
      </c>
      <c r="V87" s="100">
        <v>0</v>
      </c>
      <c r="W87" s="100">
        <v>0</v>
      </c>
      <c r="X87" s="100">
        <v>0</v>
      </c>
      <c r="Y87" s="100">
        <v>0</v>
      </c>
      <c r="Z87" s="100">
        <v>0</v>
      </c>
      <c r="AA87" s="100">
        <v>0</v>
      </c>
      <c r="AB87" s="100">
        <v>0</v>
      </c>
      <c r="AC87" s="100">
        <v>0</v>
      </c>
      <c r="AD87" s="100">
        <v>0</v>
      </c>
      <c r="AE87" s="100">
        <v>0</v>
      </c>
      <c r="AF87" s="100">
        <v>0</v>
      </c>
      <c r="AG87" s="101">
        <v>0</v>
      </c>
      <c r="AH87" s="101">
        <v>0</v>
      </c>
      <c r="AI87" s="101">
        <v>0</v>
      </c>
      <c r="AJ87" s="101">
        <v>0</v>
      </c>
      <c r="AK87" s="101">
        <v>0</v>
      </c>
      <c r="AM87" s="104">
        <f t="shared" si="10"/>
        <v>1</v>
      </c>
      <c r="AR87" s="150">
        <f t="shared" si="11"/>
        <v>13</v>
      </c>
      <c r="AS87" s="150">
        <f t="shared" si="12"/>
        <v>12</v>
      </c>
      <c r="BC87" t="s">
        <v>0</v>
      </c>
    </row>
    <row r="88" spans="7:55" x14ac:dyDescent="0.35">
      <c r="G88" s="96">
        <v>14</v>
      </c>
      <c r="H88" s="100">
        <v>0</v>
      </c>
      <c r="I88" s="100">
        <v>0</v>
      </c>
      <c r="J88" s="100">
        <v>0</v>
      </c>
      <c r="K88" s="100">
        <v>0</v>
      </c>
      <c r="L88" s="100">
        <v>0</v>
      </c>
      <c r="M88" s="100">
        <v>0</v>
      </c>
      <c r="N88" s="100">
        <v>0</v>
      </c>
      <c r="O88" s="100">
        <v>0</v>
      </c>
      <c r="P88" s="100">
        <v>0</v>
      </c>
      <c r="Q88" s="100">
        <v>0</v>
      </c>
      <c r="R88" s="100">
        <v>0</v>
      </c>
      <c r="S88" s="100">
        <v>0</v>
      </c>
      <c r="T88" s="100">
        <v>1</v>
      </c>
      <c r="U88" s="100">
        <v>0</v>
      </c>
      <c r="V88" s="100">
        <v>0</v>
      </c>
      <c r="W88" s="100">
        <v>0</v>
      </c>
      <c r="X88" s="100">
        <v>0</v>
      </c>
      <c r="Y88" s="100">
        <v>0</v>
      </c>
      <c r="Z88" s="100">
        <v>0</v>
      </c>
      <c r="AA88" s="100">
        <v>0</v>
      </c>
      <c r="AB88" s="100">
        <v>0</v>
      </c>
      <c r="AC88" s="100">
        <v>0</v>
      </c>
      <c r="AD88" s="100">
        <v>0</v>
      </c>
      <c r="AE88" s="100">
        <v>0</v>
      </c>
      <c r="AF88" s="100">
        <v>0</v>
      </c>
      <c r="AG88" s="101">
        <v>0</v>
      </c>
      <c r="AH88" s="101">
        <v>0</v>
      </c>
      <c r="AI88" s="101">
        <v>0</v>
      </c>
      <c r="AJ88" s="101">
        <v>0</v>
      </c>
      <c r="AK88" s="101">
        <v>0</v>
      </c>
      <c r="AM88" s="104">
        <f t="shared" si="10"/>
        <v>1</v>
      </c>
      <c r="AR88" s="150">
        <f t="shared" si="11"/>
        <v>14</v>
      </c>
      <c r="AS88" s="150">
        <f t="shared" si="12"/>
        <v>13</v>
      </c>
      <c r="AW88" t="s">
        <v>117</v>
      </c>
      <c r="AX88">
        <v>14</v>
      </c>
      <c r="AY88">
        <v>13</v>
      </c>
      <c r="AZ88">
        <v>12</v>
      </c>
      <c r="BA88">
        <v>3</v>
      </c>
      <c r="BB88">
        <v>19</v>
      </c>
      <c r="BC88">
        <v>213.3</v>
      </c>
    </row>
    <row r="89" spans="7:55" x14ac:dyDescent="0.35">
      <c r="G89" s="96">
        <v>15</v>
      </c>
      <c r="H89" s="100">
        <v>0</v>
      </c>
      <c r="I89" s="100">
        <v>0</v>
      </c>
      <c r="J89" s="100">
        <v>0</v>
      </c>
      <c r="K89" s="100">
        <v>0</v>
      </c>
      <c r="L89" s="100">
        <v>0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0">
        <v>0</v>
      </c>
      <c r="S89" s="100">
        <v>0</v>
      </c>
      <c r="T89" s="100">
        <v>0</v>
      </c>
      <c r="U89" s="100">
        <v>0</v>
      </c>
      <c r="V89" s="100">
        <v>0</v>
      </c>
      <c r="W89" s="100">
        <v>0</v>
      </c>
      <c r="X89" s="100">
        <v>0</v>
      </c>
      <c r="Y89" s="100">
        <v>0</v>
      </c>
      <c r="Z89" s="100">
        <v>0</v>
      </c>
      <c r="AA89" s="100">
        <v>0</v>
      </c>
      <c r="AB89" s="100">
        <v>0</v>
      </c>
      <c r="AC89" s="100">
        <v>0</v>
      </c>
      <c r="AD89" s="100">
        <v>0</v>
      </c>
      <c r="AE89" s="100">
        <v>0</v>
      </c>
      <c r="AF89" s="100">
        <v>0</v>
      </c>
      <c r="AG89" s="101">
        <v>0</v>
      </c>
      <c r="AH89" s="101">
        <v>1</v>
      </c>
      <c r="AI89" s="101">
        <v>0</v>
      </c>
      <c r="AJ89" s="101">
        <v>0</v>
      </c>
      <c r="AK89" s="101">
        <v>0</v>
      </c>
      <c r="AM89" s="104">
        <f t="shared" si="10"/>
        <v>1</v>
      </c>
      <c r="AR89" s="157">
        <f t="shared" si="11"/>
        <v>15</v>
      </c>
      <c r="AS89" s="157">
        <f t="shared" si="12"/>
        <v>27</v>
      </c>
      <c r="AW89" t="s">
        <v>118</v>
      </c>
      <c r="AX89">
        <v>6</v>
      </c>
      <c r="AY89">
        <v>5</v>
      </c>
      <c r="AZ89">
        <v>25</v>
      </c>
      <c r="BA89">
        <v>20</v>
      </c>
      <c r="BB89">
        <v>21</v>
      </c>
      <c r="BC89">
        <v>144.1</v>
      </c>
    </row>
    <row r="90" spans="7:55" x14ac:dyDescent="0.35">
      <c r="G90" s="96">
        <v>16</v>
      </c>
      <c r="H90" s="100">
        <v>0</v>
      </c>
      <c r="I90" s="100">
        <v>0</v>
      </c>
      <c r="J90" s="100">
        <v>0</v>
      </c>
      <c r="K90" s="100">
        <v>0</v>
      </c>
      <c r="L90" s="100">
        <v>0</v>
      </c>
      <c r="M90" s="100">
        <v>0</v>
      </c>
      <c r="N90" s="100">
        <v>0</v>
      </c>
      <c r="O90" s="100">
        <v>0</v>
      </c>
      <c r="P90" s="100">
        <v>0</v>
      </c>
      <c r="Q90" s="100">
        <v>0</v>
      </c>
      <c r="R90" s="100">
        <v>0</v>
      </c>
      <c r="S90" s="100">
        <v>0</v>
      </c>
      <c r="T90" s="100">
        <v>0</v>
      </c>
      <c r="U90" s="100">
        <v>0</v>
      </c>
      <c r="V90" s="100">
        <v>0</v>
      </c>
      <c r="W90" s="100">
        <v>0</v>
      </c>
      <c r="X90" s="100">
        <v>0</v>
      </c>
      <c r="Y90" s="100">
        <v>1</v>
      </c>
      <c r="Z90" s="100">
        <v>0</v>
      </c>
      <c r="AA90" s="100">
        <v>0</v>
      </c>
      <c r="AB90" s="100">
        <v>0</v>
      </c>
      <c r="AC90" s="100">
        <v>0</v>
      </c>
      <c r="AD90" s="100">
        <v>0</v>
      </c>
      <c r="AE90" s="100">
        <v>0</v>
      </c>
      <c r="AF90" s="100">
        <v>0</v>
      </c>
      <c r="AG90" s="101">
        <v>0</v>
      </c>
      <c r="AH90" s="101">
        <v>0</v>
      </c>
      <c r="AI90" s="101">
        <v>0</v>
      </c>
      <c r="AJ90" s="101">
        <v>0</v>
      </c>
      <c r="AK90" s="101">
        <v>0</v>
      </c>
      <c r="AM90" s="104">
        <f t="shared" si="10"/>
        <v>1</v>
      </c>
      <c r="AR90" s="157">
        <f t="shared" si="11"/>
        <v>16</v>
      </c>
      <c r="AS90" s="157">
        <f t="shared" si="12"/>
        <v>18</v>
      </c>
      <c r="AW90" t="s">
        <v>119</v>
      </c>
      <c r="AX90">
        <v>22</v>
      </c>
      <c r="AY90">
        <v>4</v>
      </c>
      <c r="AZ90">
        <v>2</v>
      </c>
      <c r="BA90">
        <v>24</v>
      </c>
      <c r="BB90">
        <v>23</v>
      </c>
      <c r="BC90">
        <v>172.2</v>
      </c>
    </row>
    <row r="91" spans="7:55" x14ac:dyDescent="0.35">
      <c r="G91" s="96">
        <v>17</v>
      </c>
      <c r="H91" s="100">
        <v>0</v>
      </c>
      <c r="I91" s="100">
        <v>0</v>
      </c>
      <c r="J91" s="100">
        <v>0</v>
      </c>
      <c r="K91" s="100">
        <v>0</v>
      </c>
      <c r="L91" s="100">
        <v>0</v>
      </c>
      <c r="M91" s="100">
        <v>0</v>
      </c>
      <c r="N91" s="100">
        <v>0</v>
      </c>
      <c r="O91" s="100">
        <v>0</v>
      </c>
      <c r="P91" s="100">
        <v>0</v>
      </c>
      <c r="Q91" s="100">
        <v>0</v>
      </c>
      <c r="R91" s="100">
        <v>0</v>
      </c>
      <c r="S91" s="100">
        <v>0</v>
      </c>
      <c r="T91" s="100">
        <v>0</v>
      </c>
      <c r="U91" s="100">
        <v>0</v>
      </c>
      <c r="V91" s="100">
        <v>1</v>
      </c>
      <c r="W91" s="100">
        <v>0</v>
      </c>
      <c r="X91" s="100">
        <v>0</v>
      </c>
      <c r="Y91" s="100">
        <v>0</v>
      </c>
      <c r="Z91" s="100">
        <v>0</v>
      </c>
      <c r="AA91" s="100">
        <v>0</v>
      </c>
      <c r="AB91" s="100">
        <v>0</v>
      </c>
      <c r="AC91" s="100">
        <v>0</v>
      </c>
      <c r="AD91" s="100">
        <v>0</v>
      </c>
      <c r="AE91" s="100">
        <v>0</v>
      </c>
      <c r="AF91" s="100">
        <v>0</v>
      </c>
      <c r="AG91" s="101">
        <v>0</v>
      </c>
      <c r="AH91" s="101">
        <v>0</v>
      </c>
      <c r="AI91" s="101">
        <v>0</v>
      </c>
      <c r="AJ91" s="101">
        <v>0</v>
      </c>
      <c r="AK91" s="101">
        <v>0</v>
      </c>
      <c r="AM91" s="104">
        <f t="shared" si="10"/>
        <v>1</v>
      </c>
      <c r="AR91" s="157">
        <f t="shared" si="11"/>
        <v>17</v>
      </c>
      <c r="AS91" s="157">
        <f t="shared" si="12"/>
        <v>15</v>
      </c>
      <c r="AW91" t="s">
        <v>120</v>
      </c>
      <c r="AX91">
        <v>1</v>
      </c>
      <c r="AY91">
        <v>16</v>
      </c>
      <c r="AZ91">
        <v>18</v>
      </c>
      <c r="BA91">
        <v>17</v>
      </c>
      <c r="BB91">
        <v>15</v>
      </c>
      <c r="BC91">
        <v>85</v>
      </c>
    </row>
    <row r="92" spans="7:55" x14ac:dyDescent="0.35">
      <c r="G92" s="96">
        <v>18</v>
      </c>
      <c r="H92" s="100">
        <v>0</v>
      </c>
      <c r="I92" s="100">
        <v>0</v>
      </c>
      <c r="J92" s="100">
        <v>0</v>
      </c>
      <c r="K92" s="100">
        <v>0</v>
      </c>
      <c r="L92" s="100">
        <v>0</v>
      </c>
      <c r="M92" s="100">
        <v>0</v>
      </c>
      <c r="N92" s="100">
        <v>0</v>
      </c>
      <c r="O92" s="100">
        <v>0</v>
      </c>
      <c r="P92" s="100">
        <v>0</v>
      </c>
      <c r="Q92" s="100">
        <v>0</v>
      </c>
      <c r="R92" s="100">
        <v>0</v>
      </c>
      <c r="S92" s="100">
        <v>0</v>
      </c>
      <c r="T92" s="100">
        <v>0</v>
      </c>
      <c r="U92" s="100">
        <v>0</v>
      </c>
      <c r="V92" s="100">
        <v>0</v>
      </c>
      <c r="W92" s="100">
        <v>0</v>
      </c>
      <c r="X92" s="100">
        <v>1</v>
      </c>
      <c r="Y92" s="100">
        <v>0</v>
      </c>
      <c r="Z92" s="100">
        <v>0</v>
      </c>
      <c r="AA92" s="100">
        <v>0</v>
      </c>
      <c r="AB92" s="100">
        <v>0</v>
      </c>
      <c r="AC92" s="100">
        <v>0</v>
      </c>
      <c r="AD92" s="100">
        <v>0</v>
      </c>
      <c r="AE92" s="100">
        <v>0</v>
      </c>
      <c r="AF92" s="100">
        <v>0</v>
      </c>
      <c r="AG92" s="101">
        <v>0</v>
      </c>
      <c r="AH92" s="101">
        <v>0</v>
      </c>
      <c r="AI92" s="101">
        <v>0</v>
      </c>
      <c r="AJ92" s="101">
        <v>0</v>
      </c>
      <c r="AK92" s="101">
        <v>0</v>
      </c>
      <c r="AM92" s="104">
        <f t="shared" si="10"/>
        <v>1</v>
      </c>
      <c r="AR92" s="157">
        <f t="shared" si="11"/>
        <v>18</v>
      </c>
      <c r="AS92" s="157">
        <f t="shared" si="12"/>
        <v>17</v>
      </c>
      <c r="AW92" t="s">
        <v>121</v>
      </c>
      <c r="AX92">
        <v>9</v>
      </c>
      <c r="AY92">
        <v>11</v>
      </c>
      <c r="AZ92">
        <v>8</v>
      </c>
      <c r="BA92">
        <v>10</v>
      </c>
      <c r="BB92">
        <v>7</v>
      </c>
      <c r="BC92">
        <v>159.5</v>
      </c>
    </row>
    <row r="93" spans="7:55" x14ac:dyDescent="0.35">
      <c r="G93" s="96">
        <v>19</v>
      </c>
      <c r="H93" s="100">
        <v>0</v>
      </c>
      <c r="I93" s="100">
        <v>0</v>
      </c>
      <c r="J93" s="100">
        <v>0</v>
      </c>
      <c r="K93" s="100">
        <v>0</v>
      </c>
      <c r="L93" s="100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0">
        <v>0</v>
      </c>
      <c r="S93" s="100">
        <v>0</v>
      </c>
      <c r="T93" s="100">
        <v>0</v>
      </c>
      <c r="U93" s="100">
        <v>0</v>
      </c>
      <c r="V93" s="100">
        <v>0</v>
      </c>
      <c r="W93" s="100">
        <v>0</v>
      </c>
      <c r="X93" s="100">
        <v>0</v>
      </c>
      <c r="Y93" s="100">
        <v>0</v>
      </c>
      <c r="Z93" s="100">
        <v>0</v>
      </c>
      <c r="AA93" s="100">
        <v>0</v>
      </c>
      <c r="AB93" s="100">
        <v>0</v>
      </c>
      <c r="AC93" s="100">
        <v>0</v>
      </c>
      <c r="AD93" s="100">
        <v>0</v>
      </c>
      <c r="AE93" s="100">
        <v>0</v>
      </c>
      <c r="AF93" s="100">
        <v>0</v>
      </c>
      <c r="AG93" s="101">
        <v>0</v>
      </c>
      <c r="AH93" s="101">
        <v>0</v>
      </c>
      <c r="AI93" s="101">
        <v>0</v>
      </c>
      <c r="AJ93" s="101">
        <v>1</v>
      </c>
      <c r="AK93" s="101">
        <v>0</v>
      </c>
      <c r="AM93" s="104">
        <f t="shared" si="10"/>
        <v>1</v>
      </c>
      <c r="AR93" s="150">
        <f t="shared" si="11"/>
        <v>19</v>
      </c>
      <c r="AS93" s="150">
        <f t="shared" si="12"/>
        <v>29</v>
      </c>
    </row>
    <row r="94" spans="7:55" ht="15" x14ac:dyDescent="0.35">
      <c r="G94" s="96">
        <v>20</v>
      </c>
      <c r="H94" s="100">
        <v>0</v>
      </c>
      <c r="I94" s="100">
        <v>0</v>
      </c>
      <c r="J94" s="100">
        <v>0</v>
      </c>
      <c r="K94" s="100">
        <v>0</v>
      </c>
      <c r="L94" s="100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0">
        <v>0</v>
      </c>
      <c r="S94" s="100">
        <v>0</v>
      </c>
      <c r="T94" s="100">
        <v>0</v>
      </c>
      <c r="U94" s="100">
        <v>0</v>
      </c>
      <c r="V94" s="100">
        <v>0</v>
      </c>
      <c r="W94" s="100">
        <v>0</v>
      </c>
      <c r="X94" s="100">
        <v>0</v>
      </c>
      <c r="Y94" s="100">
        <v>0</v>
      </c>
      <c r="Z94" s="100">
        <v>0</v>
      </c>
      <c r="AA94" s="100">
        <v>0</v>
      </c>
      <c r="AB94" s="100">
        <v>1</v>
      </c>
      <c r="AC94" s="100">
        <v>0</v>
      </c>
      <c r="AD94" s="100">
        <v>0</v>
      </c>
      <c r="AE94" s="100">
        <v>0</v>
      </c>
      <c r="AF94" s="100">
        <v>0</v>
      </c>
      <c r="AG94" s="101">
        <v>0</v>
      </c>
      <c r="AH94" s="101">
        <v>0</v>
      </c>
      <c r="AI94" s="101">
        <v>0</v>
      </c>
      <c r="AJ94" s="101">
        <v>0</v>
      </c>
      <c r="AK94" s="101">
        <v>0</v>
      </c>
      <c r="AM94" s="104">
        <f t="shared" si="10"/>
        <v>1</v>
      </c>
      <c r="AR94" s="155">
        <f t="shared" si="11"/>
        <v>20</v>
      </c>
      <c r="AS94" s="155">
        <f t="shared" si="12"/>
        <v>21</v>
      </c>
      <c r="AW94" s="159"/>
      <c r="AX94" s="159"/>
      <c r="AY94" s="159"/>
      <c r="AZ94" s="159"/>
      <c r="BA94" s="159"/>
    </row>
    <row r="95" spans="7:55" ht="15.5" x14ac:dyDescent="0.35">
      <c r="G95" s="96">
        <v>21</v>
      </c>
      <c r="H95" s="100">
        <v>0</v>
      </c>
      <c r="I95" s="100">
        <v>0</v>
      </c>
      <c r="J95" s="100">
        <v>0</v>
      </c>
      <c r="K95" s="100">
        <v>0</v>
      </c>
      <c r="L95" s="100">
        <v>0</v>
      </c>
      <c r="M95" s="100">
        <v>0</v>
      </c>
      <c r="N95" s="100">
        <v>0</v>
      </c>
      <c r="O95" s="100">
        <v>0</v>
      </c>
      <c r="P95" s="100">
        <v>0</v>
      </c>
      <c r="Q95" s="100">
        <v>0</v>
      </c>
      <c r="R95" s="100">
        <v>0</v>
      </c>
      <c r="S95" s="100">
        <v>0</v>
      </c>
      <c r="T95" s="100">
        <v>0</v>
      </c>
      <c r="U95" s="100">
        <v>0</v>
      </c>
      <c r="V95" s="100">
        <v>0</v>
      </c>
      <c r="W95" s="100">
        <v>0</v>
      </c>
      <c r="X95" s="100">
        <v>0</v>
      </c>
      <c r="Y95" s="100">
        <v>0</v>
      </c>
      <c r="Z95" s="100">
        <v>0</v>
      </c>
      <c r="AA95" s="100">
        <v>0</v>
      </c>
      <c r="AB95" s="100">
        <v>0</v>
      </c>
      <c r="AC95" s="100">
        <v>0</v>
      </c>
      <c r="AD95" s="100">
        <v>0</v>
      </c>
      <c r="AE95" s="100">
        <v>0</v>
      </c>
      <c r="AF95" s="100">
        <v>0</v>
      </c>
      <c r="AG95" s="101">
        <v>0</v>
      </c>
      <c r="AH95" s="101">
        <v>0</v>
      </c>
      <c r="AI95" s="101">
        <v>0</v>
      </c>
      <c r="AJ95" s="101">
        <v>0</v>
      </c>
      <c r="AK95" s="101">
        <v>1</v>
      </c>
      <c r="AM95" s="104">
        <f t="shared" si="10"/>
        <v>1</v>
      </c>
      <c r="AR95" s="155">
        <f t="shared" si="11"/>
        <v>21</v>
      </c>
      <c r="AS95" s="155">
        <f t="shared" si="12"/>
        <v>30</v>
      </c>
      <c r="AW95" s="160"/>
      <c r="AX95" s="160"/>
      <c r="AY95" s="160"/>
      <c r="AZ95" s="160"/>
      <c r="BA95" s="160"/>
    </row>
    <row r="96" spans="7:55" ht="15.5" x14ac:dyDescent="0.35">
      <c r="G96" s="96">
        <v>22</v>
      </c>
      <c r="H96" s="100">
        <v>0</v>
      </c>
      <c r="I96" s="100">
        <v>0</v>
      </c>
      <c r="J96" s="100">
        <v>0</v>
      </c>
      <c r="K96" s="100">
        <v>1</v>
      </c>
      <c r="L96" s="100">
        <v>0</v>
      </c>
      <c r="M96" s="100">
        <v>0</v>
      </c>
      <c r="N96" s="100">
        <v>0</v>
      </c>
      <c r="O96" s="100">
        <v>0</v>
      </c>
      <c r="P96" s="100">
        <v>0</v>
      </c>
      <c r="Q96" s="100">
        <v>0</v>
      </c>
      <c r="R96" s="100">
        <v>0</v>
      </c>
      <c r="S96" s="100">
        <v>0</v>
      </c>
      <c r="T96" s="100">
        <v>0</v>
      </c>
      <c r="U96" s="100">
        <v>0</v>
      </c>
      <c r="V96" s="100">
        <v>0</v>
      </c>
      <c r="W96" s="100">
        <v>0</v>
      </c>
      <c r="X96" s="100">
        <v>0</v>
      </c>
      <c r="Y96" s="100">
        <v>0</v>
      </c>
      <c r="Z96" s="100">
        <v>0</v>
      </c>
      <c r="AA96" s="100">
        <v>0</v>
      </c>
      <c r="AB96" s="100">
        <v>0</v>
      </c>
      <c r="AC96" s="100">
        <v>0</v>
      </c>
      <c r="AD96" s="100">
        <v>0</v>
      </c>
      <c r="AE96" s="100">
        <v>0</v>
      </c>
      <c r="AF96" s="100">
        <v>0</v>
      </c>
      <c r="AG96" s="101">
        <v>0</v>
      </c>
      <c r="AH96" s="101">
        <v>0</v>
      </c>
      <c r="AI96" s="101">
        <v>0</v>
      </c>
      <c r="AJ96" s="101">
        <v>0</v>
      </c>
      <c r="AK96" s="101">
        <v>0</v>
      </c>
      <c r="AM96" s="104">
        <f t="shared" si="10"/>
        <v>1</v>
      </c>
      <c r="AR96" s="156">
        <f t="shared" si="11"/>
        <v>22</v>
      </c>
      <c r="AS96" s="156">
        <f t="shared" si="12"/>
        <v>4</v>
      </c>
      <c r="AW96" s="160"/>
      <c r="AX96" s="160"/>
      <c r="AY96" s="160"/>
      <c r="AZ96" s="160"/>
      <c r="BA96" s="160"/>
    </row>
    <row r="97" spans="3:53" ht="15.5" x14ac:dyDescent="0.35">
      <c r="G97" s="96">
        <v>23</v>
      </c>
      <c r="H97" s="100">
        <v>0</v>
      </c>
      <c r="I97" s="100">
        <v>0</v>
      </c>
      <c r="J97" s="100">
        <v>0</v>
      </c>
      <c r="K97" s="100">
        <v>0</v>
      </c>
      <c r="L97" s="100">
        <v>0</v>
      </c>
      <c r="M97" s="100">
        <v>0</v>
      </c>
      <c r="N97" s="100">
        <v>0</v>
      </c>
      <c r="O97" s="100">
        <v>0</v>
      </c>
      <c r="P97" s="100">
        <v>0</v>
      </c>
      <c r="Q97" s="100">
        <v>0</v>
      </c>
      <c r="R97" s="100">
        <v>0</v>
      </c>
      <c r="S97" s="100">
        <v>0</v>
      </c>
      <c r="T97" s="100">
        <v>0</v>
      </c>
      <c r="U97" s="100">
        <v>0</v>
      </c>
      <c r="V97" s="100">
        <v>0</v>
      </c>
      <c r="W97" s="100">
        <v>0</v>
      </c>
      <c r="X97" s="100">
        <v>0</v>
      </c>
      <c r="Y97" s="100">
        <v>0</v>
      </c>
      <c r="Z97" s="100">
        <v>0</v>
      </c>
      <c r="AA97" s="100">
        <v>0</v>
      </c>
      <c r="AB97" s="100">
        <v>0</v>
      </c>
      <c r="AC97" s="100">
        <v>0</v>
      </c>
      <c r="AD97" s="100">
        <v>0</v>
      </c>
      <c r="AE97" s="100">
        <v>0</v>
      </c>
      <c r="AF97" s="100">
        <v>0</v>
      </c>
      <c r="AG97" s="101">
        <v>0</v>
      </c>
      <c r="AH97" s="101">
        <v>0</v>
      </c>
      <c r="AI97" s="101">
        <v>1</v>
      </c>
      <c r="AJ97" s="101">
        <v>0</v>
      </c>
      <c r="AK97" s="101">
        <v>0</v>
      </c>
      <c r="AM97" s="104">
        <f t="shared" si="10"/>
        <v>1</v>
      </c>
      <c r="AR97" s="156">
        <f t="shared" si="11"/>
        <v>23</v>
      </c>
      <c r="AS97" s="156">
        <f t="shared" si="12"/>
        <v>28</v>
      </c>
      <c r="AW97" s="160"/>
      <c r="AX97" s="160"/>
      <c r="AY97" s="160"/>
      <c r="AZ97" s="160"/>
      <c r="BA97" s="160"/>
    </row>
    <row r="98" spans="3:53" ht="15.5" x14ac:dyDescent="0.35">
      <c r="G98" s="96">
        <v>24</v>
      </c>
      <c r="H98" s="100">
        <v>0</v>
      </c>
      <c r="I98" s="100">
        <v>0</v>
      </c>
      <c r="J98" s="100">
        <v>0</v>
      </c>
      <c r="K98" s="100">
        <v>0</v>
      </c>
      <c r="L98" s="100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0">
        <v>0</v>
      </c>
      <c r="S98" s="100">
        <v>0</v>
      </c>
      <c r="T98" s="100">
        <v>0</v>
      </c>
      <c r="U98" s="100">
        <v>0</v>
      </c>
      <c r="V98" s="100">
        <v>0</v>
      </c>
      <c r="W98" s="100">
        <v>0</v>
      </c>
      <c r="X98" s="100">
        <v>0</v>
      </c>
      <c r="Y98" s="100">
        <v>0</v>
      </c>
      <c r="Z98" s="100">
        <v>0</v>
      </c>
      <c r="AA98" s="100">
        <v>0</v>
      </c>
      <c r="AB98" s="100">
        <v>0</v>
      </c>
      <c r="AC98" s="100">
        <v>0</v>
      </c>
      <c r="AD98" s="100">
        <v>1</v>
      </c>
      <c r="AE98" s="100">
        <v>0</v>
      </c>
      <c r="AF98" s="100">
        <v>0</v>
      </c>
      <c r="AG98" s="101">
        <v>0</v>
      </c>
      <c r="AH98" s="101">
        <v>0</v>
      </c>
      <c r="AI98" s="101">
        <v>0</v>
      </c>
      <c r="AJ98" s="101">
        <v>0</v>
      </c>
      <c r="AK98" s="101">
        <v>0</v>
      </c>
      <c r="AM98" s="104">
        <f t="shared" si="10"/>
        <v>1</v>
      </c>
      <c r="AR98" s="156">
        <f t="shared" si="11"/>
        <v>24</v>
      </c>
      <c r="AS98" s="156">
        <f t="shared" si="12"/>
        <v>23</v>
      </c>
      <c r="AW98" s="160"/>
      <c r="AX98" s="160"/>
      <c r="AY98" s="160"/>
      <c r="AZ98" s="160"/>
      <c r="BA98" s="160"/>
    </row>
    <row r="99" spans="3:53" ht="15.5" x14ac:dyDescent="0.35">
      <c r="G99" s="96">
        <v>25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1</v>
      </c>
      <c r="AB99" s="100">
        <v>0</v>
      </c>
      <c r="AC99" s="100">
        <v>0</v>
      </c>
      <c r="AD99" s="100">
        <v>0</v>
      </c>
      <c r="AE99" s="100">
        <v>0</v>
      </c>
      <c r="AF99" s="100">
        <v>0</v>
      </c>
      <c r="AG99" s="101">
        <v>0</v>
      </c>
      <c r="AH99" s="101">
        <v>0</v>
      </c>
      <c r="AI99" s="101">
        <v>0</v>
      </c>
      <c r="AJ99" s="101">
        <v>0</v>
      </c>
      <c r="AK99" s="101">
        <v>0</v>
      </c>
      <c r="AM99" s="104">
        <f t="shared" si="10"/>
        <v>1</v>
      </c>
      <c r="AR99" s="155">
        <f t="shared" si="11"/>
        <v>25</v>
      </c>
      <c r="AS99" s="155">
        <f t="shared" si="12"/>
        <v>20</v>
      </c>
      <c r="AW99" s="160"/>
      <c r="AX99" s="160"/>
      <c r="AY99" s="160"/>
      <c r="AZ99" s="160"/>
      <c r="BA99" s="160"/>
    </row>
    <row r="100" spans="3:53" x14ac:dyDescent="0.35">
      <c r="G100" s="97">
        <v>26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01">
        <v>0</v>
      </c>
      <c r="U100" s="101">
        <v>1</v>
      </c>
      <c r="V100" s="101">
        <v>0</v>
      </c>
      <c r="W100" s="101">
        <v>0</v>
      </c>
      <c r="X100" s="101">
        <v>0</v>
      </c>
      <c r="Y100" s="101">
        <v>0</v>
      </c>
      <c r="Z100" s="101">
        <v>0</v>
      </c>
      <c r="AA100" s="101">
        <v>0</v>
      </c>
      <c r="AB100" s="101">
        <v>0</v>
      </c>
      <c r="AC100" s="101">
        <v>0</v>
      </c>
      <c r="AD100" s="101">
        <v>0</v>
      </c>
      <c r="AE100" s="101">
        <v>0</v>
      </c>
      <c r="AF100" s="101">
        <v>0</v>
      </c>
      <c r="AG100" s="102">
        <v>0</v>
      </c>
      <c r="AH100" s="102">
        <v>0</v>
      </c>
      <c r="AI100" s="102">
        <v>0</v>
      </c>
      <c r="AJ100" s="102">
        <v>0</v>
      </c>
      <c r="AK100" s="102">
        <v>0</v>
      </c>
      <c r="AM100" s="104">
        <f t="shared" si="10"/>
        <v>1</v>
      </c>
      <c r="AR100" s="150">
        <f t="shared" si="11"/>
        <v>26</v>
      </c>
      <c r="AS100" s="150">
        <f t="shared" si="12"/>
        <v>14</v>
      </c>
    </row>
    <row r="101" spans="3:53" x14ac:dyDescent="0.35">
      <c r="G101" s="97">
        <v>27</v>
      </c>
      <c r="H101" s="101">
        <v>0</v>
      </c>
      <c r="I101" s="101">
        <v>0</v>
      </c>
      <c r="J101" s="101">
        <v>0</v>
      </c>
      <c r="K101" s="101">
        <v>0</v>
      </c>
      <c r="L101" s="101">
        <v>0</v>
      </c>
      <c r="M101" s="101">
        <v>1</v>
      </c>
      <c r="N101" s="101">
        <v>0</v>
      </c>
      <c r="O101" s="101">
        <v>0</v>
      </c>
      <c r="P101" s="101">
        <v>0</v>
      </c>
      <c r="Q101" s="101">
        <v>0</v>
      </c>
      <c r="R101" s="101">
        <v>0</v>
      </c>
      <c r="S101" s="101">
        <v>0</v>
      </c>
      <c r="T101" s="101">
        <v>0</v>
      </c>
      <c r="U101" s="101">
        <v>0</v>
      </c>
      <c r="V101" s="101">
        <v>0</v>
      </c>
      <c r="W101" s="101">
        <v>0</v>
      </c>
      <c r="X101" s="101">
        <v>0</v>
      </c>
      <c r="Y101" s="101">
        <v>0</v>
      </c>
      <c r="Z101" s="101">
        <v>0</v>
      </c>
      <c r="AA101" s="101">
        <v>0</v>
      </c>
      <c r="AB101" s="101">
        <v>0</v>
      </c>
      <c r="AC101" s="101">
        <v>0</v>
      </c>
      <c r="AD101" s="101">
        <v>0</v>
      </c>
      <c r="AE101" s="101">
        <v>0</v>
      </c>
      <c r="AF101" s="101">
        <v>0</v>
      </c>
      <c r="AG101" s="102">
        <v>0</v>
      </c>
      <c r="AH101" s="102">
        <v>0</v>
      </c>
      <c r="AI101" s="102">
        <v>0</v>
      </c>
      <c r="AJ101" s="102">
        <v>0</v>
      </c>
      <c r="AK101" s="102">
        <v>0</v>
      </c>
      <c r="AM101" s="104">
        <f t="shared" si="10"/>
        <v>1</v>
      </c>
      <c r="AR101" s="155">
        <f t="shared" si="11"/>
        <v>27</v>
      </c>
      <c r="AS101" s="155">
        <f t="shared" si="12"/>
        <v>6</v>
      </c>
    </row>
    <row r="102" spans="3:53" x14ac:dyDescent="0.35">
      <c r="G102" s="97">
        <v>28</v>
      </c>
      <c r="H102" s="101">
        <v>0</v>
      </c>
      <c r="I102" s="101">
        <v>0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0</v>
      </c>
      <c r="R102" s="101">
        <v>0</v>
      </c>
      <c r="S102" s="101">
        <v>0</v>
      </c>
      <c r="T102" s="101">
        <v>0</v>
      </c>
      <c r="U102" s="101">
        <v>0</v>
      </c>
      <c r="V102" s="101">
        <v>0</v>
      </c>
      <c r="W102" s="101">
        <v>0</v>
      </c>
      <c r="X102" s="101">
        <v>0</v>
      </c>
      <c r="Y102" s="101">
        <v>0</v>
      </c>
      <c r="Z102" s="101">
        <v>0</v>
      </c>
      <c r="AA102" s="101">
        <v>0</v>
      </c>
      <c r="AB102" s="101">
        <v>0</v>
      </c>
      <c r="AC102" s="101">
        <v>1</v>
      </c>
      <c r="AD102" s="101">
        <v>0</v>
      </c>
      <c r="AE102" s="101">
        <v>0</v>
      </c>
      <c r="AF102" s="101">
        <v>0</v>
      </c>
      <c r="AG102" s="102">
        <v>0</v>
      </c>
      <c r="AH102" s="102">
        <v>0</v>
      </c>
      <c r="AI102" s="102">
        <v>0</v>
      </c>
      <c r="AJ102" s="102">
        <v>0</v>
      </c>
      <c r="AK102" s="102">
        <v>0</v>
      </c>
      <c r="AM102" s="104">
        <f t="shared" si="10"/>
        <v>1</v>
      </c>
      <c r="AR102" s="156">
        <f t="shared" si="11"/>
        <v>28</v>
      </c>
      <c r="AS102" s="156">
        <f t="shared" si="12"/>
        <v>22</v>
      </c>
    </row>
    <row r="103" spans="3:53" x14ac:dyDescent="0.35">
      <c r="G103" s="97">
        <v>29</v>
      </c>
      <c r="H103" s="101">
        <v>1</v>
      </c>
      <c r="I103" s="101">
        <v>0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0</v>
      </c>
      <c r="R103" s="101">
        <v>0</v>
      </c>
      <c r="S103" s="101">
        <v>0</v>
      </c>
      <c r="T103" s="101">
        <v>0</v>
      </c>
      <c r="U103" s="101">
        <v>0</v>
      </c>
      <c r="V103" s="101">
        <v>0</v>
      </c>
      <c r="W103" s="101">
        <v>0</v>
      </c>
      <c r="X103" s="101">
        <v>0</v>
      </c>
      <c r="Y103" s="101">
        <v>0</v>
      </c>
      <c r="Z103" s="101">
        <v>0</v>
      </c>
      <c r="AA103" s="101">
        <v>0</v>
      </c>
      <c r="AB103" s="101">
        <v>0</v>
      </c>
      <c r="AC103" s="101">
        <v>0</v>
      </c>
      <c r="AD103" s="101">
        <v>0</v>
      </c>
      <c r="AE103" s="101">
        <v>0</v>
      </c>
      <c r="AF103" s="101">
        <v>0</v>
      </c>
      <c r="AG103" s="102">
        <v>0</v>
      </c>
      <c r="AH103" s="102">
        <v>0</v>
      </c>
      <c r="AI103" s="102">
        <v>0</v>
      </c>
      <c r="AJ103" s="102">
        <v>0</v>
      </c>
      <c r="AK103" s="102">
        <v>0</v>
      </c>
      <c r="AM103" s="104">
        <f t="shared" si="10"/>
        <v>1</v>
      </c>
      <c r="AR103" s="157">
        <f t="shared" si="11"/>
        <v>29</v>
      </c>
      <c r="AS103" s="157">
        <f t="shared" si="12"/>
        <v>1</v>
      </c>
    </row>
    <row r="104" spans="3:53" x14ac:dyDescent="0.35">
      <c r="G104" s="97">
        <v>30</v>
      </c>
      <c r="H104" s="101">
        <v>0</v>
      </c>
      <c r="I104" s="101">
        <v>0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1</v>
      </c>
      <c r="Q104" s="101">
        <v>0</v>
      </c>
      <c r="R104" s="101">
        <v>0</v>
      </c>
      <c r="S104" s="101">
        <v>0</v>
      </c>
      <c r="T104" s="101">
        <v>0</v>
      </c>
      <c r="U104" s="101">
        <v>0</v>
      </c>
      <c r="V104" s="101">
        <v>0</v>
      </c>
      <c r="W104" s="101">
        <v>0</v>
      </c>
      <c r="X104" s="101">
        <v>0</v>
      </c>
      <c r="Y104" s="101">
        <v>0</v>
      </c>
      <c r="Z104" s="101">
        <v>0</v>
      </c>
      <c r="AA104" s="101">
        <v>0</v>
      </c>
      <c r="AB104" s="101">
        <v>0</v>
      </c>
      <c r="AC104" s="101">
        <v>0</v>
      </c>
      <c r="AD104" s="101">
        <v>0</v>
      </c>
      <c r="AE104" s="101">
        <v>0</v>
      </c>
      <c r="AF104" s="101">
        <v>0</v>
      </c>
      <c r="AG104" s="102">
        <v>0</v>
      </c>
      <c r="AH104" s="102">
        <v>0</v>
      </c>
      <c r="AI104" s="102">
        <v>0</v>
      </c>
      <c r="AJ104" s="102">
        <v>0</v>
      </c>
      <c r="AK104" s="102">
        <v>0</v>
      </c>
      <c r="AM104" s="104">
        <f t="shared" si="10"/>
        <v>1</v>
      </c>
      <c r="AR104" s="158">
        <f t="shared" si="11"/>
        <v>30</v>
      </c>
      <c r="AS104" s="158">
        <f t="shared" si="12"/>
        <v>9</v>
      </c>
    </row>
    <row r="107" spans="3:53" x14ac:dyDescent="0.35">
      <c r="G107" t="s">
        <v>87</v>
      </c>
      <c r="H107" s="104">
        <f>SUM(H75:H104)</f>
        <v>1</v>
      </c>
      <c r="I107" s="104">
        <f t="shared" ref="I107:AK107" si="13">SUM(I75:I104)</f>
        <v>1</v>
      </c>
      <c r="J107" s="104">
        <f t="shared" si="13"/>
        <v>1</v>
      </c>
      <c r="K107" s="104">
        <f t="shared" si="13"/>
        <v>1</v>
      </c>
      <c r="L107" s="104">
        <f t="shared" si="13"/>
        <v>1</v>
      </c>
      <c r="M107" s="104">
        <f t="shared" si="13"/>
        <v>1</v>
      </c>
      <c r="N107" s="104">
        <f t="shared" si="13"/>
        <v>1</v>
      </c>
      <c r="O107" s="104">
        <f t="shared" si="13"/>
        <v>1</v>
      </c>
      <c r="P107" s="104">
        <f t="shared" si="13"/>
        <v>1</v>
      </c>
      <c r="Q107" s="104">
        <f t="shared" si="13"/>
        <v>1</v>
      </c>
      <c r="R107" s="104">
        <f t="shared" si="13"/>
        <v>1</v>
      </c>
      <c r="S107" s="104">
        <f t="shared" si="13"/>
        <v>1</v>
      </c>
      <c r="T107" s="104">
        <f t="shared" si="13"/>
        <v>1</v>
      </c>
      <c r="U107" s="104">
        <f t="shared" si="13"/>
        <v>1</v>
      </c>
      <c r="V107" s="104">
        <f t="shared" si="13"/>
        <v>1</v>
      </c>
      <c r="W107" s="104">
        <f t="shared" si="13"/>
        <v>1</v>
      </c>
      <c r="X107" s="104">
        <f t="shared" si="13"/>
        <v>1</v>
      </c>
      <c r="Y107" s="104">
        <f t="shared" si="13"/>
        <v>1</v>
      </c>
      <c r="Z107" s="104">
        <f t="shared" si="13"/>
        <v>1</v>
      </c>
      <c r="AA107" s="104">
        <f t="shared" si="13"/>
        <v>1</v>
      </c>
      <c r="AB107" s="104">
        <f t="shared" si="13"/>
        <v>1</v>
      </c>
      <c r="AC107" s="104">
        <f t="shared" si="13"/>
        <v>1</v>
      </c>
      <c r="AD107" s="104">
        <f t="shared" si="13"/>
        <v>1</v>
      </c>
      <c r="AE107" s="104">
        <f t="shared" si="13"/>
        <v>1</v>
      </c>
      <c r="AF107" s="104">
        <f t="shared" si="13"/>
        <v>1</v>
      </c>
      <c r="AG107" s="104">
        <f t="shared" si="13"/>
        <v>1</v>
      </c>
      <c r="AH107" s="104">
        <f t="shared" si="13"/>
        <v>1</v>
      </c>
      <c r="AI107" s="104">
        <f t="shared" si="13"/>
        <v>1</v>
      </c>
      <c r="AJ107" s="104">
        <f t="shared" si="13"/>
        <v>1</v>
      </c>
      <c r="AK107" s="104">
        <f t="shared" si="13"/>
        <v>1</v>
      </c>
    </row>
    <row r="109" spans="3:53" x14ac:dyDescent="0.35">
      <c r="G109" s="113" t="s">
        <v>109</v>
      </c>
      <c r="H109" s="5">
        <f>C113</f>
        <v>511</v>
      </c>
      <c r="I109" s="5">
        <f>C114</f>
        <v>718</v>
      </c>
      <c r="J109" s="5">
        <f>C115</f>
        <v>842</v>
      </c>
      <c r="K109" s="5">
        <f>C116</f>
        <v>616</v>
      </c>
      <c r="L109" s="5">
        <f>C117</f>
        <v>583</v>
      </c>
      <c r="M109" s="5">
        <f>C118</f>
        <v>569</v>
      </c>
      <c r="N109" s="5">
        <f>C119</f>
        <v>822</v>
      </c>
      <c r="O109" s="5">
        <f>C120</f>
        <v>617</v>
      </c>
      <c r="P109" s="5">
        <f>C121</f>
        <v>504</v>
      </c>
      <c r="Q109" s="5">
        <f>C122</f>
        <v>727</v>
      </c>
      <c r="R109" s="5">
        <f>C123</f>
        <v>515</v>
      </c>
      <c r="S109" s="5">
        <f>C124</f>
        <v>743</v>
      </c>
      <c r="T109" s="5">
        <f>C125</f>
        <v>653</v>
      </c>
      <c r="U109" s="5">
        <f>C126</f>
        <v>534</v>
      </c>
      <c r="V109" s="5">
        <f>C127</f>
        <v>865</v>
      </c>
      <c r="W109" s="5">
        <f>C128</f>
        <v>608</v>
      </c>
      <c r="X109" s="5">
        <f>C129</f>
        <v>783</v>
      </c>
      <c r="Y109" s="5">
        <f>C130</f>
        <v>726</v>
      </c>
      <c r="Z109" s="5">
        <f>C131</f>
        <v>917</v>
      </c>
      <c r="AA109" s="5">
        <f>C132</f>
        <v>741</v>
      </c>
      <c r="AB109" s="5">
        <f>C133</f>
        <v>840</v>
      </c>
      <c r="AC109" s="5">
        <f>C134</f>
        <v>570</v>
      </c>
      <c r="AD109" s="5">
        <f>C135</f>
        <v>949</v>
      </c>
      <c r="AE109" s="5">
        <f>C136</f>
        <v>829</v>
      </c>
      <c r="AF109" s="5">
        <f>C137</f>
        <v>714</v>
      </c>
    </row>
    <row r="110" spans="3:53" x14ac:dyDescent="0.35">
      <c r="G110" s="113" t="s">
        <v>105</v>
      </c>
      <c r="H110" s="4">
        <f>E113</f>
        <v>511</v>
      </c>
      <c r="I110" s="4">
        <f>E114</f>
        <v>718</v>
      </c>
      <c r="J110" s="4">
        <f>E115</f>
        <v>854</v>
      </c>
      <c r="K110" s="4">
        <f>E116</f>
        <v>624</v>
      </c>
      <c r="L110" s="4">
        <f>E117</f>
        <v>592.00000000000011</v>
      </c>
      <c r="M110" s="4">
        <f>E118</f>
        <v>569</v>
      </c>
      <c r="N110" s="4">
        <f>E119</f>
        <v>822</v>
      </c>
      <c r="O110" s="4">
        <f>E120</f>
        <v>629</v>
      </c>
      <c r="P110" s="4">
        <f>E121</f>
        <v>504</v>
      </c>
      <c r="Q110" s="4">
        <f>E122</f>
        <v>727</v>
      </c>
      <c r="R110" s="4">
        <f>E123</f>
        <v>515</v>
      </c>
      <c r="S110" s="4">
        <f>E124</f>
        <v>743</v>
      </c>
      <c r="T110" s="4">
        <f>E125</f>
        <v>653</v>
      </c>
      <c r="U110" s="4">
        <f>E126</f>
        <v>534</v>
      </c>
      <c r="V110" s="4">
        <f>E127</f>
        <v>865</v>
      </c>
      <c r="W110" s="4">
        <f>E128</f>
        <v>608</v>
      </c>
      <c r="X110" s="4">
        <f>E129</f>
        <v>790.3</v>
      </c>
      <c r="Y110" s="4">
        <f>E130</f>
        <v>726</v>
      </c>
      <c r="Z110" s="4">
        <f>E131</f>
        <v>932</v>
      </c>
      <c r="AA110" s="4">
        <f>E132</f>
        <v>753</v>
      </c>
      <c r="AB110" s="4">
        <f>E133</f>
        <v>855</v>
      </c>
      <c r="AC110" s="4">
        <f>E134</f>
        <v>581</v>
      </c>
      <c r="AD110" s="4">
        <f>E135</f>
        <v>961</v>
      </c>
      <c r="AE110" s="4">
        <f>E136</f>
        <v>829</v>
      </c>
      <c r="AF110" s="4">
        <f>E137</f>
        <v>714</v>
      </c>
    </row>
    <row r="112" spans="3:53" x14ac:dyDescent="0.35">
      <c r="C112" s="114" t="s">
        <v>108</v>
      </c>
      <c r="D112" s="114" t="s">
        <v>107</v>
      </c>
      <c r="E112" s="114" t="s">
        <v>106</v>
      </c>
      <c r="G112" s="95" t="s">
        <v>104</v>
      </c>
      <c r="H112" s="96">
        <v>1</v>
      </c>
      <c r="I112" s="96">
        <v>2</v>
      </c>
      <c r="J112" s="96">
        <v>3</v>
      </c>
      <c r="K112" s="96">
        <v>4</v>
      </c>
      <c r="L112" s="96">
        <v>5</v>
      </c>
      <c r="M112" s="96">
        <v>6</v>
      </c>
      <c r="N112" s="96">
        <v>7</v>
      </c>
      <c r="O112" s="96">
        <v>8</v>
      </c>
      <c r="P112" s="96">
        <v>9</v>
      </c>
      <c r="Q112" s="96">
        <v>10</v>
      </c>
      <c r="R112" s="96">
        <v>11</v>
      </c>
      <c r="S112" s="96">
        <v>12</v>
      </c>
      <c r="T112" s="96">
        <v>13</v>
      </c>
      <c r="U112" s="96">
        <v>14</v>
      </c>
      <c r="V112" s="96">
        <v>15</v>
      </c>
      <c r="W112" s="96">
        <v>16</v>
      </c>
      <c r="X112" s="96">
        <v>17</v>
      </c>
      <c r="Y112" s="96">
        <v>18</v>
      </c>
      <c r="Z112" s="96">
        <v>19</v>
      </c>
      <c r="AA112" s="96">
        <v>20</v>
      </c>
      <c r="AB112" s="96">
        <v>21</v>
      </c>
      <c r="AC112" s="96">
        <v>22</v>
      </c>
      <c r="AD112" s="96">
        <v>23</v>
      </c>
      <c r="AE112" s="96">
        <v>24</v>
      </c>
      <c r="AF112" s="96">
        <v>25</v>
      </c>
      <c r="AG112" s="97">
        <v>1</v>
      </c>
      <c r="AH112" s="97">
        <v>2</v>
      </c>
      <c r="AI112" s="97">
        <v>3</v>
      </c>
      <c r="AJ112" s="98">
        <v>4</v>
      </c>
      <c r="AK112" s="97">
        <v>5</v>
      </c>
    </row>
    <row r="113" spans="3:37" x14ac:dyDescent="0.35">
      <c r="C113" s="5">
        <f>C5</f>
        <v>511</v>
      </c>
      <c r="D113" s="5">
        <f>D5</f>
        <v>526</v>
      </c>
      <c r="E113" s="1">
        <v>511</v>
      </c>
      <c r="G113" s="96">
        <v>1</v>
      </c>
      <c r="H113" s="112">
        <f>$E113+$B5+H5-H$110-($D113-H$109+$B5+H5)*(1-H75)</f>
        <v>-15</v>
      </c>
      <c r="I113" s="112">
        <f t="shared" ref="I113:AF113" si="14">$E113+$B5+I5-I$110-($D113-I$109+$B5+I5)*(1-I75)</f>
        <v>-14.999999999999943</v>
      </c>
      <c r="J113" s="112">
        <f t="shared" si="14"/>
        <v>-27</v>
      </c>
      <c r="K113" s="112">
        <f t="shared" si="14"/>
        <v>-23</v>
      </c>
      <c r="L113" s="112">
        <f t="shared" si="14"/>
        <v>-24.000000000000085</v>
      </c>
      <c r="M113" s="112">
        <f t="shared" si="14"/>
        <v>-15</v>
      </c>
      <c r="N113" s="112">
        <f t="shared" si="14"/>
        <v>-15.000000000000028</v>
      </c>
      <c r="O113" s="112">
        <f t="shared" si="14"/>
        <v>-26.999999999999979</v>
      </c>
      <c r="P113" s="112">
        <f t="shared" si="14"/>
        <v>-14.999999999999972</v>
      </c>
      <c r="Q113" s="112">
        <f t="shared" si="14"/>
        <v>-14.999999999999943</v>
      </c>
      <c r="R113" s="112">
        <f t="shared" si="14"/>
        <v>-15.000000000000028</v>
      </c>
      <c r="S113" s="112">
        <f t="shared" si="14"/>
        <v>-15.000000000000057</v>
      </c>
      <c r="T113" s="112">
        <f t="shared" si="14"/>
        <v>-15.000000000000028</v>
      </c>
      <c r="U113" s="112">
        <f t="shared" si="14"/>
        <v>-15.000000000000023</v>
      </c>
      <c r="V113" s="112">
        <f t="shared" si="14"/>
        <v>-15.000000000000057</v>
      </c>
      <c r="W113" s="112">
        <f t="shared" si="14"/>
        <v>-78.299999999999955</v>
      </c>
      <c r="X113" s="112">
        <f t="shared" si="14"/>
        <v>-22.299999999999955</v>
      </c>
      <c r="Y113" s="112">
        <f t="shared" si="14"/>
        <v>-15.000000000000028</v>
      </c>
      <c r="Z113" s="112">
        <f t="shared" si="14"/>
        <v>-30</v>
      </c>
      <c r="AA113" s="112">
        <f t="shared" si="14"/>
        <v>-27.000000000000057</v>
      </c>
      <c r="AB113" s="112">
        <f t="shared" si="14"/>
        <v>-30.000000000000057</v>
      </c>
      <c r="AC113" s="112">
        <f t="shared" si="14"/>
        <v>-26</v>
      </c>
      <c r="AD113" s="112">
        <f t="shared" si="14"/>
        <v>-27</v>
      </c>
      <c r="AE113" s="112">
        <f t="shared" si="14"/>
        <v>-15.000000000000028</v>
      </c>
      <c r="AF113" s="112">
        <f t="shared" si="14"/>
        <v>-14.999999999999957</v>
      </c>
      <c r="AG113" s="110"/>
      <c r="AH113" s="110"/>
      <c r="AI113" s="110"/>
      <c r="AJ113" s="110"/>
      <c r="AK113" s="110"/>
    </row>
    <row r="114" spans="3:37" x14ac:dyDescent="0.35">
      <c r="C114" s="5">
        <f t="shared" ref="C114:D129" si="15">C6</f>
        <v>718</v>
      </c>
      <c r="D114" s="5">
        <f t="shared" si="15"/>
        <v>728</v>
      </c>
      <c r="E114" s="1">
        <v>718</v>
      </c>
      <c r="G114" s="96">
        <v>2</v>
      </c>
      <c r="H114" s="112">
        <f t="shared" ref="H114:AF124" si="16">$E114+$B6+H6-H$110-($D114-H$109+$B6+H6)*(1-H76)</f>
        <v>-10</v>
      </c>
      <c r="I114" s="112">
        <f t="shared" si="16"/>
        <v>-10</v>
      </c>
      <c r="J114" s="112">
        <f t="shared" si="16"/>
        <v>-22.000000000000021</v>
      </c>
      <c r="K114" s="112">
        <f t="shared" si="16"/>
        <v>-17.999999999999943</v>
      </c>
      <c r="L114" s="112">
        <f t="shared" si="16"/>
        <v>-19.000000000000114</v>
      </c>
      <c r="M114" s="112">
        <f t="shared" si="16"/>
        <v>-10.000000000000028</v>
      </c>
      <c r="N114" s="112">
        <f t="shared" si="16"/>
        <v>-10</v>
      </c>
      <c r="O114" s="112">
        <f t="shared" si="16"/>
        <v>-22.000000000000028</v>
      </c>
      <c r="P114" s="112">
        <f t="shared" si="16"/>
        <v>-10.000000000000028</v>
      </c>
      <c r="Q114" s="112">
        <f t="shared" si="16"/>
        <v>-10.000000000000021</v>
      </c>
      <c r="R114" s="112">
        <f t="shared" si="16"/>
        <v>-9.9999999999999716</v>
      </c>
      <c r="S114" s="112">
        <f t="shared" si="16"/>
        <v>-9.9999999999999716</v>
      </c>
      <c r="T114" s="112">
        <f t="shared" si="16"/>
        <v>-9.9999999999999432</v>
      </c>
      <c r="U114" s="112">
        <f t="shared" si="16"/>
        <v>-10</v>
      </c>
      <c r="V114" s="112">
        <f t="shared" si="16"/>
        <v>-10.000000000000028</v>
      </c>
      <c r="W114" s="112">
        <f t="shared" si="16"/>
        <v>-10.000000000000028</v>
      </c>
      <c r="X114" s="112">
        <f t="shared" si="16"/>
        <v>-17.299999999999997</v>
      </c>
      <c r="Y114" s="112">
        <f t="shared" si="16"/>
        <v>-10.000000000000043</v>
      </c>
      <c r="Z114" s="112">
        <f t="shared" si="16"/>
        <v>-24.999999999999972</v>
      </c>
      <c r="AA114" s="112">
        <f t="shared" si="16"/>
        <v>-22</v>
      </c>
      <c r="AB114" s="112">
        <f t="shared" si="16"/>
        <v>-24.999999999999979</v>
      </c>
      <c r="AC114" s="112">
        <f t="shared" si="16"/>
        <v>-21.000000000000028</v>
      </c>
      <c r="AD114" s="112">
        <f t="shared" si="16"/>
        <v>-22.000000000000028</v>
      </c>
      <c r="AE114" s="112">
        <f t="shared" si="16"/>
        <v>-61.600000000000023</v>
      </c>
      <c r="AF114" s="112">
        <f t="shared" si="16"/>
        <v>-9.9999999999999716</v>
      </c>
      <c r="AG114" s="110"/>
      <c r="AH114" s="110"/>
      <c r="AI114" s="110"/>
      <c r="AJ114" s="110"/>
      <c r="AK114" s="110"/>
    </row>
    <row r="115" spans="3:37" x14ac:dyDescent="0.35">
      <c r="C115" s="5">
        <f t="shared" si="15"/>
        <v>842</v>
      </c>
      <c r="D115" s="5">
        <f t="shared" si="15"/>
        <v>854</v>
      </c>
      <c r="E115" s="1">
        <v>854</v>
      </c>
      <c r="G115" s="96">
        <v>3</v>
      </c>
      <c r="H115" s="112">
        <f t="shared" si="16"/>
        <v>0</v>
      </c>
      <c r="I115" s="112">
        <f t="shared" si="16"/>
        <v>0</v>
      </c>
      <c r="J115" s="112">
        <f t="shared" si="16"/>
        <v>-12</v>
      </c>
      <c r="K115" s="112">
        <f t="shared" si="16"/>
        <v>-7.9999999999999432</v>
      </c>
      <c r="L115" s="112">
        <f t="shared" si="16"/>
        <v>-9.0000000000001137</v>
      </c>
      <c r="M115" s="112">
        <f t="shared" si="16"/>
        <v>0</v>
      </c>
      <c r="N115" s="112">
        <f t="shared" si="16"/>
        <v>0</v>
      </c>
      <c r="O115" s="112">
        <f t="shared" si="16"/>
        <v>-11.999999999999943</v>
      </c>
      <c r="P115" s="112">
        <f t="shared" si="16"/>
        <v>0</v>
      </c>
      <c r="Q115" s="112">
        <f t="shared" si="16"/>
        <v>0</v>
      </c>
      <c r="R115" s="112">
        <f t="shared" si="16"/>
        <v>0</v>
      </c>
      <c r="S115" s="112">
        <f t="shared" si="16"/>
        <v>0</v>
      </c>
      <c r="T115" s="112">
        <f t="shared" si="16"/>
        <v>0</v>
      </c>
      <c r="U115" s="112">
        <f t="shared" si="16"/>
        <v>0</v>
      </c>
      <c r="V115" s="112">
        <f t="shared" si="16"/>
        <v>0</v>
      </c>
      <c r="W115" s="112">
        <f t="shared" si="16"/>
        <v>0</v>
      </c>
      <c r="X115" s="112">
        <f t="shared" si="16"/>
        <v>-7.3000000000000114</v>
      </c>
      <c r="Y115" s="112">
        <f t="shared" si="16"/>
        <v>0</v>
      </c>
      <c r="Z115" s="112">
        <f t="shared" si="16"/>
        <v>-59.299999999999955</v>
      </c>
      <c r="AA115" s="112">
        <f t="shared" si="16"/>
        <v>-12</v>
      </c>
      <c r="AB115" s="112">
        <f t="shared" si="16"/>
        <v>-14.999999999999979</v>
      </c>
      <c r="AC115" s="112">
        <f t="shared" si="16"/>
        <v>-11.000000000000057</v>
      </c>
      <c r="AD115" s="112">
        <f t="shared" si="16"/>
        <v>-12.000000000000043</v>
      </c>
      <c r="AE115" s="112">
        <f t="shared" si="16"/>
        <v>0</v>
      </c>
      <c r="AF115" s="112">
        <f t="shared" si="16"/>
        <v>0</v>
      </c>
      <c r="AG115" s="110"/>
      <c r="AH115" s="110"/>
      <c r="AI115" s="110"/>
      <c r="AJ115" s="110"/>
      <c r="AK115" s="110"/>
    </row>
    <row r="116" spans="3:37" x14ac:dyDescent="0.35">
      <c r="C116" s="5">
        <f t="shared" si="15"/>
        <v>616</v>
      </c>
      <c r="D116" s="5">
        <f t="shared" si="15"/>
        <v>624</v>
      </c>
      <c r="E116" s="1">
        <v>624</v>
      </c>
      <c r="G116" s="96">
        <v>4</v>
      </c>
      <c r="H116" s="112">
        <f t="shared" si="16"/>
        <v>0</v>
      </c>
      <c r="I116" s="112">
        <f t="shared" si="16"/>
        <v>-49.399999999999977</v>
      </c>
      <c r="J116" s="112">
        <f t="shared" si="16"/>
        <v>-12.000000000000028</v>
      </c>
      <c r="K116" s="112">
        <f t="shared" si="16"/>
        <v>-8</v>
      </c>
      <c r="L116" s="112">
        <f t="shared" si="16"/>
        <v>-9.0000000000001137</v>
      </c>
      <c r="M116" s="112">
        <f t="shared" si="16"/>
        <v>0</v>
      </c>
      <c r="N116" s="112">
        <f t="shared" si="16"/>
        <v>0</v>
      </c>
      <c r="O116" s="112">
        <f t="shared" si="16"/>
        <v>-11.999999999999979</v>
      </c>
      <c r="P116" s="112">
        <f t="shared" si="16"/>
        <v>0</v>
      </c>
      <c r="Q116" s="112">
        <f t="shared" si="16"/>
        <v>0</v>
      </c>
      <c r="R116" s="112">
        <f t="shared" si="16"/>
        <v>0</v>
      </c>
      <c r="S116" s="112">
        <f t="shared" si="16"/>
        <v>0</v>
      </c>
      <c r="T116" s="112">
        <f t="shared" si="16"/>
        <v>0</v>
      </c>
      <c r="U116" s="112">
        <f t="shared" si="16"/>
        <v>0</v>
      </c>
      <c r="V116" s="112">
        <f t="shared" si="16"/>
        <v>0</v>
      </c>
      <c r="W116" s="112">
        <f t="shared" si="16"/>
        <v>0</v>
      </c>
      <c r="X116" s="112">
        <f t="shared" si="16"/>
        <v>-7.2999999999999829</v>
      </c>
      <c r="Y116" s="112">
        <f t="shared" si="16"/>
        <v>-4.2632564145606011E-14</v>
      </c>
      <c r="Z116" s="112">
        <f t="shared" si="16"/>
        <v>-15</v>
      </c>
      <c r="AA116" s="112">
        <f t="shared" si="16"/>
        <v>-12.000000000000028</v>
      </c>
      <c r="AB116" s="112">
        <f t="shared" si="16"/>
        <v>-15.000000000000028</v>
      </c>
      <c r="AC116" s="112">
        <f t="shared" si="16"/>
        <v>-11.000000000000043</v>
      </c>
      <c r="AD116" s="112">
        <f t="shared" si="16"/>
        <v>-12.000000000000057</v>
      </c>
      <c r="AE116" s="112">
        <f t="shared" si="16"/>
        <v>0</v>
      </c>
      <c r="AF116" s="112">
        <f t="shared" si="16"/>
        <v>0</v>
      </c>
      <c r="AG116" s="110"/>
      <c r="AH116" s="110"/>
      <c r="AI116" s="110"/>
      <c r="AJ116" s="110"/>
      <c r="AK116" s="110"/>
    </row>
    <row r="117" spans="3:37" x14ac:dyDescent="0.35">
      <c r="C117" s="5">
        <f t="shared" si="15"/>
        <v>583</v>
      </c>
      <c r="D117" s="5">
        <f t="shared" si="15"/>
        <v>592</v>
      </c>
      <c r="E117" s="1">
        <v>592.00000000000011</v>
      </c>
      <c r="G117" s="96">
        <v>5</v>
      </c>
      <c r="H117" s="112">
        <f t="shared" si="16"/>
        <v>0</v>
      </c>
      <c r="I117" s="112">
        <f t="shared" si="16"/>
        <v>1.5631940186722204E-13</v>
      </c>
      <c r="J117" s="112">
        <f t="shared" si="16"/>
        <v>-11.999999999999858</v>
      </c>
      <c r="K117" s="112">
        <f t="shared" si="16"/>
        <v>-7.9999999999999076</v>
      </c>
      <c r="L117" s="112">
        <f t="shared" si="16"/>
        <v>-9</v>
      </c>
      <c r="M117" s="112">
        <f t="shared" si="16"/>
        <v>1.1368683772161603E-13</v>
      </c>
      <c r="N117" s="112">
        <f t="shared" si="16"/>
        <v>0</v>
      </c>
      <c r="O117" s="112">
        <f t="shared" si="16"/>
        <v>-11.999999999999844</v>
      </c>
      <c r="P117" s="112">
        <f t="shared" si="16"/>
        <v>0</v>
      </c>
      <c r="Q117" s="112">
        <f t="shared" si="16"/>
        <v>1.5631940186722204E-13</v>
      </c>
      <c r="R117" s="112">
        <f t="shared" si="16"/>
        <v>0</v>
      </c>
      <c r="S117" s="112">
        <f t="shared" si="16"/>
        <v>1.1368683772161603E-13</v>
      </c>
      <c r="T117" s="112">
        <f t="shared" si="16"/>
        <v>1.1368683772161603E-13</v>
      </c>
      <c r="U117" s="112">
        <f t="shared" si="16"/>
        <v>0</v>
      </c>
      <c r="V117" s="112">
        <f t="shared" si="16"/>
        <v>0</v>
      </c>
      <c r="W117" s="112">
        <f t="shared" si="16"/>
        <v>0</v>
      </c>
      <c r="X117" s="112">
        <f t="shared" si="16"/>
        <v>-7.2999999999998835</v>
      </c>
      <c r="Y117" s="112">
        <f t="shared" si="16"/>
        <v>1.1368683772161603E-13</v>
      </c>
      <c r="Z117" s="112">
        <f t="shared" si="16"/>
        <v>-14.999999999999886</v>
      </c>
      <c r="AA117" s="112">
        <f t="shared" si="16"/>
        <v>-11.999999999999844</v>
      </c>
      <c r="AB117" s="112">
        <f t="shared" si="16"/>
        <v>-14.999999999999943</v>
      </c>
      <c r="AC117" s="112">
        <f t="shared" si="16"/>
        <v>-10.999999999999844</v>
      </c>
      <c r="AD117" s="112">
        <f t="shared" si="16"/>
        <v>-11.999999999999829</v>
      </c>
      <c r="AE117" s="112">
        <f t="shared" si="16"/>
        <v>0</v>
      </c>
      <c r="AF117" s="112">
        <f t="shared" si="16"/>
        <v>-95.599999999999909</v>
      </c>
      <c r="AG117" s="110"/>
      <c r="AH117" s="110"/>
      <c r="AI117" s="110"/>
      <c r="AJ117" s="110"/>
      <c r="AK117" s="110"/>
    </row>
    <row r="118" spans="3:37" x14ac:dyDescent="0.35">
      <c r="C118" s="5">
        <f t="shared" si="15"/>
        <v>569</v>
      </c>
      <c r="D118" s="5">
        <f t="shared" si="15"/>
        <v>579</v>
      </c>
      <c r="E118" s="1">
        <v>569</v>
      </c>
      <c r="G118" s="96">
        <v>6</v>
      </c>
      <c r="H118" s="112">
        <f t="shared" si="16"/>
        <v>-9.9999999999999716</v>
      </c>
      <c r="I118" s="112">
        <f t="shared" si="16"/>
        <v>-10.000000000000043</v>
      </c>
      <c r="J118" s="112">
        <f t="shared" si="16"/>
        <v>-21.999999999999943</v>
      </c>
      <c r="K118" s="112">
        <f t="shared" si="16"/>
        <v>-18</v>
      </c>
      <c r="L118" s="112">
        <f t="shared" si="16"/>
        <v>-4.4000000000000909</v>
      </c>
      <c r="M118" s="112">
        <f t="shared" si="16"/>
        <v>-10</v>
      </c>
      <c r="N118" s="112">
        <f t="shared" si="16"/>
        <v>-10.000000000000057</v>
      </c>
      <c r="O118" s="112">
        <f t="shared" si="16"/>
        <v>-22.000000000000043</v>
      </c>
      <c r="P118" s="112">
        <f t="shared" si="16"/>
        <v>-10.000000000000057</v>
      </c>
      <c r="Q118" s="112">
        <f t="shared" si="16"/>
        <v>-10.000000000000043</v>
      </c>
      <c r="R118" s="112">
        <f t="shared" si="16"/>
        <v>-10.000000000000028</v>
      </c>
      <c r="S118" s="112">
        <f t="shared" si="16"/>
        <v>-10</v>
      </c>
      <c r="T118" s="112">
        <f t="shared" si="16"/>
        <v>-10</v>
      </c>
      <c r="U118" s="112">
        <f t="shared" si="16"/>
        <v>-9.9999999999999716</v>
      </c>
      <c r="V118" s="112">
        <f t="shared" si="16"/>
        <v>-10</v>
      </c>
      <c r="W118" s="112">
        <f t="shared" si="16"/>
        <v>-10</v>
      </c>
      <c r="X118" s="112">
        <f t="shared" si="16"/>
        <v>-17.299999999999983</v>
      </c>
      <c r="Y118" s="112">
        <f t="shared" si="16"/>
        <v>-9.9999999999999716</v>
      </c>
      <c r="Z118" s="112">
        <f t="shared" si="16"/>
        <v>-25</v>
      </c>
      <c r="AA118" s="112">
        <f t="shared" si="16"/>
        <v>-22.000000000000043</v>
      </c>
      <c r="AB118" s="112">
        <f t="shared" si="16"/>
        <v>-25.000000000000057</v>
      </c>
      <c r="AC118" s="112">
        <f t="shared" si="16"/>
        <v>-20.999999999999957</v>
      </c>
      <c r="AD118" s="112">
        <f t="shared" si="16"/>
        <v>-22.000000000000057</v>
      </c>
      <c r="AE118" s="112">
        <f t="shared" si="16"/>
        <v>-10.000000000000028</v>
      </c>
      <c r="AF118" s="112">
        <f t="shared" si="16"/>
        <v>-10.000000000000028</v>
      </c>
      <c r="AG118" s="110"/>
      <c r="AH118" s="110"/>
      <c r="AI118" s="110"/>
      <c r="AJ118" s="110"/>
      <c r="AK118" s="110"/>
    </row>
    <row r="119" spans="3:37" x14ac:dyDescent="0.35">
      <c r="C119" s="5">
        <f t="shared" si="15"/>
        <v>822</v>
      </c>
      <c r="D119" s="5">
        <f t="shared" si="15"/>
        <v>829</v>
      </c>
      <c r="E119" s="1">
        <v>822</v>
      </c>
      <c r="G119" s="96">
        <v>7</v>
      </c>
      <c r="H119" s="112">
        <f t="shared" si="16"/>
        <v>-7.0000000000000568</v>
      </c>
      <c r="I119" s="112">
        <f t="shared" si="16"/>
        <v>-7.0000000000000568</v>
      </c>
      <c r="J119" s="112">
        <f t="shared" si="16"/>
        <v>-19.000000000000043</v>
      </c>
      <c r="K119" s="112">
        <f t="shared" si="16"/>
        <v>-15</v>
      </c>
      <c r="L119" s="112">
        <f t="shared" si="16"/>
        <v>-16.000000000000114</v>
      </c>
      <c r="M119" s="112">
        <f t="shared" si="16"/>
        <v>-7.0000000000000568</v>
      </c>
      <c r="N119" s="112">
        <f t="shared" si="16"/>
        <v>-7</v>
      </c>
      <c r="O119" s="112">
        <f t="shared" si="16"/>
        <v>-18.999999999999943</v>
      </c>
      <c r="P119" s="112">
        <f t="shared" si="16"/>
        <v>-7</v>
      </c>
      <c r="Q119" s="112">
        <f t="shared" si="16"/>
        <v>-7</v>
      </c>
      <c r="R119" s="112">
        <f t="shared" si="16"/>
        <v>-6.9999999999999432</v>
      </c>
      <c r="S119" s="112">
        <f t="shared" si="16"/>
        <v>-7</v>
      </c>
      <c r="T119" s="112">
        <f t="shared" si="16"/>
        <v>-7</v>
      </c>
      <c r="U119" s="112">
        <f t="shared" si="16"/>
        <v>-7.0000000000000568</v>
      </c>
      <c r="V119" s="112">
        <f t="shared" si="16"/>
        <v>-7.0000000000000426</v>
      </c>
      <c r="W119" s="112">
        <f t="shared" si="16"/>
        <v>-6.9999999999999432</v>
      </c>
      <c r="X119" s="112">
        <f t="shared" si="16"/>
        <v>-14.299999999999926</v>
      </c>
      <c r="Y119" s="112">
        <f t="shared" si="16"/>
        <v>-7.0000000000000284</v>
      </c>
      <c r="Z119" s="112">
        <f t="shared" si="16"/>
        <v>-21.999999999999979</v>
      </c>
      <c r="AA119" s="112">
        <f t="shared" si="16"/>
        <v>-19.000000000000028</v>
      </c>
      <c r="AB119" s="112">
        <f t="shared" si="16"/>
        <v>-22.000000000000021</v>
      </c>
      <c r="AC119" s="112">
        <f t="shared" si="16"/>
        <v>-17.999999999999943</v>
      </c>
      <c r="AD119" s="112">
        <f t="shared" si="16"/>
        <v>-18.999999999999957</v>
      </c>
      <c r="AE119" s="112">
        <f t="shared" si="16"/>
        <v>-6.9999999999999574</v>
      </c>
      <c r="AF119" s="112">
        <f t="shared" si="16"/>
        <v>-7</v>
      </c>
      <c r="AG119" s="110"/>
      <c r="AH119" s="110"/>
      <c r="AI119" s="110"/>
      <c r="AJ119" s="110"/>
      <c r="AK119" s="110"/>
    </row>
    <row r="120" spans="3:37" x14ac:dyDescent="0.35">
      <c r="C120" s="5">
        <f t="shared" si="15"/>
        <v>617</v>
      </c>
      <c r="D120" s="5">
        <f t="shared" si="15"/>
        <v>629</v>
      </c>
      <c r="E120" s="1">
        <v>629</v>
      </c>
      <c r="G120" s="96">
        <v>8</v>
      </c>
      <c r="H120" s="112">
        <f t="shared" si="16"/>
        <v>0</v>
      </c>
      <c r="I120" s="112">
        <f t="shared" si="16"/>
        <v>0</v>
      </c>
      <c r="J120" s="112">
        <f t="shared" si="16"/>
        <v>-12.000000000000057</v>
      </c>
      <c r="K120" s="112">
        <f t="shared" si="16"/>
        <v>-7.9999999999999787</v>
      </c>
      <c r="L120" s="112">
        <f t="shared" si="16"/>
        <v>-9.0000000000001421</v>
      </c>
      <c r="M120" s="112">
        <f t="shared" si="16"/>
        <v>0</v>
      </c>
      <c r="N120" s="112">
        <f t="shared" si="16"/>
        <v>0</v>
      </c>
      <c r="O120" s="112">
        <f t="shared" si="16"/>
        <v>-12</v>
      </c>
      <c r="P120" s="112">
        <f t="shared" si="16"/>
        <v>0</v>
      </c>
      <c r="Q120" s="112">
        <f t="shared" si="16"/>
        <v>-85.700000000000045</v>
      </c>
      <c r="R120" s="112">
        <f t="shared" si="16"/>
        <v>0</v>
      </c>
      <c r="S120" s="112">
        <f t="shared" si="16"/>
        <v>-2.8421709430404007E-14</v>
      </c>
      <c r="T120" s="112">
        <f t="shared" si="16"/>
        <v>0</v>
      </c>
      <c r="U120" s="112">
        <f t="shared" si="16"/>
        <v>0</v>
      </c>
      <c r="V120" s="112">
        <f t="shared" si="16"/>
        <v>0</v>
      </c>
      <c r="W120" s="112">
        <f t="shared" si="16"/>
        <v>0</v>
      </c>
      <c r="X120" s="112">
        <f t="shared" si="16"/>
        <v>-7.2999999999999261</v>
      </c>
      <c r="Y120" s="112">
        <f t="shared" si="16"/>
        <v>0</v>
      </c>
      <c r="Z120" s="112">
        <f t="shared" si="16"/>
        <v>-14.999999999999972</v>
      </c>
      <c r="AA120" s="112">
        <f t="shared" si="16"/>
        <v>-12.000000000000028</v>
      </c>
      <c r="AB120" s="112">
        <f t="shared" si="16"/>
        <v>-15</v>
      </c>
      <c r="AC120" s="112">
        <f t="shared" si="16"/>
        <v>-11.000000000000043</v>
      </c>
      <c r="AD120" s="112">
        <f t="shared" si="16"/>
        <v>-12.000000000000057</v>
      </c>
      <c r="AE120" s="112">
        <f t="shared" si="16"/>
        <v>0</v>
      </c>
      <c r="AF120" s="112">
        <f t="shared" si="16"/>
        <v>0</v>
      </c>
      <c r="AG120" s="110"/>
      <c r="AH120" s="110"/>
      <c r="AI120" s="110"/>
      <c r="AJ120" s="110"/>
      <c r="AK120" s="110"/>
    </row>
    <row r="121" spans="3:37" x14ac:dyDescent="0.35">
      <c r="C121" s="5">
        <f t="shared" si="15"/>
        <v>504</v>
      </c>
      <c r="D121" s="5">
        <f t="shared" si="15"/>
        <v>515</v>
      </c>
      <c r="E121" s="1">
        <v>504</v>
      </c>
      <c r="G121" s="96">
        <v>9</v>
      </c>
      <c r="H121" s="112">
        <f t="shared" si="16"/>
        <v>-11.000000000000043</v>
      </c>
      <c r="I121" s="112">
        <f t="shared" si="16"/>
        <v>-11.000000000000028</v>
      </c>
      <c r="J121" s="112">
        <f t="shared" si="16"/>
        <v>-23</v>
      </c>
      <c r="K121" s="112">
        <f t="shared" si="16"/>
        <v>-19.000000000000043</v>
      </c>
      <c r="L121" s="112">
        <f t="shared" si="16"/>
        <v>-20.000000000000092</v>
      </c>
      <c r="M121" s="112">
        <f t="shared" si="16"/>
        <v>-11</v>
      </c>
      <c r="N121" s="112">
        <f t="shared" si="16"/>
        <v>-11</v>
      </c>
      <c r="O121" s="112">
        <f t="shared" si="16"/>
        <v>-23.000000000000043</v>
      </c>
      <c r="P121" s="112">
        <f t="shared" si="16"/>
        <v>-11</v>
      </c>
      <c r="Q121" s="112">
        <f t="shared" si="16"/>
        <v>-11.000000000000057</v>
      </c>
      <c r="R121" s="112">
        <f t="shared" si="16"/>
        <v>-0.10000000000002274</v>
      </c>
      <c r="S121" s="112">
        <f t="shared" si="16"/>
        <v>-11.000000000000028</v>
      </c>
      <c r="T121" s="112">
        <f t="shared" si="16"/>
        <v>-11</v>
      </c>
      <c r="U121" s="112">
        <f t="shared" si="16"/>
        <v>-11.000000000000021</v>
      </c>
      <c r="V121" s="112">
        <f t="shared" si="16"/>
        <v>-11.000000000000057</v>
      </c>
      <c r="W121" s="112">
        <f t="shared" si="16"/>
        <v>-10.999999999999957</v>
      </c>
      <c r="X121" s="112">
        <f t="shared" si="16"/>
        <v>-18.299999999999926</v>
      </c>
      <c r="Y121" s="112">
        <f t="shared" si="16"/>
        <v>-11.000000000000057</v>
      </c>
      <c r="Z121" s="112">
        <f t="shared" si="16"/>
        <v>-26.000000000000057</v>
      </c>
      <c r="AA121" s="112">
        <f t="shared" si="16"/>
        <v>-22.999999999999972</v>
      </c>
      <c r="AB121" s="112">
        <f t="shared" si="16"/>
        <v>-26</v>
      </c>
      <c r="AC121" s="112">
        <f t="shared" si="16"/>
        <v>-22</v>
      </c>
      <c r="AD121" s="112">
        <f t="shared" si="16"/>
        <v>-23</v>
      </c>
      <c r="AE121" s="112">
        <f t="shared" si="16"/>
        <v>-11</v>
      </c>
      <c r="AF121" s="112">
        <f t="shared" si="16"/>
        <v>-10.999999999999943</v>
      </c>
      <c r="AG121" s="110"/>
      <c r="AH121" s="110"/>
      <c r="AI121" s="110"/>
      <c r="AJ121" s="110"/>
      <c r="AK121" s="110"/>
    </row>
    <row r="122" spans="3:37" x14ac:dyDescent="0.35">
      <c r="C122" s="5">
        <f t="shared" si="15"/>
        <v>727</v>
      </c>
      <c r="D122" s="5">
        <f t="shared" si="15"/>
        <v>737</v>
      </c>
      <c r="E122" s="1">
        <v>727</v>
      </c>
      <c r="G122" s="96">
        <v>10</v>
      </c>
      <c r="H122" s="112">
        <f t="shared" si="16"/>
        <v>-10</v>
      </c>
      <c r="I122" s="112">
        <f t="shared" si="16"/>
        <v>-9.9999999999999787</v>
      </c>
      <c r="J122" s="112">
        <f t="shared" si="16"/>
        <v>-22.000000000000021</v>
      </c>
      <c r="K122" s="112">
        <f t="shared" si="16"/>
        <v>-17.999999999999943</v>
      </c>
      <c r="L122" s="112">
        <f t="shared" si="16"/>
        <v>-19.000000000000114</v>
      </c>
      <c r="M122" s="112">
        <f t="shared" si="16"/>
        <v>-10.000000000000028</v>
      </c>
      <c r="N122" s="112">
        <f t="shared" si="16"/>
        <v>-50.799999999999955</v>
      </c>
      <c r="O122" s="112">
        <f t="shared" si="16"/>
        <v>-22.000000000000057</v>
      </c>
      <c r="P122" s="112">
        <f t="shared" si="16"/>
        <v>-10.000000000000057</v>
      </c>
      <c r="Q122" s="112">
        <f t="shared" si="16"/>
        <v>-10</v>
      </c>
      <c r="R122" s="112">
        <f t="shared" si="16"/>
        <v>-9.9999999999999432</v>
      </c>
      <c r="S122" s="112">
        <f t="shared" si="16"/>
        <v>-9.9999999999999574</v>
      </c>
      <c r="T122" s="112">
        <f t="shared" si="16"/>
        <v>-10.000000000000057</v>
      </c>
      <c r="U122" s="112">
        <f t="shared" si="16"/>
        <v>-10</v>
      </c>
      <c r="V122" s="112">
        <f t="shared" si="16"/>
        <v>-10</v>
      </c>
      <c r="W122" s="112">
        <f t="shared" si="16"/>
        <v>-10</v>
      </c>
      <c r="X122" s="112">
        <f t="shared" si="16"/>
        <v>-17.299999999999976</v>
      </c>
      <c r="Y122" s="112">
        <f t="shared" si="16"/>
        <v>-9.9999999999999787</v>
      </c>
      <c r="Z122" s="112">
        <f t="shared" si="16"/>
        <v>-24.999999999999943</v>
      </c>
      <c r="AA122" s="112">
        <f t="shared" si="16"/>
        <v>-22</v>
      </c>
      <c r="AB122" s="112">
        <f t="shared" si="16"/>
        <v>-24.999999999999979</v>
      </c>
      <c r="AC122" s="112">
        <f t="shared" si="16"/>
        <v>-21.000000000000028</v>
      </c>
      <c r="AD122" s="112">
        <f t="shared" si="16"/>
        <v>-22.000000000000028</v>
      </c>
      <c r="AE122" s="112">
        <f t="shared" si="16"/>
        <v>-10.000000000000043</v>
      </c>
      <c r="AF122" s="112">
        <f t="shared" si="16"/>
        <v>-9.9999999999999716</v>
      </c>
      <c r="AG122" s="110"/>
      <c r="AH122" s="110"/>
      <c r="AI122" s="110"/>
      <c r="AJ122" s="110"/>
      <c r="AK122" s="110"/>
    </row>
    <row r="123" spans="3:37" x14ac:dyDescent="0.35">
      <c r="C123" s="5">
        <f t="shared" si="15"/>
        <v>515</v>
      </c>
      <c r="D123" s="5">
        <f t="shared" si="15"/>
        <v>524</v>
      </c>
      <c r="E123" s="1">
        <v>515</v>
      </c>
      <c r="G123" s="96">
        <v>11</v>
      </c>
      <c r="H123" s="112">
        <f t="shared" si="16"/>
        <v>-9.0000000000000426</v>
      </c>
      <c r="I123" s="112">
        <f t="shared" si="16"/>
        <v>-9.0000000000000568</v>
      </c>
      <c r="J123" s="112">
        <f t="shared" si="16"/>
        <v>-21</v>
      </c>
      <c r="K123" s="112">
        <f t="shared" si="16"/>
        <v>-17.000000000000043</v>
      </c>
      <c r="L123" s="112">
        <f t="shared" si="16"/>
        <v>-18.000000000000092</v>
      </c>
      <c r="M123" s="112">
        <f t="shared" si="16"/>
        <v>-9</v>
      </c>
      <c r="N123" s="112">
        <f t="shared" si="16"/>
        <v>-8.9999999999999432</v>
      </c>
      <c r="O123" s="112">
        <f t="shared" si="16"/>
        <v>-91.600000000000023</v>
      </c>
      <c r="P123" s="112">
        <f t="shared" si="16"/>
        <v>-9.0000000000000213</v>
      </c>
      <c r="Q123" s="112">
        <f t="shared" si="16"/>
        <v>-9.0000000000000568</v>
      </c>
      <c r="R123" s="112">
        <f t="shared" si="16"/>
        <v>-9</v>
      </c>
      <c r="S123" s="112">
        <f t="shared" si="16"/>
        <v>-9.0000000000000284</v>
      </c>
      <c r="T123" s="112">
        <f t="shared" si="16"/>
        <v>-9</v>
      </c>
      <c r="U123" s="112">
        <f t="shared" si="16"/>
        <v>-9.0000000000000426</v>
      </c>
      <c r="V123" s="112">
        <f t="shared" si="16"/>
        <v>-8.9999999999999432</v>
      </c>
      <c r="W123" s="112">
        <f t="shared" si="16"/>
        <v>-8.9999999999999574</v>
      </c>
      <c r="X123" s="112">
        <f t="shared" si="16"/>
        <v>-16.299999999999926</v>
      </c>
      <c r="Y123" s="112">
        <f t="shared" si="16"/>
        <v>-8.9999999999999716</v>
      </c>
      <c r="Z123" s="112">
        <f t="shared" si="16"/>
        <v>-24</v>
      </c>
      <c r="AA123" s="112">
        <f t="shared" si="16"/>
        <v>-20.999999999999972</v>
      </c>
      <c r="AB123" s="112">
        <f t="shared" si="16"/>
        <v>-23.999999999999943</v>
      </c>
      <c r="AC123" s="112">
        <f t="shared" si="16"/>
        <v>-20</v>
      </c>
      <c r="AD123" s="112">
        <f t="shared" si="16"/>
        <v>-21</v>
      </c>
      <c r="AE123" s="112">
        <f t="shared" si="16"/>
        <v>-9</v>
      </c>
      <c r="AF123" s="112">
        <f t="shared" si="16"/>
        <v>-8.9999999999999432</v>
      </c>
      <c r="AG123" s="110"/>
      <c r="AH123" s="110"/>
      <c r="AI123" s="110"/>
      <c r="AJ123" s="110"/>
      <c r="AK123" s="110"/>
    </row>
    <row r="124" spans="3:37" x14ac:dyDescent="0.35">
      <c r="C124" s="5">
        <f t="shared" si="15"/>
        <v>743</v>
      </c>
      <c r="D124" s="5">
        <f t="shared" si="15"/>
        <v>758</v>
      </c>
      <c r="E124" s="1">
        <v>743</v>
      </c>
      <c r="G124" s="96">
        <v>12</v>
      </c>
      <c r="H124" s="112">
        <f t="shared" si="16"/>
        <v>-15</v>
      </c>
      <c r="I124" s="112">
        <f t="shared" si="16"/>
        <v>-15.000000000000028</v>
      </c>
      <c r="J124" s="112">
        <f t="shared" si="16"/>
        <v>-7.1000000000000227</v>
      </c>
      <c r="K124" s="112">
        <f t="shared" si="16"/>
        <v>-23</v>
      </c>
      <c r="L124" s="112">
        <f t="shared" si="16"/>
        <v>-24.000000000000114</v>
      </c>
      <c r="M124" s="112">
        <f t="shared" ref="M124:AF124" si="17">$E124+$B16+M16-M$110-($D124-M$109+$B16+M16)*(1-M86)</f>
        <v>-15</v>
      </c>
      <c r="N124" s="112">
        <f t="shared" si="17"/>
        <v>-15</v>
      </c>
      <c r="O124" s="112">
        <f t="shared" si="17"/>
        <v>-27</v>
      </c>
      <c r="P124" s="112">
        <f t="shared" si="17"/>
        <v>-15.000000000000057</v>
      </c>
      <c r="Q124" s="112">
        <f t="shared" si="17"/>
        <v>-15.000000000000028</v>
      </c>
      <c r="R124" s="112">
        <f t="shared" si="17"/>
        <v>-15</v>
      </c>
      <c r="S124" s="112">
        <f t="shared" si="17"/>
        <v>-15</v>
      </c>
      <c r="T124" s="112">
        <f t="shared" si="17"/>
        <v>-15.000000000000043</v>
      </c>
      <c r="U124" s="112">
        <f t="shared" si="17"/>
        <v>-15</v>
      </c>
      <c r="V124" s="112">
        <f t="shared" si="17"/>
        <v>-15</v>
      </c>
      <c r="W124" s="112">
        <f t="shared" si="17"/>
        <v>-14.999999999999972</v>
      </c>
      <c r="X124" s="112">
        <f t="shared" si="17"/>
        <v>-22.299999999999997</v>
      </c>
      <c r="Y124" s="112">
        <f t="shared" si="17"/>
        <v>-15.000000000000057</v>
      </c>
      <c r="Z124" s="112">
        <f t="shared" si="17"/>
        <v>-29.999999999999972</v>
      </c>
      <c r="AA124" s="112">
        <f t="shared" si="17"/>
        <v>-27</v>
      </c>
      <c r="AB124" s="112">
        <f t="shared" si="17"/>
        <v>-30.000000000000028</v>
      </c>
      <c r="AC124" s="112">
        <f t="shared" si="17"/>
        <v>-26</v>
      </c>
      <c r="AD124" s="112">
        <f t="shared" si="17"/>
        <v>-27</v>
      </c>
      <c r="AE124" s="112">
        <f t="shared" si="17"/>
        <v>-15</v>
      </c>
      <c r="AF124" s="112">
        <f t="shared" si="17"/>
        <v>-15</v>
      </c>
      <c r="AG124" s="110"/>
      <c r="AH124" s="110"/>
      <c r="AI124" s="110"/>
      <c r="AJ124" s="110"/>
      <c r="AK124" s="110"/>
    </row>
    <row r="125" spans="3:37" x14ac:dyDescent="0.35">
      <c r="C125" s="5">
        <f t="shared" si="15"/>
        <v>653</v>
      </c>
      <c r="D125" s="5">
        <f t="shared" si="15"/>
        <v>664</v>
      </c>
      <c r="E125" s="1">
        <v>653</v>
      </c>
      <c r="G125" s="96">
        <v>13</v>
      </c>
      <c r="H125" s="112">
        <f t="shared" ref="H125:AF135" si="18">$E125+$B17+H17-H$110-($D125-H$109+$B17+H17)*(1-H87)</f>
        <v>-11.000000000000057</v>
      </c>
      <c r="I125" s="112">
        <f t="shared" si="18"/>
        <v>-10.999999999999957</v>
      </c>
      <c r="J125" s="112">
        <f t="shared" si="18"/>
        <v>-22.999999999999957</v>
      </c>
      <c r="K125" s="112">
        <f t="shared" si="18"/>
        <v>-19</v>
      </c>
      <c r="L125" s="112">
        <f t="shared" si="18"/>
        <v>-20.000000000000114</v>
      </c>
      <c r="M125" s="112">
        <f t="shared" si="18"/>
        <v>-11</v>
      </c>
      <c r="N125" s="112">
        <f t="shared" si="18"/>
        <v>-11</v>
      </c>
      <c r="O125" s="112">
        <f t="shared" si="18"/>
        <v>-23</v>
      </c>
      <c r="P125" s="112">
        <f t="shared" si="18"/>
        <v>-11</v>
      </c>
      <c r="Q125" s="112">
        <f t="shared" si="18"/>
        <v>-11.000000000000043</v>
      </c>
      <c r="R125" s="112">
        <f t="shared" si="18"/>
        <v>-11</v>
      </c>
      <c r="S125" s="112">
        <f t="shared" si="18"/>
        <v>-79.200000000000045</v>
      </c>
      <c r="T125" s="112">
        <f t="shared" si="18"/>
        <v>-11</v>
      </c>
      <c r="U125" s="112">
        <f t="shared" si="18"/>
        <v>-11</v>
      </c>
      <c r="V125" s="112">
        <f t="shared" si="18"/>
        <v>-11.000000000000028</v>
      </c>
      <c r="W125" s="112">
        <f t="shared" si="18"/>
        <v>-11</v>
      </c>
      <c r="X125" s="112">
        <f t="shared" si="18"/>
        <v>-18.299999999999926</v>
      </c>
      <c r="Y125" s="112">
        <f t="shared" si="18"/>
        <v>-10.999999999999972</v>
      </c>
      <c r="Z125" s="112">
        <f t="shared" si="18"/>
        <v>-26.000000000000028</v>
      </c>
      <c r="AA125" s="112">
        <f t="shared" si="18"/>
        <v>-23</v>
      </c>
      <c r="AB125" s="112">
        <f t="shared" si="18"/>
        <v>-25.999999999999957</v>
      </c>
      <c r="AC125" s="112">
        <f t="shared" si="18"/>
        <v>-22</v>
      </c>
      <c r="AD125" s="112">
        <f t="shared" si="18"/>
        <v>-23</v>
      </c>
      <c r="AE125" s="112">
        <f t="shared" si="18"/>
        <v>-11</v>
      </c>
      <c r="AF125" s="112">
        <f t="shared" si="18"/>
        <v>-11</v>
      </c>
      <c r="AG125" s="110"/>
      <c r="AH125" s="110"/>
      <c r="AI125" s="110"/>
      <c r="AJ125" s="110"/>
      <c r="AK125" s="110"/>
    </row>
    <row r="126" spans="3:37" x14ac:dyDescent="0.35">
      <c r="C126" s="5">
        <f t="shared" si="15"/>
        <v>534</v>
      </c>
      <c r="D126" s="5">
        <f t="shared" si="15"/>
        <v>543</v>
      </c>
      <c r="E126" s="1">
        <v>534</v>
      </c>
      <c r="G126" s="96">
        <v>14</v>
      </c>
      <c r="H126" s="112">
        <f t="shared" si="18"/>
        <v>-8.9999999999999787</v>
      </c>
      <c r="I126" s="112">
        <f t="shared" si="18"/>
        <v>-9</v>
      </c>
      <c r="J126" s="112">
        <f t="shared" si="18"/>
        <v>-20.999999999999943</v>
      </c>
      <c r="K126" s="112">
        <f t="shared" si="18"/>
        <v>-17.000000000000043</v>
      </c>
      <c r="L126" s="112">
        <f t="shared" si="18"/>
        <v>-18.000000000000142</v>
      </c>
      <c r="M126" s="112">
        <f t="shared" si="18"/>
        <v>-9.0000000000000426</v>
      </c>
      <c r="N126" s="112">
        <f t="shared" si="18"/>
        <v>-8.9999999999999432</v>
      </c>
      <c r="O126" s="112">
        <f t="shared" si="18"/>
        <v>-21.000000000000021</v>
      </c>
      <c r="P126" s="112">
        <f t="shared" si="18"/>
        <v>-9.0000000000000284</v>
      </c>
      <c r="Q126" s="112">
        <f t="shared" si="18"/>
        <v>-8.9999999999999716</v>
      </c>
      <c r="R126" s="112">
        <f t="shared" si="18"/>
        <v>-9.0000000000000426</v>
      </c>
      <c r="S126" s="112">
        <f t="shared" si="18"/>
        <v>-8.9999999999999716</v>
      </c>
      <c r="T126" s="112">
        <f t="shared" si="18"/>
        <v>-49</v>
      </c>
      <c r="U126" s="112">
        <f t="shared" si="18"/>
        <v>-9</v>
      </c>
      <c r="V126" s="112">
        <f t="shared" si="18"/>
        <v>-9.0000000000000568</v>
      </c>
      <c r="W126" s="112">
        <f t="shared" si="18"/>
        <v>-9</v>
      </c>
      <c r="X126" s="112">
        <f t="shared" si="18"/>
        <v>-16.299999999999983</v>
      </c>
      <c r="Y126" s="112">
        <f t="shared" si="18"/>
        <v>-9</v>
      </c>
      <c r="Z126" s="112">
        <f t="shared" si="18"/>
        <v>-24</v>
      </c>
      <c r="AA126" s="112">
        <f t="shared" si="18"/>
        <v>-20.999999999999957</v>
      </c>
      <c r="AB126" s="112">
        <f t="shared" si="18"/>
        <v>-23.999999999999943</v>
      </c>
      <c r="AC126" s="112">
        <f t="shared" si="18"/>
        <v>-20.000000000000043</v>
      </c>
      <c r="AD126" s="112">
        <f t="shared" si="18"/>
        <v>-21.000000000000057</v>
      </c>
      <c r="AE126" s="112">
        <f t="shared" si="18"/>
        <v>-9.0000000000000568</v>
      </c>
      <c r="AF126" s="112">
        <f t="shared" si="18"/>
        <v>-9</v>
      </c>
      <c r="AG126" s="110"/>
      <c r="AH126" s="110"/>
      <c r="AI126" s="110"/>
      <c r="AJ126" s="110"/>
      <c r="AK126" s="110"/>
    </row>
    <row r="127" spans="3:37" x14ac:dyDescent="0.35">
      <c r="C127" s="5">
        <f t="shared" si="15"/>
        <v>865</v>
      </c>
      <c r="D127" s="5">
        <f t="shared" si="15"/>
        <v>870</v>
      </c>
      <c r="E127" s="1">
        <v>865</v>
      </c>
      <c r="G127" s="96">
        <v>15</v>
      </c>
      <c r="H127" s="112">
        <f t="shared" si="18"/>
        <v>-5</v>
      </c>
      <c r="I127" s="112">
        <f t="shared" si="18"/>
        <v>-5</v>
      </c>
      <c r="J127" s="112">
        <f t="shared" si="18"/>
        <v>-16.999999999999972</v>
      </c>
      <c r="K127" s="112">
        <f t="shared" si="18"/>
        <v>-12.999999999999943</v>
      </c>
      <c r="L127" s="112">
        <f t="shared" si="18"/>
        <v>-14.000000000000171</v>
      </c>
      <c r="M127" s="112">
        <f t="shared" si="18"/>
        <v>-4.9999999999999432</v>
      </c>
      <c r="N127" s="112">
        <f t="shared" si="18"/>
        <v>-4.9999999999999432</v>
      </c>
      <c r="O127" s="112">
        <f t="shared" si="18"/>
        <v>-17</v>
      </c>
      <c r="P127" s="112">
        <f t="shared" si="18"/>
        <v>-5</v>
      </c>
      <c r="Q127" s="112">
        <f t="shared" si="18"/>
        <v>-5</v>
      </c>
      <c r="R127" s="112">
        <f t="shared" si="18"/>
        <v>-4.9999999999999432</v>
      </c>
      <c r="S127" s="112">
        <f t="shared" si="18"/>
        <v>-5</v>
      </c>
      <c r="T127" s="112">
        <f t="shared" si="18"/>
        <v>-5</v>
      </c>
      <c r="U127" s="112">
        <f t="shared" si="18"/>
        <v>-5.0000000000000568</v>
      </c>
      <c r="V127" s="112">
        <f t="shared" si="18"/>
        <v>-5</v>
      </c>
      <c r="W127" s="112">
        <f t="shared" si="18"/>
        <v>-5</v>
      </c>
      <c r="X127" s="112">
        <f t="shared" si="18"/>
        <v>-12.299999999999983</v>
      </c>
      <c r="Y127" s="112">
        <f t="shared" si="18"/>
        <v>-5</v>
      </c>
      <c r="Z127" s="112">
        <f t="shared" si="18"/>
        <v>-20.000000000000043</v>
      </c>
      <c r="AA127" s="112">
        <f t="shared" si="18"/>
        <v>-16.999999999999972</v>
      </c>
      <c r="AB127" s="112">
        <f t="shared" si="18"/>
        <v>-19.999999999999972</v>
      </c>
      <c r="AC127" s="112">
        <f t="shared" si="18"/>
        <v>-15.999999999999943</v>
      </c>
      <c r="AD127" s="112">
        <f t="shared" si="18"/>
        <v>-16.999999999999957</v>
      </c>
      <c r="AE127" s="112">
        <f t="shared" si="18"/>
        <v>-4.9999999999999574</v>
      </c>
      <c r="AF127" s="112">
        <f t="shared" si="18"/>
        <v>-5.0000000000000284</v>
      </c>
      <c r="AG127" s="110"/>
      <c r="AH127" s="110"/>
      <c r="AI127" s="110"/>
      <c r="AJ127" s="110"/>
      <c r="AK127" s="110"/>
    </row>
    <row r="128" spans="3:37" x14ac:dyDescent="0.35">
      <c r="C128" s="5">
        <f t="shared" si="15"/>
        <v>608</v>
      </c>
      <c r="D128" s="5">
        <f t="shared" si="15"/>
        <v>619</v>
      </c>
      <c r="E128" s="1">
        <v>608</v>
      </c>
      <c r="G128" s="96">
        <v>16</v>
      </c>
      <c r="H128" s="112">
        <f t="shared" si="18"/>
        <v>-11.000000000000028</v>
      </c>
      <c r="I128" s="112">
        <f t="shared" si="18"/>
        <v>-11.000000000000043</v>
      </c>
      <c r="J128" s="112">
        <f t="shared" si="18"/>
        <v>-23.000000000000028</v>
      </c>
      <c r="K128" s="112">
        <f t="shared" si="18"/>
        <v>-18.999999999999972</v>
      </c>
      <c r="L128" s="112">
        <f t="shared" si="18"/>
        <v>-20.000000000000085</v>
      </c>
      <c r="M128" s="112">
        <f t="shared" si="18"/>
        <v>-11</v>
      </c>
      <c r="N128" s="112">
        <f t="shared" si="18"/>
        <v>-11</v>
      </c>
      <c r="O128" s="112">
        <f t="shared" si="18"/>
        <v>-22.999999999999957</v>
      </c>
      <c r="P128" s="112">
        <f t="shared" si="18"/>
        <v>-10.999999999999943</v>
      </c>
      <c r="Q128" s="112">
        <f t="shared" si="18"/>
        <v>-11.000000000000043</v>
      </c>
      <c r="R128" s="112">
        <f t="shared" si="18"/>
        <v>-11</v>
      </c>
      <c r="S128" s="112">
        <f t="shared" si="18"/>
        <v>-10.999999999999979</v>
      </c>
      <c r="T128" s="112">
        <f t="shared" si="18"/>
        <v>-11</v>
      </c>
      <c r="U128" s="112">
        <f t="shared" si="18"/>
        <v>-11</v>
      </c>
      <c r="V128" s="112">
        <f t="shared" si="18"/>
        <v>-11.000000000000028</v>
      </c>
      <c r="W128" s="112">
        <f t="shared" si="18"/>
        <v>-11</v>
      </c>
      <c r="X128" s="112">
        <f t="shared" si="18"/>
        <v>-18.299999999999983</v>
      </c>
      <c r="Y128" s="112">
        <f t="shared" si="18"/>
        <v>-92.200000000000045</v>
      </c>
      <c r="Z128" s="112">
        <f t="shared" si="18"/>
        <v>-25.999999999999943</v>
      </c>
      <c r="AA128" s="112">
        <f t="shared" si="18"/>
        <v>-23.000000000000028</v>
      </c>
      <c r="AB128" s="112">
        <f t="shared" si="18"/>
        <v>-26.000000000000028</v>
      </c>
      <c r="AC128" s="112">
        <f t="shared" si="18"/>
        <v>-21.999999999999972</v>
      </c>
      <c r="AD128" s="112">
        <f t="shared" si="18"/>
        <v>-23</v>
      </c>
      <c r="AE128" s="112">
        <f t="shared" si="18"/>
        <v>-11</v>
      </c>
      <c r="AF128" s="112">
        <f t="shared" si="18"/>
        <v>-11.000000000000043</v>
      </c>
      <c r="AG128" s="110"/>
      <c r="AH128" s="110"/>
      <c r="AI128" s="110"/>
      <c r="AJ128" s="110"/>
      <c r="AK128" s="110"/>
    </row>
    <row r="129" spans="3:37" x14ac:dyDescent="0.35">
      <c r="C129" s="5">
        <f t="shared" si="15"/>
        <v>783</v>
      </c>
      <c r="D129" s="5">
        <f t="shared" si="15"/>
        <v>797</v>
      </c>
      <c r="E129" s="1">
        <v>790.3</v>
      </c>
      <c r="G129" s="96">
        <v>17</v>
      </c>
      <c r="H129" s="112">
        <f t="shared" si="18"/>
        <v>-6.7000000000000455</v>
      </c>
      <c r="I129" s="112">
        <f t="shared" si="18"/>
        <v>-6.7000000000001023</v>
      </c>
      <c r="J129" s="112">
        <f t="shared" si="18"/>
        <v>-18.700000000000067</v>
      </c>
      <c r="K129" s="112">
        <f t="shared" si="18"/>
        <v>-14.700000000000017</v>
      </c>
      <c r="L129" s="112">
        <f t="shared" si="18"/>
        <v>-15.700000000000159</v>
      </c>
      <c r="M129" s="112">
        <f t="shared" si="18"/>
        <v>-6.7000000000000455</v>
      </c>
      <c r="N129" s="112">
        <f t="shared" si="18"/>
        <v>-6.7000000000000455</v>
      </c>
      <c r="O129" s="112">
        <f t="shared" si="18"/>
        <v>-18.699999999999989</v>
      </c>
      <c r="P129" s="112">
        <f t="shared" si="18"/>
        <v>-6.6999999999999886</v>
      </c>
      <c r="Q129" s="112">
        <f t="shared" si="18"/>
        <v>-6.7000000000001023</v>
      </c>
      <c r="R129" s="112">
        <f t="shared" si="18"/>
        <v>-6.7000000000000455</v>
      </c>
      <c r="S129" s="112">
        <f t="shared" si="18"/>
        <v>-6.7000000000001023</v>
      </c>
      <c r="T129" s="112">
        <f t="shared" si="18"/>
        <v>-6.7000000000000739</v>
      </c>
      <c r="U129" s="112">
        <f t="shared" si="18"/>
        <v>-6.7000000000000455</v>
      </c>
      <c r="V129" s="112">
        <f t="shared" si="18"/>
        <v>-60.300000000000068</v>
      </c>
      <c r="W129" s="112">
        <f t="shared" si="18"/>
        <v>-6.7000000000000739</v>
      </c>
      <c r="X129" s="112">
        <f t="shared" si="18"/>
        <v>-14</v>
      </c>
      <c r="Y129" s="112">
        <f t="shared" si="18"/>
        <v>-6.7000000000000028</v>
      </c>
      <c r="Z129" s="112">
        <f t="shared" si="18"/>
        <v>-21.700000000000017</v>
      </c>
      <c r="AA129" s="112">
        <f t="shared" si="18"/>
        <v>-18.700000000000074</v>
      </c>
      <c r="AB129" s="112">
        <f t="shared" si="18"/>
        <v>-21.700000000000067</v>
      </c>
      <c r="AC129" s="112">
        <f t="shared" si="18"/>
        <v>-17.700000000000045</v>
      </c>
      <c r="AD129" s="112">
        <f t="shared" si="18"/>
        <v>-18.700000000000045</v>
      </c>
      <c r="AE129" s="112">
        <f t="shared" si="18"/>
        <v>-6.7000000000000455</v>
      </c>
      <c r="AF129" s="112">
        <f t="shared" si="18"/>
        <v>-6.6999999999999886</v>
      </c>
      <c r="AG129" s="110"/>
      <c r="AH129" s="110"/>
      <c r="AI129" s="110"/>
      <c r="AJ129" s="110"/>
      <c r="AK129" s="110"/>
    </row>
    <row r="130" spans="3:37" x14ac:dyDescent="0.35">
      <c r="C130" s="5">
        <f t="shared" ref="C130:D137" si="19">C22</f>
        <v>726</v>
      </c>
      <c r="D130" s="5">
        <f t="shared" si="19"/>
        <v>737</v>
      </c>
      <c r="E130" s="1">
        <v>726</v>
      </c>
      <c r="G130" s="96">
        <v>18</v>
      </c>
      <c r="H130" s="112">
        <f t="shared" si="18"/>
        <v>-11</v>
      </c>
      <c r="I130" s="112">
        <f t="shared" si="18"/>
        <v>-11</v>
      </c>
      <c r="J130" s="112">
        <f t="shared" si="18"/>
        <v>-22.999999999999979</v>
      </c>
      <c r="K130" s="112">
        <f t="shared" si="18"/>
        <v>-19.000000000000057</v>
      </c>
      <c r="L130" s="112">
        <f t="shared" si="18"/>
        <v>-20.000000000000171</v>
      </c>
      <c r="M130" s="112">
        <f t="shared" si="18"/>
        <v>-10.999999999999943</v>
      </c>
      <c r="N130" s="112">
        <f t="shared" si="18"/>
        <v>-11</v>
      </c>
      <c r="O130" s="112">
        <f t="shared" si="18"/>
        <v>-22.999999999999972</v>
      </c>
      <c r="P130" s="112">
        <f t="shared" si="18"/>
        <v>-10.999999999999943</v>
      </c>
      <c r="Q130" s="112">
        <f t="shared" si="18"/>
        <v>-10.999999999999979</v>
      </c>
      <c r="R130" s="112">
        <f t="shared" si="18"/>
        <v>-11</v>
      </c>
      <c r="S130" s="112">
        <f t="shared" si="18"/>
        <v>-10.999999999999957</v>
      </c>
      <c r="T130" s="112">
        <f t="shared" si="18"/>
        <v>-11.000000000000028</v>
      </c>
      <c r="U130" s="112">
        <f t="shared" si="18"/>
        <v>-10.999999999999972</v>
      </c>
      <c r="V130" s="112">
        <f t="shared" si="18"/>
        <v>-11</v>
      </c>
      <c r="W130" s="112">
        <f t="shared" si="18"/>
        <v>-10.999999999999972</v>
      </c>
      <c r="X130" s="112">
        <f t="shared" si="18"/>
        <v>-39.799999999999955</v>
      </c>
      <c r="Y130" s="112">
        <f t="shared" si="18"/>
        <v>-11</v>
      </c>
      <c r="Z130" s="112">
        <f t="shared" si="18"/>
        <v>-26.000000000000028</v>
      </c>
      <c r="AA130" s="112">
        <f t="shared" si="18"/>
        <v>-22.999999999999979</v>
      </c>
      <c r="AB130" s="112">
        <f t="shared" si="18"/>
        <v>-25.999999999999979</v>
      </c>
      <c r="AC130" s="112">
        <f t="shared" si="18"/>
        <v>-22.000000000000057</v>
      </c>
      <c r="AD130" s="112">
        <f t="shared" si="18"/>
        <v>-23.000000000000057</v>
      </c>
      <c r="AE130" s="112">
        <f t="shared" si="18"/>
        <v>-10.999999999999957</v>
      </c>
      <c r="AF130" s="112">
        <f t="shared" si="18"/>
        <v>-11</v>
      </c>
      <c r="AG130" s="110"/>
      <c r="AH130" s="110"/>
      <c r="AI130" s="110"/>
      <c r="AJ130" s="110"/>
      <c r="AK130" s="110"/>
    </row>
    <row r="131" spans="3:37" x14ac:dyDescent="0.35">
      <c r="C131" s="5">
        <f t="shared" si="19"/>
        <v>917</v>
      </c>
      <c r="D131" s="5">
        <f t="shared" si="19"/>
        <v>932</v>
      </c>
      <c r="E131" s="1">
        <v>932</v>
      </c>
      <c r="G131" s="96">
        <v>19</v>
      </c>
      <c r="H131" s="112">
        <f t="shared" si="18"/>
        <v>0</v>
      </c>
      <c r="I131" s="112">
        <f t="shared" si="18"/>
        <v>0</v>
      </c>
      <c r="J131" s="112">
        <f t="shared" si="18"/>
        <v>-12.000000000000043</v>
      </c>
      <c r="K131" s="112">
        <f t="shared" si="18"/>
        <v>-8</v>
      </c>
      <c r="L131" s="112">
        <f t="shared" si="18"/>
        <v>-9.0000000000001137</v>
      </c>
      <c r="M131" s="112">
        <f t="shared" si="18"/>
        <v>0</v>
      </c>
      <c r="N131" s="112">
        <f t="shared" si="18"/>
        <v>0</v>
      </c>
      <c r="O131" s="112">
        <f t="shared" si="18"/>
        <v>-12.000000000000057</v>
      </c>
      <c r="P131" s="112">
        <f t="shared" si="18"/>
        <v>0</v>
      </c>
      <c r="Q131" s="112">
        <f t="shared" si="18"/>
        <v>0</v>
      </c>
      <c r="R131" s="112">
        <f t="shared" si="18"/>
        <v>0</v>
      </c>
      <c r="S131" s="112">
        <f t="shared" si="18"/>
        <v>0</v>
      </c>
      <c r="T131" s="112">
        <f t="shared" si="18"/>
        <v>0</v>
      </c>
      <c r="U131" s="112">
        <f t="shared" si="18"/>
        <v>0</v>
      </c>
      <c r="V131" s="112">
        <f t="shared" si="18"/>
        <v>0</v>
      </c>
      <c r="W131" s="112">
        <f t="shared" si="18"/>
        <v>0</v>
      </c>
      <c r="X131" s="112">
        <f t="shared" si="18"/>
        <v>-7.2999999999999545</v>
      </c>
      <c r="Y131" s="112">
        <f t="shared" si="18"/>
        <v>0</v>
      </c>
      <c r="Z131" s="112">
        <f t="shared" si="18"/>
        <v>-15</v>
      </c>
      <c r="AA131" s="112">
        <f t="shared" si="18"/>
        <v>-12.000000000000057</v>
      </c>
      <c r="AB131" s="112">
        <f t="shared" si="18"/>
        <v>-15.000000000000043</v>
      </c>
      <c r="AC131" s="112">
        <f t="shared" si="18"/>
        <v>-11</v>
      </c>
      <c r="AD131" s="112">
        <f t="shared" si="18"/>
        <v>-12.000000000000021</v>
      </c>
      <c r="AE131" s="112">
        <f t="shared" si="18"/>
        <v>0</v>
      </c>
      <c r="AF131" s="112">
        <f t="shared" si="18"/>
        <v>0</v>
      </c>
      <c r="AG131" s="110"/>
      <c r="AH131" s="110"/>
      <c r="AI131" s="110"/>
      <c r="AJ131" s="110"/>
      <c r="AK131" s="110"/>
    </row>
    <row r="132" spans="3:37" x14ac:dyDescent="0.35">
      <c r="C132" s="5">
        <f t="shared" si="19"/>
        <v>741</v>
      </c>
      <c r="D132" s="5">
        <f t="shared" si="19"/>
        <v>753</v>
      </c>
      <c r="E132" s="1">
        <v>753</v>
      </c>
      <c r="G132" s="96">
        <v>20</v>
      </c>
      <c r="H132" s="112">
        <f t="shared" si="18"/>
        <v>0</v>
      </c>
      <c r="I132" s="112">
        <f t="shared" si="18"/>
        <v>0</v>
      </c>
      <c r="J132" s="112">
        <f t="shared" si="18"/>
        <v>-12.000000000000028</v>
      </c>
      <c r="K132" s="112">
        <f t="shared" si="18"/>
        <v>-7.9999999999999716</v>
      </c>
      <c r="L132" s="112">
        <f t="shared" si="18"/>
        <v>-9.0000000000000853</v>
      </c>
      <c r="M132" s="112">
        <f t="shared" si="18"/>
        <v>0</v>
      </c>
      <c r="N132" s="112">
        <f t="shared" si="18"/>
        <v>-2.1316282072803006E-14</v>
      </c>
      <c r="O132" s="112">
        <f t="shared" si="18"/>
        <v>-12.000000000000057</v>
      </c>
      <c r="P132" s="112">
        <f t="shared" si="18"/>
        <v>0</v>
      </c>
      <c r="Q132" s="112">
        <f t="shared" si="18"/>
        <v>0</v>
      </c>
      <c r="R132" s="112">
        <f t="shared" si="18"/>
        <v>0</v>
      </c>
      <c r="S132" s="112">
        <f t="shared" si="18"/>
        <v>0</v>
      </c>
      <c r="T132" s="112">
        <f t="shared" si="18"/>
        <v>0</v>
      </c>
      <c r="U132" s="112">
        <f t="shared" si="18"/>
        <v>0</v>
      </c>
      <c r="V132" s="112">
        <f t="shared" si="18"/>
        <v>0</v>
      </c>
      <c r="W132" s="112">
        <f t="shared" si="18"/>
        <v>0</v>
      </c>
      <c r="X132" s="112">
        <f t="shared" si="18"/>
        <v>-7.2999999999999332</v>
      </c>
      <c r="Y132" s="112">
        <f t="shared" si="18"/>
        <v>0</v>
      </c>
      <c r="Z132" s="112">
        <f t="shared" si="18"/>
        <v>-14.999999999999972</v>
      </c>
      <c r="AA132" s="112">
        <f t="shared" si="18"/>
        <v>-12</v>
      </c>
      <c r="AB132" s="112">
        <f t="shared" si="18"/>
        <v>-89.399999999999977</v>
      </c>
      <c r="AC132" s="112">
        <f t="shared" si="18"/>
        <v>-10.999999999999943</v>
      </c>
      <c r="AD132" s="112">
        <f t="shared" si="18"/>
        <v>-12</v>
      </c>
      <c r="AE132" s="112">
        <f t="shared" si="18"/>
        <v>0</v>
      </c>
      <c r="AF132" s="112">
        <f t="shared" si="18"/>
        <v>0</v>
      </c>
      <c r="AG132" s="110"/>
      <c r="AH132" s="110"/>
      <c r="AI132" s="110"/>
      <c r="AJ132" s="110"/>
      <c r="AK132" s="110"/>
    </row>
    <row r="133" spans="3:37" x14ac:dyDescent="0.35">
      <c r="C133" s="5">
        <f t="shared" si="19"/>
        <v>840</v>
      </c>
      <c r="D133" s="5">
        <f t="shared" si="19"/>
        <v>855</v>
      </c>
      <c r="E133" s="1">
        <v>855</v>
      </c>
      <c r="G133" s="96">
        <v>21</v>
      </c>
      <c r="H133" s="112">
        <f t="shared" si="18"/>
        <v>0</v>
      </c>
      <c r="I133" s="112">
        <f t="shared" si="18"/>
        <v>0</v>
      </c>
      <c r="J133" s="112">
        <f t="shared" si="18"/>
        <v>-12.000000000000021</v>
      </c>
      <c r="K133" s="112">
        <f t="shared" si="18"/>
        <v>-8</v>
      </c>
      <c r="L133" s="112">
        <f t="shared" si="18"/>
        <v>-9.0000000000001137</v>
      </c>
      <c r="M133" s="112">
        <f t="shared" si="18"/>
        <v>0</v>
      </c>
      <c r="N133" s="112">
        <f t="shared" si="18"/>
        <v>0</v>
      </c>
      <c r="O133" s="112">
        <f t="shared" si="18"/>
        <v>-12</v>
      </c>
      <c r="P133" s="112">
        <f t="shared" si="18"/>
        <v>0</v>
      </c>
      <c r="Q133" s="112">
        <f t="shared" si="18"/>
        <v>0</v>
      </c>
      <c r="R133" s="112">
        <f t="shared" si="18"/>
        <v>0</v>
      </c>
      <c r="S133" s="112">
        <f t="shared" si="18"/>
        <v>0</v>
      </c>
      <c r="T133" s="112">
        <f t="shared" si="18"/>
        <v>0</v>
      </c>
      <c r="U133" s="112">
        <f t="shared" si="18"/>
        <v>0</v>
      </c>
      <c r="V133" s="112">
        <f t="shared" si="18"/>
        <v>0</v>
      </c>
      <c r="W133" s="112">
        <f t="shared" si="18"/>
        <v>0</v>
      </c>
      <c r="X133" s="112">
        <f t="shared" si="18"/>
        <v>-7.2999999999999261</v>
      </c>
      <c r="Y133" s="112">
        <f t="shared" si="18"/>
        <v>0</v>
      </c>
      <c r="Z133" s="112">
        <f t="shared" si="18"/>
        <v>-15.000000000000021</v>
      </c>
      <c r="AA133" s="112">
        <f t="shared" si="18"/>
        <v>-12.000000000000028</v>
      </c>
      <c r="AB133" s="112">
        <f t="shared" si="18"/>
        <v>-15</v>
      </c>
      <c r="AC133" s="112">
        <f t="shared" si="18"/>
        <v>-11.000000000000057</v>
      </c>
      <c r="AD133" s="112">
        <f t="shared" si="18"/>
        <v>-12.000000000000028</v>
      </c>
      <c r="AE133" s="112">
        <f t="shared" si="18"/>
        <v>0</v>
      </c>
      <c r="AF133" s="112">
        <f t="shared" si="18"/>
        <v>0</v>
      </c>
      <c r="AG133" s="110"/>
      <c r="AH133" s="110"/>
      <c r="AI133" s="110"/>
      <c r="AJ133" s="110"/>
      <c r="AK133" s="110"/>
    </row>
    <row r="134" spans="3:37" x14ac:dyDescent="0.35">
      <c r="C134" s="5">
        <f t="shared" si="19"/>
        <v>570</v>
      </c>
      <c r="D134" s="5">
        <f t="shared" si="19"/>
        <v>581</v>
      </c>
      <c r="E134" s="1">
        <v>581</v>
      </c>
      <c r="G134" s="96">
        <v>22</v>
      </c>
      <c r="H134" s="112">
        <f t="shared" si="18"/>
        <v>0</v>
      </c>
      <c r="I134" s="112">
        <f t="shared" si="18"/>
        <v>0</v>
      </c>
      <c r="J134" s="112">
        <f t="shared" si="18"/>
        <v>-11.999999999999972</v>
      </c>
      <c r="K134" s="112">
        <f t="shared" si="18"/>
        <v>-35.799999999999955</v>
      </c>
      <c r="L134" s="112">
        <f t="shared" si="18"/>
        <v>-9.000000000000135</v>
      </c>
      <c r="M134" s="112">
        <f t="shared" si="18"/>
        <v>0</v>
      </c>
      <c r="N134" s="112">
        <f t="shared" si="18"/>
        <v>0</v>
      </c>
      <c r="O134" s="112">
        <f t="shared" si="18"/>
        <v>-11.999999999999957</v>
      </c>
      <c r="P134" s="112">
        <f t="shared" si="18"/>
        <v>0</v>
      </c>
      <c r="Q134" s="112">
        <f t="shared" si="18"/>
        <v>0</v>
      </c>
      <c r="R134" s="112">
        <f t="shared" si="18"/>
        <v>0</v>
      </c>
      <c r="S134" s="112">
        <f t="shared" si="18"/>
        <v>0</v>
      </c>
      <c r="T134" s="112">
        <f t="shared" si="18"/>
        <v>0</v>
      </c>
      <c r="U134" s="112">
        <f t="shared" si="18"/>
        <v>0</v>
      </c>
      <c r="V134" s="112">
        <f t="shared" si="18"/>
        <v>0</v>
      </c>
      <c r="W134" s="112">
        <f t="shared" si="18"/>
        <v>0</v>
      </c>
      <c r="X134" s="112">
        <f t="shared" si="18"/>
        <v>-7.2999999999999545</v>
      </c>
      <c r="Y134" s="112">
        <f t="shared" si="18"/>
        <v>0</v>
      </c>
      <c r="Z134" s="112">
        <f t="shared" si="18"/>
        <v>-15</v>
      </c>
      <c r="AA134" s="112">
        <f t="shared" si="18"/>
        <v>-12.000000000000057</v>
      </c>
      <c r="AB134" s="112">
        <f t="shared" si="18"/>
        <v>-15.000000000000028</v>
      </c>
      <c r="AC134" s="112">
        <f t="shared" si="18"/>
        <v>-11</v>
      </c>
      <c r="AD134" s="112">
        <f t="shared" si="18"/>
        <v>-12</v>
      </c>
      <c r="AE134" s="112">
        <f t="shared" si="18"/>
        <v>0</v>
      </c>
      <c r="AF134" s="112">
        <f t="shared" si="18"/>
        <v>0</v>
      </c>
      <c r="AG134" s="110"/>
      <c r="AH134" s="110"/>
      <c r="AI134" s="110"/>
      <c r="AJ134" s="110"/>
      <c r="AK134" s="110"/>
    </row>
    <row r="135" spans="3:37" x14ac:dyDescent="0.35">
      <c r="C135" s="5">
        <f t="shared" si="19"/>
        <v>949</v>
      </c>
      <c r="D135" s="5">
        <f t="shared" si="19"/>
        <v>961</v>
      </c>
      <c r="E135" s="1">
        <v>961</v>
      </c>
      <c r="G135" s="96">
        <v>23</v>
      </c>
      <c r="H135" s="112">
        <f t="shared" si="18"/>
        <v>0</v>
      </c>
      <c r="I135" s="112">
        <f t="shared" si="18"/>
        <v>0</v>
      </c>
      <c r="J135" s="112">
        <f t="shared" si="18"/>
        <v>-11.999999999999972</v>
      </c>
      <c r="K135" s="112">
        <f t="shared" si="18"/>
        <v>-8</v>
      </c>
      <c r="L135" s="112">
        <f t="shared" si="18"/>
        <v>-9.0000000000001137</v>
      </c>
      <c r="M135" s="112">
        <f t="shared" ref="M135:AF135" si="20">$E135+$B27+M27-M$110-($D135-M$109+$B27+M27)*(1-M97)</f>
        <v>0</v>
      </c>
      <c r="N135" s="112">
        <f t="shared" si="20"/>
        <v>0</v>
      </c>
      <c r="O135" s="112">
        <f t="shared" si="20"/>
        <v>-11.999999999999943</v>
      </c>
      <c r="P135" s="112">
        <f t="shared" si="20"/>
        <v>0</v>
      </c>
      <c r="Q135" s="112">
        <f t="shared" si="20"/>
        <v>0</v>
      </c>
      <c r="R135" s="112">
        <f t="shared" si="20"/>
        <v>0</v>
      </c>
      <c r="S135" s="112">
        <f t="shared" si="20"/>
        <v>0</v>
      </c>
      <c r="T135" s="112">
        <f t="shared" si="20"/>
        <v>0</v>
      </c>
      <c r="U135" s="112">
        <f t="shared" si="20"/>
        <v>0</v>
      </c>
      <c r="V135" s="112">
        <f t="shared" si="20"/>
        <v>0</v>
      </c>
      <c r="W135" s="112">
        <f t="shared" si="20"/>
        <v>0</v>
      </c>
      <c r="X135" s="112">
        <f t="shared" si="20"/>
        <v>-7.2999999999999545</v>
      </c>
      <c r="Y135" s="112">
        <f t="shared" si="20"/>
        <v>0</v>
      </c>
      <c r="Z135" s="112">
        <f t="shared" si="20"/>
        <v>-14.999999999999972</v>
      </c>
      <c r="AA135" s="112">
        <f t="shared" si="20"/>
        <v>-12.000000000000057</v>
      </c>
      <c r="AB135" s="112">
        <f t="shared" si="20"/>
        <v>-15.000000000000057</v>
      </c>
      <c r="AC135" s="112">
        <f t="shared" si="20"/>
        <v>-11</v>
      </c>
      <c r="AD135" s="112">
        <f t="shared" si="20"/>
        <v>-12</v>
      </c>
      <c r="AE135" s="112">
        <f t="shared" si="20"/>
        <v>0</v>
      </c>
      <c r="AF135" s="112">
        <f t="shared" si="20"/>
        <v>0</v>
      </c>
      <c r="AG135" s="110"/>
      <c r="AH135" s="110"/>
      <c r="AI135" s="110"/>
      <c r="AJ135" s="110"/>
      <c r="AK135" s="110"/>
    </row>
    <row r="136" spans="3:37" x14ac:dyDescent="0.35">
      <c r="C136" s="5">
        <f t="shared" si="19"/>
        <v>829</v>
      </c>
      <c r="D136" s="5">
        <f t="shared" si="19"/>
        <v>835</v>
      </c>
      <c r="E136" s="1">
        <v>829</v>
      </c>
      <c r="G136" s="96">
        <v>24</v>
      </c>
      <c r="H136" s="112">
        <f t="shared" ref="H136:AF137" si="21">$E136+$B28+H28-H$110-($D136-H$109+$B28+H28)*(1-H98)</f>
        <v>-5.9999999999999432</v>
      </c>
      <c r="I136" s="112">
        <f t="shared" si="21"/>
        <v>-6.0000000000000284</v>
      </c>
      <c r="J136" s="112">
        <f t="shared" si="21"/>
        <v>-18.000000000000021</v>
      </c>
      <c r="K136" s="112">
        <f t="shared" si="21"/>
        <v>-13.999999999999943</v>
      </c>
      <c r="L136" s="112">
        <f t="shared" si="21"/>
        <v>-15.000000000000114</v>
      </c>
      <c r="M136" s="112">
        <f t="shared" si="21"/>
        <v>-6</v>
      </c>
      <c r="N136" s="112">
        <f t="shared" si="21"/>
        <v>-6</v>
      </c>
      <c r="O136" s="112">
        <f t="shared" si="21"/>
        <v>-18</v>
      </c>
      <c r="P136" s="112">
        <f t="shared" si="21"/>
        <v>-6</v>
      </c>
      <c r="Q136" s="112">
        <f t="shared" si="21"/>
        <v>-6.0000000000000568</v>
      </c>
      <c r="R136" s="112">
        <f t="shared" si="21"/>
        <v>-6</v>
      </c>
      <c r="S136" s="112">
        <f t="shared" si="21"/>
        <v>-6</v>
      </c>
      <c r="T136" s="112">
        <f t="shared" si="21"/>
        <v>-6</v>
      </c>
      <c r="U136" s="112">
        <f t="shared" si="21"/>
        <v>-5.9999999999999432</v>
      </c>
      <c r="V136" s="112">
        <f t="shared" si="21"/>
        <v>-5.9999999999999716</v>
      </c>
      <c r="W136" s="112">
        <f t="shared" si="21"/>
        <v>-6</v>
      </c>
      <c r="X136" s="112">
        <f t="shared" si="21"/>
        <v>-13.299999999999955</v>
      </c>
      <c r="Y136" s="112">
        <f t="shared" si="21"/>
        <v>-5.9999999999999716</v>
      </c>
      <c r="Z136" s="112">
        <f t="shared" si="21"/>
        <v>-20.999999999999979</v>
      </c>
      <c r="AA136" s="112">
        <f t="shared" si="21"/>
        <v>-17.999999999999972</v>
      </c>
      <c r="AB136" s="112">
        <f t="shared" si="21"/>
        <v>-20.999999999999979</v>
      </c>
      <c r="AC136" s="112">
        <f t="shared" si="21"/>
        <v>-17</v>
      </c>
      <c r="AD136" s="112">
        <f t="shared" si="21"/>
        <v>-121.89999999999998</v>
      </c>
      <c r="AE136" s="112">
        <f t="shared" si="21"/>
        <v>-6</v>
      </c>
      <c r="AF136" s="112">
        <f t="shared" si="21"/>
        <v>-6</v>
      </c>
      <c r="AG136" s="110"/>
      <c r="AH136" s="110"/>
      <c r="AI136" s="110"/>
      <c r="AJ136" s="110"/>
      <c r="AK136" s="110"/>
    </row>
    <row r="137" spans="3:37" x14ac:dyDescent="0.35">
      <c r="C137" s="5">
        <f t="shared" si="19"/>
        <v>714</v>
      </c>
      <c r="D137" s="5">
        <f t="shared" si="19"/>
        <v>727</v>
      </c>
      <c r="E137" s="1">
        <v>714</v>
      </c>
      <c r="G137" s="96">
        <v>25</v>
      </c>
      <c r="H137" s="112">
        <f t="shared" si="21"/>
        <v>-13</v>
      </c>
      <c r="I137" s="112">
        <f t="shared" si="21"/>
        <v>-12.999999999999957</v>
      </c>
      <c r="J137" s="112">
        <f t="shared" si="21"/>
        <v>-24.999999999999957</v>
      </c>
      <c r="K137" s="112">
        <f t="shared" si="21"/>
        <v>-20.999999999999972</v>
      </c>
      <c r="L137" s="112">
        <f t="shared" si="21"/>
        <v>-22.000000000000114</v>
      </c>
      <c r="M137" s="112">
        <f t="shared" si="21"/>
        <v>-13.000000000000028</v>
      </c>
      <c r="N137" s="112">
        <f t="shared" si="21"/>
        <v>-13.000000000000043</v>
      </c>
      <c r="O137" s="112">
        <f t="shared" si="21"/>
        <v>-24.999999999999943</v>
      </c>
      <c r="P137" s="112">
        <f t="shared" si="21"/>
        <v>-12.999999999999943</v>
      </c>
      <c r="Q137" s="112">
        <f t="shared" si="21"/>
        <v>-12.999999999999979</v>
      </c>
      <c r="R137" s="112">
        <f t="shared" si="21"/>
        <v>-12.999999999999943</v>
      </c>
      <c r="S137" s="112">
        <f t="shared" si="21"/>
        <v>-13</v>
      </c>
      <c r="T137" s="112">
        <f t="shared" si="21"/>
        <v>-13</v>
      </c>
      <c r="U137" s="112">
        <f t="shared" si="21"/>
        <v>-13</v>
      </c>
      <c r="V137" s="112">
        <f t="shared" si="21"/>
        <v>-13.000000000000028</v>
      </c>
      <c r="W137" s="112">
        <f t="shared" si="21"/>
        <v>-13.000000000000028</v>
      </c>
      <c r="X137" s="112">
        <f t="shared" si="21"/>
        <v>-20.299999999999997</v>
      </c>
      <c r="Y137" s="112">
        <f t="shared" si="21"/>
        <v>-13</v>
      </c>
      <c r="Z137" s="112">
        <f t="shared" si="21"/>
        <v>-28.000000000000028</v>
      </c>
      <c r="AA137" s="112">
        <f t="shared" si="21"/>
        <v>-14.100000000000023</v>
      </c>
      <c r="AB137" s="112">
        <f t="shared" si="21"/>
        <v>-28.000000000000028</v>
      </c>
      <c r="AC137" s="112">
        <f t="shared" si="21"/>
        <v>-24.000000000000057</v>
      </c>
      <c r="AD137" s="112">
        <f t="shared" si="21"/>
        <v>-25.000000000000028</v>
      </c>
      <c r="AE137" s="112">
        <f t="shared" si="21"/>
        <v>-13</v>
      </c>
      <c r="AF137" s="112">
        <f t="shared" si="21"/>
        <v>-13</v>
      </c>
      <c r="AG137" s="110"/>
      <c r="AH137" s="110"/>
      <c r="AI137" s="110"/>
      <c r="AJ137" s="110"/>
      <c r="AK137" s="110"/>
    </row>
    <row r="138" spans="3:37" x14ac:dyDescent="0.35">
      <c r="G138" s="97">
        <v>1</v>
      </c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1"/>
      <c r="AH138" s="111"/>
      <c r="AI138" s="111"/>
      <c r="AJ138" s="111"/>
      <c r="AK138" s="111"/>
    </row>
    <row r="139" spans="3:37" x14ac:dyDescent="0.35">
      <c r="G139" s="97">
        <v>2</v>
      </c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1"/>
      <c r="AH139" s="111"/>
      <c r="AI139" s="111"/>
      <c r="AJ139" s="111"/>
      <c r="AK139" s="111"/>
    </row>
    <row r="140" spans="3:37" x14ac:dyDescent="0.35">
      <c r="G140" s="97">
        <v>3</v>
      </c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1"/>
      <c r="AH140" s="111"/>
      <c r="AI140" s="111"/>
      <c r="AJ140" s="111"/>
      <c r="AK140" s="111"/>
    </row>
    <row r="141" spans="3:37" x14ac:dyDescent="0.35">
      <c r="G141" s="97">
        <v>4</v>
      </c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1"/>
      <c r="AH141" s="111"/>
      <c r="AI141" s="111"/>
      <c r="AJ141" s="111"/>
      <c r="AK141" s="111"/>
    </row>
    <row r="142" spans="3:37" x14ac:dyDescent="0.35">
      <c r="G142" s="97">
        <v>5</v>
      </c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1"/>
      <c r="AH142" s="111"/>
      <c r="AI142" s="111"/>
      <c r="AJ142" s="111"/>
      <c r="AK142" s="111"/>
    </row>
    <row r="145" spans="1:37" ht="15" thickBot="1" x14ac:dyDescent="0.4"/>
    <row r="146" spans="1:37" x14ac:dyDescent="0.35">
      <c r="A146" s="115" t="s">
        <v>3</v>
      </c>
      <c r="B146" s="116"/>
      <c r="C146" s="117"/>
      <c r="G146" s="5" t="s">
        <v>114</v>
      </c>
      <c r="H146">
        <f>C151</f>
        <v>0</v>
      </c>
      <c r="I146">
        <f>C152</f>
        <v>0</v>
      </c>
      <c r="J146">
        <f>C153</f>
        <v>0</v>
      </c>
      <c r="K146">
        <f>C154</f>
        <v>0</v>
      </c>
      <c r="L146">
        <f>C155</f>
        <v>0</v>
      </c>
      <c r="M146">
        <f>C156</f>
        <v>0</v>
      </c>
      <c r="N146">
        <f>C157</f>
        <v>0</v>
      </c>
      <c r="O146">
        <f>C158</f>
        <v>0</v>
      </c>
      <c r="P146">
        <f>C159</f>
        <v>0</v>
      </c>
      <c r="Q146">
        <f>C160</f>
        <v>0</v>
      </c>
      <c r="R146">
        <f>C161</f>
        <v>0</v>
      </c>
      <c r="S146">
        <f>C162</f>
        <v>0</v>
      </c>
      <c r="T146">
        <f>C163</f>
        <v>0</v>
      </c>
      <c r="U146">
        <f>C164</f>
        <v>0</v>
      </c>
      <c r="V146">
        <f>C165</f>
        <v>0</v>
      </c>
      <c r="W146">
        <f>C166</f>
        <v>0</v>
      </c>
      <c r="X146">
        <f>C167</f>
        <v>0</v>
      </c>
      <c r="Y146">
        <f>C168</f>
        <v>0</v>
      </c>
      <c r="Z146">
        <f>C169</f>
        <v>0</v>
      </c>
      <c r="AA146">
        <f>C170</f>
        <v>0</v>
      </c>
      <c r="AB146">
        <f>C171</f>
        <v>0</v>
      </c>
      <c r="AC146">
        <f>C172</f>
        <v>0</v>
      </c>
      <c r="AD146">
        <f>C173</f>
        <v>0</v>
      </c>
      <c r="AE146">
        <f>C174</f>
        <v>0</v>
      </c>
      <c r="AF146">
        <f>C175</f>
        <v>0</v>
      </c>
      <c r="AG146">
        <f>C176</f>
        <v>0</v>
      </c>
      <c r="AH146">
        <f>C177</f>
        <v>0</v>
      </c>
      <c r="AI146">
        <f>C178</f>
        <v>0</v>
      </c>
      <c r="AJ146">
        <f>C179</f>
        <v>0</v>
      </c>
      <c r="AK146">
        <f>C180</f>
        <v>0</v>
      </c>
    </row>
    <row r="147" spans="1:37" ht="15" thickBot="1" x14ac:dyDescent="0.4">
      <c r="A147" s="118"/>
      <c r="B147" s="68" t="s">
        <v>113</v>
      </c>
      <c r="C147" s="119">
        <v>60</v>
      </c>
      <c r="G147" s="5" t="s">
        <v>115</v>
      </c>
      <c r="H147">
        <f>D151</f>
        <v>48</v>
      </c>
      <c r="I147">
        <f>D152</f>
        <v>48</v>
      </c>
      <c r="J147">
        <f>D153</f>
        <v>48</v>
      </c>
      <c r="K147">
        <f>D154</f>
        <v>48</v>
      </c>
      <c r="L147">
        <f>D155</f>
        <v>48</v>
      </c>
      <c r="M147">
        <f>D156</f>
        <v>48</v>
      </c>
      <c r="N147">
        <f>D157</f>
        <v>48</v>
      </c>
      <c r="O147">
        <f>D158</f>
        <v>48</v>
      </c>
      <c r="P147">
        <f>D159</f>
        <v>48</v>
      </c>
      <c r="Q147">
        <f>D160</f>
        <v>48</v>
      </c>
      <c r="R147">
        <f>D161</f>
        <v>48</v>
      </c>
      <c r="S147">
        <f>D162</f>
        <v>48</v>
      </c>
      <c r="T147">
        <f>D163</f>
        <v>48</v>
      </c>
      <c r="U147">
        <f>D164</f>
        <v>48</v>
      </c>
      <c r="V147">
        <f>D165</f>
        <v>48</v>
      </c>
      <c r="W147">
        <f>D166</f>
        <v>48</v>
      </c>
      <c r="X147">
        <f>D167</f>
        <v>48</v>
      </c>
      <c r="Y147">
        <f>D168</f>
        <v>48</v>
      </c>
      <c r="Z147">
        <f>D169</f>
        <v>48</v>
      </c>
      <c r="AA147">
        <f>D170</f>
        <v>48</v>
      </c>
      <c r="AB147">
        <f>D171</f>
        <v>48</v>
      </c>
      <c r="AC147">
        <f>D172</f>
        <v>48</v>
      </c>
      <c r="AD147">
        <f>D173</f>
        <v>48</v>
      </c>
      <c r="AE147">
        <f>D174</f>
        <v>48</v>
      </c>
      <c r="AF147">
        <f>D175</f>
        <v>48</v>
      </c>
      <c r="AG147">
        <f>D176</f>
        <v>0</v>
      </c>
      <c r="AH147">
        <f>D177</f>
        <v>0</v>
      </c>
      <c r="AI147">
        <f>D178</f>
        <v>0</v>
      </c>
      <c r="AJ147">
        <f>D179</f>
        <v>0</v>
      </c>
      <c r="AK147">
        <f>D180</f>
        <v>0</v>
      </c>
    </row>
    <row r="148" spans="1:37" x14ac:dyDescent="0.35">
      <c r="G148" s="97" t="s">
        <v>90</v>
      </c>
      <c r="H148" s="4">
        <f>E151</f>
        <v>0</v>
      </c>
      <c r="I148" s="4">
        <f>E152</f>
        <v>24</v>
      </c>
      <c r="J148" s="4">
        <f>E153</f>
        <v>36</v>
      </c>
      <c r="K148" s="4">
        <f>E154</f>
        <v>12</v>
      </c>
      <c r="L148" s="4">
        <f>E155</f>
        <v>12</v>
      </c>
      <c r="M148" s="4">
        <f>E156</f>
        <v>0</v>
      </c>
      <c r="N148" s="4">
        <f>E157</f>
        <v>48</v>
      </c>
      <c r="O148" s="4">
        <f>E158</f>
        <v>24</v>
      </c>
      <c r="P148" s="4">
        <f>E159</f>
        <v>0</v>
      </c>
      <c r="Q148" s="4">
        <f>E160</f>
        <v>36</v>
      </c>
      <c r="R148" s="4">
        <f>E161</f>
        <v>12</v>
      </c>
      <c r="S148" s="4">
        <f>E162</f>
        <v>24</v>
      </c>
      <c r="T148" s="4">
        <f>E163</f>
        <v>12</v>
      </c>
      <c r="U148" s="4">
        <f>E164</f>
        <v>0</v>
      </c>
      <c r="V148" s="4">
        <f>E165</f>
        <v>48</v>
      </c>
      <c r="W148" s="4">
        <f>E166</f>
        <v>12</v>
      </c>
      <c r="X148" s="4">
        <f>E167</f>
        <v>36</v>
      </c>
      <c r="Y148" s="4">
        <f>E168</f>
        <v>24</v>
      </c>
      <c r="Z148" s="4">
        <f>E169</f>
        <v>48</v>
      </c>
      <c r="AA148" s="4">
        <f>E170</f>
        <v>36</v>
      </c>
      <c r="AB148" s="4">
        <f>E171</f>
        <v>48</v>
      </c>
      <c r="AC148" s="4">
        <f>E172</f>
        <v>0</v>
      </c>
      <c r="AD148" s="4">
        <f>E173</f>
        <v>48</v>
      </c>
      <c r="AE148" s="4">
        <f>E174</f>
        <v>36</v>
      </c>
      <c r="AF148" s="4">
        <f>E175</f>
        <v>24</v>
      </c>
      <c r="AG148" s="4">
        <f>E176</f>
        <v>0</v>
      </c>
      <c r="AH148" s="4">
        <f>E177</f>
        <v>0</v>
      </c>
      <c r="AI148" s="4">
        <f>E178</f>
        <v>0</v>
      </c>
      <c r="AJ148" s="4">
        <f>E179</f>
        <v>0</v>
      </c>
      <c r="AK148" s="4">
        <f>E180</f>
        <v>0</v>
      </c>
    </row>
    <row r="149" spans="1:37" x14ac:dyDescent="0.35">
      <c r="A149" s="5"/>
      <c r="B149" s="5"/>
      <c r="C149" s="5" t="s">
        <v>111</v>
      </c>
      <c r="D149" s="5" t="s">
        <v>112</v>
      </c>
      <c r="E149" s="5"/>
      <c r="F149" s="5" t="s">
        <v>116</v>
      </c>
    </row>
    <row r="150" spans="1:37" x14ac:dyDescent="0.35">
      <c r="A150" s="97" t="s">
        <v>91</v>
      </c>
      <c r="B150" s="105" t="s">
        <v>76</v>
      </c>
      <c r="C150" s="97" t="s">
        <v>101</v>
      </c>
      <c r="D150" s="97" t="s">
        <v>102</v>
      </c>
      <c r="E150" s="97" t="s">
        <v>89</v>
      </c>
      <c r="F150" s="97" t="s">
        <v>100</v>
      </c>
      <c r="G150" s="95" t="s">
        <v>85</v>
      </c>
      <c r="H150" s="96">
        <v>1</v>
      </c>
      <c r="I150" s="96">
        <v>2</v>
      </c>
      <c r="J150" s="96">
        <v>3</v>
      </c>
      <c r="K150" s="96">
        <v>4</v>
      </c>
      <c r="L150" s="96">
        <v>5</v>
      </c>
      <c r="M150" s="96">
        <v>6</v>
      </c>
      <c r="N150" s="96">
        <v>7</v>
      </c>
      <c r="O150" s="96">
        <v>8</v>
      </c>
      <c r="P150" s="96">
        <v>9</v>
      </c>
      <c r="Q150" s="96">
        <v>10</v>
      </c>
      <c r="R150" s="96">
        <v>11</v>
      </c>
      <c r="S150" s="96">
        <v>12</v>
      </c>
      <c r="T150" s="96">
        <v>13</v>
      </c>
      <c r="U150" s="96">
        <v>14</v>
      </c>
      <c r="V150" s="96">
        <v>15</v>
      </c>
      <c r="W150" s="96">
        <v>16</v>
      </c>
      <c r="X150" s="96">
        <v>17</v>
      </c>
      <c r="Y150" s="96">
        <v>18</v>
      </c>
      <c r="Z150" s="96">
        <v>19</v>
      </c>
      <c r="AA150" s="96">
        <v>20</v>
      </c>
      <c r="AB150" s="96">
        <v>21</v>
      </c>
      <c r="AC150" s="96">
        <v>22</v>
      </c>
      <c r="AD150" s="96">
        <v>23</v>
      </c>
      <c r="AE150" s="96">
        <v>24</v>
      </c>
      <c r="AF150" s="96">
        <v>25</v>
      </c>
      <c r="AG150" s="97">
        <v>1</v>
      </c>
      <c r="AH150" s="97">
        <v>2</v>
      </c>
      <c r="AI150" s="97">
        <v>3</v>
      </c>
      <c r="AJ150" s="98">
        <v>4</v>
      </c>
      <c r="AK150" s="97">
        <v>5</v>
      </c>
    </row>
    <row r="151" spans="1:37" x14ac:dyDescent="0.35">
      <c r="A151" s="5">
        <v>1</v>
      </c>
      <c r="B151" s="5">
        <v>12</v>
      </c>
      <c r="C151" s="5">
        <v>0</v>
      </c>
      <c r="D151" s="5">
        <f>$C$147-B151</f>
        <v>48</v>
      </c>
      <c r="E151" s="1">
        <v>0</v>
      </c>
      <c r="F151" s="5">
        <f>B151</f>
        <v>12</v>
      </c>
      <c r="G151" s="96">
        <v>1</v>
      </c>
      <c r="H151" s="100">
        <f>$E151-H$148+$F151-($D151-H$146+$F151)*(1-H75)</f>
        <v>-48</v>
      </c>
      <c r="I151" s="100">
        <f t="shared" ref="I151:AF151" si="22">$E151-I$148+$F151-($D151-I$146+$F151)*(1-I75)</f>
        <v>-72</v>
      </c>
      <c r="J151" s="100">
        <f t="shared" si="22"/>
        <v>-84</v>
      </c>
      <c r="K151" s="100">
        <f t="shared" si="22"/>
        <v>-60</v>
      </c>
      <c r="L151" s="100">
        <f t="shared" si="22"/>
        <v>-60</v>
      </c>
      <c r="M151" s="100">
        <f t="shared" si="22"/>
        <v>-48</v>
      </c>
      <c r="N151" s="100">
        <f t="shared" si="22"/>
        <v>-96</v>
      </c>
      <c r="O151" s="100">
        <f t="shared" si="22"/>
        <v>-72</v>
      </c>
      <c r="P151" s="100">
        <f t="shared" si="22"/>
        <v>-48</v>
      </c>
      <c r="Q151" s="100">
        <f t="shared" si="22"/>
        <v>-84</v>
      </c>
      <c r="R151" s="100">
        <f t="shared" si="22"/>
        <v>-60</v>
      </c>
      <c r="S151" s="100">
        <f t="shared" si="22"/>
        <v>-72</v>
      </c>
      <c r="T151" s="100">
        <f t="shared" si="22"/>
        <v>-60</v>
      </c>
      <c r="U151" s="100">
        <f t="shared" si="22"/>
        <v>-48</v>
      </c>
      <c r="V151" s="100">
        <f t="shared" si="22"/>
        <v>-96</v>
      </c>
      <c r="W151" s="100">
        <f t="shared" si="22"/>
        <v>0</v>
      </c>
      <c r="X151" s="100">
        <f t="shared" si="22"/>
        <v>-84</v>
      </c>
      <c r="Y151" s="100">
        <f t="shared" si="22"/>
        <v>-72</v>
      </c>
      <c r="Z151" s="100">
        <f t="shared" si="22"/>
        <v>-96</v>
      </c>
      <c r="AA151" s="100">
        <f t="shared" si="22"/>
        <v>-84</v>
      </c>
      <c r="AB151" s="100">
        <f t="shared" si="22"/>
        <v>-96</v>
      </c>
      <c r="AC151" s="100">
        <f t="shared" si="22"/>
        <v>-48</v>
      </c>
      <c r="AD151" s="100">
        <f t="shared" si="22"/>
        <v>-96</v>
      </c>
      <c r="AE151" s="100">
        <f t="shared" si="22"/>
        <v>-84</v>
      </c>
      <c r="AF151" s="100">
        <f t="shared" si="22"/>
        <v>-72</v>
      </c>
      <c r="AG151" s="101"/>
      <c r="AH151" s="101"/>
      <c r="AI151" s="101"/>
      <c r="AJ151" s="101"/>
      <c r="AK151" s="101"/>
    </row>
    <row r="152" spans="1:37" x14ac:dyDescent="0.35">
      <c r="A152" s="5">
        <v>2</v>
      </c>
      <c r="B152" s="5">
        <v>12</v>
      </c>
      <c r="C152" s="5">
        <v>0</v>
      </c>
      <c r="D152" s="5">
        <f t="shared" ref="D152:D180" si="23">$C$147-B152</f>
        <v>48</v>
      </c>
      <c r="E152" s="1">
        <v>24</v>
      </c>
      <c r="F152" s="5">
        <f t="shared" ref="F152:F180" si="24">B152</f>
        <v>12</v>
      </c>
      <c r="G152" s="96">
        <v>2</v>
      </c>
      <c r="H152" s="100">
        <f t="shared" ref="H152:AF162" si="25">$E152-H$148+$F152-($D152-H$146+$F152)*(1-H76)</f>
        <v>-24</v>
      </c>
      <c r="I152" s="100">
        <f t="shared" si="25"/>
        <v>-48</v>
      </c>
      <c r="J152" s="100">
        <f t="shared" si="25"/>
        <v>-60</v>
      </c>
      <c r="K152" s="100">
        <f t="shared" si="25"/>
        <v>-36</v>
      </c>
      <c r="L152" s="100">
        <f t="shared" si="25"/>
        <v>-36</v>
      </c>
      <c r="M152" s="100">
        <f t="shared" si="25"/>
        <v>-24</v>
      </c>
      <c r="N152" s="100">
        <f t="shared" si="25"/>
        <v>-72</v>
      </c>
      <c r="O152" s="100">
        <f t="shared" si="25"/>
        <v>-48</v>
      </c>
      <c r="P152" s="100">
        <f t="shared" si="25"/>
        <v>-24</v>
      </c>
      <c r="Q152" s="100">
        <f t="shared" si="25"/>
        <v>-60</v>
      </c>
      <c r="R152" s="100">
        <f t="shared" si="25"/>
        <v>-36</v>
      </c>
      <c r="S152" s="100">
        <f t="shared" si="25"/>
        <v>-48</v>
      </c>
      <c r="T152" s="100">
        <f t="shared" si="25"/>
        <v>-36</v>
      </c>
      <c r="U152" s="100">
        <f t="shared" si="25"/>
        <v>-24</v>
      </c>
      <c r="V152" s="100">
        <f t="shared" si="25"/>
        <v>-72</v>
      </c>
      <c r="W152" s="100">
        <f t="shared" si="25"/>
        <v>-36</v>
      </c>
      <c r="X152" s="100">
        <f t="shared" si="25"/>
        <v>-60</v>
      </c>
      <c r="Y152" s="100">
        <f t="shared" si="25"/>
        <v>-48</v>
      </c>
      <c r="Z152" s="100">
        <f t="shared" si="25"/>
        <v>-72</v>
      </c>
      <c r="AA152" s="100">
        <f t="shared" si="25"/>
        <v>-60</v>
      </c>
      <c r="AB152" s="100">
        <f t="shared" si="25"/>
        <v>-72</v>
      </c>
      <c r="AC152" s="100">
        <f t="shared" si="25"/>
        <v>-24</v>
      </c>
      <c r="AD152" s="100">
        <f t="shared" si="25"/>
        <v>-72</v>
      </c>
      <c r="AE152" s="100">
        <f t="shared" si="25"/>
        <v>0</v>
      </c>
      <c r="AF152" s="100">
        <f t="shared" si="25"/>
        <v>-48</v>
      </c>
      <c r="AG152" s="101"/>
      <c r="AH152" s="101"/>
      <c r="AI152" s="101"/>
      <c r="AJ152" s="101"/>
      <c r="AK152" s="101"/>
    </row>
    <row r="153" spans="1:37" x14ac:dyDescent="0.35">
      <c r="A153" s="5">
        <v>3</v>
      </c>
      <c r="B153" s="5">
        <v>12</v>
      </c>
      <c r="C153" s="5">
        <v>0</v>
      </c>
      <c r="D153" s="5">
        <f t="shared" si="23"/>
        <v>48</v>
      </c>
      <c r="E153" s="1">
        <v>36</v>
      </c>
      <c r="F153" s="5">
        <f t="shared" si="24"/>
        <v>12</v>
      </c>
      <c r="G153" s="96">
        <v>3</v>
      </c>
      <c r="H153" s="100">
        <f t="shared" si="25"/>
        <v>-12</v>
      </c>
      <c r="I153" s="100">
        <f t="shared" si="25"/>
        <v>-36</v>
      </c>
      <c r="J153" s="100">
        <f t="shared" si="25"/>
        <v>-48</v>
      </c>
      <c r="K153" s="100">
        <f t="shared" si="25"/>
        <v>-24</v>
      </c>
      <c r="L153" s="100">
        <f t="shared" si="25"/>
        <v>-24</v>
      </c>
      <c r="M153" s="100">
        <f t="shared" si="25"/>
        <v>-12</v>
      </c>
      <c r="N153" s="100">
        <f t="shared" si="25"/>
        <v>-60</v>
      </c>
      <c r="O153" s="100">
        <f t="shared" si="25"/>
        <v>-36</v>
      </c>
      <c r="P153" s="100">
        <f t="shared" si="25"/>
        <v>-12</v>
      </c>
      <c r="Q153" s="100">
        <f t="shared" si="25"/>
        <v>-48</v>
      </c>
      <c r="R153" s="100">
        <f t="shared" si="25"/>
        <v>-24</v>
      </c>
      <c r="S153" s="100">
        <f t="shared" si="25"/>
        <v>-36</v>
      </c>
      <c r="T153" s="100">
        <f t="shared" si="25"/>
        <v>-24</v>
      </c>
      <c r="U153" s="100">
        <f t="shared" si="25"/>
        <v>-12</v>
      </c>
      <c r="V153" s="100">
        <f t="shared" si="25"/>
        <v>-60</v>
      </c>
      <c r="W153" s="100">
        <f t="shared" si="25"/>
        <v>-24</v>
      </c>
      <c r="X153" s="100">
        <f t="shared" si="25"/>
        <v>-48</v>
      </c>
      <c r="Y153" s="100">
        <f t="shared" si="25"/>
        <v>-36</v>
      </c>
      <c r="Z153" s="100">
        <f t="shared" si="25"/>
        <v>0</v>
      </c>
      <c r="AA153" s="100">
        <f t="shared" si="25"/>
        <v>-48</v>
      </c>
      <c r="AB153" s="100">
        <f t="shared" si="25"/>
        <v>-60</v>
      </c>
      <c r="AC153" s="100">
        <f t="shared" si="25"/>
        <v>-12</v>
      </c>
      <c r="AD153" s="100">
        <f t="shared" si="25"/>
        <v>-60</v>
      </c>
      <c r="AE153" s="100">
        <f t="shared" si="25"/>
        <v>-48</v>
      </c>
      <c r="AF153" s="100">
        <f t="shared" si="25"/>
        <v>-36</v>
      </c>
      <c r="AG153" s="101"/>
      <c r="AH153" s="101"/>
      <c r="AI153" s="101"/>
      <c r="AJ153" s="101"/>
      <c r="AK153" s="101"/>
    </row>
    <row r="154" spans="1:37" x14ac:dyDescent="0.35">
      <c r="A154" s="5">
        <v>4</v>
      </c>
      <c r="B154" s="5">
        <v>12</v>
      </c>
      <c r="C154" s="5">
        <v>0</v>
      </c>
      <c r="D154" s="5">
        <f t="shared" si="23"/>
        <v>48</v>
      </c>
      <c r="E154" s="1">
        <v>12</v>
      </c>
      <c r="F154" s="5">
        <f t="shared" si="24"/>
        <v>12</v>
      </c>
      <c r="G154" s="96">
        <v>4</v>
      </c>
      <c r="H154" s="100">
        <f t="shared" si="25"/>
        <v>-36</v>
      </c>
      <c r="I154" s="100">
        <f t="shared" si="25"/>
        <v>0</v>
      </c>
      <c r="J154" s="100">
        <f t="shared" si="25"/>
        <v>-72</v>
      </c>
      <c r="K154" s="100">
        <f t="shared" si="25"/>
        <v>-48</v>
      </c>
      <c r="L154" s="100">
        <f t="shared" si="25"/>
        <v>-48</v>
      </c>
      <c r="M154" s="100">
        <f t="shared" si="25"/>
        <v>-36</v>
      </c>
      <c r="N154" s="100">
        <f t="shared" si="25"/>
        <v>-84</v>
      </c>
      <c r="O154" s="100">
        <f t="shared" si="25"/>
        <v>-60</v>
      </c>
      <c r="P154" s="100">
        <f t="shared" si="25"/>
        <v>-36</v>
      </c>
      <c r="Q154" s="100">
        <f t="shared" si="25"/>
        <v>-72</v>
      </c>
      <c r="R154" s="100">
        <f t="shared" si="25"/>
        <v>-48</v>
      </c>
      <c r="S154" s="100">
        <f t="shared" si="25"/>
        <v>-60</v>
      </c>
      <c r="T154" s="100">
        <f t="shared" si="25"/>
        <v>-48</v>
      </c>
      <c r="U154" s="100">
        <f t="shared" si="25"/>
        <v>-36</v>
      </c>
      <c r="V154" s="100">
        <f t="shared" si="25"/>
        <v>-84</v>
      </c>
      <c r="W154" s="100">
        <f t="shared" si="25"/>
        <v>-48</v>
      </c>
      <c r="X154" s="100">
        <f t="shared" si="25"/>
        <v>-72</v>
      </c>
      <c r="Y154" s="100">
        <f t="shared" si="25"/>
        <v>-60</v>
      </c>
      <c r="Z154" s="100">
        <f t="shared" si="25"/>
        <v>-84</v>
      </c>
      <c r="AA154" s="100">
        <f t="shared" si="25"/>
        <v>-72</v>
      </c>
      <c r="AB154" s="100">
        <f t="shared" si="25"/>
        <v>-84</v>
      </c>
      <c r="AC154" s="100">
        <f t="shared" si="25"/>
        <v>-36</v>
      </c>
      <c r="AD154" s="100">
        <f t="shared" si="25"/>
        <v>-84</v>
      </c>
      <c r="AE154" s="100">
        <f t="shared" si="25"/>
        <v>-72</v>
      </c>
      <c r="AF154" s="100">
        <f t="shared" si="25"/>
        <v>-60</v>
      </c>
      <c r="AG154" s="101"/>
      <c r="AH154" s="101"/>
      <c r="AI154" s="101"/>
      <c r="AJ154" s="101"/>
      <c r="AK154" s="101"/>
    </row>
    <row r="155" spans="1:37" x14ac:dyDescent="0.35">
      <c r="A155" s="5">
        <v>5</v>
      </c>
      <c r="B155" s="5">
        <v>12</v>
      </c>
      <c r="C155" s="5">
        <v>0</v>
      </c>
      <c r="D155" s="5">
        <f t="shared" si="23"/>
        <v>48</v>
      </c>
      <c r="E155" s="1">
        <v>12</v>
      </c>
      <c r="F155" s="5">
        <f t="shared" si="24"/>
        <v>12</v>
      </c>
      <c r="G155" s="96">
        <v>5</v>
      </c>
      <c r="H155" s="100">
        <f t="shared" si="25"/>
        <v>-36</v>
      </c>
      <c r="I155" s="100">
        <f t="shared" si="25"/>
        <v>-60</v>
      </c>
      <c r="J155" s="100">
        <f t="shared" si="25"/>
        <v>-72</v>
      </c>
      <c r="K155" s="100">
        <f t="shared" si="25"/>
        <v>-48</v>
      </c>
      <c r="L155" s="100">
        <f t="shared" si="25"/>
        <v>-48</v>
      </c>
      <c r="M155" s="100">
        <f t="shared" si="25"/>
        <v>-36</v>
      </c>
      <c r="N155" s="100">
        <f t="shared" si="25"/>
        <v>-84</v>
      </c>
      <c r="O155" s="100">
        <f t="shared" si="25"/>
        <v>-60</v>
      </c>
      <c r="P155" s="100">
        <f t="shared" si="25"/>
        <v>-36</v>
      </c>
      <c r="Q155" s="100">
        <f t="shared" si="25"/>
        <v>-72</v>
      </c>
      <c r="R155" s="100">
        <f t="shared" si="25"/>
        <v>-48</v>
      </c>
      <c r="S155" s="100">
        <f t="shared" si="25"/>
        <v>-60</v>
      </c>
      <c r="T155" s="100">
        <f t="shared" si="25"/>
        <v>-48</v>
      </c>
      <c r="U155" s="100">
        <f t="shared" si="25"/>
        <v>-36</v>
      </c>
      <c r="V155" s="100">
        <f t="shared" si="25"/>
        <v>-84</v>
      </c>
      <c r="W155" s="100">
        <f t="shared" si="25"/>
        <v>-48</v>
      </c>
      <c r="X155" s="100">
        <f t="shared" si="25"/>
        <v>-72</v>
      </c>
      <c r="Y155" s="100">
        <f t="shared" si="25"/>
        <v>-60</v>
      </c>
      <c r="Z155" s="100">
        <f t="shared" si="25"/>
        <v>-84</v>
      </c>
      <c r="AA155" s="100">
        <f t="shared" si="25"/>
        <v>-72</v>
      </c>
      <c r="AB155" s="100">
        <f t="shared" si="25"/>
        <v>-84</v>
      </c>
      <c r="AC155" s="100">
        <f t="shared" si="25"/>
        <v>-36</v>
      </c>
      <c r="AD155" s="100">
        <f t="shared" si="25"/>
        <v>-84</v>
      </c>
      <c r="AE155" s="100">
        <f t="shared" si="25"/>
        <v>-72</v>
      </c>
      <c r="AF155" s="100">
        <f t="shared" si="25"/>
        <v>0</v>
      </c>
      <c r="AG155" s="101"/>
      <c r="AH155" s="101"/>
      <c r="AI155" s="101"/>
      <c r="AJ155" s="101"/>
      <c r="AK155" s="101"/>
    </row>
    <row r="156" spans="1:37" x14ac:dyDescent="0.35">
      <c r="A156" s="5">
        <v>6</v>
      </c>
      <c r="B156" s="5">
        <v>12</v>
      </c>
      <c r="C156" s="5">
        <v>0</v>
      </c>
      <c r="D156" s="5">
        <f t="shared" si="23"/>
        <v>48</v>
      </c>
      <c r="E156" s="1">
        <v>0</v>
      </c>
      <c r="F156" s="5">
        <f t="shared" si="24"/>
        <v>12</v>
      </c>
      <c r="G156" s="96">
        <v>6</v>
      </c>
      <c r="H156" s="100">
        <f t="shared" si="25"/>
        <v>-48</v>
      </c>
      <c r="I156" s="100">
        <f t="shared" si="25"/>
        <v>-72</v>
      </c>
      <c r="J156" s="100">
        <f t="shared" si="25"/>
        <v>-84</v>
      </c>
      <c r="K156" s="100">
        <f t="shared" si="25"/>
        <v>-60</v>
      </c>
      <c r="L156" s="100">
        <f t="shared" si="25"/>
        <v>0</v>
      </c>
      <c r="M156" s="100">
        <f t="shared" si="25"/>
        <v>-48</v>
      </c>
      <c r="N156" s="100">
        <f t="shared" si="25"/>
        <v>-96</v>
      </c>
      <c r="O156" s="100">
        <f t="shared" si="25"/>
        <v>-72</v>
      </c>
      <c r="P156" s="100">
        <f t="shared" si="25"/>
        <v>-48</v>
      </c>
      <c r="Q156" s="100">
        <f t="shared" si="25"/>
        <v>-84</v>
      </c>
      <c r="R156" s="100">
        <f t="shared" si="25"/>
        <v>-60</v>
      </c>
      <c r="S156" s="100">
        <f t="shared" si="25"/>
        <v>-72</v>
      </c>
      <c r="T156" s="100">
        <f t="shared" si="25"/>
        <v>-60</v>
      </c>
      <c r="U156" s="100">
        <f t="shared" si="25"/>
        <v>-48</v>
      </c>
      <c r="V156" s="100">
        <f t="shared" si="25"/>
        <v>-96</v>
      </c>
      <c r="W156" s="100">
        <f t="shared" si="25"/>
        <v>-60</v>
      </c>
      <c r="X156" s="100">
        <f t="shared" si="25"/>
        <v>-84</v>
      </c>
      <c r="Y156" s="100">
        <f t="shared" si="25"/>
        <v>-72</v>
      </c>
      <c r="Z156" s="100">
        <f t="shared" si="25"/>
        <v>-96</v>
      </c>
      <c r="AA156" s="100">
        <f t="shared" si="25"/>
        <v>-84</v>
      </c>
      <c r="AB156" s="100">
        <f t="shared" si="25"/>
        <v>-96</v>
      </c>
      <c r="AC156" s="100">
        <f t="shared" si="25"/>
        <v>-48</v>
      </c>
      <c r="AD156" s="100">
        <f t="shared" si="25"/>
        <v>-96</v>
      </c>
      <c r="AE156" s="100">
        <f t="shared" si="25"/>
        <v>-84</v>
      </c>
      <c r="AF156" s="100">
        <f t="shared" si="25"/>
        <v>-72</v>
      </c>
      <c r="AG156" s="101"/>
      <c r="AH156" s="101"/>
      <c r="AI156" s="101"/>
      <c r="AJ156" s="101"/>
      <c r="AK156" s="101"/>
    </row>
    <row r="157" spans="1:37" x14ac:dyDescent="0.35">
      <c r="A157" s="5">
        <v>7</v>
      </c>
      <c r="B157" s="5">
        <v>12</v>
      </c>
      <c r="C157" s="5">
        <v>0</v>
      </c>
      <c r="D157" s="5">
        <f t="shared" si="23"/>
        <v>48</v>
      </c>
      <c r="E157" s="1">
        <v>48</v>
      </c>
      <c r="F157" s="5">
        <f t="shared" si="24"/>
        <v>12</v>
      </c>
      <c r="G157" s="96">
        <v>7</v>
      </c>
      <c r="H157" s="100">
        <f t="shared" si="25"/>
        <v>0</v>
      </c>
      <c r="I157" s="100">
        <f t="shared" si="25"/>
        <v>-24</v>
      </c>
      <c r="J157" s="100">
        <f t="shared" si="25"/>
        <v>-36</v>
      </c>
      <c r="K157" s="100">
        <f t="shared" si="25"/>
        <v>-12</v>
      </c>
      <c r="L157" s="100">
        <f t="shared" si="25"/>
        <v>-12</v>
      </c>
      <c r="M157" s="100">
        <f t="shared" si="25"/>
        <v>0</v>
      </c>
      <c r="N157" s="100">
        <f t="shared" si="25"/>
        <v>-48</v>
      </c>
      <c r="O157" s="100">
        <f t="shared" si="25"/>
        <v>-24</v>
      </c>
      <c r="P157" s="100">
        <f t="shared" si="25"/>
        <v>0</v>
      </c>
      <c r="Q157" s="100">
        <f t="shared" si="25"/>
        <v>-36</v>
      </c>
      <c r="R157" s="100">
        <f t="shared" si="25"/>
        <v>-12</v>
      </c>
      <c r="S157" s="100">
        <f t="shared" si="25"/>
        <v>-24</v>
      </c>
      <c r="T157" s="100">
        <f t="shared" si="25"/>
        <v>-12</v>
      </c>
      <c r="U157" s="100">
        <f t="shared" si="25"/>
        <v>0</v>
      </c>
      <c r="V157" s="100">
        <f t="shared" si="25"/>
        <v>-48</v>
      </c>
      <c r="W157" s="100">
        <f t="shared" si="25"/>
        <v>-12</v>
      </c>
      <c r="X157" s="100">
        <f t="shared" si="25"/>
        <v>-36</v>
      </c>
      <c r="Y157" s="100">
        <f t="shared" si="25"/>
        <v>-24</v>
      </c>
      <c r="Z157" s="100">
        <f t="shared" si="25"/>
        <v>-48</v>
      </c>
      <c r="AA157" s="100">
        <f t="shared" si="25"/>
        <v>-36</v>
      </c>
      <c r="AB157" s="100">
        <f t="shared" si="25"/>
        <v>-48</v>
      </c>
      <c r="AC157" s="100">
        <f t="shared" si="25"/>
        <v>0</v>
      </c>
      <c r="AD157" s="100">
        <f t="shared" si="25"/>
        <v>-48</v>
      </c>
      <c r="AE157" s="100">
        <f t="shared" si="25"/>
        <v>-36</v>
      </c>
      <c r="AF157" s="100">
        <f t="shared" si="25"/>
        <v>-24</v>
      </c>
      <c r="AG157" s="101"/>
      <c r="AH157" s="101"/>
      <c r="AI157" s="101"/>
      <c r="AJ157" s="101"/>
      <c r="AK157" s="101"/>
    </row>
    <row r="158" spans="1:37" x14ac:dyDescent="0.35">
      <c r="A158" s="5">
        <v>8</v>
      </c>
      <c r="B158" s="5">
        <v>12</v>
      </c>
      <c r="C158" s="5">
        <v>0</v>
      </c>
      <c r="D158" s="5">
        <f t="shared" si="23"/>
        <v>48</v>
      </c>
      <c r="E158" s="1">
        <v>24</v>
      </c>
      <c r="F158" s="5">
        <f t="shared" si="24"/>
        <v>12</v>
      </c>
      <c r="G158" s="96">
        <v>8</v>
      </c>
      <c r="H158" s="100">
        <f t="shared" si="25"/>
        <v>-24</v>
      </c>
      <c r="I158" s="100">
        <f t="shared" si="25"/>
        <v>-48</v>
      </c>
      <c r="J158" s="100">
        <f t="shared" si="25"/>
        <v>-60</v>
      </c>
      <c r="K158" s="100">
        <f t="shared" si="25"/>
        <v>-36</v>
      </c>
      <c r="L158" s="100">
        <f t="shared" si="25"/>
        <v>-36</v>
      </c>
      <c r="M158" s="100">
        <f t="shared" si="25"/>
        <v>-24</v>
      </c>
      <c r="N158" s="100">
        <f t="shared" si="25"/>
        <v>-72</v>
      </c>
      <c r="O158" s="100">
        <f t="shared" si="25"/>
        <v>-48</v>
      </c>
      <c r="P158" s="100">
        <f t="shared" si="25"/>
        <v>-24</v>
      </c>
      <c r="Q158" s="100">
        <f t="shared" si="25"/>
        <v>0</v>
      </c>
      <c r="R158" s="100">
        <f t="shared" si="25"/>
        <v>-36</v>
      </c>
      <c r="S158" s="100">
        <f t="shared" si="25"/>
        <v>-48</v>
      </c>
      <c r="T158" s="100">
        <f t="shared" si="25"/>
        <v>-36</v>
      </c>
      <c r="U158" s="100">
        <f t="shared" si="25"/>
        <v>-24</v>
      </c>
      <c r="V158" s="100">
        <f t="shared" si="25"/>
        <v>-72</v>
      </c>
      <c r="W158" s="100">
        <f t="shared" si="25"/>
        <v>-36</v>
      </c>
      <c r="X158" s="100">
        <f t="shared" si="25"/>
        <v>-60</v>
      </c>
      <c r="Y158" s="100">
        <f t="shared" si="25"/>
        <v>-48</v>
      </c>
      <c r="Z158" s="100">
        <f t="shared" si="25"/>
        <v>-72</v>
      </c>
      <c r="AA158" s="100">
        <f t="shared" si="25"/>
        <v>-60</v>
      </c>
      <c r="AB158" s="100">
        <f t="shared" si="25"/>
        <v>-72</v>
      </c>
      <c r="AC158" s="100">
        <f t="shared" si="25"/>
        <v>-24</v>
      </c>
      <c r="AD158" s="100">
        <f t="shared" si="25"/>
        <v>-72</v>
      </c>
      <c r="AE158" s="100">
        <f t="shared" si="25"/>
        <v>-60</v>
      </c>
      <c r="AF158" s="100">
        <f t="shared" si="25"/>
        <v>-48</v>
      </c>
      <c r="AG158" s="101"/>
      <c r="AH158" s="101"/>
      <c r="AI158" s="101"/>
      <c r="AJ158" s="101"/>
      <c r="AK158" s="101"/>
    </row>
    <row r="159" spans="1:37" x14ac:dyDescent="0.35">
      <c r="A159" s="5">
        <v>9</v>
      </c>
      <c r="B159" s="5">
        <v>12</v>
      </c>
      <c r="C159" s="5">
        <v>0</v>
      </c>
      <c r="D159" s="5">
        <f t="shared" si="23"/>
        <v>48</v>
      </c>
      <c r="E159" s="1">
        <v>0</v>
      </c>
      <c r="F159" s="5">
        <f t="shared" si="24"/>
        <v>12</v>
      </c>
      <c r="G159" s="96">
        <v>9</v>
      </c>
      <c r="H159" s="100">
        <f t="shared" si="25"/>
        <v>-48</v>
      </c>
      <c r="I159" s="100">
        <f t="shared" si="25"/>
        <v>-72</v>
      </c>
      <c r="J159" s="100">
        <f t="shared" si="25"/>
        <v>-84</v>
      </c>
      <c r="K159" s="100">
        <f t="shared" si="25"/>
        <v>-60</v>
      </c>
      <c r="L159" s="100">
        <f t="shared" si="25"/>
        <v>-60</v>
      </c>
      <c r="M159" s="100">
        <f t="shared" si="25"/>
        <v>-48</v>
      </c>
      <c r="N159" s="100">
        <f t="shared" si="25"/>
        <v>-96</v>
      </c>
      <c r="O159" s="100">
        <f t="shared" si="25"/>
        <v>-72</v>
      </c>
      <c r="P159" s="100">
        <f t="shared" si="25"/>
        <v>-48</v>
      </c>
      <c r="Q159" s="100">
        <f t="shared" si="25"/>
        <v>-84</v>
      </c>
      <c r="R159" s="100">
        <f t="shared" si="25"/>
        <v>0</v>
      </c>
      <c r="S159" s="100">
        <f t="shared" si="25"/>
        <v>-72</v>
      </c>
      <c r="T159" s="100">
        <f t="shared" si="25"/>
        <v>-60</v>
      </c>
      <c r="U159" s="100">
        <f t="shared" si="25"/>
        <v>-48</v>
      </c>
      <c r="V159" s="100">
        <f t="shared" si="25"/>
        <v>-96</v>
      </c>
      <c r="W159" s="100">
        <f t="shared" si="25"/>
        <v>-60</v>
      </c>
      <c r="X159" s="100">
        <f t="shared" si="25"/>
        <v>-84</v>
      </c>
      <c r="Y159" s="100">
        <f t="shared" si="25"/>
        <v>-72</v>
      </c>
      <c r="Z159" s="100">
        <f t="shared" si="25"/>
        <v>-96</v>
      </c>
      <c r="AA159" s="100">
        <f t="shared" si="25"/>
        <v>-84</v>
      </c>
      <c r="AB159" s="100">
        <f t="shared" si="25"/>
        <v>-96</v>
      </c>
      <c r="AC159" s="100">
        <f t="shared" si="25"/>
        <v>-48</v>
      </c>
      <c r="AD159" s="100">
        <f t="shared" si="25"/>
        <v>-96</v>
      </c>
      <c r="AE159" s="100">
        <f t="shared" si="25"/>
        <v>-84</v>
      </c>
      <c r="AF159" s="100">
        <f t="shared" si="25"/>
        <v>-72</v>
      </c>
      <c r="AG159" s="101"/>
      <c r="AH159" s="101"/>
      <c r="AI159" s="101"/>
      <c r="AJ159" s="101"/>
      <c r="AK159" s="101"/>
    </row>
    <row r="160" spans="1:37" x14ac:dyDescent="0.35">
      <c r="A160" s="5">
        <v>10</v>
      </c>
      <c r="B160" s="5">
        <v>12</v>
      </c>
      <c r="C160" s="5">
        <v>0</v>
      </c>
      <c r="D160" s="5">
        <f t="shared" si="23"/>
        <v>48</v>
      </c>
      <c r="E160" s="1">
        <v>36</v>
      </c>
      <c r="F160" s="5">
        <f t="shared" si="24"/>
        <v>12</v>
      </c>
      <c r="G160" s="96">
        <v>10</v>
      </c>
      <c r="H160" s="100">
        <f t="shared" si="25"/>
        <v>-12</v>
      </c>
      <c r="I160" s="100">
        <f t="shared" si="25"/>
        <v>-36</v>
      </c>
      <c r="J160" s="100">
        <f t="shared" si="25"/>
        <v>-48</v>
      </c>
      <c r="K160" s="100">
        <f t="shared" si="25"/>
        <v>-24</v>
      </c>
      <c r="L160" s="100">
        <f t="shared" si="25"/>
        <v>-24</v>
      </c>
      <c r="M160" s="100">
        <f t="shared" si="25"/>
        <v>-12</v>
      </c>
      <c r="N160" s="100">
        <f t="shared" si="25"/>
        <v>0</v>
      </c>
      <c r="O160" s="100">
        <f t="shared" si="25"/>
        <v>-36</v>
      </c>
      <c r="P160" s="100">
        <f t="shared" si="25"/>
        <v>-12</v>
      </c>
      <c r="Q160" s="100">
        <f t="shared" si="25"/>
        <v>-48</v>
      </c>
      <c r="R160" s="100">
        <f t="shared" si="25"/>
        <v>-24</v>
      </c>
      <c r="S160" s="100">
        <f t="shared" si="25"/>
        <v>-36</v>
      </c>
      <c r="T160" s="100">
        <f t="shared" si="25"/>
        <v>-24</v>
      </c>
      <c r="U160" s="100">
        <f t="shared" si="25"/>
        <v>-12</v>
      </c>
      <c r="V160" s="100">
        <f t="shared" si="25"/>
        <v>-60</v>
      </c>
      <c r="W160" s="100">
        <f t="shared" si="25"/>
        <v>-24</v>
      </c>
      <c r="X160" s="100">
        <f t="shared" si="25"/>
        <v>-48</v>
      </c>
      <c r="Y160" s="100">
        <f t="shared" si="25"/>
        <v>-36</v>
      </c>
      <c r="Z160" s="100">
        <f t="shared" si="25"/>
        <v>-60</v>
      </c>
      <c r="AA160" s="100">
        <f t="shared" si="25"/>
        <v>-48</v>
      </c>
      <c r="AB160" s="100">
        <f t="shared" si="25"/>
        <v>-60</v>
      </c>
      <c r="AC160" s="100">
        <f t="shared" si="25"/>
        <v>-12</v>
      </c>
      <c r="AD160" s="100">
        <f t="shared" si="25"/>
        <v>-60</v>
      </c>
      <c r="AE160" s="100">
        <f t="shared" si="25"/>
        <v>-48</v>
      </c>
      <c r="AF160" s="100">
        <f t="shared" si="25"/>
        <v>-36</v>
      </c>
      <c r="AG160" s="101"/>
      <c r="AH160" s="101"/>
      <c r="AI160" s="101"/>
      <c r="AJ160" s="101"/>
      <c r="AK160" s="101"/>
    </row>
    <row r="161" spans="1:37" x14ac:dyDescent="0.35">
      <c r="A161" s="5">
        <v>11</v>
      </c>
      <c r="B161" s="5">
        <v>12</v>
      </c>
      <c r="C161" s="5">
        <v>0</v>
      </c>
      <c r="D161" s="5">
        <f t="shared" si="23"/>
        <v>48</v>
      </c>
      <c r="E161" s="1">
        <v>12</v>
      </c>
      <c r="F161" s="5">
        <f t="shared" si="24"/>
        <v>12</v>
      </c>
      <c r="G161" s="96">
        <v>11</v>
      </c>
      <c r="H161" s="100">
        <f t="shared" si="25"/>
        <v>-36</v>
      </c>
      <c r="I161" s="100">
        <f t="shared" si="25"/>
        <v>-60</v>
      </c>
      <c r="J161" s="100">
        <f t="shared" si="25"/>
        <v>-72</v>
      </c>
      <c r="K161" s="100">
        <f t="shared" si="25"/>
        <v>-48</v>
      </c>
      <c r="L161" s="100">
        <f t="shared" si="25"/>
        <v>-48</v>
      </c>
      <c r="M161" s="100">
        <f t="shared" si="25"/>
        <v>-36</v>
      </c>
      <c r="N161" s="100">
        <f t="shared" si="25"/>
        <v>-84</v>
      </c>
      <c r="O161" s="100">
        <f t="shared" si="25"/>
        <v>0</v>
      </c>
      <c r="P161" s="100">
        <f t="shared" si="25"/>
        <v>-36</v>
      </c>
      <c r="Q161" s="100">
        <f t="shared" si="25"/>
        <v>-72</v>
      </c>
      <c r="R161" s="100">
        <f t="shared" si="25"/>
        <v>-48</v>
      </c>
      <c r="S161" s="100">
        <f t="shared" si="25"/>
        <v>-60</v>
      </c>
      <c r="T161" s="100">
        <f t="shared" si="25"/>
        <v>-48</v>
      </c>
      <c r="U161" s="100">
        <f t="shared" si="25"/>
        <v>-36</v>
      </c>
      <c r="V161" s="100">
        <f t="shared" si="25"/>
        <v>-84</v>
      </c>
      <c r="W161" s="100">
        <f t="shared" si="25"/>
        <v>-48</v>
      </c>
      <c r="X161" s="100">
        <f t="shared" si="25"/>
        <v>-72</v>
      </c>
      <c r="Y161" s="100">
        <f t="shared" si="25"/>
        <v>-60</v>
      </c>
      <c r="Z161" s="100">
        <f t="shared" si="25"/>
        <v>-84</v>
      </c>
      <c r="AA161" s="100">
        <f t="shared" si="25"/>
        <v>-72</v>
      </c>
      <c r="AB161" s="100">
        <f t="shared" si="25"/>
        <v>-84</v>
      </c>
      <c r="AC161" s="100">
        <f t="shared" si="25"/>
        <v>-36</v>
      </c>
      <c r="AD161" s="100">
        <f t="shared" si="25"/>
        <v>-84</v>
      </c>
      <c r="AE161" s="100">
        <f t="shared" si="25"/>
        <v>-72</v>
      </c>
      <c r="AF161" s="100">
        <f t="shared" si="25"/>
        <v>-60</v>
      </c>
      <c r="AG161" s="101"/>
      <c r="AH161" s="101"/>
      <c r="AI161" s="101"/>
      <c r="AJ161" s="101"/>
      <c r="AK161" s="101"/>
    </row>
    <row r="162" spans="1:37" x14ac:dyDescent="0.35">
      <c r="A162" s="5">
        <v>12</v>
      </c>
      <c r="B162" s="5">
        <v>12</v>
      </c>
      <c r="C162" s="5">
        <v>0</v>
      </c>
      <c r="D162" s="5">
        <f t="shared" si="23"/>
        <v>48</v>
      </c>
      <c r="E162" s="1">
        <v>24</v>
      </c>
      <c r="F162" s="5">
        <f t="shared" si="24"/>
        <v>12</v>
      </c>
      <c r="G162" s="96">
        <v>12</v>
      </c>
      <c r="H162" s="100">
        <f t="shared" si="25"/>
        <v>-24</v>
      </c>
      <c r="I162" s="100">
        <f t="shared" si="25"/>
        <v>-48</v>
      </c>
      <c r="J162" s="100">
        <f t="shared" si="25"/>
        <v>0</v>
      </c>
      <c r="K162" s="100">
        <f t="shared" si="25"/>
        <v>-36</v>
      </c>
      <c r="L162" s="100">
        <f t="shared" si="25"/>
        <v>-36</v>
      </c>
      <c r="M162" s="100">
        <f t="shared" ref="M162:AF162" si="26">$E162-M$148+$F162-($D162-M$146+$F162)*(1-M86)</f>
        <v>-24</v>
      </c>
      <c r="N162" s="100">
        <f t="shared" si="26"/>
        <v>-72</v>
      </c>
      <c r="O162" s="100">
        <f t="shared" si="26"/>
        <v>-48</v>
      </c>
      <c r="P162" s="100">
        <f t="shared" si="26"/>
        <v>-24</v>
      </c>
      <c r="Q162" s="100">
        <f t="shared" si="26"/>
        <v>-60</v>
      </c>
      <c r="R162" s="100">
        <f t="shared" si="26"/>
        <v>-36</v>
      </c>
      <c r="S162" s="100">
        <f t="shared" si="26"/>
        <v>-48</v>
      </c>
      <c r="T162" s="100">
        <f t="shared" si="26"/>
        <v>-36</v>
      </c>
      <c r="U162" s="100">
        <f t="shared" si="26"/>
        <v>-24</v>
      </c>
      <c r="V162" s="100">
        <f t="shared" si="26"/>
        <v>-72</v>
      </c>
      <c r="W162" s="100">
        <f t="shared" si="26"/>
        <v>-36</v>
      </c>
      <c r="X162" s="100">
        <f t="shared" si="26"/>
        <v>-60</v>
      </c>
      <c r="Y162" s="100">
        <f t="shared" si="26"/>
        <v>-48</v>
      </c>
      <c r="Z162" s="100">
        <f t="shared" si="26"/>
        <v>-72</v>
      </c>
      <c r="AA162" s="100">
        <f t="shared" si="26"/>
        <v>-60</v>
      </c>
      <c r="AB162" s="100">
        <f t="shared" si="26"/>
        <v>-72</v>
      </c>
      <c r="AC162" s="100">
        <f t="shared" si="26"/>
        <v>-24</v>
      </c>
      <c r="AD162" s="100">
        <f t="shared" si="26"/>
        <v>-72</v>
      </c>
      <c r="AE162" s="100">
        <f t="shared" si="26"/>
        <v>-60</v>
      </c>
      <c r="AF162" s="100">
        <f t="shared" si="26"/>
        <v>-48</v>
      </c>
      <c r="AG162" s="101"/>
      <c r="AH162" s="101"/>
      <c r="AI162" s="101"/>
      <c r="AJ162" s="101"/>
      <c r="AK162" s="101"/>
    </row>
    <row r="163" spans="1:37" x14ac:dyDescent="0.35">
      <c r="A163" s="5">
        <v>13</v>
      </c>
      <c r="B163" s="5">
        <v>12</v>
      </c>
      <c r="C163" s="5">
        <v>0</v>
      </c>
      <c r="D163" s="5">
        <f t="shared" si="23"/>
        <v>48</v>
      </c>
      <c r="E163" s="1">
        <v>12</v>
      </c>
      <c r="F163" s="5">
        <f t="shared" si="24"/>
        <v>12</v>
      </c>
      <c r="G163" s="96">
        <v>13</v>
      </c>
      <c r="H163" s="100">
        <f t="shared" ref="H163:AF173" si="27">$E163-H$148+$F163-($D163-H$146+$F163)*(1-H87)</f>
        <v>-36</v>
      </c>
      <c r="I163" s="100">
        <f t="shared" si="27"/>
        <v>-60</v>
      </c>
      <c r="J163" s="100">
        <f t="shared" si="27"/>
        <v>-72</v>
      </c>
      <c r="K163" s="100">
        <f t="shared" si="27"/>
        <v>-48</v>
      </c>
      <c r="L163" s="100">
        <f t="shared" si="27"/>
        <v>-48</v>
      </c>
      <c r="M163" s="100">
        <f t="shared" si="27"/>
        <v>-36</v>
      </c>
      <c r="N163" s="100">
        <f t="shared" si="27"/>
        <v>-84</v>
      </c>
      <c r="O163" s="100">
        <f t="shared" si="27"/>
        <v>-60</v>
      </c>
      <c r="P163" s="100">
        <f t="shared" si="27"/>
        <v>-36</v>
      </c>
      <c r="Q163" s="100">
        <f t="shared" si="27"/>
        <v>-72</v>
      </c>
      <c r="R163" s="100">
        <f t="shared" si="27"/>
        <v>-48</v>
      </c>
      <c r="S163" s="100">
        <f t="shared" si="27"/>
        <v>0</v>
      </c>
      <c r="T163" s="100">
        <f t="shared" si="27"/>
        <v>-48</v>
      </c>
      <c r="U163" s="100">
        <f t="shared" si="27"/>
        <v>-36</v>
      </c>
      <c r="V163" s="100">
        <f t="shared" si="27"/>
        <v>-84</v>
      </c>
      <c r="W163" s="100">
        <f t="shared" si="27"/>
        <v>-48</v>
      </c>
      <c r="X163" s="100">
        <f t="shared" si="27"/>
        <v>-72</v>
      </c>
      <c r="Y163" s="100">
        <f t="shared" si="27"/>
        <v>-60</v>
      </c>
      <c r="Z163" s="100">
        <f t="shared" si="27"/>
        <v>-84</v>
      </c>
      <c r="AA163" s="100">
        <f t="shared" si="27"/>
        <v>-72</v>
      </c>
      <c r="AB163" s="100">
        <f t="shared" si="27"/>
        <v>-84</v>
      </c>
      <c r="AC163" s="100">
        <f t="shared" si="27"/>
        <v>-36</v>
      </c>
      <c r="AD163" s="100">
        <f t="shared" si="27"/>
        <v>-84</v>
      </c>
      <c r="AE163" s="100">
        <f t="shared" si="27"/>
        <v>-72</v>
      </c>
      <c r="AF163" s="100">
        <f t="shared" si="27"/>
        <v>-60</v>
      </c>
      <c r="AG163" s="101"/>
      <c r="AH163" s="101"/>
      <c r="AI163" s="101"/>
      <c r="AJ163" s="101"/>
      <c r="AK163" s="101"/>
    </row>
    <row r="164" spans="1:37" x14ac:dyDescent="0.35">
      <c r="A164" s="5">
        <v>14</v>
      </c>
      <c r="B164" s="5">
        <v>12</v>
      </c>
      <c r="C164" s="5">
        <v>0</v>
      </c>
      <c r="D164" s="5">
        <f t="shared" si="23"/>
        <v>48</v>
      </c>
      <c r="E164" s="1">
        <v>0</v>
      </c>
      <c r="F164" s="5">
        <f t="shared" si="24"/>
        <v>12</v>
      </c>
      <c r="G164" s="96">
        <v>14</v>
      </c>
      <c r="H164" s="100">
        <f t="shared" si="27"/>
        <v>-48</v>
      </c>
      <c r="I164" s="100">
        <f t="shared" si="27"/>
        <v>-72</v>
      </c>
      <c r="J164" s="100">
        <f t="shared" si="27"/>
        <v>-84</v>
      </c>
      <c r="K164" s="100">
        <f t="shared" si="27"/>
        <v>-60</v>
      </c>
      <c r="L164" s="100">
        <f t="shared" si="27"/>
        <v>-60</v>
      </c>
      <c r="M164" s="100">
        <f t="shared" si="27"/>
        <v>-48</v>
      </c>
      <c r="N164" s="100">
        <f t="shared" si="27"/>
        <v>-96</v>
      </c>
      <c r="O164" s="100">
        <f t="shared" si="27"/>
        <v>-72</v>
      </c>
      <c r="P164" s="100">
        <f t="shared" si="27"/>
        <v>-48</v>
      </c>
      <c r="Q164" s="100">
        <f t="shared" si="27"/>
        <v>-84</v>
      </c>
      <c r="R164" s="100">
        <f t="shared" si="27"/>
        <v>-60</v>
      </c>
      <c r="S164" s="100">
        <f t="shared" si="27"/>
        <v>-72</v>
      </c>
      <c r="T164" s="100">
        <f t="shared" si="27"/>
        <v>0</v>
      </c>
      <c r="U164" s="100">
        <f t="shared" si="27"/>
        <v>-48</v>
      </c>
      <c r="V164" s="100">
        <f t="shared" si="27"/>
        <v>-96</v>
      </c>
      <c r="W164" s="100">
        <f t="shared" si="27"/>
        <v>-60</v>
      </c>
      <c r="X164" s="100">
        <f t="shared" si="27"/>
        <v>-84</v>
      </c>
      <c r="Y164" s="100">
        <f t="shared" si="27"/>
        <v>-72</v>
      </c>
      <c r="Z164" s="100">
        <f t="shared" si="27"/>
        <v>-96</v>
      </c>
      <c r="AA164" s="100">
        <f t="shared" si="27"/>
        <v>-84</v>
      </c>
      <c r="AB164" s="100">
        <f t="shared" si="27"/>
        <v>-96</v>
      </c>
      <c r="AC164" s="100">
        <f t="shared" si="27"/>
        <v>-48</v>
      </c>
      <c r="AD164" s="100">
        <f t="shared" si="27"/>
        <v>-96</v>
      </c>
      <c r="AE164" s="100">
        <f t="shared" si="27"/>
        <v>-84</v>
      </c>
      <c r="AF164" s="100">
        <f t="shared" si="27"/>
        <v>-72</v>
      </c>
      <c r="AG164" s="101"/>
      <c r="AH164" s="101"/>
      <c r="AI164" s="101"/>
      <c r="AJ164" s="101"/>
      <c r="AK164" s="101"/>
    </row>
    <row r="165" spans="1:37" x14ac:dyDescent="0.35">
      <c r="A165" s="5">
        <v>15</v>
      </c>
      <c r="B165" s="5">
        <v>12</v>
      </c>
      <c r="C165" s="5">
        <v>0</v>
      </c>
      <c r="D165" s="5">
        <f t="shared" si="23"/>
        <v>48</v>
      </c>
      <c r="E165" s="1">
        <v>48</v>
      </c>
      <c r="F165" s="5">
        <f t="shared" si="24"/>
        <v>12</v>
      </c>
      <c r="G165" s="96">
        <v>15</v>
      </c>
      <c r="H165" s="100">
        <f t="shared" si="27"/>
        <v>0</v>
      </c>
      <c r="I165" s="100">
        <f t="shared" si="27"/>
        <v>-24</v>
      </c>
      <c r="J165" s="100">
        <f t="shared" si="27"/>
        <v>-36</v>
      </c>
      <c r="K165" s="100">
        <f t="shared" si="27"/>
        <v>-12</v>
      </c>
      <c r="L165" s="100">
        <f t="shared" si="27"/>
        <v>-12</v>
      </c>
      <c r="M165" s="100">
        <f t="shared" si="27"/>
        <v>0</v>
      </c>
      <c r="N165" s="100">
        <f t="shared" si="27"/>
        <v>-48</v>
      </c>
      <c r="O165" s="100">
        <f t="shared" si="27"/>
        <v>-24</v>
      </c>
      <c r="P165" s="100">
        <f t="shared" si="27"/>
        <v>0</v>
      </c>
      <c r="Q165" s="100">
        <f t="shared" si="27"/>
        <v>-36</v>
      </c>
      <c r="R165" s="100">
        <f t="shared" si="27"/>
        <v>-12</v>
      </c>
      <c r="S165" s="100">
        <f t="shared" si="27"/>
        <v>-24</v>
      </c>
      <c r="T165" s="100">
        <f t="shared" si="27"/>
        <v>-12</v>
      </c>
      <c r="U165" s="100">
        <f t="shared" si="27"/>
        <v>0</v>
      </c>
      <c r="V165" s="100">
        <f t="shared" si="27"/>
        <v>-48</v>
      </c>
      <c r="W165" s="100">
        <f t="shared" si="27"/>
        <v>-12</v>
      </c>
      <c r="X165" s="100">
        <f t="shared" si="27"/>
        <v>-36</v>
      </c>
      <c r="Y165" s="100">
        <f t="shared" si="27"/>
        <v>-24</v>
      </c>
      <c r="Z165" s="100">
        <f t="shared" si="27"/>
        <v>-48</v>
      </c>
      <c r="AA165" s="100">
        <f t="shared" si="27"/>
        <v>-36</v>
      </c>
      <c r="AB165" s="100">
        <f t="shared" si="27"/>
        <v>-48</v>
      </c>
      <c r="AC165" s="100">
        <f t="shared" si="27"/>
        <v>0</v>
      </c>
      <c r="AD165" s="100">
        <f t="shared" si="27"/>
        <v>-48</v>
      </c>
      <c r="AE165" s="100">
        <f t="shared" si="27"/>
        <v>-36</v>
      </c>
      <c r="AF165" s="100">
        <f t="shared" si="27"/>
        <v>-24</v>
      </c>
      <c r="AG165" s="101"/>
      <c r="AH165" s="101"/>
      <c r="AI165" s="101"/>
      <c r="AJ165" s="101"/>
      <c r="AK165" s="101"/>
    </row>
    <row r="166" spans="1:37" x14ac:dyDescent="0.35">
      <c r="A166" s="5">
        <v>16</v>
      </c>
      <c r="B166" s="5">
        <v>12</v>
      </c>
      <c r="C166" s="5">
        <v>0</v>
      </c>
      <c r="D166" s="5">
        <f t="shared" si="23"/>
        <v>48</v>
      </c>
      <c r="E166" s="1">
        <v>12</v>
      </c>
      <c r="F166" s="5">
        <f t="shared" si="24"/>
        <v>12</v>
      </c>
      <c r="G166" s="96">
        <v>16</v>
      </c>
      <c r="H166" s="100">
        <f t="shared" si="27"/>
        <v>-36</v>
      </c>
      <c r="I166" s="100">
        <f t="shared" si="27"/>
        <v>-60</v>
      </c>
      <c r="J166" s="100">
        <f t="shared" si="27"/>
        <v>-72</v>
      </c>
      <c r="K166" s="100">
        <f t="shared" si="27"/>
        <v>-48</v>
      </c>
      <c r="L166" s="100">
        <f t="shared" si="27"/>
        <v>-48</v>
      </c>
      <c r="M166" s="100">
        <f t="shared" si="27"/>
        <v>-36</v>
      </c>
      <c r="N166" s="100">
        <f t="shared" si="27"/>
        <v>-84</v>
      </c>
      <c r="O166" s="100">
        <f t="shared" si="27"/>
        <v>-60</v>
      </c>
      <c r="P166" s="100">
        <f t="shared" si="27"/>
        <v>-36</v>
      </c>
      <c r="Q166" s="100">
        <f t="shared" si="27"/>
        <v>-72</v>
      </c>
      <c r="R166" s="100">
        <f t="shared" si="27"/>
        <v>-48</v>
      </c>
      <c r="S166" s="100">
        <f t="shared" si="27"/>
        <v>-60</v>
      </c>
      <c r="T166" s="100">
        <f t="shared" si="27"/>
        <v>-48</v>
      </c>
      <c r="U166" s="100">
        <f t="shared" si="27"/>
        <v>-36</v>
      </c>
      <c r="V166" s="100">
        <f t="shared" si="27"/>
        <v>-84</v>
      </c>
      <c r="W166" s="100">
        <f t="shared" si="27"/>
        <v>-48</v>
      </c>
      <c r="X166" s="100">
        <f t="shared" si="27"/>
        <v>-72</v>
      </c>
      <c r="Y166" s="100">
        <f t="shared" si="27"/>
        <v>0</v>
      </c>
      <c r="Z166" s="100">
        <f t="shared" si="27"/>
        <v>-84</v>
      </c>
      <c r="AA166" s="100">
        <f t="shared" si="27"/>
        <v>-72</v>
      </c>
      <c r="AB166" s="100">
        <f t="shared" si="27"/>
        <v>-84</v>
      </c>
      <c r="AC166" s="100">
        <f t="shared" si="27"/>
        <v>-36</v>
      </c>
      <c r="AD166" s="100">
        <f t="shared" si="27"/>
        <v>-84</v>
      </c>
      <c r="AE166" s="100">
        <f t="shared" si="27"/>
        <v>-72</v>
      </c>
      <c r="AF166" s="100">
        <f t="shared" si="27"/>
        <v>-60</v>
      </c>
      <c r="AG166" s="101"/>
      <c r="AH166" s="101"/>
      <c r="AI166" s="101"/>
      <c r="AJ166" s="101"/>
      <c r="AK166" s="101"/>
    </row>
    <row r="167" spans="1:37" x14ac:dyDescent="0.35">
      <c r="A167" s="5">
        <v>17</v>
      </c>
      <c r="B167" s="5">
        <v>12</v>
      </c>
      <c r="C167" s="5">
        <v>0</v>
      </c>
      <c r="D167" s="5">
        <f t="shared" si="23"/>
        <v>48</v>
      </c>
      <c r="E167" s="1">
        <v>36</v>
      </c>
      <c r="F167" s="5">
        <f t="shared" si="24"/>
        <v>12</v>
      </c>
      <c r="G167" s="96">
        <v>17</v>
      </c>
      <c r="H167" s="100">
        <f t="shared" si="27"/>
        <v>-12</v>
      </c>
      <c r="I167" s="100">
        <f t="shared" si="27"/>
        <v>-36</v>
      </c>
      <c r="J167" s="100">
        <f t="shared" si="27"/>
        <v>-48</v>
      </c>
      <c r="K167" s="100">
        <f t="shared" si="27"/>
        <v>-24</v>
      </c>
      <c r="L167" s="100">
        <f t="shared" si="27"/>
        <v>-24</v>
      </c>
      <c r="M167" s="100">
        <f t="shared" si="27"/>
        <v>-12</v>
      </c>
      <c r="N167" s="100">
        <f t="shared" si="27"/>
        <v>-60</v>
      </c>
      <c r="O167" s="100">
        <f t="shared" si="27"/>
        <v>-36</v>
      </c>
      <c r="P167" s="100">
        <f t="shared" si="27"/>
        <v>-12</v>
      </c>
      <c r="Q167" s="100">
        <f t="shared" si="27"/>
        <v>-48</v>
      </c>
      <c r="R167" s="100">
        <f t="shared" si="27"/>
        <v>-24</v>
      </c>
      <c r="S167" s="100">
        <f t="shared" si="27"/>
        <v>-36</v>
      </c>
      <c r="T167" s="100">
        <f t="shared" si="27"/>
        <v>-24</v>
      </c>
      <c r="U167" s="100">
        <f t="shared" si="27"/>
        <v>-12</v>
      </c>
      <c r="V167" s="100">
        <f t="shared" si="27"/>
        <v>0</v>
      </c>
      <c r="W167" s="100">
        <f t="shared" si="27"/>
        <v>-24</v>
      </c>
      <c r="X167" s="100">
        <f t="shared" si="27"/>
        <v>-48</v>
      </c>
      <c r="Y167" s="100">
        <f t="shared" si="27"/>
        <v>-36</v>
      </c>
      <c r="Z167" s="100">
        <f t="shared" si="27"/>
        <v>-60</v>
      </c>
      <c r="AA167" s="100">
        <f t="shared" si="27"/>
        <v>-48</v>
      </c>
      <c r="AB167" s="100">
        <f t="shared" si="27"/>
        <v>-60</v>
      </c>
      <c r="AC167" s="100">
        <f t="shared" si="27"/>
        <v>-12</v>
      </c>
      <c r="AD167" s="100">
        <f t="shared" si="27"/>
        <v>-60</v>
      </c>
      <c r="AE167" s="100">
        <f t="shared" si="27"/>
        <v>-48</v>
      </c>
      <c r="AF167" s="100">
        <f t="shared" si="27"/>
        <v>-36</v>
      </c>
      <c r="AG167" s="101"/>
      <c r="AH167" s="101"/>
      <c r="AI167" s="101"/>
      <c r="AJ167" s="101"/>
      <c r="AK167" s="101"/>
    </row>
    <row r="168" spans="1:37" x14ac:dyDescent="0.35">
      <c r="A168" s="5">
        <v>18</v>
      </c>
      <c r="B168" s="5">
        <v>12</v>
      </c>
      <c r="C168" s="5">
        <v>0</v>
      </c>
      <c r="D168" s="5">
        <f t="shared" si="23"/>
        <v>48</v>
      </c>
      <c r="E168" s="1">
        <v>24</v>
      </c>
      <c r="F168" s="5">
        <f t="shared" si="24"/>
        <v>12</v>
      </c>
      <c r="G168" s="96">
        <v>18</v>
      </c>
      <c r="H168" s="100">
        <f t="shared" si="27"/>
        <v>-24</v>
      </c>
      <c r="I168" s="100">
        <f t="shared" si="27"/>
        <v>-48</v>
      </c>
      <c r="J168" s="100">
        <f t="shared" si="27"/>
        <v>-60</v>
      </c>
      <c r="K168" s="100">
        <f t="shared" si="27"/>
        <v>-36</v>
      </c>
      <c r="L168" s="100">
        <f t="shared" si="27"/>
        <v>-36</v>
      </c>
      <c r="M168" s="100">
        <f t="shared" si="27"/>
        <v>-24</v>
      </c>
      <c r="N168" s="100">
        <f t="shared" si="27"/>
        <v>-72</v>
      </c>
      <c r="O168" s="100">
        <f t="shared" si="27"/>
        <v>-48</v>
      </c>
      <c r="P168" s="100">
        <f t="shared" si="27"/>
        <v>-24</v>
      </c>
      <c r="Q168" s="100">
        <f t="shared" si="27"/>
        <v>-60</v>
      </c>
      <c r="R168" s="100">
        <f t="shared" si="27"/>
        <v>-36</v>
      </c>
      <c r="S168" s="100">
        <f t="shared" si="27"/>
        <v>-48</v>
      </c>
      <c r="T168" s="100">
        <f t="shared" si="27"/>
        <v>-36</v>
      </c>
      <c r="U168" s="100">
        <f t="shared" si="27"/>
        <v>-24</v>
      </c>
      <c r="V168" s="100">
        <f t="shared" si="27"/>
        <v>-72</v>
      </c>
      <c r="W168" s="100">
        <f t="shared" si="27"/>
        <v>-36</v>
      </c>
      <c r="X168" s="100">
        <f t="shared" si="27"/>
        <v>0</v>
      </c>
      <c r="Y168" s="100">
        <f t="shared" si="27"/>
        <v>-48</v>
      </c>
      <c r="Z168" s="100">
        <f t="shared" si="27"/>
        <v>-72</v>
      </c>
      <c r="AA168" s="100">
        <f t="shared" si="27"/>
        <v>-60</v>
      </c>
      <c r="AB168" s="100">
        <f t="shared" si="27"/>
        <v>-72</v>
      </c>
      <c r="AC168" s="100">
        <f t="shared" si="27"/>
        <v>-24</v>
      </c>
      <c r="AD168" s="100">
        <f t="shared" si="27"/>
        <v>-72</v>
      </c>
      <c r="AE168" s="100">
        <f t="shared" si="27"/>
        <v>-60</v>
      </c>
      <c r="AF168" s="100">
        <f t="shared" si="27"/>
        <v>-48</v>
      </c>
      <c r="AG168" s="101"/>
      <c r="AH168" s="101"/>
      <c r="AI168" s="101"/>
      <c r="AJ168" s="101"/>
      <c r="AK168" s="101"/>
    </row>
    <row r="169" spans="1:37" x14ac:dyDescent="0.35">
      <c r="A169" s="5">
        <v>19</v>
      </c>
      <c r="B169" s="5">
        <v>12</v>
      </c>
      <c r="C169" s="5">
        <v>0</v>
      </c>
      <c r="D169" s="5">
        <f t="shared" si="23"/>
        <v>48</v>
      </c>
      <c r="E169" s="1">
        <v>48</v>
      </c>
      <c r="F169" s="5">
        <f t="shared" si="24"/>
        <v>12</v>
      </c>
      <c r="G169" s="96">
        <v>19</v>
      </c>
      <c r="H169" s="100">
        <f t="shared" si="27"/>
        <v>0</v>
      </c>
      <c r="I169" s="100">
        <f t="shared" si="27"/>
        <v>-24</v>
      </c>
      <c r="J169" s="100">
        <f t="shared" si="27"/>
        <v>-36</v>
      </c>
      <c r="K169" s="100">
        <f t="shared" si="27"/>
        <v>-12</v>
      </c>
      <c r="L169" s="100">
        <f t="shared" si="27"/>
        <v>-12</v>
      </c>
      <c r="M169" s="100">
        <f t="shared" si="27"/>
        <v>0</v>
      </c>
      <c r="N169" s="100">
        <f t="shared" si="27"/>
        <v>-48</v>
      </c>
      <c r="O169" s="100">
        <f t="shared" si="27"/>
        <v>-24</v>
      </c>
      <c r="P169" s="100">
        <f t="shared" si="27"/>
        <v>0</v>
      </c>
      <c r="Q169" s="100">
        <f t="shared" si="27"/>
        <v>-36</v>
      </c>
      <c r="R169" s="100">
        <f t="shared" si="27"/>
        <v>-12</v>
      </c>
      <c r="S169" s="100">
        <f t="shared" si="27"/>
        <v>-24</v>
      </c>
      <c r="T169" s="100">
        <f t="shared" si="27"/>
        <v>-12</v>
      </c>
      <c r="U169" s="100">
        <f t="shared" si="27"/>
        <v>0</v>
      </c>
      <c r="V169" s="100">
        <f t="shared" si="27"/>
        <v>-48</v>
      </c>
      <c r="W169" s="100">
        <f t="shared" si="27"/>
        <v>-12</v>
      </c>
      <c r="X169" s="100">
        <f t="shared" si="27"/>
        <v>-36</v>
      </c>
      <c r="Y169" s="100">
        <f t="shared" si="27"/>
        <v>-24</v>
      </c>
      <c r="Z169" s="100">
        <f t="shared" si="27"/>
        <v>-48</v>
      </c>
      <c r="AA169" s="100">
        <f t="shared" si="27"/>
        <v>-36</v>
      </c>
      <c r="AB169" s="100">
        <f t="shared" si="27"/>
        <v>-48</v>
      </c>
      <c r="AC169" s="100">
        <f t="shared" si="27"/>
        <v>0</v>
      </c>
      <c r="AD169" s="100">
        <f t="shared" si="27"/>
        <v>-48</v>
      </c>
      <c r="AE169" s="100">
        <f t="shared" si="27"/>
        <v>-36</v>
      </c>
      <c r="AF169" s="100">
        <f t="shared" si="27"/>
        <v>-24</v>
      </c>
      <c r="AG169" s="101"/>
      <c r="AH169" s="101"/>
      <c r="AI169" s="101"/>
      <c r="AJ169" s="101"/>
      <c r="AK169" s="101"/>
    </row>
    <row r="170" spans="1:37" x14ac:dyDescent="0.35">
      <c r="A170" s="5">
        <v>20</v>
      </c>
      <c r="B170" s="5">
        <v>12</v>
      </c>
      <c r="C170" s="5">
        <v>0</v>
      </c>
      <c r="D170" s="5">
        <f t="shared" si="23"/>
        <v>48</v>
      </c>
      <c r="E170" s="1">
        <v>36</v>
      </c>
      <c r="F170" s="5">
        <f t="shared" si="24"/>
        <v>12</v>
      </c>
      <c r="G170" s="96">
        <v>20</v>
      </c>
      <c r="H170" s="100">
        <f t="shared" si="27"/>
        <v>-12</v>
      </c>
      <c r="I170" s="100">
        <f t="shared" si="27"/>
        <v>-36</v>
      </c>
      <c r="J170" s="100">
        <f t="shared" si="27"/>
        <v>-48</v>
      </c>
      <c r="K170" s="100">
        <f t="shared" si="27"/>
        <v>-24</v>
      </c>
      <c r="L170" s="100">
        <f t="shared" si="27"/>
        <v>-24</v>
      </c>
      <c r="M170" s="100">
        <f t="shared" si="27"/>
        <v>-12</v>
      </c>
      <c r="N170" s="100">
        <f t="shared" si="27"/>
        <v>-60</v>
      </c>
      <c r="O170" s="100">
        <f t="shared" si="27"/>
        <v>-36</v>
      </c>
      <c r="P170" s="100">
        <f t="shared" si="27"/>
        <v>-12</v>
      </c>
      <c r="Q170" s="100">
        <f t="shared" si="27"/>
        <v>-48</v>
      </c>
      <c r="R170" s="100">
        <f t="shared" si="27"/>
        <v>-24</v>
      </c>
      <c r="S170" s="100">
        <f t="shared" si="27"/>
        <v>-36</v>
      </c>
      <c r="T170" s="100">
        <f t="shared" si="27"/>
        <v>-24</v>
      </c>
      <c r="U170" s="100">
        <f t="shared" si="27"/>
        <v>-12</v>
      </c>
      <c r="V170" s="100">
        <f t="shared" si="27"/>
        <v>-60</v>
      </c>
      <c r="W170" s="100">
        <f t="shared" si="27"/>
        <v>-24</v>
      </c>
      <c r="X170" s="100">
        <f t="shared" si="27"/>
        <v>-48</v>
      </c>
      <c r="Y170" s="100">
        <f t="shared" si="27"/>
        <v>-36</v>
      </c>
      <c r="Z170" s="100">
        <f t="shared" si="27"/>
        <v>-60</v>
      </c>
      <c r="AA170" s="100">
        <f t="shared" si="27"/>
        <v>-48</v>
      </c>
      <c r="AB170" s="100">
        <f t="shared" si="27"/>
        <v>0</v>
      </c>
      <c r="AC170" s="100">
        <f t="shared" si="27"/>
        <v>-12</v>
      </c>
      <c r="AD170" s="100">
        <f t="shared" si="27"/>
        <v>-60</v>
      </c>
      <c r="AE170" s="100">
        <f t="shared" si="27"/>
        <v>-48</v>
      </c>
      <c r="AF170" s="100">
        <f t="shared" si="27"/>
        <v>-36</v>
      </c>
      <c r="AG170" s="101"/>
      <c r="AH170" s="101"/>
      <c r="AI170" s="101"/>
      <c r="AJ170" s="101"/>
      <c r="AK170" s="101"/>
    </row>
    <row r="171" spans="1:37" x14ac:dyDescent="0.35">
      <c r="A171" s="5">
        <v>21</v>
      </c>
      <c r="B171" s="5">
        <v>12</v>
      </c>
      <c r="C171" s="5">
        <v>0</v>
      </c>
      <c r="D171" s="5">
        <f t="shared" si="23"/>
        <v>48</v>
      </c>
      <c r="E171" s="1">
        <v>48</v>
      </c>
      <c r="F171" s="5">
        <f t="shared" si="24"/>
        <v>12</v>
      </c>
      <c r="G171" s="96">
        <v>21</v>
      </c>
      <c r="H171" s="100">
        <f t="shared" si="27"/>
        <v>0</v>
      </c>
      <c r="I171" s="100">
        <f t="shared" si="27"/>
        <v>-24</v>
      </c>
      <c r="J171" s="100">
        <f t="shared" si="27"/>
        <v>-36</v>
      </c>
      <c r="K171" s="100">
        <f t="shared" si="27"/>
        <v>-12</v>
      </c>
      <c r="L171" s="100">
        <f t="shared" si="27"/>
        <v>-12</v>
      </c>
      <c r="M171" s="100">
        <f t="shared" si="27"/>
        <v>0</v>
      </c>
      <c r="N171" s="100">
        <f t="shared" si="27"/>
        <v>-48</v>
      </c>
      <c r="O171" s="100">
        <f t="shared" si="27"/>
        <v>-24</v>
      </c>
      <c r="P171" s="100">
        <f t="shared" si="27"/>
        <v>0</v>
      </c>
      <c r="Q171" s="100">
        <f t="shared" si="27"/>
        <v>-36</v>
      </c>
      <c r="R171" s="100">
        <f t="shared" si="27"/>
        <v>-12</v>
      </c>
      <c r="S171" s="100">
        <f t="shared" si="27"/>
        <v>-24</v>
      </c>
      <c r="T171" s="100">
        <f t="shared" si="27"/>
        <v>-12</v>
      </c>
      <c r="U171" s="100">
        <f t="shared" si="27"/>
        <v>0</v>
      </c>
      <c r="V171" s="100">
        <f t="shared" si="27"/>
        <v>-48</v>
      </c>
      <c r="W171" s="100">
        <f t="shared" si="27"/>
        <v>-12</v>
      </c>
      <c r="X171" s="100">
        <f t="shared" si="27"/>
        <v>-36</v>
      </c>
      <c r="Y171" s="100">
        <f t="shared" si="27"/>
        <v>-24</v>
      </c>
      <c r="Z171" s="100">
        <f t="shared" si="27"/>
        <v>-48</v>
      </c>
      <c r="AA171" s="100">
        <f t="shared" si="27"/>
        <v>-36</v>
      </c>
      <c r="AB171" s="100">
        <f t="shared" si="27"/>
        <v>-48</v>
      </c>
      <c r="AC171" s="100">
        <f t="shared" si="27"/>
        <v>0</v>
      </c>
      <c r="AD171" s="100">
        <f t="shared" si="27"/>
        <v>-48</v>
      </c>
      <c r="AE171" s="100">
        <f t="shared" si="27"/>
        <v>-36</v>
      </c>
      <c r="AF171" s="100">
        <f t="shared" si="27"/>
        <v>-24</v>
      </c>
      <c r="AG171" s="101"/>
      <c r="AH171" s="101"/>
      <c r="AI171" s="101"/>
      <c r="AJ171" s="101"/>
      <c r="AK171" s="101"/>
    </row>
    <row r="172" spans="1:37" x14ac:dyDescent="0.35">
      <c r="A172" s="5">
        <v>22</v>
      </c>
      <c r="B172" s="5">
        <v>12</v>
      </c>
      <c r="C172" s="5">
        <v>0</v>
      </c>
      <c r="D172" s="5">
        <f t="shared" si="23"/>
        <v>48</v>
      </c>
      <c r="E172" s="1">
        <v>0</v>
      </c>
      <c r="F172" s="5">
        <f t="shared" si="24"/>
        <v>12</v>
      </c>
      <c r="G172" s="96">
        <v>22</v>
      </c>
      <c r="H172" s="100">
        <f t="shared" si="27"/>
        <v>-48</v>
      </c>
      <c r="I172" s="100">
        <f t="shared" si="27"/>
        <v>-72</v>
      </c>
      <c r="J172" s="100">
        <f t="shared" si="27"/>
        <v>-84</v>
      </c>
      <c r="K172" s="100">
        <f t="shared" si="27"/>
        <v>0</v>
      </c>
      <c r="L172" s="100">
        <f t="shared" si="27"/>
        <v>-60</v>
      </c>
      <c r="M172" s="100">
        <f t="shared" si="27"/>
        <v>-48</v>
      </c>
      <c r="N172" s="100">
        <f t="shared" si="27"/>
        <v>-96</v>
      </c>
      <c r="O172" s="100">
        <f t="shared" si="27"/>
        <v>-72</v>
      </c>
      <c r="P172" s="100">
        <f t="shared" si="27"/>
        <v>-48</v>
      </c>
      <c r="Q172" s="100">
        <f t="shared" si="27"/>
        <v>-84</v>
      </c>
      <c r="R172" s="100">
        <f t="shared" si="27"/>
        <v>-60</v>
      </c>
      <c r="S172" s="100">
        <f t="shared" si="27"/>
        <v>-72</v>
      </c>
      <c r="T172" s="100">
        <f t="shared" si="27"/>
        <v>-60</v>
      </c>
      <c r="U172" s="100">
        <f t="shared" si="27"/>
        <v>-48</v>
      </c>
      <c r="V172" s="100">
        <f t="shared" si="27"/>
        <v>-96</v>
      </c>
      <c r="W172" s="100">
        <f t="shared" si="27"/>
        <v>-60</v>
      </c>
      <c r="X172" s="100">
        <f t="shared" si="27"/>
        <v>-84</v>
      </c>
      <c r="Y172" s="100">
        <f t="shared" si="27"/>
        <v>-72</v>
      </c>
      <c r="Z172" s="100">
        <f t="shared" si="27"/>
        <v>-96</v>
      </c>
      <c r="AA172" s="100">
        <f t="shared" si="27"/>
        <v>-84</v>
      </c>
      <c r="AB172" s="100">
        <f t="shared" si="27"/>
        <v>-96</v>
      </c>
      <c r="AC172" s="100">
        <f t="shared" si="27"/>
        <v>-48</v>
      </c>
      <c r="AD172" s="100">
        <f t="shared" si="27"/>
        <v>-96</v>
      </c>
      <c r="AE172" s="100">
        <f t="shared" si="27"/>
        <v>-84</v>
      </c>
      <c r="AF172" s="100">
        <f t="shared" si="27"/>
        <v>-72</v>
      </c>
      <c r="AG172" s="101"/>
      <c r="AH172" s="101"/>
      <c r="AI172" s="101"/>
      <c r="AJ172" s="101"/>
      <c r="AK172" s="101"/>
    </row>
    <row r="173" spans="1:37" x14ac:dyDescent="0.35">
      <c r="A173" s="5">
        <v>23</v>
      </c>
      <c r="B173" s="5">
        <v>12</v>
      </c>
      <c r="C173" s="5">
        <v>0</v>
      </c>
      <c r="D173" s="5">
        <f t="shared" si="23"/>
        <v>48</v>
      </c>
      <c r="E173" s="1">
        <v>48</v>
      </c>
      <c r="F173" s="5">
        <f t="shared" si="24"/>
        <v>12</v>
      </c>
      <c r="G173" s="96">
        <v>23</v>
      </c>
      <c r="H173" s="100">
        <f t="shared" si="27"/>
        <v>0</v>
      </c>
      <c r="I173" s="100">
        <f t="shared" si="27"/>
        <v>-24</v>
      </c>
      <c r="J173" s="100">
        <f t="shared" si="27"/>
        <v>-36</v>
      </c>
      <c r="K173" s="100">
        <f t="shared" si="27"/>
        <v>-12</v>
      </c>
      <c r="L173" s="100">
        <f t="shared" si="27"/>
        <v>-12</v>
      </c>
      <c r="M173" s="100">
        <f t="shared" ref="M173:AF173" si="28">$E173-M$148+$F173-($D173-M$146+$F173)*(1-M97)</f>
        <v>0</v>
      </c>
      <c r="N173" s="100">
        <f t="shared" si="28"/>
        <v>-48</v>
      </c>
      <c r="O173" s="100">
        <f t="shared" si="28"/>
        <v>-24</v>
      </c>
      <c r="P173" s="100">
        <f t="shared" si="28"/>
        <v>0</v>
      </c>
      <c r="Q173" s="100">
        <f t="shared" si="28"/>
        <v>-36</v>
      </c>
      <c r="R173" s="100">
        <f t="shared" si="28"/>
        <v>-12</v>
      </c>
      <c r="S173" s="100">
        <f t="shared" si="28"/>
        <v>-24</v>
      </c>
      <c r="T173" s="100">
        <f t="shared" si="28"/>
        <v>-12</v>
      </c>
      <c r="U173" s="100">
        <f t="shared" si="28"/>
        <v>0</v>
      </c>
      <c r="V173" s="100">
        <f t="shared" si="28"/>
        <v>-48</v>
      </c>
      <c r="W173" s="100">
        <f t="shared" si="28"/>
        <v>-12</v>
      </c>
      <c r="X173" s="100">
        <f t="shared" si="28"/>
        <v>-36</v>
      </c>
      <c r="Y173" s="100">
        <f t="shared" si="28"/>
        <v>-24</v>
      </c>
      <c r="Z173" s="100">
        <f t="shared" si="28"/>
        <v>-48</v>
      </c>
      <c r="AA173" s="100">
        <f t="shared" si="28"/>
        <v>-36</v>
      </c>
      <c r="AB173" s="100">
        <f t="shared" si="28"/>
        <v>-48</v>
      </c>
      <c r="AC173" s="100">
        <f t="shared" si="28"/>
        <v>0</v>
      </c>
      <c r="AD173" s="100">
        <f t="shared" si="28"/>
        <v>-48</v>
      </c>
      <c r="AE173" s="100">
        <f t="shared" si="28"/>
        <v>-36</v>
      </c>
      <c r="AF173" s="100">
        <f t="shared" si="28"/>
        <v>-24</v>
      </c>
      <c r="AG173" s="101"/>
      <c r="AH173" s="101"/>
      <c r="AI173" s="101"/>
      <c r="AJ173" s="101"/>
      <c r="AK173" s="101"/>
    </row>
    <row r="174" spans="1:37" x14ac:dyDescent="0.35">
      <c r="A174" s="5">
        <v>24</v>
      </c>
      <c r="B174" s="5">
        <v>12</v>
      </c>
      <c r="C174" s="5">
        <v>0</v>
      </c>
      <c r="D174" s="5">
        <f t="shared" si="23"/>
        <v>48</v>
      </c>
      <c r="E174" s="1">
        <v>36</v>
      </c>
      <c r="F174" s="5">
        <f t="shared" si="24"/>
        <v>12</v>
      </c>
      <c r="G174" s="96">
        <v>24</v>
      </c>
      <c r="H174" s="100">
        <f t="shared" ref="H174:AF175" si="29">$E174-H$148+$F174-($D174-H$146+$F174)*(1-H98)</f>
        <v>-12</v>
      </c>
      <c r="I174" s="100">
        <f t="shared" si="29"/>
        <v>-36</v>
      </c>
      <c r="J174" s="100">
        <f t="shared" si="29"/>
        <v>-48</v>
      </c>
      <c r="K174" s="100">
        <f t="shared" si="29"/>
        <v>-24</v>
      </c>
      <c r="L174" s="100">
        <f t="shared" si="29"/>
        <v>-24</v>
      </c>
      <c r="M174" s="100">
        <f t="shared" si="29"/>
        <v>-12</v>
      </c>
      <c r="N174" s="100">
        <f t="shared" si="29"/>
        <v>-60</v>
      </c>
      <c r="O174" s="100">
        <f t="shared" si="29"/>
        <v>-36</v>
      </c>
      <c r="P174" s="100">
        <f t="shared" si="29"/>
        <v>-12</v>
      </c>
      <c r="Q174" s="100">
        <f t="shared" si="29"/>
        <v>-48</v>
      </c>
      <c r="R174" s="100">
        <f t="shared" si="29"/>
        <v>-24</v>
      </c>
      <c r="S174" s="100">
        <f t="shared" si="29"/>
        <v>-36</v>
      </c>
      <c r="T174" s="100">
        <f t="shared" si="29"/>
        <v>-24</v>
      </c>
      <c r="U174" s="100">
        <f t="shared" si="29"/>
        <v>-12</v>
      </c>
      <c r="V174" s="100">
        <f t="shared" si="29"/>
        <v>-60</v>
      </c>
      <c r="W174" s="100">
        <f t="shared" si="29"/>
        <v>-24</v>
      </c>
      <c r="X174" s="100">
        <f t="shared" si="29"/>
        <v>-48</v>
      </c>
      <c r="Y174" s="100">
        <f t="shared" si="29"/>
        <v>-36</v>
      </c>
      <c r="Z174" s="100">
        <f t="shared" si="29"/>
        <v>-60</v>
      </c>
      <c r="AA174" s="100">
        <f t="shared" si="29"/>
        <v>-48</v>
      </c>
      <c r="AB174" s="100">
        <f t="shared" si="29"/>
        <v>-60</v>
      </c>
      <c r="AC174" s="100">
        <f t="shared" si="29"/>
        <v>-12</v>
      </c>
      <c r="AD174" s="100">
        <f t="shared" si="29"/>
        <v>0</v>
      </c>
      <c r="AE174" s="100">
        <f t="shared" si="29"/>
        <v>-48</v>
      </c>
      <c r="AF174" s="100">
        <f t="shared" si="29"/>
        <v>-36</v>
      </c>
      <c r="AG174" s="101"/>
      <c r="AH174" s="101"/>
      <c r="AI174" s="101"/>
      <c r="AJ174" s="101"/>
      <c r="AK174" s="101"/>
    </row>
    <row r="175" spans="1:37" x14ac:dyDescent="0.35">
      <c r="A175" s="5">
        <v>25</v>
      </c>
      <c r="B175" s="5">
        <v>12</v>
      </c>
      <c r="C175" s="5">
        <v>0</v>
      </c>
      <c r="D175" s="5">
        <f t="shared" si="23"/>
        <v>48</v>
      </c>
      <c r="E175" s="1">
        <v>24</v>
      </c>
      <c r="F175" s="5">
        <f t="shared" si="24"/>
        <v>12</v>
      </c>
      <c r="G175" s="96">
        <v>25</v>
      </c>
      <c r="H175" s="100">
        <f t="shared" si="29"/>
        <v>-24</v>
      </c>
      <c r="I175" s="100">
        <f t="shared" si="29"/>
        <v>-48</v>
      </c>
      <c r="J175" s="100">
        <f t="shared" si="29"/>
        <v>-60</v>
      </c>
      <c r="K175" s="100">
        <f t="shared" si="29"/>
        <v>-36</v>
      </c>
      <c r="L175" s="100">
        <f t="shared" si="29"/>
        <v>-36</v>
      </c>
      <c r="M175" s="100">
        <f t="shared" si="29"/>
        <v>-24</v>
      </c>
      <c r="N175" s="100">
        <f t="shared" si="29"/>
        <v>-72</v>
      </c>
      <c r="O175" s="100">
        <f t="shared" si="29"/>
        <v>-48</v>
      </c>
      <c r="P175" s="100">
        <f t="shared" si="29"/>
        <v>-24</v>
      </c>
      <c r="Q175" s="100">
        <f t="shared" si="29"/>
        <v>-60</v>
      </c>
      <c r="R175" s="100">
        <f t="shared" si="29"/>
        <v>-36</v>
      </c>
      <c r="S175" s="100">
        <f t="shared" si="29"/>
        <v>-48</v>
      </c>
      <c r="T175" s="100">
        <f t="shared" si="29"/>
        <v>-36</v>
      </c>
      <c r="U175" s="100">
        <f t="shared" si="29"/>
        <v>-24</v>
      </c>
      <c r="V175" s="100">
        <f t="shared" si="29"/>
        <v>-72</v>
      </c>
      <c r="W175" s="100">
        <f t="shared" si="29"/>
        <v>-36</v>
      </c>
      <c r="X175" s="100">
        <f t="shared" si="29"/>
        <v>-60</v>
      </c>
      <c r="Y175" s="100">
        <f t="shared" si="29"/>
        <v>-48</v>
      </c>
      <c r="Z175" s="100">
        <f t="shared" si="29"/>
        <v>-72</v>
      </c>
      <c r="AA175" s="100">
        <f t="shared" si="29"/>
        <v>0</v>
      </c>
      <c r="AB175" s="100">
        <f t="shared" si="29"/>
        <v>-72</v>
      </c>
      <c r="AC175" s="100">
        <f t="shared" si="29"/>
        <v>-24</v>
      </c>
      <c r="AD175" s="100">
        <f t="shared" si="29"/>
        <v>-72</v>
      </c>
      <c r="AE175" s="100">
        <f t="shared" si="29"/>
        <v>-60</v>
      </c>
      <c r="AF175" s="100">
        <f t="shared" si="29"/>
        <v>-48</v>
      </c>
      <c r="AG175" s="101"/>
      <c r="AH175" s="101"/>
      <c r="AI175" s="101"/>
      <c r="AJ175" s="101"/>
      <c r="AK175" s="101"/>
    </row>
    <row r="176" spans="1:37" x14ac:dyDescent="0.35">
      <c r="A176" s="5">
        <v>26</v>
      </c>
      <c r="B176" s="5">
        <v>60</v>
      </c>
      <c r="C176" s="5">
        <f t="shared" ref="C176:C180" si="30">C30</f>
        <v>0</v>
      </c>
      <c r="D176" s="5">
        <f t="shared" si="23"/>
        <v>0</v>
      </c>
      <c r="E176" s="1"/>
      <c r="F176" s="5">
        <f>B176</f>
        <v>60</v>
      </c>
      <c r="G176" s="97">
        <v>1</v>
      </c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2"/>
      <c r="AH176" s="102"/>
      <c r="AI176" s="102"/>
      <c r="AJ176" s="102"/>
      <c r="AK176" s="102"/>
    </row>
    <row r="177" spans="1:37" x14ac:dyDescent="0.35">
      <c r="A177" s="5">
        <v>27</v>
      </c>
      <c r="B177" s="5">
        <v>60</v>
      </c>
      <c r="C177" s="5">
        <f t="shared" si="30"/>
        <v>0</v>
      </c>
      <c r="D177" s="5">
        <f t="shared" si="23"/>
        <v>0</v>
      </c>
      <c r="E177" s="1"/>
      <c r="F177" s="5">
        <f t="shared" si="24"/>
        <v>60</v>
      </c>
      <c r="G177" s="97">
        <v>2</v>
      </c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2"/>
      <c r="AH177" s="102"/>
      <c r="AI177" s="102"/>
      <c r="AJ177" s="102"/>
      <c r="AK177" s="102"/>
    </row>
    <row r="178" spans="1:37" x14ac:dyDescent="0.35">
      <c r="A178" s="5">
        <v>28</v>
      </c>
      <c r="B178" s="5">
        <v>60</v>
      </c>
      <c r="C178" s="5">
        <f t="shared" si="30"/>
        <v>0</v>
      </c>
      <c r="D178" s="5">
        <f t="shared" si="23"/>
        <v>0</v>
      </c>
      <c r="E178" s="1"/>
      <c r="F178" s="5">
        <f t="shared" si="24"/>
        <v>60</v>
      </c>
      <c r="G178" s="97">
        <v>3</v>
      </c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2"/>
      <c r="AH178" s="102"/>
      <c r="AI178" s="102"/>
      <c r="AJ178" s="102"/>
      <c r="AK178" s="102"/>
    </row>
    <row r="179" spans="1:37" x14ac:dyDescent="0.35">
      <c r="A179" s="5">
        <v>29</v>
      </c>
      <c r="B179" s="5">
        <v>60</v>
      </c>
      <c r="C179" s="5">
        <f t="shared" si="30"/>
        <v>0</v>
      </c>
      <c r="D179" s="5">
        <f t="shared" si="23"/>
        <v>0</v>
      </c>
      <c r="E179" s="1"/>
      <c r="F179" s="5">
        <f t="shared" si="24"/>
        <v>60</v>
      </c>
      <c r="G179" s="97">
        <v>4</v>
      </c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2"/>
      <c r="AH179" s="102"/>
      <c r="AI179" s="102"/>
      <c r="AJ179" s="102"/>
      <c r="AK179" s="102"/>
    </row>
    <row r="180" spans="1:37" x14ac:dyDescent="0.35">
      <c r="A180" s="5">
        <v>30</v>
      </c>
      <c r="B180" s="5">
        <v>60</v>
      </c>
      <c r="C180" s="5">
        <f t="shared" si="30"/>
        <v>0</v>
      </c>
      <c r="D180" s="5">
        <f t="shared" si="23"/>
        <v>0</v>
      </c>
      <c r="E180" s="1"/>
      <c r="F180" s="5">
        <f t="shared" si="24"/>
        <v>60</v>
      </c>
      <c r="G180" s="97">
        <v>5</v>
      </c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2"/>
      <c r="AH180" s="102"/>
      <c r="AI180" s="102"/>
      <c r="AJ180" s="102"/>
      <c r="AK180" s="102"/>
    </row>
  </sheetData>
  <mergeCells count="3">
    <mergeCell ref="C3:E3"/>
    <mergeCell ref="AM4:AP4"/>
    <mergeCell ref="AM17:AO17"/>
  </mergeCells>
  <phoneticPr fontId="3" type="noConversion"/>
  <conditionalFormatting sqref="H3:AF3 H5:AK34">
    <cfRule type="cellIs" dxfId="15" priority="8" operator="equal">
      <formula>1</formula>
    </cfRule>
  </conditionalFormatting>
  <conditionalFormatting sqref="H5:AF29">
    <cfRule type="cellIs" dxfId="14" priority="7" operator="equal">
      <formula>0</formula>
    </cfRule>
  </conditionalFormatting>
  <conditionalFormatting sqref="H100:AK104 AG75:AK99">
    <cfRule type="cellIs" dxfId="13" priority="6" operator="equal">
      <formula>1</formula>
    </cfRule>
  </conditionalFormatting>
  <conditionalFormatting sqref="H75:AF99">
    <cfRule type="cellIs" dxfId="12" priority="5" operator="equal">
      <formula>1</formula>
    </cfRule>
  </conditionalFormatting>
  <conditionalFormatting sqref="H176:AK180 AG151:AK175">
    <cfRule type="cellIs" dxfId="11" priority="4" operator="equal">
      <formula>1</formula>
    </cfRule>
  </conditionalFormatting>
  <conditionalFormatting sqref="H151:AF175">
    <cfRule type="cellIs" dxfId="10" priority="3" operator="equal">
      <formula>1</formula>
    </cfRule>
  </conditionalFormatting>
  <conditionalFormatting sqref="H138:AK142 AG113:AK137">
    <cfRule type="cellIs" dxfId="9" priority="2" operator="equal">
      <formula>1</formula>
    </cfRule>
  </conditionalFormatting>
  <conditionalFormatting sqref="H113:AF137">
    <cfRule type="cellIs" dxfId="8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co-ordinates</vt:lpstr>
      <vt:lpstr>distance matrix 25x25</vt:lpstr>
      <vt:lpstr>cost workout</vt:lpstr>
      <vt:lpstr>VRP</vt:lpstr>
      <vt:lpstr>VSPTW= avg 10</vt:lpstr>
      <vt:lpstr>VSPTW =120</vt:lpstr>
      <vt:lpstr>VSPTW =480 with cut</vt:lpstr>
      <vt:lpstr>VSPTW(fixed demand &amp; TW)</vt:lpstr>
      <vt:lpstr>VSPTW(fixed demand = 12)</vt:lpstr>
      <vt:lpstr>VSPTWCap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Abilash Surendran</dc:creator>
  <cp:lastModifiedBy>Abilash Surendran</cp:lastModifiedBy>
  <dcterms:created xsi:type="dcterms:W3CDTF">2022-11-30T16:43:04Z</dcterms:created>
  <dcterms:modified xsi:type="dcterms:W3CDTF">2022-12-08T23:12:56Z</dcterms:modified>
</cp:coreProperties>
</file>