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5w7\Desktop\"/>
    </mc:Choice>
  </mc:AlternateContent>
  <bookViews>
    <workbookView xWindow="0" yWindow="0" windowWidth="25200" windowHeight="11850" activeTab="5"/>
  </bookViews>
  <sheets>
    <sheet name="Sheet2" sheetId="2" r:id="rId1"/>
    <sheet name="Sheet1" sheetId="1" r:id="rId2"/>
    <sheet name="Sheet4" sheetId="4" r:id="rId3"/>
    <sheet name="Sheet5" sheetId="5" r:id="rId4"/>
    <sheet name="Sheet6" sheetId="6" r:id="rId5"/>
    <sheet name="Sheet7" sheetId="7" r:id="rId6"/>
    <sheet name="Sheet3" sheetId="3" r:id="rId7"/>
  </sheets>
  <definedNames>
    <definedName name="_xlchart.v1.0" hidden="1">Sheet1!$G$2:$G$32</definedName>
    <definedName name="_xlchart.v1.1" hidden="1">Sheet1!$D$1</definedName>
    <definedName name="_xlchart.v1.2" hidden="1">Sheet1!$D$2:$D$32</definedName>
    <definedName name="_xlchart.v1.3" hidden="1">Sheet1!$E$1</definedName>
    <definedName name="_xlchart.v1.4" hidden="1">Sheet1!$E$2:$E$32</definedName>
    <definedName name="_xlchart.v1.5" hidden="1">Sheet1!$G$2:$G$32</definedName>
  </definedNames>
  <calcPr calcId="162913"/>
  <pivotCaches>
    <pivotCache cacheId="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J32" i="3" l="1"/>
  <c r="I32" i="3"/>
  <c r="B32" i="3"/>
  <c r="J31" i="3"/>
  <c r="I31" i="3"/>
  <c r="B31" i="3"/>
  <c r="J30" i="3"/>
  <c r="I30" i="3"/>
  <c r="B30" i="3"/>
  <c r="J29" i="3"/>
  <c r="I29" i="3"/>
  <c r="B29" i="3"/>
  <c r="J28" i="3"/>
  <c r="I28" i="3"/>
  <c r="B28" i="3"/>
  <c r="J27" i="3"/>
  <c r="I27" i="3"/>
  <c r="B27" i="3"/>
  <c r="J26" i="3"/>
  <c r="I26" i="3"/>
  <c r="B26" i="3"/>
  <c r="J25" i="3"/>
  <c r="I25" i="3"/>
  <c r="B25" i="3"/>
  <c r="J24" i="3"/>
  <c r="I24" i="3"/>
  <c r="B24" i="3"/>
  <c r="J23" i="3"/>
  <c r="I23" i="3"/>
  <c r="B23" i="3"/>
  <c r="J22" i="3"/>
  <c r="I22" i="3"/>
  <c r="B22" i="3"/>
  <c r="J21" i="3"/>
  <c r="I21" i="3"/>
  <c r="B21" i="3"/>
  <c r="J20" i="3"/>
  <c r="I20" i="3"/>
  <c r="B20" i="3"/>
  <c r="J19" i="3"/>
  <c r="I19" i="3"/>
  <c r="B19" i="3"/>
  <c r="J18" i="3"/>
  <c r="I18" i="3"/>
  <c r="B18" i="3"/>
  <c r="J17" i="3"/>
  <c r="I17" i="3"/>
  <c r="B17" i="3"/>
  <c r="J16" i="3"/>
  <c r="I16" i="3"/>
  <c r="B16" i="3"/>
  <c r="J15" i="3"/>
  <c r="I15" i="3"/>
  <c r="B15" i="3"/>
  <c r="J14" i="3"/>
  <c r="I14" i="3"/>
  <c r="B14" i="3"/>
  <c r="J13" i="3"/>
  <c r="I13" i="3"/>
  <c r="B13" i="3"/>
  <c r="J12" i="3"/>
  <c r="I12" i="3"/>
  <c r="B12" i="3"/>
  <c r="J11" i="3"/>
  <c r="I11" i="3"/>
  <c r="B11" i="3"/>
  <c r="J10" i="3"/>
  <c r="I10" i="3"/>
  <c r="B10" i="3"/>
  <c r="J9" i="3"/>
  <c r="I9" i="3"/>
  <c r="B9" i="3"/>
  <c r="J8" i="3"/>
  <c r="I8" i="3"/>
  <c r="B8" i="3"/>
  <c r="J7" i="3"/>
  <c r="I7" i="3"/>
  <c r="B7" i="3"/>
  <c r="J6" i="3"/>
  <c r="I6" i="3"/>
  <c r="B6" i="3"/>
  <c r="J5" i="3"/>
  <c r="I5" i="3"/>
  <c r="B5" i="3"/>
  <c r="J4" i="3"/>
  <c r="I4" i="3"/>
  <c r="B4" i="3"/>
  <c r="J3" i="3"/>
  <c r="I3" i="3"/>
  <c r="B3" i="3"/>
  <c r="J2" i="3"/>
  <c r="I2" i="3"/>
  <c r="B2" i="3"/>
  <c r="J33" i="1"/>
  <c r="I33" i="1"/>
  <c r="F33" i="1"/>
  <c r="E33" i="1"/>
  <c r="D33" i="1"/>
  <c r="A3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</calcChain>
</file>

<file path=xl/sharedStrings.xml><?xml version="1.0" encoding="utf-8"?>
<sst xmlns="http://schemas.openxmlformats.org/spreadsheetml/2006/main" count="252" uniqueCount="72">
  <si>
    <t>Date</t>
  </si>
  <si>
    <t>Location</t>
  </si>
  <si>
    <t>Lemon</t>
  </si>
  <si>
    <t>Orange</t>
  </si>
  <si>
    <t>Temperature</t>
  </si>
  <si>
    <t>Leaflets</t>
  </si>
  <si>
    <t>Price</t>
  </si>
  <si>
    <t>Sales</t>
  </si>
  <si>
    <t>Park</t>
  </si>
  <si>
    <t>Beach</t>
  </si>
  <si>
    <t>Revenue</t>
  </si>
  <si>
    <t>Day</t>
  </si>
  <si>
    <t>Row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</si>
  <si>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</si>
  <si>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</si>
  <si>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</si>
  <si>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</si>
  <si>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</si>
  <si>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</si>
  <si>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</si>
  <si>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</si>
  <si>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Sum of Lemon</t>
  </si>
  <si>
    <t>Sum of Orange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</si>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</sst>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14" fontId="0" fillId="0" borderId="1" xfId="0" applyNumberFormat="1" applyFont="1" applyBorder="1"/>
    <xf numFmtId="0" fontId="0" fillId="0" borderId="2" xfId="0" applyFont="1" applyBorder="1"/>
    <xf numFmtId="14" fontId="0" fillId="0" borderId="2" xfId="0" applyNumberFormat="1" applyFont="1" applyBorder="1"/>
    <xf numFmtId="0" fontId="0" fillId="0" borderId="0" xfId="0" applyNumberFormat="1"/>
    <xf numFmtId="44" fontId="0" fillId="0" borderId="0" xfId="1" applyFont="1"/>
    <xf numFmtId="44" fontId="2" fillId="2" borderId="3" xfId="1" applyNumberFormat="1" applyFont="1" applyFill="1" applyBorder="1"/>
    <xf numFmtId="44" fontId="0" fillId="0" borderId="3" xfId="1" applyNumberFormat="1" applyFont="1" applyBorder="1"/>
    <xf numFmtId="44" fontId="3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4" xfId="0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/>
    </xf>
  </cellXfs>
  <cellStyles count="2">
    <cellStyle name="Currency" xfId="1" builtinId="4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[lemonde Stand.xlsx]Sheet2!PivotTable3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Lemon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Sheet2!$A$4:$A$25</c:f>
              <c:multiLvlStrCache>
                <c:ptCount val="14"/>
                <c:lvl>
                  <c:pt idx="0">
                    <c:v>Beach</c:v>
                  </c:pt>
                  <c:pt idx="1">
                    <c:v>Park</c:v>
                  </c:pt>
                  <c:pt idx="2">
                    <c:v>Beach</c:v>
                  </c:pt>
                  <c:pt idx="3">
                    <c:v>Park</c:v>
                  </c:pt>
                  <c:pt idx="4">
                    <c:v>Beach</c:v>
                  </c:pt>
                  <c:pt idx="5">
                    <c:v>Park</c:v>
                  </c:pt>
                  <c:pt idx="6">
                    <c:v>Beach</c:v>
                  </c:pt>
                  <c:pt idx="7">
                    <c:v>Park</c:v>
                  </c:pt>
                  <c:pt idx="8">
                    <c:v>Beach</c:v>
                  </c:pt>
                  <c:pt idx="9">
                    <c:v>Park</c:v>
                  </c:pt>
                  <c:pt idx="10">
                    <c:v>Beach</c:v>
                  </c:pt>
                  <c:pt idx="11">
                    <c:v>Park</c:v>
                  </c:pt>
                  <c:pt idx="12">
                    <c:v>Beach</c:v>
                  </c:pt>
                  <c:pt idx="13">
                    <c:v>Park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Sheet2!$B$4:$B$25</c:f>
              <c:numCache>
                <c:formatCode>General</c:formatCode>
                <c:ptCount val="14"/>
                <c:pt idx="0">
                  <c:v>473</c:v>
                </c:pt>
                <c:pt idx="1">
                  <c:v>175</c:v>
                </c:pt>
                <c:pt idx="2">
                  <c:v>414</c:v>
                </c:pt>
                <c:pt idx="3">
                  <c:v>113</c:v>
                </c:pt>
                <c:pt idx="4">
                  <c:v>355</c:v>
                </c:pt>
                <c:pt idx="5">
                  <c:v>138</c:v>
                </c:pt>
                <c:pt idx="6">
                  <c:v>447</c:v>
                </c:pt>
                <c:pt idx="7">
                  <c:v>183</c:v>
                </c:pt>
                <c:pt idx="8">
                  <c:v>301</c:v>
                </c:pt>
                <c:pt idx="9">
                  <c:v>199</c:v>
                </c:pt>
                <c:pt idx="10">
                  <c:v>267</c:v>
                </c:pt>
                <c:pt idx="11">
                  <c:v>279</c:v>
                </c:pt>
                <c:pt idx="12">
                  <c:v>355</c:v>
                </c:pt>
                <c:pt idx="13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4-46F0-B82F-AB11F713E051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Sheet2!$A$4:$A$25</c:f>
              <c:multiLvlStrCache>
                <c:ptCount val="14"/>
                <c:lvl>
                  <c:pt idx="0">
                    <c:v>Beach</c:v>
                  </c:pt>
                  <c:pt idx="1">
                    <c:v>Park</c:v>
                  </c:pt>
                  <c:pt idx="2">
                    <c:v>Beach</c:v>
                  </c:pt>
                  <c:pt idx="3">
                    <c:v>Park</c:v>
                  </c:pt>
                  <c:pt idx="4">
                    <c:v>Beach</c:v>
                  </c:pt>
                  <c:pt idx="5">
                    <c:v>Park</c:v>
                  </c:pt>
                  <c:pt idx="6">
                    <c:v>Beach</c:v>
                  </c:pt>
                  <c:pt idx="7">
                    <c:v>Park</c:v>
                  </c:pt>
                  <c:pt idx="8">
                    <c:v>Beach</c:v>
                  </c:pt>
                  <c:pt idx="9">
                    <c:v>Park</c:v>
                  </c:pt>
                  <c:pt idx="10">
                    <c:v>Beach</c:v>
                  </c:pt>
                  <c:pt idx="11">
                    <c:v>Park</c:v>
                  </c:pt>
                  <c:pt idx="12">
                    <c:v>Beach</c:v>
                  </c:pt>
                  <c:pt idx="13">
                    <c:v>Park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Sheet2!$C$4:$C$25</c:f>
              <c:numCache>
                <c:formatCode>General</c:formatCode>
                <c:ptCount val="14"/>
                <c:pt idx="0">
                  <c:v>351</c:v>
                </c:pt>
                <c:pt idx="1">
                  <c:v>155</c:v>
                </c:pt>
                <c:pt idx="2">
                  <c:v>427</c:v>
                </c:pt>
                <c:pt idx="3">
                  <c:v>117</c:v>
                </c:pt>
                <c:pt idx="4">
                  <c:v>346</c:v>
                </c:pt>
                <c:pt idx="5">
                  <c:v>136</c:v>
                </c:pt>
                <c:pt idx="6">
                  <c:v>337</c:v>
                </c:pt>
                <c:pt idx="7">
                  <c:v>216</c:v>
                </c:pt>
                <c:pt idx="8">
                  <c:v>438</c:v>
                </c:pt>
                <c:pt idx="9">
                  <c:v>233</c:v>
                </c:pt>
                <c:pt idx="10">
                  <c:v>245</c:v>
                </c:pt>
                <c:pt idx="11">
                  <c:v>407</c:v>
                </c:pt>
                <c:pt idx="12">
                  <c:v>462</c:v>
                </c:pt>
                <c:pt idx="1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4-46F0-B82F-AB11F713E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858872"/>
        <c:axId val="632860512"/>
      </c:barChart>
      <c:catAx>
        <c:axId val="63285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60512"/>
        <c:crosses val="autoZero"/>
        <c:auto val="1"/>
        <c:lblAlgn val="ctr"/>
        <c:lblOffset val="100"/>
        <c:noMultiLvlLbl val="0"/>
      </c:catAx>
      <c:valAx>
        <c:axId val="6328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5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Leaflets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Sheet3!$G$2:$G$32</c:f>
              <c:numCache>
                <c:formatCode>General</c:formatCode>
                <c:ptCount val="31"/>
                <c:pt idx="0">
                  <c:v>135</c:v>
                </c:pt>
                <c:pt idx="1">
                  <c:v>140</c:v>
                </c:pt>
                <c:pt idx="2">
                  <c:v>95</c:v>
                </c:pt>
                <c:pt idx="3">
                  <c:v>110</c:v>
                </c:pt>
                <c:pt idx="4">
                  <c:v>105</c:v>
                </c:pt>
                <c:pt idx="5">
                  <c:v>135</c:v>
                </c:pt>
                <c:pt idx="6">
                  <c:v>115</c:v>
                </c:pt>
                <c:pt idx="7">
                  <c:v>140</c:v>
                </c:pt>
                <c:pt idx="8">
                  <c:v>100</c:v>
                </c:pt>
                <c:pt idx="9">
                  <c:v>105</c:v>
                </c:pt>
                <c:pt idx="10">
                  <c:v>95</c:v>
                </c:pt>
                <c:pt idx="11">
                  <c:v>95</c:v>
                </c:pt>
                <c:pt idx="12">
                  <c:v>140</c:v>
                </c:pt>
                <c:pt idx="13">
                  <c:v>120</c:v>
                </c:pt>
                <c:pt idx="14">
                  <c:v>120</c:v>
                </c:pt>
                <c:pt idx="15">
                  <c:v>95</c:v>
                </c:pt>
                <c:pt idx="16">
                  <c:v>140</c:v>
                </c:pt>
                <c:pt idx="17">
                  <c:v>125</c:v>
                </c:pt>
                <c:pt idx="18">
                  <c:v>110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100</c:v>
                </c:pt>
                <c:pt idx="23">
                  <c:v>95</c:v>
                </c:pt>
                <c:pt idx="24">
                  <c:v>100</c:v>
                </c:pt>
                <c:pt idx="25">
                  <c:v>100</c:v>
                </c:pt>
                <c:pt idx="26">
                  <c:v>115</c:v>
                </c:pt>
                <c:pt idx="27">
                  <c:v>90</c:v>
                </c:pt>
                <c:pt idx="28">
                  <c:v>140</c:v>
                </c:pt>
                <c:pt idx="29">
                  <c:v>145</c:v>
                </c:pt>
                <c:pt idx="30">
                  <c:v>115</c:v>
                </c:pt>
              </c:numCache>
            </c:numRef>
          </c:xVal>
          <c:yVal>
            <c:numRef>
              <c:f>Sheet3!$I$2:$I$32</c:f>
              <c:numCache>
                <c:formatCode>General</c:formatCode>
                <c:ptCount val="31"/>
                <c:pt idx="0">
                  <c:v>212</c:v>
                </c:pt>
                <c:pt idx="1">
                  <c:v>255</c:v>
                </c:pt>
                <c:pt idx="2">
                  <c:v>251</c:v>
                </c:pt>
                <c:pt idx="3">
                  <c:v>263</c:v>
                </c:pt>
                <c:pt idx="4">
                  <c:v>296</c:v>
                </c:pt>
                <c:pt idx="5">
                  <c:v>242</c:v>
                </c:pt>
                <c:pt idx="6">
                  <c:v>205</c:v>
                </c:pt>
                <c:pt idx="7">
                  <c:v>279</c:v>
                </c:pt>
                <c:pt idx="8">
                  <c:v>245</c:v>
                </c:pt>
                <c:pt idx="9">
                  <c:v>227</c:v>
                </c:pt>
                <c:pt idx="10">
                  <c:v>278</c:v>
                </c:pt>
                <c:pt idx="11">
                  <c:v>259</c:v>
                </c:pt>
                <c:pt idx="12">
                  <c:v>331</c:v>
                </c:pt>
                <c:pt idx="13">
                  <c:v>211</c:v>
                </c:pt>
                <c:pt idx="14">
                  <c:v>226</c:v>
                </c:pt>
                <c:pt idx="15">
                  <c:v>228</c:v>
                </c:pt>
                <c:pt idx="16">
                  <c:v>285</c:v>
                </c:pt>
                <c:pt idx="17">
                  <c:v>276</c:v>
                </c:pt>
                <c:pt idx="18">
                  <c:v>269</c:v>
                </c:pt>
                <c:pt idx="19">
                  <c:v>268</c:v>
                </c:pt>
                <c:pt idx="20">
                  <c:v>285</c:v>
                </c:pt>
                <c:pt idx="21">
                  <c:v>279</c:v>
                </c:pt>
                <c:pt idx="22">
                  <c:v>266</c:v>
                </c:pt>
                <c:pt idx="23">
                  <c:v>198</c:v>
                </c:pt>
                <c:pt idx="24">
                  <c:v>284</c:v>
                </c:pt>
                <c:pt idx="25">
                  <c:v>330</c:v>
                </c:pt>
                <c:pt idx="26">
                  <c:v>230</c:v>
                </c:pt>
                <c:pt idx="27">
                  <c:v>274</c:v>
                </c:pt>
                <c:pt idx="28">
                  <c:v>187</c:v>
                </c:pt>
                <c:pt idx="29">
                  <c:v>177</c:v>
                </c:pt>
                <c:pt idx="30">
                  <c:v>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F2-40A7-8B1F-065AD5E6A70F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Sheet3!$G$2:$G$32</c:f>
              <c:numCache>
                <c:formatCode>General</c:formatCode>
                <c:ptCount val="31"/>
                <c:pt idx="0">
                  <c:v>135</c:v>
                </c:pt>
                <c:pt idx="1">
                  <c:v>140</c:v>
                </c:pt>
                <c:pt idx="2">
                  <c:v>95</c:v>
                </c:pt>
                <c:pt idx="3">
                  <c:v>110</c:v>
                </c:pt>
                <c:pt idx="4">
                  <c:v>105</c:v>
                </c:pt>
                <c:pt idx="5">
                  <c:v>135</c:v>
                </c:pt>
                <c:pt idx="6">
                  <c:v>115</c:v>
                </c:pt>
                <c:pt idx="7">
                  <c:v>140</c:v>
                </c:pt>
                <c:pt idx="8">
                  <c:v>100</c:v>
                </c:pt>
                <c:pt idx="9">
                  <c:v>105</c:v>
                </c:pt>
                <c:pt idx="10">
                  <c:v>95</c:v>
                </c:pt>
                <c:pt idx="11">
                  <c:v>95</c:v>
                </c:pt>
                <c:pt idx="12">
                  <c:v>140</c:v>
                </c:pt>
                <c:pt idx="13">
                  <c:v>120</c:v>
                </c:pt>
                <c:pt idx="14">
                  <c:v>120</c:v>
                </c:pt>
                <c:pt idx="15">
                  <c:v>95</c:v>
                </c:pt>
                <c:pt idx="16">
                  <c:v>140</c:v>
                </c:pt>
                <c:pt idx="17">
                  <c:v>125</c:v>
                </c:pt>
                <c:pt idx="18">
                  <c:v>110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100</c:v>
                </c:pt>
                <c:pt idx="23">
                  <c:v>95</c:v>
                </c:pt>
                <c:pt idx="24">
                  <c:v>100</c:v>
                </c:pt>
                <c:pt idx="25">
                  <c:v>100</c:v>
                </c:pt>
                <c:pt idx="26">
                  <c:v>115</c:v>
                </c:pt>
                <c:pt idx="27">
                  <c:v>90</c:v>
                </c:pt>
                <c:pt idx="28">
                  <c:v>140</c:v>
                </c:pt>
                <c:pt idx="29">
                  <c:v>145</c:v>
                </c:pt>
                <c:pt idx="30">
                  <c:v>115</c:v>
                </c:pt>
              </c:numCache>
            </c:numRef>
          </c:xVal>
          <c:yVal>
            <c:numRef>
              <c:f>Sheet7!$B$27:$B$57</c:f>
              <c:numCache>
                <c:formatCode>General</c:formatCode>
                <c:ptCount val="31"/>
                <c:pt idx="0">
                  <c:v>237.95789504652623</c:v>
                </c:pt>
                <c:pt idx="1">
                  <c:v>237.67183076602845</c:v>
                </c:pt>
                <c:pt idx="2">
                  <c:v>262.56488405884335</c:v>
                </c:pt>
                <c:pt idx="3">
                  <c:v>252.40732673054382</c:v>
                </c:pt>
                <c:pt idx="4">
                  <c:v>269.43224708729286</c:v>
                </c:pt>
                <c:pt idx="5">
                  <c:v>245.3973866359712</c:v>
                </c:pt>
                <c:pt idx="6">
                  <c:v>246.54164375796231</c:v>
                </c:pt>
                <c:pt idx="7">
                  <c:v>254.41068684227974</c:v>
                </c:pt>
                <c:pt idx="8">
                  <c:v>273.43805716251313</c:v>
                </c:pt>
                <c:pt idx="9">
                  <c:v>258.2730097031253</c:v>
                </c:pt>
                <c:pt idx="10">
                  <c:v>253.26551957203714</c:v>
                </c:pt>
                <c:pt idx="11">
                  <c:v>256.98526536675962</c:v>
                </c:pt>
                <c:pt idx="12">
                  <c:v>241.39157656075093</c:v>
                </c:pt>
                <c:pt idx="13">
                  <c:v>255.55494396427076</c:v>
                </c:pt>
                <c:pt idx="14">
                  <c:v>246.25557947746452</c:v>
                </c:pt>
                <c:pt idx="15">
                  <c:v>266.28462985356583</c:v>
                </c:pt>
                <c:pt idx="16">
                  <c:v>248.83106815019596</c:v>
                </c:pt>
                <c:pt idx="17">
                  <c:v>244.1096422996055</c:v>
                </c:pt>
                <c:pt idx="18">
                  <c:v>246.82770803846009</c:v>
                </c:pt>
                <c:pt idx="19">
                  <c:v>248.11545237482576</c:v>
                </c:pt>
                <c:pt idx="20">
                  <c:v>252.40732673054382</c:v>
                </c:pt>
                <c:pt idx="21">
                  <c:v>260.43417882235531</c:v>
                </c:pt>
                <c:pt idx="22">
                  <c:v>259.86205026135974</c:v>
                </c:pt>
                <c:pt idx="23">
                  <c:v>250.84875005505131</c:v>
                </c:pt>
                <c:pt idx="24">
                  <c:v>252.42255867191477</c:v>
                </c:pt>
                <c:pt idx="25">
                  <c:v>267.30154185080477</c:v>
                </c:pt>
                <c:pt idx="26">
                  <c:v>240.405128446254</c:v>
                </c:pt>
                <c:pt idx="27">
                  <c:v>276.8236429493615</c:v>
                </c:pt>
                <c:pt idx="28">
                  <c:v>249.78465247868752</c:v>
                </c:pt>
                <c:pt idx="29">
                  <c:v>240.19922371138347</c:v>
                </c:pt>
                <c:pt idx="30">
                  <c:v>256.79459257326005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F2-40A7-8B1F-065AD5E6A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77840"/>
        <c:axId val="534879480"/>
      </c:scatterChart>
      <c:valAx>
        <c:axId val="53487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Leaflets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4879480"/>
        <c:crosses val="autoZero"/>
        <c:crossBetween val="midCat"/>
      </c:valAx>
      <c:valAx>
        <c:axId val="534879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487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Sheet3!$H$2:$H$32</c:f>
              <c:numCache>
                <c:formatCode>General</c:formatCode>
                <c:ptCount val="31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</c:numCache>
            </c:numRef>
          </c:xVal>
          <c:yVal>
            <c:numRef>
              <c:f>Sheet3!$I$2:$I$32</c:f>
              <c:numCache>
                <c:formatCode>General</c:formatCode>
                <c:ptCount val="31"/>
                <c:pt idx="0">
                  <c:v>212</c:v>
                </c:pt>
                <c:pt idx="1">
                  <c:v>255</c:v>
                </c:pt>
                <c:pt idx="2">
                  <c:v>251</c:v>
                </c:pt>
                <c:pt idx="3">
                  <c:v>263</c:v>
                </c:pt>
                <c:pt idx="4">
                  <c:v>296</c:v>
                </c:pt>
                <c:pt idx="5">
                  <c:v>242</c:v>
                </c:pt>
                <c:pt idx="6">
                  <c:v>205</c:v>
                </c:pt>
                <c:pt idx="7">
                  <c:v>279</c:v>
                </c:pt>
                <c:pt idx="8">
                  <c:v>245</c:v>
                </c:pt>
                <c:pt idx="9">
                  <c:v>227</c:v>
                </c:pt>
                <c:pt idx="10">
                  <c:v>278</c:v>
                </c:pt>
                <c:pt idx="11">
                  <c:v>259</c:v>
                </c:pt>
                <c:pt idx="12">
                  <c:v>331</c:v>
                </c:pt>
                <c:pt idx="13">
                  <c:v>211</c:v>
                </c:pt>
                <c:pt idx="14">
                  <c:v>226</c:v>
                </c:pt>
                <c:pt idx="15">
                  <c:v>228</c:v>
                </c:pt>
                <c:pt idx="16">
                  <c:v>285</c:v>
                </c:pt>
                <c:pt idx="17">
                  <c:v>276</c:v>
                </c:pt>
                <c:pt idx="18">
                  <c:v>269</c:v>
                </c:pt>
                <c:pt idx="19">
                  <c:v>268</c:v>
                </c:pt>
                <c:pt idx="20">
                  <c:v>285</c:v>
                </c:pt>
                <c:pt idx="21">
                  <c:v>279</c:v>
                </c:pt>
                <c:pt idx="22">
                  <c:v>266</c:v>
                </c:pt>
                <c:pt idx="23">
                  <c:v>198</c:v>
                </c:pt>
                <c:pt idx="24">
                  <c:v>284</c:v>
                </c:pt>
                <c:pt idx="25">
                  <c:v>330</c:v>
                </c:pt>
                <c:pt idx="26">
                  <c:v>230</c:v>
                </c:pt>
                <c:pt idx="27">
                  <c:v>274</c:v>
                </c:pt>
                <c:pt idx="28">
                  <c:v>187</c:v>
                </c:pt>
                <c:pt idx="29">
                  <c:v>177</c:v>
                </c:pt>
                <c:pt idx="30">
                  <c:v>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E8-4D9F-97DB-50AB9371E52D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Sheet3!$H$2:$H$32</c:f>
              <c:numCache>
                <c:formatCode>General</c:formatCode>
                <c:ptCount val="31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</c:numCache>
            </c:numRef>
          </c:xVal>
          <c:yVal>
            <c:numRef>
              <c:f>Sheet7!$B$27:$B$57</c:f>
              <c:numCache>
                <c:formatCode>General</c:formatCode>
                <c:ptCount val="31"/>
                <c:pt idx="0">
                  <c:v>237.95789504652623</c:v>
                </c:pt>
                <c:pt idx="1">
                  <c:v>237.67183076602845</c:v>
                </c:pt>
                <c:pt idx="2">
                  <c:v>262.56488405884335</c:v>
                </c:pt>
                <c:pt idx="3">
                  <c:v>252.40732673054382</c:v>
                </c:pt>
                <c:pt idx="4">
                  <c:v>269.43224708729286</c:v>
                </c:pt>
                <c:pt idx="5">
                  <c:v>245.3973866359712</c:v>
                </c:pt>
                <c:pt idx="6">
                  <c:v>246.54164375796231</c:v>
                </c:pt>
                <c:pt idx="7">
                  <c:v>254.41068684227974</c:v>
                </c:pt>
                <c:pt idx="8">
                  <c:v>273.43805716251313</c:v>
                </c:pt>
                <c:pt idx="9">
                  <c:v>258.2730097031253</c:v>
                </c:pt>
                <c:pt idx="10">
                  <c:v>253.26551957203714</c:v>
                </c:pt>
                <c:pt idx="11">
                  <c:v>256.98526536675962</c:v>
                </c:pt>
                <c:pt idx="12">
                  <c:v>241.39157656075093</c:v>
                </c:pt>
                <c:pt idx="13">
                  <c:v>255.55494396427076</c:v>
                </c:pt>
                <c:pt idx="14">
                  <c:v>246.25557947746452</c:v>
                </c:pt>
                <c:pt idx="15">
                  <c:v>266.28462985356583</c:v>
                </c:pt>
                <c:pt idx="16">
                  <c:v>248.83106815019596</c:v>
                </c:pt>
                <c:pt idx="17">
                  <c:v>244.1096422996055</c:v>
                </c:pt>
                <c:pt idx="18">
                  <c:v>246.82770803846009</c:v>
                </c:pt>
                <c:pt idx="19">
                  <c:v>248.11545237482576</c:v>
                </c:pt>
                <c:pt idx="20">
                  <c:v>252.40732673054382</c:v>
                </c:pt>
                <c:pt idx="21">
                  <c:v>260.43417882235531</c:v>
                </c:pt>
                <c:pt idx="22">
                  <c:v>259.86205026135974</c:v>
                </c:pt>
                <c:pt idx="23">
                  <c:v>250.84875005505131</c:v>
                </c:pt>
                <c:pt idx="24">
                  <c:v>252.42255867191477</c:v>
                </c:pt>
                <c:pt idx="25">
                  <c:v>267.30154185080477</c:v>
                </c:pt>
                <c:pt idx="26">
                  <c:v>240.405128446254</c:v>
                </c:pt>
                <c:pt idx="27">
                  <c:v>276.8236429493615</c:v>
                </c:pt>
                <c:pt idx="28">
                  <c:v>249.78465247868752</c:v>
                </c:pt>
                <c:pt idx="29">
                  <c:v>240.19922371138347</c:v>
                </c:pt>
                <c:pt idx="30">
                  <c:v>256.79459257326005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E8-4D9F-97DB-50AB9371E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51024"/>
        <c:axId val="654109040"/>
      </c:scatterChart>
      <c:valAx>
        <c:axId val="64305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109040"/>
        <c:crosses val="autoZero"/>
        <c:crossBetween val="midCat"/>
      </c:valAx>
      <c:valAx>
        <c:axId val="65410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051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Sheet1!$A$2:$A$32</c:f>
              <c:numCache>
                <c:formatCode>m/d/yyyy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Sheet1!$J$2:$J$32</c:f>
              <c:numCache>
                <c:formatCode>_("$"* #,##0.00_);_("$"* \(#,##0.00\);_("$"* "-"??_);_(@_)</c:formatCode>
                <c:ptCount val="31"/>
                <c:pt idx="0">
                  <c:v>74.199999999999989</c:v>
                </c:pt>
                <c:pt idx="1">
                  <c:v>89.25</c:v>
                </c:pt>
                <c:pt idx="2">
                  <c:v>87.85</c:v>
                </c:pt>
                <c:pt idx="3">
                  <c:v>92.05</c:v>
                </c:pt>
                <c:pt idx="4">
                  <c:v>103.6</c:v>
                </c:pt>
                <c:pt idx="5">
                  <c:v>84.699999999999989</c:v>
                </c:pt>
                <c:pt idx="6">
                  <c:v>71.75</c:v>
                </c:pt>
                <c:pt idx="7">
                  <c:v>97.649999999999991</c:v>
                </c:pt>
                <c:pt idx="8">
                  <c:v>85.75</c:v>
                </c:pt>
                <c:pt idx="9">
                  <c:v>79.449999999999989</c:v>
                </c:pt>
                <c:pt idx="10">
                  <c:v>97.3</c:v>
                </c:pt>
                <c:pt idx="11">
                  <c:v>90.649999999999991</c:v>
                </c:pt>
                <c:pt idx="12">
                  <c:v>115.85</c:v>
                </c:pt>
                <c:pt idx="13">
                  <c:v>73.849999999999994</c:v>
                </c:pt>
                <c:pt idx="14">
                  <c:v>79.099999999999994</c:v>
                </c:pt>
                <c:pt idx="15">
                  <c:v>79.8</c:v>
                </c:pt>
                <c:pt idx="16">
                  <c:v>99.75</c:v>
                </c:pt>
                <c:pt idx="17">
                  <c:v>96.6</c:v>
                </c:pt>
                <c:pt idx="18">
                  <c:v>94.149999999999991</c:v>
                </c:pt>
                <c:pt idx="19">
                  <c:v>93.8</c:v>
                </c:pt>
                <c:pt idx="20">
                  <c:v>99.75</c:v>
                </c:pt>
                <c:pt idx="21">
                  <c:v>209.25</c:v>
                </c:pt>
                <c:pt idx="22">
                  <c:v>199.5</c:v>
                </c:pt>
                <c:pt idx="23">
                  <c:v>148.5</c:v>
                </c:pt>
                <c:pt idx="24">
                  <c:v>213</c:v>
                </c:pt>
                <c:pt idx="25">
                  <c:v>247.5</c:v>
                </c:pt>
                <c:pt idx="26">
                  <c:v>172.5</c:v>
                </c:pt>
                <c:pt idx="27">
                  <c:v>137</c:v>
                </c:pt>
                <c:pt idx="28">
                  <c:v>93.5</c:v>
                </c:pt>
                <c:pt idx="29">
                  <c:v>88.5</c:v>
                </c:pt>
                <c:pt idx="30">
                  <c:v>118.5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B-436B-B3DE-8DAB4DA6F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373472"/>
        <c:axId val="413501072"/>
      </c:lineChart>
      <c:dateAx>
        <c:axId val="41037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01072"/>
        <c:crosses val="autoZero"/>
        <c:auto val="1"/>
        <c:lblOffset val="100"/>
        <c:baseTimeUnit val="days"/>
      </c:dateAx>
      <c:valAx>
        <c:axId val="4135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Flavors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Lemon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Sheet1!$D$2:$D$32</c:f>
              <c:numCache>
                <c:formatCode>General</c:formatCode>
                <c:ptCount val="31"/>
                <c:pt idx="0">
                  <c:v>82</c:v>
                </c:pt>
                <c:pt idx="1">
                  <c:v>106</c:v>
                </c:pt>
                <c:pt idx="2">
                  <c:v>83</c:v>
                </c:pt>
                <c:pt idx="3">
                  <c:v>88</c:v>
                </c:pt>
                <c:pt idx="4">
                  <c:v>162</c:v>
                </c:pt>
                <c:pt idx="5">
                  <c:v>149</c:v>
                </c:pt>
                <c:pt idx="6">
                  <c:v>111</c:v>
                </c:pt>
                <c:pt idx="7">
                  <c:v>174</c:v>
                </c:pt>
                <c:pt idx="8">
                  <c:v>82</c:v>
                </c:pt>
                <c:pt idx="9">
                  <c:v>123</c:v>
                </c:pt>
                <c:pt idx="10">
                  <c:v>117</c:v>
                </c:pt>
                <c:pt idx="11">
                  <c:v>156</c:v>
                </c:pt>
                <c:pt idx="12">
                  <c:v>159</c:v>
                </c:pt>
                <c:pt idx="13">
                  <c:v>97</c:v>
                </c:pt>
                <c:pt idx="14">
                  <c:v>128</c:v>
                </c:pt>
                <c:pt idx="15">
                  <c:v>124</c:v>
                </c:pt>
                <c:pt idx="16">
                  <c:v>144</c:v>
                </c:pt>
                <c:pt idx="17">
                  <c:v>150</c:v>
                </c:pt>
                <c:pt idx="18">
                  <c:v>155</c:v>
                </c:pt>
                <c:pt idx="19">
                  <c:v>106</c:v>
                </c:pt>
                <c:pt idx="20">
                  <c:v>147</c:v>
                </c:pt>
                <c:pt idx="21">
                  <c:v>145</c:v>
                </c:pt>
                <c:pt idx="22">
                  <c:v>95</c:v>
                </c:pt>
                <c:pt idx="23">
                  <c:v>91</c:v>
                </c:pt>
                <c:pt idx="24">
                  <c:v>129</c:v>
                </c:pt>
                <c:pt idx="25">
                  <c:v>175</c:v>
                </c:pt>
                <c:pt idx="26">
                  <c:v>113</c:v>
                </c:pt>
                <c:pt idx="27">
                  <c:v>138</c:v>
                </c:pt>
                <c:pt idx="28">
                  <c:v>101</c:v>
                </c:pt>
                <c:pt idx="29">
                  <c:v>93</c:v>
                </c:pt>
                <c:pt idx="3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D-439C-80BB-96BEA639DFF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Sheet1!$E$2:$E$32</c:f>
              <c:numCache>
                <c:formatCode>General</c:formatCode>
                <c:ptCount val="31"/>
                <c:pt idx="0">
                  <c:v>130</c:v>
                </c:pt>
                <c:pt idx="1">
                  <c:v>149</c:v>
                </c:pt>
                <c:pt idx="2">
                  <c:v>168</c:v>
                </c:pt>
                <c:pt idx="3">
                  <c:v>175</c:v>
                </c:pt>
                <c:pt idx="4">
                  <c:v>134</c:v>
                </c:pt>
                <c:pt idx="5">
                  <c:v>93</c:v>
                </c:pt>
                <c:pt idx="6">
                  <c:v>94</c:v>
                </c:pt>
                <c:pt idx="7">
                  <c:v>105</c:v>
                </c:pt>
                <c:pt idx="8">
                  <c:v>163</c:v>
                </c:pt>
                <c:pt idx="9">
                  <c:v>104</c:v>
                </c:pt>
                <c:pt idx="10">
                  <c:v>161</c:v>
                </c:pt>
                <c:pt idx="11">
                  <c:v>103</c:v>
                </c:pt>
                <c:pt idx="12">
                  <c:v>172</c:v>
                </c:pt>
                <c:pt idx="13">
                  <c:v>114</c:v>
                </c:pt>
                <c:pt idx="14">
                  <c:v>98</c:v>
                </c:pt>
                <c:pt idx="15">
                  <c:v>104</c:v>
                </c:pt>
                <c:pt idx="16">
                  <c:v>141</c:v>
                </c:pt>
                <c:pt idx="17">
                  <c:v>126</c:v>
                </c:pt>
                <c:pt idx="18">
                  <c:v>114</c:v>
                </c:pt>
                <c:pt idx="19">
                  <c:v>162</c:v>
                </c:pt>
                <c:pt idx="20">
                  <c:v>138</c:v>
                </c:pt>
                <c:pt idx="21">
                  <c:v>134</c:v>
                </c:pt>
                <c:pt idx="22">
                  <c:v>171</c:v>
                </c:pt>
                <c:pt idx="23">
                  <c:v>107</c:v>
                </c:pt>
                <c:pt idx="24">
                  <c:v>155</c:v>
                </c:pt>
                <c:pt idx="25">
                  <c:v>155</c:v>
                </c:pt>
                <c:pt idx="26">
                  <c:v>117</c:v>
                </c:pt>
                <c:pt idx="27">
                  <c:v>136</c:v>
                </c:pt>
                <c:pt idx="28">
                  <c:v>86</c:v>
                </c:pt>
                <c:pt idx="29">
                  <c:v>84</c:v>
                </c:pt>
                <c:pt idx="3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D-439C-80BB-96BEA639DF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42196448"/>
        <c:axId val="542196776"/>
      </c:barChart>
      <c:catAx>
        <c:axId val="54219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96776"/>
        <c:crosses val="autoZero"/>
        <c:auto val="1"/>
        <c:lblAlgn val="ctr"/>
        <c:lblOffset val="100"/>
        <c:noMultiLvlLbl val="0"/>
      </c:catAx>
      <c:valAx>
        <c:axId val="54219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Falvour average sales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Sheet1!$D$33:$E$33</c:f>
              <c:numCache>
                <c:formatCode>General</c:formatCode>
                <c:ptCount val="2"/>
                <c:pt idx="0">
                  <c:v>123.48387096774194</c:v>
                </c:pt>
                <c:pt idx="1">
                  <c:v>129.83870967741936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5-46D7-BFA6-78AE05F5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leaflets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Sheet1!$G$2:$G$32</c:f>
              <c:numCache>
                <c:formatCode>General</c:formatCode>
                <c:ptCount val="31"/>
                <c:pt idx="0">
                  <c:v>135</c:v>
                </c:pt>
                <c:pt idx="1">
                  <c:v>140</c:v>
                </c:pt>
                <c:pt idx="2">
                  <c:v>95</c:v>
                </c:pt>
                <c:pt idx="3">
                  <c:v>110</c:v>
                </c:pt>
                <c:pt idx="4">
                  <c:v>105</c:v>
                </c:pt>
                <c:pt idx="5">
                  <c:v>135</c:v>
                </c:pt>
                <c:pt idx="6">
                  <c:v>115</c:v>
                </c:pt>
                <c:pt idx="7">
                  <c:v>140</c:v>
                </c:pt>
                <c:pt idx="8">
                  <c:v>100</c:v>
                </c:pt>
                <c:pt idx="9">
                  <c:v>105</c:v>
                </c:pt>
                <c:pt idx="10">
                  <c:v>95</c:v>
                </c:pt>
                <c:pt idx="11">
                  <c:v>95</c:v>
                </c:pt>
                <c:pt idx="12">
                  <c:v>140</c:v>
                </c:pt>
                <c:pt idx="13">
                  <c:v>120</c:v>
                </c:pt>
                <c:pt idx="14">
                  <c:v>120</c:v>
                </c:pt>
                <c:pt idx="15">
                  <c:v>95</c:v>
                </c:pt>
                <c:pt idx="16">
                  <c:v>140</c:v>
                </c:pt>
                <c:pt idx="17">
                  <c:v>125</c:v>
                </c:pt>
                <c:pt idx="18">
                  <c:v>110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100</c:v>
                </c:pt>
                <c:pt idx="23">
                  <c:v>95</c:v>
                </c:pt>
                <c:pt idx="24">
                  <c:v>100</c:v>
                </c:pt>
                <c:pt idx="25">
                  <c:v>100</c:v>
                </c:pt>
                <c:pt idx="26">
                  <c:v>115</c:v>
                </c:pt>
                <c:pt idx="27">
                  <c:v>90</c:v>
                </c:pt>
                <c:pt idx="28">
                  <c:v>140</c:v>
                </c:pt>
                <c:pt idx="29">
                  <c:v>145</c:v>
                </c:pt>
                <c:pt idx="30">
                  <c:v>115</c:v>
                </c:pt>
              </c:numCache>
            </c:numRef>
          </c:xVal>
          <c:yVal>
            <c:numRef>
              <c:f>Sheet1!$I$2:$I$32</c:f>
              <c:numCache>
                <c:formatCode>General</c:formatCode>
                <c:ptCount val="31"/>
                <c:pt idx="0">
                  <c:v>212</c:v>
                </c:pt>
                <c:pt idx="1">
                  <c:v>255</c:v>
                </c:pt>
                <c:pt idx="2">
                  <c:v>251</c:v>
                </c:pt>
                <c:pt idx="3">
                  <c:v>263</c:v>
                </c:pt>
                <c:pt idx="4">
                  <c:v>296</c:v>
                </c:pt>
                <c:pt idx="5">
                  <c:v>242</c:v>
                </c:pt>
                <c:pt idx="6">
                  <c:v>205</c:v>
                </c:pt>
                <c:pt idx="7">
                  <c:v>279</c:v>
                </c:pt>
                <c:pt idx="8">
                  <c:v>245</c:v>
                </c:pt>
                <c:pt idx="9">
                  <c:v>227</c:v>
                </c:pt>
                <c:pt idx="10">
                  <c:v>278</c:v>
                </c:pt>
                <c:pt idx="11">
                  <c:v>259</c:v>
                </c:pt>
                <c:pt idx="12">
                  <c:v>331</c:v>
                </c:pt>
                <c:pt idx="13">
                  <c:v>211</c:v>
                </c:pt>
                <c:pt idx="14">
                  <c:v>226</c:v>
                </c:pt>
                <c:pt idx="15">
                  <c:v>228</c:v>
                </c:pt>
                <c:pt idx="16">
                  <c:v>285</c:v>
                </c:pt>
                <c:pt idx="17">
                  <c:v>276</c:v>
                </c:pt>
                <c:pt idx="18">
                  <c:v>269</c:v>
                </c:pt>
                <c:pt idx="19">
                  <c:v>268</c:v>
                </c:pt>
                <c:pt idx="20">
                  <c:v>285</c:v>
                </c:pt>
                <c:pt idx="21">
                  <c:v>279</c:v>
                </c:pt>
                <c:pt idx="22">
                  <c:v>266</c:v>
                </c:pt>
                <c:pt idx="23">
                  <c:v>198</c:v>
                </c:pt>
                <c:pt idx="24">
                  <c:v>284</c:v>
                </c:pt>
                <c:pt idx="25">
                  <c:v>330</c:v>
                </c:pt>
                <c:pt idx="26">
                  <c:v>230</c:v>
                </c:pt>
                <c:pt idx="27">
                  <c:v>274</c:v>
                </c:pt>
                <c:pt idx="28">
                  <c:v>187</c:v>
                </c:pt>
                <c:pt idx="29">
                  <c:v>177</c:v>
                </c:pt>
                <c:pt idx="30">
                  <c:v>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B-4E44-8280-68792CA84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17312"/>
        <c:axId val="638522232"/>
      </c:scatterChart>
      <c:valAx>
        <c:axId val="6385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22232"/>
        <c:crosses val="autoZero"/>
        <c:crossBetween val="midCat"/>
      </c:valAx>
      <c:valAx>
        <c:axId val="63852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1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Sheet3!$F$2:$F$32</c:f>
              <c:numCache>
                <c:formatCode>General</c:formatCode>
                <c:ptCount val="31"/>
                <c:pt idx="0">
                  <c:v>73</c:v>
                </c:pt>
                <c:pt idx="1">
                  <c:v>74</c:v>
                </c:pt>
                <c:pt idx="2">
                  <c:v>77</c:v>
                </c:pt>
                <c:pt idx="3">
                  <c:v>75</c:v>
                </c:pt>
                <c:pt idx="4">
                  <c:v>83</c:v>
                </c:pt>
                <c:pt idx="5">
                  <c:v>77</c:v>
                </c:pt>
                <c:pt idx="6">
                  <c:v>73</c:v>
                </c:pt>
                <c:pt idx="7">
                  <c:v>83</c:v>
                </c:pt>
                <c:pt idx="8">
                  <c:v>84</c:v>
                </c:pt>
                <c:pt idx="9">
                  <c:v>77</c:v>
                </c:pt>
                <c:pt idx="10">
                  <c:v>72</c:v>
                </c:pt>
                <c:pt idx="11">
                  <c:v>74</c:v>
                </c:pt>
                <c:pt idx="12">
                  <c:v>76</c:v>
                </c:pt>
                <c:pt idx="13">
                  <c:v>79</c:v>
                </c:pt>
                <c:pt idx="14">
                  <c:v>74</c:v>
                </c:pt>
                <c:pt idx="15">
                  <c:v>79</c:v>
                </c:pt>
                <c:pt idx="16">
                  <c:v>80</c:v>
                </c:pt>
                <c:pt idx="17">
                  <c:v>74</c:v>
                </c:pt>
                <c:pt idx="18">
                  <c:v>72</c:v>
                </c:pt>
                <c:pt idx="19">
                  <c:v>75</c:v>
                </c:pt>
                <c:pt idx="20">
                  <c:v>75</c:v>
                </c:pt>
                <c:pt idx="21">
                  <c:v>76</c:v>
                </c:pt>
                <c:pt idx="22">
                  <c:v>78</c:v>
                </c:pt>
                <c:pt idx="23">
                  <c:v>72</c:v>
                </c:pt>
                <c:pt idx="24">
                  <c:v>74</c:v>
                </c:pt>
                <c:pt idx="25">
                  <c:v>82</c:v>
                </c:pt>
                <c:pt idx="26">
                  <c:v>71</c:v>
                </c:pt>
                <c:pt idx="27">
                  <c:v>84</c:v>
                </c:pt>
                <c:pt idx="28">
                  <c:v>81</c:v>
                </c:pt>
                <c:pt idx="29">
                  <c:v>77</c:v>
                </c:pt>
                <c:pt idx="30">
                  <c:v>79</c:v>
                </c:pt>
              </c:numCache>
            </c:numRef>
          </c:xVal>
          <c:yVal>
            <c:numRef>
              <c:f>Sheet7!$C$27:$C$57</c:f>
              <c:numCache>
                <c:formatCode>General</c:formatCode>
                <c:ptCount val="31"/>
                <c:pt idx="0">
                  <c:v>-25.957895046526232</c:v>
                </c:pt>
                <c:pt idx="1">
                  <c:v>17.328169233971551</c:v>
                </c:pt>
                <c:pt idx="2">
                  <c:v>-11.564884058843347</c:v>
                </c:pt>
                <c:pt idx="3">
                  <c:v>10.592673269456185</c:v>
                </c:pt>
                <c:pt idx="4">
                  <c:v>26.567752912707135</c:v>
                </c:pt>
                <c:pt idx="5">
                  <c:v>-3.3973866359712019</c:v>
                </c:pt>
                <c:pt idx="6">
                  <c:v>-41.541643757962305</c:v>
                </c:pt>
                <c:pt idx="7">
                  <c:v>24.589313157720255</c:v>
                </c:pt>
                <c:pt idx="8">
                  <c:v>-28.438057162513132</c:v>
                </c:pt>
                <c:pt idx="9">
                  <c:v>-31.273009703125297</c:v>
                </c:pt>
                <c:pt idx="10">
                  <c:v>24.734480427962865</c:v>
                </c:pt>
                <c:pt idx="11">
                  <c:v>2.0147346332403799</c:v>
                </c:pt>
                <c:pt idx="12">
                  <c:v>89.608423439249066</c:v>
                </c:pt>
                <c:pt idx="13">
                  <c:v>-44.554943964270763</c:v>
                </c:pt>
                <c:pt idx="14">
                  <c:v>-20.255579477464522</c:v>
                </c:pt>
                <c:pt idx="15">
                  <c:v>-38.284629853565832</c:v>
                </c:pt>
                <c:pt idx="16">
                  <c:v>36.168931849804039</c:v>
                </c:pt>
                <c:pt idx="17">
                  <c:v>31.890357700394503</c:v>
                </c:pt>
                <c:pt idx="18">
                  <c:v>22.172291961539912</c:v>
                </c:pt>
                <c:pt idx="19">
                  <c:v>19.884547625174235</c:v>
                </c:pt>
                <c:pt idx="20">
                  <c:v>32.592673269456185</c:v>
                </c:pt>
                <c:pt idx="21">
                  <c:v>18.565821177644693</c:v>
                </c:pt>
                <c:pt idx="22">
                  <c:v>6.1379497386402591</c:v>
                </c:pt>
                <c:pt idx="23">
                  <c:v>-52.848750055051312</c:v>
                </c:pt>
                <c:pt idx="24">
                  <c:v>31.577441328085229</c:v>
                </c:pt>
                <c:pt idx="25">
                  <c:v>62.698458149195233</c:v>
                </c:pt>
                <c:pt idx="26">
                  <c:v>-10.405128446253997</c:v>
                </c:pt>
                <c:pt idx="27">
                  <c:v>-2.8236429493614992</c:v>
                </c:pt>
                <c:pt idx="28">
                  <c:v>-62.784652478687519</c:v>
                </c:pt>
                <c:pt idx="29">
                  <c:v>-63.199223711383468</c:v>
                </c:pt>
                <c:pt idx="30">
                  <c:v>-19.794592573260047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DE-4D09-8A3F-06D1C622E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99072"/>
        <c:axId val="639899400"/>
      </c:scatterChart>
      <c:valAx>
        <c:axId val="63989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899400"/>
        <c:crosses val="autoZero"/>
        <c:crossBetween val="midCat"/>
      </c:valAx>
      <c:valAx>
        <c:axId val="639899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899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Leaflets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Sheet3!$G$2:$G$32</c:f>
              <c:numCache>
                <c:formatCode>General</c:formatCode>
                <c:ptCount val="31"/>
                <c:pt idx="0">
                  <c:v>135</c:v>
                </c:pt>
                <c:pt idx="1">
                  <c:v>140</c:v>
                </c:pt>
                <c:pt idx="2">
                  <c:v>95</c:v>
                </c:pt>
                <c:pt idx="3">
                  <c:v>110</c:v>
                </c:pt>
                <c:pt idx="4">
                  <c:v>105</c:v>
                </c:pt>
                <c:pt idx="5">
                  <c:v>135</c:v>
                </c:pt>
                <c:pt idx="6">
                  <c:v>115</c:v>
                </c:pt>
                <c:pt idx="7">
                  <c:v>140</c:v>
                </c:pt>
                <c:pt idx="8">
                  <c:v>100</c:v>
                </c:pt>
                <c:pt idx="9">
                  <c:v>105</c:v>
                </c:pt>
                <c:pt idx="10">
                  <c:v>95</c:v>
                </c:pt>
                <c:pt idx="11">
                  <c:v>95</c:v>
                </c:pt>
                <c:pt idx="12">
                  <c:v>140</c:v>
                </c:pt>
                <c:pt idx="13">
                  <c:v>120</c:v>
                </c:pt>
                <c:pt idx="14">
                  <c:v>120</c:v>
                </c:pt>
                <c:pt idx="15">
                  <c:v>95</c:v>
                </c:pt>
                <c:pt idx="16">
                  <c:v>140</c:v>
                </c:pt>
                <c:pt idx="17">
                  <c:v>125</c:v>
                </c:pt>
                <c:pt idx="18">
                  <c:v>110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100</c:v>
                </c:pt>
                <c:pt idx="23">
                  <c:v>95</c:v>
                </c:pt>
                <c:pt idx="24">
                  <c:v>100</c:v>
                </c:pt>
                <c:pt idx="25">
                  <c:v>100</c:v>
                </c:pt>
                <c:pt idx="26">
                  <c:v>115</c:v>
                </c:pt>
                <c:pt idx="27">
                  <c:v>90</c:v>
                </c:pt>
                <c:pt idx="28">
                  <c:v>140</c:v>
                </c:pt>
                <c:pt idx="29">
                  <c:v>145</c:v>
                </c:pt>
                <c:pt idx="30">
                  <c:v>115</c:v>
                </c:pt>
              </c:numCache>
            </c:numRef>
          </c:xVal>
          <c:yVal>
            <c:numRef>
              <c:f>Sheet7!$C$27:$C$57</c:f>
              <c:numCache>
                <c:formatCode>General</c:formatCode>
                <c:ptCount val="31"/>
                <c:pt idx="0">
                  <c:v>-25.957895046526232</c:v>
                </c:pt>
                <c:pt idx="1">
                  <c:v>17.328169233971551</c:v>
                </c:pt>
                <c:pt idx="2">
                  <c:v>-11.564884058843347</c:v>
                </c:pt>
                <c:pt idx="3">
                  <c:v>10.592673269456185</c:v>
                </c:pt>
                <c:pt idx="4">
                  <c:v>26.567752912707135</c:v>
                </c:pt>
                <c:pt idx="5">
                  <c:v>-3.3973866359712019</c:v>
                </c:pt>
                <c:pt idx="6">
                  <c:v>-41.541643757962305</c:v>
                </c:pt>
                <c:pt idx="7">
                  <c:v>24.589313157720255</c:v>
                </c:pt>
                <c:pt idx="8">
                  <c:v>-28.438057162513132</c:v>
                </c:pt>
                <c:pt idx="9">
                  <c:v>-31.273009703125297</c:v>
                </c:pt>
                <c:pt idx="10">
                  <c:v>24.734480427962865</c:v>
                </c:pt>
                <c:pt idx="11">
                  <c:v>2.0147346332403799</c:v>
                </c:pt>
                <c:pt idx="12">
                  <c:v>89.608423439249066</c:v>
                </c:pt>
                <c:pt idx="13">
                  <c:v>-44.554943964270763</c:v>
                </c:pt>
                <c:pt idx="14">
                  <c:v>-20.255579477464522</c:v>
                </c:pt>
                <c:pt idx="15">
                  <c:v>-38.284629853565832</c:v>
                </c:pt>
                <c:pt idx="16">
                  <c:v>36.168931849804039</c:v>
                </c:pt>
                <c:pt idx="17">
                  <c:v>31.890357700394503</c:v>
                </c:pt>
                <c:pt idx="18">
                  <c:v>22.172291961539912</c:v>
                </c:pt>
                <c:pt idx="19">
                  <c:v>19.884547625174235</c:v>
                </c:pt>
                <c:pt idx="20">
                  <c:v>32.592673269456185</c:v>
                </c:pt>
                <c:pt idx="21">
                  <c:v>18.565821177644693</c:v>
                </c:pt>
                <c:pt idx="22">
                  <c:v>6.1379497386402591</c:v>
                </c:pt>
                <c:pt idx="23">
                  <c:v>-52.848750055051312</c:v>
                </c:pt>
                <c:pt idx="24">
                  <c:v>31.577441328085229</c:v>
                </c:pt>
                <c:pt idx="25">
                  <c:v>62.698458149195233</c:v>
                </c:pt>
                <c:pt idx="26">
                  <c:v>-10.405128446253997</c:v>
                </c:pt>
                <c:pt idx="27">
                  <c:v>-2.8236429493614992</c:v>
                </c:pt>
                <c:pt idx="28">
                  <c:v>-62.784652478687519</c:v>
                </c:pt>
                <c:pt idx="29">
                  <c:v>-63.199223711383468</c:v>
                </c:pt>
                <c:pt idx="30">
                  <c:v>-19.794592573260047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4E-4DE5-B488-A77C1CD24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657024"/>
        <c:axId val="411657680"/>
      </c:scatterChart>
      <c:valAx>
        <c:axId val="41165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Leaflets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1657680"/>
        <c:crosses val="autoZero"/>
        <c:crossBetween val="midCat"/>
      </c:valAx>
      <c:valAx>
        <c:axId val="411657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1657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Sheet3!$H$2:$H$32</c:f>
              <c:numCache>
                <c:formatCode>General</c:formatCode>
                <c:ptCount val="31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</c:numCache>
            </c:numRef>
          </c:xVal>
          <c:yVal>
            <c:numRef>
              <c:f>Sheet7!$C$27:$C$57</c:f>
              <c:numCache>
                <c:formatCode>General</c:formatCode>
                <c:ptCount val="31"/>
                <c:pt idx="0">
                  <c:v>-25.957895046526232</c:v>
                </c:pt>
                <c:pt idx="1">
                  <c:v>17.328169233971551</c:v>
                </c:pt>
                <c:pt idx="2">
                  <c:v>-11.564884058843347</c:v>
                </c:pt>
                <c:pt idx="3">
                  <c:v>10.592673269456185</c:v>
                </c:pt>
                <c:pt idx="4">
                  <c:v>26.567752912707135</c:v>
                </c:pt>
                <c:pt idx="5">
                  <c:v>-3.3973866359712019</c:v>
                </c:pt>
                <c:pt idx="6">
                  <c:v>-41.541643757962305</c:v>
                </c:pt>
                <c:pt idx="7">
                  <c:v>24.589313157720255</c:v>
                </c:pt>
                <c:pt idx="8">
                  <c:v>-28.438057162513132</c:v>
                </c:pt>
                <c:pt idx="9">
                  <c:v>-31.273009703125297</c:v>
                </c:pt>
                <c:pt idx="10">
                  <c:v>24.734480427962865</c:v>
                </c:pt>
                <c:pt idx="11">
                  <c:v>2.0147346332403799</c:v>
                </c:pt>
                <c:pt idx="12">
                  <c:v>89.608423439249066</c:v>
                </c:pt>
                <c:pt idx="13">
                  <c:v>-44.554943964270763</c:v>
                </c:pt>
                <c:pt idx="14">
                  <c:v>-20.255579477464522</c:v>
                </c:pt>
                <c:pt idx="15">
                  <c:v>-38.284629853565832</c:v>
                </c:pt>
                <c:pt idx="16">
                  <c:v>36.168931849804039</c:v>
                </c:pt>
                <c:pt idx="17">
                  <c:v>31.890357700394503</c:v>
                </c:pt>
                <c:pt idx="18">
                  <c:v>22.172291961539912</c:v>
                </c:pt>
                <c:pt idx="19">
                  <c:v>19.884547625174235</c:v>
                </c:pt>
                <c:pt idx="20">
                  <c:v>32.592673269456185</c:v>
                </c:pt>
                <c:pt idx="21">
                  <c:v>18.565821177644693</c:v>
                </c:pt>
                <c:pt idx="22">
                  <c:v>6.1379497386402591</c:v>
                </c:pt>
                <c:pt idx="23">
                  <c:v>-52.848750055051312</c:v>
                </c:pt>
                <c:pt idx="24">
                  <c:v>31.577441328085229</c:v>
                </c:pt>
                <c:pt idx="25">
                  <c:v>62.698458149195233</c:v>
                </c:pt>
                <c:pt idx="26">
                  <c:v>-10.405128446253997</c:v>
                </c:pt>
                <c:pt idx="27">
                  <c:v>-2.8236429493614992</c:v>
                </c:pt>
                <c:pt idx="28">
                  <c:v>-62.784652478687519</c:v>
                </c:pt>
                <c:pt idx="29">
                  <c:v>-63.199223711383468</c:v>
                </c:pt>
                <c:pt idx="30">
                  <c:v>-19.794592573260047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BC-499B-AD04-0D168912C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51024"/>
        <c:axId val="643049056"/>
      </c:scatterChart>
      <c:valAx>
        <c:axId val="64305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049056"/>
        <c:crosses val="autoZero"/>
        <c:crossBetween val="midCat"/>
      </c:valAx>
      <c:valAx>
        <c:axId val="64304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05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Sheet3!$F$2:$F$32</c:f>
              <c:numCache>
                <c:formatCode>General</c:formatCode>
                <c:ptCount val="31"/>
                <c:pt idx="0">
                  <c:v>73</c:v>
                </c:pt>
                <c:pt idx="1">
                  <c:v>74</c:v>
                </c:pt>
                <c:pt idx="2">
                  <c:v>77</c:v>
                </c:pt>
                <c:pt idx="3">
                  <c:v>75</c:v>
                </c:pt>
                <c:pt idx="4">
                  <c:v>83</c:v>
                </c:pt>
                <c:pt idx="5">
                  <c:v>77</c:v>
                </c:pt>
                <c:pt idx="6">
                  <c:v>73</c:v>
                </c:pt>
                <c:pt idx="7">
                  <c:v>83</c:v>
                </c:pt>
                <c:pt idx="8">
                  <c:v>84</c:v>
                </c:pt>
                <c:pt idx="9">
                  <c:v>77</c:v>
                </c:pt>
                <c:pt idx="10">
                  <c:v>72</c:v>
                </c:pt>
                <c:pt idx="11">
                  <c:v>74</c:v>
                </c:pt>
                <c:pt idx="12">
                  <c:v>76</c:v>
                </c:pt>
                <c:pt idx="13">
                  <c:v>79</c:v>
                </c:pt>
                <c:pt idx="14">
                  <c:v>74</c:v>
                </c:pt>
                <c:pt idx="15">
                  <c:v>79</c:v>
                </c:pt>
                <c:pt idx="16">
                  <c:v>80</c:v>
                </c:pt>
                <c:pt idx="17">
                  <c:v>74</c:v>
                </c:pt>
                <c:pt idx="18">
                  <c:v>72</c:v>
                </c:pt>
                <c:pt idx="19">
                  <c:v>75</c:v>
                </c:pt>
                <c:pt idx="20">
                  <c:v>75</c:v>
                </c:pt>
                <c:pt idx="21">
                  <c:v>76</c:v>
                </c:pt>
                <c:pt idx="22">
                  <c:v>78</c:v>
                </c:pt>
                <c:pt idx="23">
                  <c:v>72</c:v>
                </c:pt>
                <c:pt idx="24">
                  <c:v>74</c:v>
                </c:pt>
                <c:pt idx="25">
                  <c:v>82</c:v>
                </c:pt>
                <c:pt idx="26">
                  <c:v>71</c:v>
                </c:pt>
                <c:pt idx="27">
                  <c:v>84</c:v>
                </c:pt>
                <c:pt idx="28">
                  <c:v>81</c:v>
                </c:pt>
                <c:pt idx="29">
                  <c:v>77</c:v>
                </c:pt>
                <c:pt idx="30">
                  <c:v>79</c:v>
                </c:pt>
              </c:numCache>
            </c:numRef>
          </c:xVal>
          <c:yVal>
            <c:numRef>
              <c:f>Sheet3!$I$2:$I$32</c:f>
              <c:numCache>
                <c:formatCode>General</c:formatCode>
                <c:ptCount val="31"/>
                <c:pt idx="0">
                  <c:v>212</c:v>
                </c:pt>
                <c:pt idx="1">
                  <c:v>255</c:v>
                </c:pt>
                <c:pt idx="2">
                  <c:v>251</c:v>
                </c:pt>
                <c:pt idx="3">
                  <c:v>263</c:v>
                </c:pt>
                <c:pt idx="4">
                  <c:v>296</c:v>
                </c:pt>
                <c:pt idx="5">
                  <c:v>242</c:v>
                </c:pt>
                <c:pt idx="6">
                  <c:v>205</c:v>
                </c:pt>
                <c:pt idx="7">
                  <c:v>279</c:v>
                </c:pt>
                <c:pt idx="8">
                  <c:v>245</c:v>
                </c:pt>
                <c:pt idx="9">
                  <c:v>227</c:v>
                </c:pt>
                <c:pt idx="10">
                  <c:v>278</c:v>
                </c:pt>
                <c:pt idx="11">
                  <c:v>259</c:v>
                </c:pt>
                <c:pt idx="12">
                  <c:v>331</c:v>
                </c:pt>
                <c:pt idx="13">
                  <c:v>211</c:v>
                </c:pt>
                <c:pt idx="14">
                  <c:v>226</c:v>
                </c:pt>
                <c:pt idx="15">
                  <c:v>228</c:v>
                </c:pt>
                <c:pt idx="16">
                  <c:v>285</c:v>
                </c:pt>
                <c:pt idx="17">
                  <c:v>276</c:v>
                </c:pt>
                <c:pt idx="18">
                  <c:v>269</c:v>
                </c:pt>
                <c:pt idx="19">
                  <c:v>268</c:v>
                </c:pt>
                <c:pt idx="20">
                  <c:v>285</c:v>
                </c:pt>
                <c:pt idx="21">
                  <c:v>279</c:v>
                </c:pt>
                <c:pt idx="22">
                  <c:v>266</c:v>
                </c:pt>
                <c:pt idx="23">
                  <c:v>198</c:v>
                </c:pt>
                <c:pt idx="24">
                  <c:v>284</c:v>
                </c:pt>
                <c:pt idx="25">
                  <c:v>330</c:v>
                </c:pt>
                <c:pt idx="26">
                  <c:v>230</c:v>
                </c:pt>
                <c:pt idx="27">
                  <c:v>274</c:v>
                </c:pt>
                <c:pt idx="28">
                  <c:v>187</c:v>
                </c:pt>
                <c:pt idx="29">
                  <c:v>177</c:v>
                </c:pt>
                <c:pt idx="30">
                  <c:v>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39-407D-9AA8-CDC8C79B66F8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Sheet3!$F$2:$F$32</c:f>
              <c:numCache>
                <c:formatCode>General</c:formatCode>
                <c:ptCount val="31"/>
                <c:pt idx="0">
                  <c:v>73</c:v>
                </c:pt>
                <c:pt idx="1">
                  <c:v>74</c:v>
                </c:pt>
                <c:pt idx="2">
                  <c:v>77</c:v>
                </c:pt>
                <c:pt idx="3">
                  <c:v>75</c:v>
                </c:pt>
                <c:pt idx="4">
                  <c:v>83</c:v>
                </c:pt>
                <c:pt idx="5">
                  <c:v>77</c:v>
                </c:pt>
                <c:pt idx="6">
                  <c:v>73</c:v>
                </c:pt>
                <c:pt idx="7">
                  <c:v>83</c:v>
                </c:pt>
                <c:pt idx="8">
                  <c:v>84</c:v>
                </c:pt>
                <c:pt idx="9">
                  <c:v>77</c:v>
                </c:pt>
                <c:pt idx="10">
                  <c:v>72</c:v>
                </c:pt>
                <c:pt idx="11">
                  <c:v>74</c:v>
                </c:pt>
                <c:pt idx="12">
                  <c:v>76</c:v>
                </c:pt>
                <c:pt idx="13">
                  <c:v>79</c:v>
                </c:pt>
                <c:pt idx="14">
                  <c:v>74</c:v>
                </c:pt>
                <c:pt idx="15">
                  <c:v>79</c:v>
                </c:pt>
                <c:pt idx="16">
                  <c:v>80</c:v>
                </c:pt>
                <c:pt idx="17">
                  <c:v>74</c:v>
                </c:pt>
                <c:pt idx="18">
                  <c:v>72</c:v>
                </c:pt>
                <c:pt idx="19">
                  <c:v>75</c:v>
                </c:pt>
                <c:pt idx="20">
                  <c:v>75</c:v>
                </c:pt>
                <c:pt idx="21">
                  <c:v>76</c:v>
                </c:pt>
                <c:pt idx="22">
                  <c:v>78</c:v>
                </c:pt>
                <c:pt idx="23">
                  <c:v>72</c:v>
                </c:pt>
                <c:pt idx="24">
                  <c:v>74</c:v>
                </c:pt>
                <c:pt idx="25">
                  <c:v>82</c:v>
                </c:pt>
                <c:pt idx="26">
                  <c:v>71</c:v>
                </c:pt>
                <c:pt idx="27">
                  <c:v>84</c:v>
                </c:pt>
                <c:pt idx="28">
                  <c:v>81</c:v>
                </c:pt>
                <c:pt idx="29">
                  <c:v>77</c:v>
                </c:pt>
                <c:pt idx="30">
                  <c:v>79</c:v>
                </c:pt>
              </c:numCache>
            </c:numRef>
          </c:xVal>
          <c:yVal>
            <c:numRef>
              <c:f>Sheet7!$B$27:$B$57</c:f>
              <c:numCache>
                <c:formatCode>General</c:formatCode>
                <c:ptCount val="31"/>
                <c:pt idx="0">
                  <c:v>237.95789504652623</c:v>
                </c:pt>
                <c:pt idx="1">
                  <c:v>237.67183076602845</c:v>
                </c:pt>
                <c:pt idx="2">
                  <c:v>262.56488405884335</c:v>
                </c:pt>
                <c:pt idx="3">
                  <c:v>252.40732673054382</c:v>
                </c:pt>
                <c:pt idx="4">
                  <c:v>269.43224708729286</c:v>
                </c:pt>
                <c:pt idx="5">
                  <c:v>245.3973866359712</c:v>
                </c:pt>
                <c:pt idx="6">
                  <c:v>246.54164375796231</c:v>
                </c:pt>
                <c:pt idx="7">
                  <c:v>254.41068684227974</c:v>
                </c:pt>
                <c:pt idx="8">
                  <c:v>273.43805716251313</c:v>
                </c:pt>
                <c:pt idx="9">
                  <c:v>258.2730097031253</c:v>
                </c:pt>
                <c:pt idx="10">
                  <c:v>253.26551957203714</c:v>
                </c:pt>
                <c:pt idx="11">
                  <c:v>256.98526536675962</c:v>
                </c:pt>
                <c:pt idx="12">
                  <c:v>241.39157656075093</c:v>
                </c:pt>
                <c:pt idx="13">
                  <c:v>255.55494396427076</c:v>
                </c:pt>
                <c:pt idx="14">
                  <c:v>246.25557947746452</c:v>
                </c:pt>
                <c:pt idx="15">
                  <c:v>266.28462985356583</c:v>
                </c:pt>
                <c:pt idx="16">
                  <c:v>248.83106815019596</c:v>
                </c:pt>
                <c:pt idx="17">
                  <c:v>244.1096422996055</c:v>
                </c:pt>
                <c:pt idx="18">
                  <c:v>246.82770803846009</c:v>
                </c:pt>
                <c:pt idx="19">
                  <c:v>248.11545237482576</c:v>
                </c:pt>
                <c:pt idx="20">
                  <c:v>252.40732673054382</c:v>
                </c:pt>
                <c:pt idx="21">
                  <c:v>260.43417882235531</c:v>
                </c:pt>
                <c:pt idx="22">
                  <c:v>259.86205026135974</c:v>
                </c:pt>
                <c:pt idx="23">
                  <c:v>250.84875005505131</c:v>
                </c:pt>
                <c:pt idx="24">
                  <c:v>252.42255867191477</c:v>
                </c:pt>
                <c:pt idx="25">
                  <c:v>267.30154185080477</c:v>
                </c:pt>
                <c:pt idx="26">
                  <c:v>240.405128446254</c:v>
                </c:pt>
                <c:pt idx="27">
                  <c:v>276.8236429493615</c:v>
                </c:pt>
                <c:pt idx="28">
                  <c:v>249.78465247868752</c:v>
                </c:pt>
                <c:pt idx="29">
                  <c:v>240.19922371138347</c:v>
                </c:pt>
                <c:pt idx="30">
                  <c:v>256.79459257326005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39-407D-9AA8-CDC8C79B6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46008"/>
        <c:axId val="540045024"/>
      </c:scatterChart>
      <c:valAx>
        <c:axId val="54004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045024"/>
        <c:crosses val="autoZero"/>
        <c:crossBetween val="midCat"/>
      </c:valAx>
      <c:valAx>
        <c:axId val="54004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046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7B1F1C8E-76C5-43D2-9F49-BB71CA6A7FB9}">
          <cx:dataId val="0"/>
          <cx:layoutPr>
            <cx:binning intervalClosed="r">
              <cx:binCount val="10"/>
            </cx:binning>
          </cx:layoutPr>
          <cx:axisId val="1"/>
        </cx:series>
        <cx:series layoutId="paretoLine" ownerIdx="0" uniqueId="{81FE6DD4-4CE4-47AE-B04D-3777654A40F6}">
          <cx:axisId val="2"/>
        </cx:series>
      </cx:plotAreaRegion>
      <cx:axis id="0">
        <cx:catScaling gapWidth="0"/>
        <cx:tickLabels/>
        <cx:spPr>
          <a:ln>
            <a:solidFill>
              <a:schemeClr val="accent1"/>
            </a:solidFill>
          </a:ln>
        </cx:sp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_xlchart.v1.4</cx:f>
      </cx:numDim>
    </cx:data>
  </cx:chartData>
  <cx:chart>
    <cx:title pos="t" align="ctr" overlay="0"/>
    <cx:plotArea>
      <cx:plotAreaRegion>
        <cx:series layoutId="boxWhisker" uniqueId="{9BF13696-57CE-46EF-8115-9B35958323CC}">
          <cx:tx>
            <cx:txData>
              <cx:f>_xlchart.v1.1</cx:f>
              <cx:v>Lemon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BB8AAC7-2627-405A-BDC4-7A8339470CB0}">
          <cx:tx>
            <cx:txData>
              <cx:f>_xlchart.v1.3</cx:f>
              <cx:v>Orange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476249</xdr:colOff>
      <xdr:row>9</xdr:row>
      <xdr:rowOff>190499</xdr:rowOff>
    </xdr:from>
    <xdr:to>
      <xdr:col>9</xdr:col>
      <xdr:colOff>466724</xdr:colOff>
      <xdr:row>29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10</xdr:row>
      <xdr:rowOff>152400</xdr:rowOff>
    </xdr:from>
    <xdr:to>
      <xdr:col>22</xdr:col>
      <xdr:colOff>57150</xdr:colOff>
      <xdr:row>29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17</xdr:row>
      <xdr:rowOff>47625</xdr:rowOff>
    </xdr:from>
    <xdr:to>
      <xdr:col>18</xdr:col>
      <xdr:colOff>219075</xdr:colOff>
      <xdr:row>31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552450</xdr:colOff>
      <xdr:row>7</xdr:row>
      <xdr:rowOff>171450</xdr:rowOff>
    </xdr:from>
    <xdr:to>
      <xdr:col>19</xdr:col>
      <xdr:colOff>247650</xdr:colOff>
      <xdr:row>22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271462</xdr:colOff>
      <xdr:row>13</xdr:row>
      <xdr:rowOff>19050</xdr:rowOff>
    </xdr:from>
    <xdr:to>
      <xdr:col>17</xdr:col>
      <xdr:colOff>576262</xdr:colOff>
      <xdr:row>27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595312</xdr:colOff>
      <xdr:row>6</xdr:row>
      <xdr:rowOff>161925</xdr:rowOff>
    </xdr:from>
    <xdr:to>
      <xdr:col>18</xdr:col>
      <xdr:colOff>290512</xdr:colOff>
      <xdr:row>21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414337</xdr:colOff>
      <xdr:row>14</xdr:row>
      <xdr:rowOff>85725</xdr:rowOff>
    </xdr:from>
    <xdr:to>
      <xdr:col>19</xdr:col>
      <xdr:colOff>109537</xdr:colOff>
      <xdr:row>28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752475</xdr:colOff>
      <xdr:row>20</xdr:row>
      <xdr:rowOff>38100</xdr:rowOff>
    </xdr:from>
    <xdr:to>
      <xdr:col>15</xdr:col>
      <xdr:colOff>752475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304800</xdr:colOff>
      <xdr:row>7</xdr:row>
      <xdr:rowOff>114300</xdr:rowOff>
    </xdr:from>
    <xdr:to>
      <xdr:col>10</xdr:col>
      <xdr:colOff>304800</xdr:colOff>
      <xdr:row>17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581025</xdr:colOff>
      <xdr:row>4</xdr:row>
      <xdr:rowOff>76200</xdr:rowOff>
    </xdr:from>
    <xdr:to>
      <xdr:col>16</xdr:col>
      <xdr:colOff>581025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, Liaquat  . (UMKC-Student)" refreshedDate="42879.61077777778" createdVersion="6" refreshedVersion="6" minRefreshableVersion="3" recordCount="31">
  <cacheSource type="worksheet">
    <worksheetSource name="Table2"/>
  </cacheSource>
  <cacheFields count="10">
    <cacheField name="Date" numFmtId="14">
      <sharedItems containsSemiMixedTypes="0" containsNonDate="0" containsDate="1" containsString="0" minDate="2015-07-01T00:00:00" maxDate="2015-08-01T00:00:00"/>
    </cacheField>
    <cacheField name="Day" numFmtId="14">
      <sharedItems count="7">
        <s v="Wednesday"/>
        <s v="Thursday"/>
        <s v="Friday"/>
        <s v="Saturday"/>
        <s v="Sunday"/>
        <s v="Monday"/>
        <s v="Tuesday"/>
      </sharedItems>
    </cacheField>
    <cacheField name="Location" numFmtId="0">
      <sharedItems count="2">
        <s v="Park"/>
        <s v="Beach"/>
      </sharedItems>
    </cacheField>
    <cacheField name="Lemon" numFmtId="0">
      <sharedItems containsSemiMixedTypes="0" containsString="0" containsNumber="1" containsInteger="1" minValue="82" maxValue="175"/>
    </cacheField>
    <cacheField name="Orange" numFmtId="0">
      <sharedItems containsSemiMixedTypes="0" containsString="0" containsNumber="1" containsInteger="1" minValue="84" maxValue="175"/>
    </cacheField>
    <cacheField name="Temperature" numFmtId="0">
      <sharedItems containsSemiMixedTypes="0" containsString="0" containsNumber="1" containsInteger="1" minValue="71" maxValue="84"/>
    </cacheField>
    <cacheField name="Leaflets" numFmtId="0">
      <sharedItems containsSemiMixedTypes="0" containsString="0" containsNumber="1" containsInteger="1" minValue="90" maxValue="145"/>
    </cacheField>
    <cacheField name="Price" numFmtId="0">
      <sharedItems containsSemiMixedTypes="0" containsString="0" containsNumber="1" minValue="0.35" maxValue="0.75"/>
    </cacheField>
    <cacheField name="Sales" numFmtId="0">
      <sharedItems containsSemiMixedTypes="0" containsString="0" containsNumber="1" containsInteger="1" minValue="177" maxValue="331"/>
    </cacheField>
    <cacheField name="Revenue" numFmtId="44">
      <sharedItems containsSemiMixedTypes="0" containsString="0" containsNumber="1" minValue="71.75" maxValue="24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d v="2015-07-01T00:00:00"/>
    <x v="0"/>
    <x v="0"/>
    <n v="82"/>
    <n v="130"/>
    <n v="73"/>
    <n v="135"/>
    <n v="0.35"/>
    <n v="212"/>
    <n v="74.199999999999989"/>
  </r>
  <r>
    <d v="2015-07-02T00:00:00"/>
    <x v="1"/>
    <x v="0"/>
    <n v="106"/>
    <n v="149"/>
    <n v="74"/>
    <n v="140"/>
    <n v="0.35"/>
    <n v="255"/>
    <n v="89.25"/>
  </r>
  <r>
    <d v="2015-07-03T00:00:00"/>
    <x v="2"/>
    <x v="0"/>
    <n v="83"/>
    <n v="168"/>
    <n v="77"/>
    <n v="95"/>
    <n v="0.35"/>
    <n v="251"/>
    <n v="87.85"/>
  </r>
  <r>
    <d v="2015-07-04T00:00:00"/>
    <x v="3"/>
    <x v="1"/>
    <n v="88"/>
    <n v="175"/>
    <n v="75"/>
    <n v="110"/>
    <n v="0.35"/>
    <n v="263"/>
    <n v="92.05"/>
  </r>
  <r>
    <d v="2015-07-05T00:00:00"/>
    <x v="4"/>
    <x v="1"/>
    <n v="162"/>
    <n v="134"/>
    <n v="83"/>
    <n v="105"/>
    <n v="0.35"/>
    <n v="296"/>
    <n v="103.6"/>
  </r>
  <r>
    <d v="2015-07-06T00:00:00"/>
    <x v="5"/>
    <x v="1"/>
    <n v="149"/>
    <n v="93"/>
    <n v="77"/>
    <n v="135"/>
    <n v="0.35"/>
    <n v="242"/>
    <n v="84.699999999999989"/>
  </r>
  <r>
    <d v="2015-07-07T00:00:00"/>
    <x v="6"/>
    <x v="1"/>
    <n v="111"/>
    <n v="94"/>
    <n v="73"/>
    <n v="115"/>
    <n v="0.35"/>
    <n v="205"/>
    <n v="71.75"/>
  </r>
  <r>
    <d v="2015-07-08T00:00:00"/>
    <x v="0"/>
    <x v="1"/>
    <n v="174"/>
    <n v="105"/>
    <n v="83"/>
    <n v="140"/>
    <n v="0.35"/>
    <n v="279"/>
    <n v="97.649999999999991"/>
  </r>
  <r>
    <d v="2015-07-09T00:00:00"/>
    <x v="1"/>
    <x v="1"/>
    <n v="82"/>
    <n v="163"/>
    <n v="84"/>
    <n v="100"/>
    <n v="0.35"/>
    <n v="245"/>
    <n v="85.75"/>
  </r>
  <r>
    <d v="2015-07-10T00:00:00"/>
    <x v="2"/>
    <x v="1"/>
    <n v="123"/>
    <n v="104"/>
    <n v="77"/>
    <n v="105"/>
    <n v="0.35"/>
    <n v="227"/>
    <n v="79.449999999999989"/>
  </r>
  <r>
    <d v="2015-07-11T00:00:00"/>
    <x v="3"/>
    <x v="1"/>
    <n v="117"/>
    <n v="161"/>
    <n v="72"/>
    <n v="95"/>
    <n v="0.35"/>
    <n v="278"/>
    <n v="97.3"/>
  </r>
  <r>
    <d v="2015-07-12T00:00:00"/>
    <x v="4"/>
    <x v="1"/>
    <n v="156"/>
    <n v="103"/>
    <n v="74"/>
    <n v="95"/>
    <n v="0.35"/>
    <n v="259"/>
    <n v="90.649999999999991"/>
  </r>
  <r>
    <d v="2015-07-13T00:00:00"/>
    <x v="5"/>
    <x v="1"/>
    <n v="159"/>
    <n v="172"/>
    <n v="76"/>
    <n v="140"/>
    <n v="0.35"/>
    <n v="331"/>
    <n v="115.85"/>
  </r>
  <r>
    <d v="2015-07-14T00:00:00"/>
    <x v="6"/>
    <x v="1"/>
    <n v="97"/>
    <n v="114"/>
    <n v="79"/>
    <n v="120"/>
    <n v="0.35"/>
    <n v="211"/>
    <n v="73.849999999999994"/>
  </r>
  <r>
    <d v="2015-07-15T00:00:00"/>
    <x v="0"/>
    <x v="1"/>
    <n v="128"/>
    <n v="98"/>
    <n v="74"/>
    <n v="120"/>
    <n v="0.35"/>
    <n v="226"/>
    <n v="79.099999999999994"/>
  </r>
  <r>
    <d v="2015-07-16T00:00:00"/>
    <x v="1"/>
    <x v="1"/>
    <n v="124"/>
    <n v="104"/>
    <n v="79"/>
    <n v="95"/>
    <n v="0.35"/>
    <n v="228"/>
    <n v="79.8"/>
  </r>
  <r>
    <d v="2015-07-17T00:00:00"/>
    <x v="2"/>
    <x v="1"/>
    <n v="144"/>
    <n v="141"/>
    <n v="80"/>
    <n v="140"/>
    <n v="0.35"/>
    <n v="285"/>
    <n v="99.75"/>
  </r>
  <r>
    <d v="2015-07-18T00:00:00"/>
    <x v="3"/>
    <x v="1"/>
    <n v="150"/>
    <n v="126"/>
    <n v="74"/>
    <n v="125"/>
    <n v="0.35"/>
    <n v="276"/>
    <n v="96.6"/>
  </r>
  <r>
    <d v="2015-07-19T00:00:00"/>
    <x v="4"/>
    <x v="1"/>
    <n v="155"/>
    <n v="114"/>
    <n v="72"/>
    <n v="110"/>
    <n v="0.35"/>
    <n v="269"/>
    <n v="94.149999999999991"/>
  </r>
  <r>
    <d v="2015-07-20T00:00:00"/>
    <x v="5"/>
    <x v="1"/>
    <n v="106"/>
    <n v="162"/>
    <n v="75"/>
    <n v="120"/>
    <n v="0.35"/>
    <n v="268"/>
    <n v="93.8"/>
  </r>
  <r>
    <d v="2015-07-21T00:00:00"/>
    <x v="6"/>
    <x v="1"/>
    <n v="147"/>
    <n v="138"/>
    <n v="75"/>
    <n v="110"/>
    <n v="0.35"/>
    <n v="285"/>
    <n v="99.75"/>
  </r>
  <r>
    <d v="2015-07-22T00:00:00"/>
    <x v="0"/>
    <x v="1"/>
    <n v="145"/>
    <n v="134"/>
    <n v="76"/>
    <n v="90"/>
    <n v="0.75"/>
    <n v="279"/>
    <n v="209.25"/>
  </r>
  <r>
    <d v="2015-07-23T00:00:00"/>
    <x v="1"/>
    <x v="1"/>
    <n v="95"/>
    <n v="171"/>
    <n v="78"/>
    <n v="100"/>
    <n v="0.75"/>
    <n v="266"/>
    <n v="199.5"/>
  </r>
  <r>
    <d v="2015-07-24T00:00:00"/>
    <x v="2"/>
    <x v="0"/>
    <n v="91"/>
    <n v="107"/>
    <n v="72"/>
    <n v="95"/>
    <n v="0.75"/>
    <n v="198"/>
    <n v="148.5"/>
  </r>
  <r>
    <d v="2015-07-25T00:00:00"/>
    <x v="3"/>
    <x v="0"/>
    <n v="129"/>
    <n v="155"/>
    <n v="74"/>
    <n v="100"/>
    <n v="0.75"/>
    <n v="284"/>
    <n v="213"/>
  </r>
  <r>
    <d v="2015-07-26T00:00:00"/>
    <x v="4"/>
    <x v="0"/>
    <n v="175"/>
    <n v="155"/>
    <n v="82"/>
    <n v="100"/>
    <n v="0.75"/>
    <n v="330"/>
    <n v="247.5"/>
  </r>
  <r>
    <d v="2015-07-27T00:00:00"/>
    <x v="5"/>
    <x v="0"/>
    <n v="113"/>
    <n v="117"/>
    <n v="71"/>
    <n v="115"/>
    <n v="0.75"/>
    <n v="230"/>
    <n v="172.5"/>
  </r>
  <r>
    <d v="2015-07-28T00:00:00"/>
    <x v="6"/>
    <x v="0"/>
    <n v="138"/>
    <n v="136"/>
    <n v="84"/>
    <n v="90"/>
    <n v="0.5"/>
    <n v="274"/>
    <n v="137"/>
  </r>
  <r>
    <d v="2015-07-29T00:00:00"/>
    <x v="0"/>
    <x v="0"/>
    <n v="101"/>
    <n v="86"/>
    <n v="81"/>
    <n v="140"/>
    <n v="0.5"/>
    <n v="187"/>
    <n v="93.5"/>
  </r>
  <r>
    <d v="2015-07-30T00:00:00"/>
    <x v="1"/>
    <x v="0"/>
    <n v="93"/>
    <n v="84"/>
    <n v="77"/>
    <n v="145"/>
    <n v="0.5"/>
    <n v="177"/>
    <n v="88.5"/>
  </r>
  <r>
    <d v="2015-07-31T00:00:00"/>
    <x v="2"/>
    <x v="0"/>
    <n v="105"/>
    <n v="132"/>
    <n v="79"/>
    <n v="115"/>
    <n v="0.5"/>
    <n v="237"/>
    <n v="11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5" firstHeaderRow="0" firstDataRow="1" firstDataCol="1"/>
  <pivotFields count="10">
    <pivotField numFmtId="14" showAll="0"/>
    <pivotField axis="axisRow" showAll="0">
      <items count="8">
        <item x="4"/>
        <item x="5"/>
        <item x="6"/>
        <item x="0"/>
        <item x="1"/>
        <item x="2"/>
        <item x="3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numFmtId="44" showAll="0"/>
  </pivotFields>
  <rowFields count="2">
    <field x="1"/>
    <field x="2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emon" fld="3" baseField="0" baseItem="0"/>
    <dataField name="Sum of Orange" fld="4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J33" totalsRowCount="1">
  <autoFilter ref="A1:J33"/>
  <sortState ref="A2:G32">
    <sortCondition ref="A1:A32"/>
  </sortState>
  <tableColumns count="10">
    <tableColumn id="1" name="Date" totalsRowFunction="custom" dataDxfId="14" totalsRowDxfId="11">
      <totalsRowFormula>COUNT(Table2[Date])</totalsRowFormula>
    </tableColumn>
    <tableColumn id="10" name="Day" dataDxfId="12" totalsRowDxfId="10">
      <calculatedColumnFormula>TEXT(WEEKDAY(Table2[[#This Row],[Date]]),"dddd")</calculatedColumnFormula>
    </tableColumn>
    <tableColumn id="2" name="Location"/>
    <tableColumn id="3" name="Lemon" totalsRowFunction="custom">
      <totalsRowFormula>AVERAGE(Table2[Lemon])</totalsRowFormula>
    </tableColumn>
    <tableColumn id="4" name="Orange" totalsRowFunction="custom">
      <totalsRowFormula>AVERAGE(Table2[Orange])</totalsRowFormula>
    </tableColumn>
    <tableColumn id="5" name="Temperature" totalsRowFunction="custom">
      <totalsRowFormula>MAX(Table2[Temperature])</totalsRowFormula>
    </tableColumn>
    <tableColumn id="6" name="Leaflets"/>
    <tableColumn id="7" name="Price"/>
    <tableColumn id="8" name="Sales" totalsRowFunction="sum" dataDxfId="13" totalsRowDxfId="9">
      <calculatedColumnFormula>Table2[[#This Row],[Lemon]]+Table2[[#This Row],[Orange]]</calculatedColumnFormula>
    </tableColumn>
    <tableColumn id="9" name="Revenue" totalsRowFunction="sum" totalsRowDxfId="8" dataCellStyle="Currency">
      <calculatedColumnFormula>Table2[[#This Row],[Price]]*Table2[[#This Row],[Sales]]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workbookViewId="0">
      <selection activeCell="B3" sqref="B3"/>
    </sheetView>
  </sheetViews>
  <sheetFormatPr defaultRowHeight="15" x14ac:dyDescent="0.25"/>
  <cols>
    <col min="1" max="1" width="13.42578125" bestFit="1" customWidth="1"/>
    <col min="2" max="2" width="13.7109375" bestFit="1" customWidth="1"/>
    <col min="3" max="4" width="14.140625" bestFit="1" customWidth="1"/>
    <col min="5" max="5" width="5" customWidth="1"/>
    <col min="6" max="6" width="18.7109375" bestFit="1" customWidth="1"/>
    <col min="7" max="7" width="19.140625" bestFit="1" customWidth="1"/>
  </cols>
  <sheetData>
    <row r="3" spans="1:3" x14ac:dyDescent="0.25">
      <c r="A3" s="12" t="s">
        <v>12</v>
      </c>
      <c r="B3" t="s">
        <v>21</v>
      </c>
      <c r="C3" t="s">
        <v>22</v>
      </c>
    </row>
    <row r="4" spans="1:3" x14ac:dyDescent="0.25">
      <c r="A4" s="13" t="s">
        <v>13</v>
      </c>
      <c r="B4" s="7">
        <v>648</v>
      </c>
      <c r="C4" s="7">
        <v>506</v>
      </c>
    </row>
    <row r="5" spans="1:3" x14ac:dyDescent="0.25">
      <c r="A5" s="14" t="s">
        <v>9</v>
      </c>
      <c r="B5" s="7">
        <v>473</v>
      </c>
      <c r="C5" s="7">
        <v>351</v>
      </c>
    </row>
    <row r="6" spans="1:3" x14ac:dyDescent="0.25">
      <c r="A6" s="14" t="s">
        <v>8</v>
      </c>
      <c r="B6" s="7">
        <v>175</v>
      </c>
      <c r="C6" s="7">
        <v>155</v>
      </c>
    </row>
    <row r="7" spans="1:3" x14ac:dyDescent="0.25">
      <c r="A7" s="13" t="s">
        <v>14</v>
      </c>
      <c r="B7" s="7">
        <v>527</v>
      </c>
      <c r="C7" s="7">
        <v>544</v>
      </c>
    </row>
    <row r="8" spans="1:3" x14ac:dyDescent="0.25">
      <c r="A8" s="14" t="s">
        <v>9</v>
      </c>
      <c r="B8" s="7">
        <v>414</v>
      </c>
      <c r="C8" s="7">
        <v>427</v>
      </c>
    </row>
    <row r="9" spans="1:3" x14ac:dyDescent="0.25">
      <c r="A9" s="14" t="s">
        <v>8</v>
      </c>
      <c r="B9" s="7">
        <v>113</v>
      </c>
      <c r="C9" s="7">
        <v>117</v>
      </c>
    </row>
    <row r="10" spans="1:3" x14ac:dyDescent="0.25">
      <c r="A10" s="13" t="s">
        <v>15</v>
      </c>
      <c r="B10" s="7">
        <v>493</v>
      </c>
      <c r="C10" s="7">
        <v>482</v>
      </c>
    </row>
    <row r="11" spans="1:3" x14ac:dyDescent="0.25">
      <c r="A11" s="14" t="s">
        <v>9</v>
      </c>
      <c r="B11" s="7">
        <v>355</v>
      </c>
      <c r="C11" s="7">
        <v>346</v>
      </c>
    </row>
    <row r="12" spans="1:3" x14ac:dyDescent="0.25">
      <c r="A12" s="14" t="s">
        <v>8</v>
      </c>
      <c r="B12" s="7">
        <v>138</v>
      </c>
      <c r="C12" s="7">
        <v>136</v>
      </c>
    </row>
    <row r="13" spans="1:3" x14ac:dyDescent="0.25">
      <c r="A13" s="13" t="s">
        <v>16</v>
      </c>
      <c r="B13" s="7">
        <v>630</v>
      </c>
      <c r="C13" s="7">
        <v>553</v>
      </c>
    </row>
    <row r="14" spans="1:3" x14ac:dyDescent="0.25">
      <c r="A14" s="14" t="s">
        <v>9</v>
      </c>
      <c r="B14" s="7">
        <v>447</v>
      </c>
      <c r="C14" s="7">
        <v>337</v>
      </c>
    </row>
    <row r="15" spans="1:3" x14ac:dyDescent="0.25">
      <c r="A15" s="14" t="s">
        <v>8</v>
      </c>
      <c r="B15" s="7">
        <v>183</v>
      </c>
      <c r="C15" s="7">
        <v>216</v>
      </c>
    </row>
    <row r="16" spans="1:3" x14ac:dyDescent="0.25">
      <c r="A16" s="13" t="s">
        <v>17</v>
      </c>
      <c r="B16" s="7">
        <v>500</v>
      </c>
      <c r="C16" s="7">
        <v>671</v>
      </c>
    </row>
    <row r="17" spans="1:3" x14ac:dyDescent="0.25">
      <c r="A17" s="14" t="s">
        <v>9</v>
      </c>
      <c r="B17" s="7">
        <v>301</v>
      </c>
      <c r="C17" s="7">
        <v>438</v>
      </c>
    </row>
    <row r="18" spans="1:3" x14ac:dyDescent="0.25">
      <c r="A18" s="14" t="s">
        <v>8</v>
      </c>
      <c r="B18" s="7">
        <v>199</v>
      </c>
      <c r="C18" s="7">
        <v>233</v>
      </c>
    </row>
    <row r="19" spans="1:3" x14ac:dyDescent="0.25">
      <c r="A19" s="13" t="s">
        <v>18</v>
      </c>
      <c r="B19" s="7">
        <v>546</v>
      </c>
      <c r="C19" s="7">
        <v>652</v>
      </c>
    </row>
    <row r="20" spans="1:3" x14ac:dyDescent="0.25">
      <c r="A20" s="14" t="s">
        <v>9</v>
      </c>
      <c r="B20" s="7">
        <v>267</v>
      </c>
      <c r="C20" s="7">
        <v>245</v>
      </c>
    </row>
    <row r="21" spans="1:3" x14ac:dyDescent="0.25">
      <c r="A21" s="14" t="s">
        <v>8</v>
      </c>
      <c r="B21" s="7">
        <v>279</v>
      </c>
      <c r="C21" s="7">
        <v>407</v>
      </c>
    </row>
    <row r="22" spans="1:3" x14ac:dyDescent="0.25">
      <c r="A22" s="13" t="s">
        <v>19</v>
      </c>
      <c r="B22" s="7">
        <v>484</v>
      </c>
      <c r="C22" s="7">
        <v>617</v>
      </c>
    </row>
    <row r="23" spans="1:3" x14ac:dyDescent="0.25">
      <c r="A23" s="14" t="s">
        <v>9</v>
      </c>
      <c r="B23" s="7">
        <v>355</v>
      </c>
      <c r="C23" s="7">
        <v>462</v>
      </c>
    </row>
    <row r="24" spans="1:3" x14ac:dyDescent="0.25">
      <c r="A24" s="14" t="s">
        <v>8</v>
      </c>
      <c r="B24" s="7">
        <v>129</v>
      </c>
      <c r="C24" s="7">
        <v>155</v>
      </c>
    </row>
    <row r="25" spans="1:3" x14ac:dyDescent="0.25">
      <c r="A25" s="13" t="s">
        <v>20</v>
      </c>
      <c r="B25" s="7">
        <v>3828</v>
      </c>
      <c r="C25" s="7">
        <v>4025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32"/>
    </sheetView>
  </sheetViews>
  <sheetFormatPr defaultRowHeight="15" x14ac:dyDescent="0.25"/>
  <cols>
    <col min="1" max="2" width="15.140625" customWidth="1"/>
    <col min="3" max="3" width="11.7109375" customWidth="1"/>
    <col min="4" max="4" width="12.42578125" customWidth="1"/>
    <col min="5" max="5" width="9.5703125" customWidth="1"/>
    <col min="6" max="6" width="14.7109375" customWidth="1"/>
    <col min="7" max="7" width="14.140625" customWidth="1"/>
    <col min="8" max="8" width="17.85546875" customWidth="1"/>
    <col min="9" max="9" width="13.140625" customWidth="1"/>
    <col min="10" max="10" width="14" style="8" customWidth="1"/>
  </cols>
  <sheetData>
    <row r="1" spans="1:10" x14ac:dyDescent="0.25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10</v>
      </c>
    </row>
    <row r="2" spans="1:10" x14ac:dyDescent="0.25">
      <c r="A2" s="1">
        <v>42186</v>
      </c>
      <c r="B2" s="1" t="str">
        <f>TEXT(WEEKDAY(Table2[[#This Row],[Date]]),"dddd")</f>
        <v>Wednesday</v>
      </c>
      <c r="C2" t="s">
        <v>8</v>
      </c>
      <c r="D2">
        <v>82</v>
      </c>
      <c r="E2">
        <v>130</v>
      </c>
      <c r="F2">
        <v>73</v>
      </c>
      <c r="G2">
        <v>135</v>
      </c>
      <c r="H2">
        <v>0.35</v>
      </c>
      <c r="I2">
        <f>Table2[[#This Row],[Lemon]]+Table2[[#This Row],[Orange]]</f>
        <v>212</v>
      </c>
      <c r="J2" s="8">
        <f>Table2[[#This Row],[Price]]*Table2[[#This Row],[Sales]]</f>
        <v>74.199999999999989</v>
      </c>
    </row>
    <row r="3" spans="1:10" x14ac:dyDescent="0.25">
      <c r="A3" s="1">
        <v>42187</v>
      </c>
      <c r="B3" s="1" t="str">
        <f>TEXT(WEEKDAY(Table2[[#This Row],[Date]]),"dddd")</f>
        <v>Thursday</v>
      </c>
      <c r="C3" t="s">
        <v>8</v>
      </c>
      <c r="D3">
        <v>106</v>
      </c>
      <c r="E3">
        <v>149</v>
      </c>
      <c r="F3">
        <v>74</v>
      </c>
      <c r="G3">
        <v>140</v>
      </c>
      <c r="H3">
        <v>0.35</v>
      </c>
      <c r="I3">
        <f>Table2[[#This Row],[Lemon]]+Table2[[#This Row],[Orange]]</f>
        <v>255</v>
      </c>
      <c r="J3" s="8">
        <f>Table2[[#This Row],[Price]]*Table2[[#This Row],[Sales]]</f>
        <v>89.25</v>
      </c>
    </row>
    <row r="4" spans="1:10" x14ac:dyDescent="0.25">
      <c r="A4" s="1">
        <v>42188</v>
      </c>
      <c r="B4" s="1" t="str">
        <f>TEXT(WEEKDAY(Table2[[#This Row],[Date]]),"dddd")</f>
        <v>Friday</v>
      </c>
      <c r="C4" t="s">
        <v>8</v>
      </c>
      <c r="D4">
        <v>83</v>
      </c>
      <c r="E4">
        <v>168</v>
      </c>
      <c r="F4">
        <v>77</v>
      </c>
      <c r="G4">
        <v>95</v>
      </c>
      <c r="H4">
        <v>0.35</v>
      </c>
      <c r="I4">
        <f>Table2[[#This Row],[Lemon]]+Table2[[#This Row],[Orange]]</f>
        <v>251</v>
      </c>
      <c r="J4" s="8">
        <f>Table2[[#This Row],[Price]]*Table2[[#This Row],[Sales]]</f>
        <v>87.85</v>
      </c>
    </row>
    <row r="5" spans="1:10" x14ac:dyDescent="0.25">
      <c r="A5" s="1">
        <v>42189</v>
      </c>
      <c r="B5" s="1" t="str">
        <f>TEXT(WEEKDAY(Table2[[#This Row],[Date]]),"dddd")</f>
        <v>Saturday</v>
      </c>
      <c r="C5" t="s">
        <v>9</v>
      </c>
      <c r="D5">
        <v>88</v>
      </c>
      <c r="E5">
        <v>175</v>
      </c>
      <c r="F5">
        <v>75</v>
      </c>
      <c r="G5">
        <v>110</v>
      </c>
      <c r="H5">
        <v>0.35</v>
      </c>
      <c r="I5">
        <f>Table2[[#This Row],[Lemon]]+Table2[[#This Row],[Orange]]</f>
        <v>263</v>
      </c>
      <c r="J5" s="8">
        <f>Table2[[#This Row],[Price]]*Table2[[#This Row],[Sales]]</f>
        <v>92.05</v>
      </c>
    </row>
    <row r="6" spans="1:10" x14ac:dyDescent="0.25">
      <c r="A6" s="1">
        <v>42190</v>
      </c>
      <c r="B6" s="1" t="str">
        <f>TEXT(WEEKDAY(Table2[[#This Row],[Date]]),"dddd")</f>
        <v>Sunday</v>
      </c>
      <c r="C6" t="s">
        <v>9</v>
      </c>
      <c r="D6">
        <v>162</v>
      </c>
      <c r="E6">
        <v>134</v>
      </c>
      <c r="F6">
        <v>83</v>
      </c>
      <c r="G6">
        <v>105</v>
      </c>
      <c r="H6">
        <v>0.35</v>
      </c>
      <c r="I6">
        <f>Table2[[#This Row],[Lemon]]+Table2[[#This Row],[Orange]]</f>
        <v>296</v>
      </c>
      <c r="J6" s="8">
        <f>Table2[[#This Row],[Price]]*Table2[[#This Row],[Sales]]</f>
        <v>103.6</v>
      </c>
    </row>
    <row r="7" spans="1:10" x14ac:dyDescent="0.25">
      <c r="A7" s="1">
        <v>42191</v>
      </c>
      <c r="B7" s="1" t="str">
        <f>TEXT(WEEKDAY(Table2[[#This Row],[Date]]),"dddd")</f>
        <v>Monday</v>
      </c>
      <c r="C7" t="s">
        <v>9</v>
      </c>
      <c r="D7">
        <v>149</v>
      </c>
      <c r="E7">
        <v>93</v>
      </c>
      <c r="F7">
        <v>77</v>
      </c>
      <c r="G7">
        <v>135</v>
      </c>
      <c r="H7">
        <v>0.35</v>
      </c>
      <c r="I7">
        <f>Table2[[#This Row],[Lemon]]+Table2[[#This Row],[Orange]]</f>
        <v>242</v>
      </c>
      <c r="J7" s="8">
        <f>Table2[[#This Row],[Price]]*Table2[[#This Row],[Sales]]</f>
        <v>84.699999999999989</v>
      </c>
    </row>
    <row r="8" spans="1:10" x14ac:dyDescent="0.25">
      <c r="A8" s="1">
        <v>42192</v>
      </c>
      <c r="B8" s="1" t="str">
        <f>TEXT(WEEKDAY(Table2[[#This Row],[Date]]),"dddd")</f>
        <v>Tuesday</v>
      </c>
      <c r="C8" t="s">
        <v>9</v>
      </c>
      <c r="D8">
        <v>111</v>
      </c>
      <c r="E8">
        <v>94</v>
      </c>
      <c r="F8">
        <v>73</v>
      </c>
      <c r="G8">
        <v>115</v>
      </c>
      <c r="H8">
        <v>0.35</v>
      </c>
      <c r="I8">
        <f>Table2[[#This Row],[Lemon]]+Table2[[#This Row],[Orange]]</f>
        <v>205</v>
      </c>
      <c r="J8" s="8">
        <f>Table2[[#This Row],[Price]]*Table2[[#This Row],[Sales]]</f>
        <v>71.75</v>
      </c>
    </row>
    <row r="9" spans="1:10" x14ac:dyDescent="0.25">
      <c r="A9" s="1">
        <v>42193</v>
      </c>
      <c r="B9" s="1" t="str">
        <f>TEXT(WEEKDAY(Table2[[#This Row],[Date]]),"dddd")</f>
        <v>Wednesday</v>
      </c>
      <c r="C9" t="s">
        <v>9</v>
      </c>
      <c r="D9">
        <v>174</v>
      </c>
      <c r="E9">
        <v>105</v>
      </c>
      <c r="F9">
        <v>83</v>
      </c>
      <c r="G9">
        <v>140</v>
      </c>
      <c r="H9">
        <v>0.35</v>
      </c>
      <c r="I9">
        <f>Table2[[#This Row],[Lemon]]+Table2[[#This Row],[Orange]]</f>
        <v>279</v>
      </c>
      <c r="J9" s="8">
        <f>Table2[[#This Row],[Price]]*Table2[[#This Row],[Sales]]</f>
        <v>97.649999999999991</v>
      </c>
    </row>
    <row r="10" spans="1:10" x14ac:dyDescent="0.25">
      <c r="A10" s="1">
        <v>42194</v>
      </c>
      <c r="B10" s="1" t="str">
        <f>TEXT(WEEKDAY(Table2[[#This Row],[Date]]),"dddd")</f>
        <v>Thursday</v>
      </c>
      <c r="C10" t="s">
        <v>9</v>
      </c>
      <c r="D10">
        <v>82</v>
      </c>
      <c r="E10">
        <v>163</v>
      </c>
      <c r="F10">
        <v>84</v>
      </c>
      <c r="G10">
        <v>100</v>
      </c>
      <c r="H10">
        <v>0.35</v>
      </c>
      <c r="I10">
        <f>Table2[[#This Row],[Lemon]]+Table2[[#This Row],[Orange]]</f>
        <v>245</v>
      </c>
      <c r="J10" s="8">
        <f>Table2[[#This Row],[Price]]*Table2[[#This Row],[Sales]]</f>
        <v>85.75</v>
      </c>
    </row>
    <row r="11" spans="1:10" x14ac:dyDescent="0.25">
      <c r="A11" s="1">
        <v>42195</v>
      </c>
      <c r="B11" s="1" t="str">
        <f>TEXT(WEEKDAY(Table2[[#This Row],[Date]]),"dddd")</f>
        <v>Friday</v>
      </c>
      <c r="C11" t="s">
        <v>9</v>
      </c>
      <c r="D11">
        <v>123</v>
      </c>
      <c r="E11">
        <v>104</v>
      </c>
      <c r="F11">
        <v>77</v>
      </c>
      <c r="G11">
        <v>105</v>
      </c>
      <c r="H11">
        <v>0.35</v>
      </c>
      <c r="I11">
        <f>Table2[[#This Row],[Lemon]]+Table2[[#This Row],[Orange]]</f>
        <v>227</v>
      </c>
      <c r="J11" s="8">
        <f>Table2[[#This Row],[Price]]*Table2[[#This Row],[Sales]]</f>
        <v>79.449999999999989</v>
      </c>
    </row>
    <row r="12" spans="1:10" x14ac:dyDescent="0.25">
      <c r="A12" s="1">
        <v>42196</v>
      </c>
      <c r="B12" s="1" t="str">
        <f>TEXT(WEEKDAY(Table2[[#This Row],[Date]]),"dddd")</f>
        <v>Saturday</v>
      </c>
      <c r="C12" t="s">
        <v>9</v>
      </c>
      <c r="D12">
        <v>117</v>
      </c>
      <c r="E12">
        <v>161</v>
      </c>
      <c r="F12">
        <v>72</v>
      </c>
      <c r="G12">
        <v>95</v>
      </c>
      <c r="H12">
        <v>0.35</v>
      </c>
      <c r="I12">
        <f>Table2[[#This Row],[Lemon]]+Table2[[#This Row],[Orange]]</f>
        <v>278</v>
      </c>
      <c r="J12" s="8">
        <f>Table2[[#This Row],[Price]]*Table2[[#This Row],[Sales]]</f>
        <v>97.3</v>
      </c>
    </row>
    <row r="13" spans="1:10" x14ac:dyDescent="0.25">
      <c r="A13" s="1">
        <v>42197</v>
      </c>
      <c r="B13" s="1" t="str">
        <f>TEXT(WEEKDAY(Table2[[#This Row],[Date]]),"dddd")</f>
        <v>Sunday</v>
      </c>
      <c r="C13" t="s">
        <v>9</v>
      </c>
      <c r="D13">
        <v>156</v>
      </c>
      <c r="E13">
        <v>103</v>
      </c>
      <c r="F13">
        <v>74</v>
      </c>
      <c r="G13">
        <v>95</v>
      </c>
      <c r="H13">
        <v>0.35</v>
      </c>
      <c r="I13">
        <f>Table2[[#This Row],[Lemon]]+Table2[[#This Row],[Orange]]</f>
        <v>259</v>
      </c>
      <c r="J13" s="8">
        <f>Table2[[#This Row],[Price]]*Table2[[#This Row],[Sales]]</f>
        <v>90.649999999999991</v>
      </c>
    </row>
    <row r="14" spans="1:10" x14ac:dyDescent="0.25">
      <c r="A14" s="1">
        <v>42198</v>
      </c>
      <c r="B14" s="1" t="str">
        <f>TEXT(WEEKDAY(Table2[[#This Row],[Date]]),"dddd")</f>
        <v>Monday</v>
      </c>
      <c r="C14" t="s">
        <v>9</v>
      </c>
      <c r="D14">
        <v>159</v>
      </c>
      <c r="E14">
        <v>172</v>
      </c>
      <c r="F14">
        <v>76</v>
      </c>
      <c r="G14">
        <v>140</v>
      </c>
      <c r="H14">
        <v>0.35</v>
      </c>
      <c r="I14">
        <f>Table2[[#This Row],[Lemon]]+Table2[[#This Row],[Orange]]</f>
        <v>331</v>
      </c>
      <c r="J14" s="8">
        <f>Table2[[#This Row],[Price]]*Table2[[#This Row],[Sales]]</f>
        <v>115.85</v>
      </c>
    </row>
    <row r="15" spans="1:10" x14ac:dyDescent="0.25">
      <c r="A15" s="1">
        <v>42199</v>
      </c>
      <c r="B15" s="1" t="str">
        <f>TEXT(WEEKDAY(Table2[[#This Row],[Date]]),"dddd")</f>
        <v>Tuesday</v>
      </c>
      <c r="C15" t="s">
        <v>9</v>
      </c>
      <c r="D15">
        <v>97</v>
      </c>
      <c r="E15">
        <v>114</v>
      </c>
      <c r="F15">
        <v>79</v>
      </c>
      <c r="G15">
        <v>120</v>
      </c>
      <c r="H15">
        <v>0.35</v>
      </c>
      <c r="I15">
        <f>Table2[[#This Row],[Lemon]]+Table2[[#This Row],[Orange]]</f>
        <v>211</v>
      </c>
      <c r="J15" s="8">
        <f>Table2[[#This Row],[Price]]*Table2[[#This Row],[Sales]]</f>
        <v>73.849999999999994</v>
      </c>
    </row>
    <row r="16" spans="1:10" x14ac:dyDescent="0.25">
      <c r="A16" s="1">
        <v>42200</v>
      </c>
      <c r="B16" s="1" t="str">
        <f>TEXT(WEEKDAY(Table2[[#This Row],[Date]]),"dddd")</f>
        <v>Wednesday</v>
      </c>
      <c r="C16" t="s">
        <v>9</v>
      </c>
      <c r="D16">
        <v>128</v>
      </c>
      <c r="E16">
        <v>98</v>
      </c>
      <c r="F16">
        <v>74</v>
      </c>
      <c r="G16">
        <v>120</v>
      </c>
      <c r="H16">
        <v>0.35</v>
      </c>
      <c r="I16">
        <f>Table2[[#This Row],[Lemon]]+Table2[[#This Row],[Orange]]</f>
        <v>226</v>
      </c>
      <c r="J16" s="8">
        <f>Table2[[#This Row],[Price]]*Table2[[#This Row],[Sales]]</f>
        <v>79.099999999999994</v>
      </c>
    </row>
    <row r="17" spans="1:10" x14ac:dyDescent="0.25">
      <c r="A17" s="1">
        <v>42201</v>
      </c>
      <c r="B17" s="1" t="str">
        <f>TEXT(WEEKDAY(Table2[[#This Row],[Date]]),"dddd")</f>
        <v>Thursday</v>
      </c>
      <c r="C17" t="s">
        <v>9</v>
      </c>
      <c r="D17">
        <v>124</v>
      </c>
      <c r="E17">
        <v>104</v>
      </c>
      <c r="F17">
        <v>79</v>
      </c>
      <c r="G17">
        <v>95</v>
      </c>
      <c r="H17">
        <v>0.35</v>
      </c>
      <c r="I17">
        <f>Table2[[#This Row],[Lemon]]+Table2[[#This Row],[Orange]]</f>
        <v>228</v>
      </c>
      <c r="J17" s="8">
        <f>Table2[[#This Row],[Price]]*Table2[[#This Row],[Sales]]</f>
        <v>79.8</v>
      </c>
    </row>
    <row r="18" spans="1:10" x14ac:dyDescent="0.25">
      <c r="A18" s="1">
        <v>42202</v>
      </c>
      <c r="B18" s="1" t="str">
        <f>TEXT(WEEKDAY(Table2[[#This Row],[Date]]),"dddd")</f>
        <v>Friday</v>
      </c>
      <c r="C18" t="s">
        <v>9</v>
      </c>
      <c r="D18">
        <v>144</v>
      </c>
      <c r="E18">
        <v>141</v>
      </c>
      <c r="F18">
        <v>80</v>
      </c>
      <c r="G18">
        <v>140</v>
      </c>
      <c r="H18">
        <v>0.35</v>
      </c>
      <c r="I18">
        <f>Table2[[#This Row],[Lemon]]+Table2[[#This Row],[Orange]]</f>
        <v>285</v>
      </c>
      <c r="J18" s="8">
        <f>Table2[[#This Row],[Price]]*Table2[[#This Row],[Sales]]</f>
        <v>99.75</v>
      </c>
    </row>
    <row r="19" spans="1:10" x14ac:dyDescent="0.25">
      <c r="A19" s="1">
        <v>42203</v>
      </c>
      <c r="B19" s="1" t="str">
        <f>TEXT(WEEKDAY(Table2[[#This Row],[Date]]),"dddd")</f>
        <v>Saturday</v>
      </c>
      <c r="C19" t="s">
        <v>9</v>
      </c>
      <c r="D19">
        <v>150</v>
      </c>
      <c r="E19">
        <v>126</v>
      </c>
      <c r="F19">
        <v>74</v>
      </c>
      <c r="G19">
        <v>125</v>
      </c>
      <c r="H19">
        <v>0.35</v>
      </c>
      <c r="I19">
        <f>Table2[[#This Row],[Lemon]]+Table2[[#This Row],[Orange]]</f>
        <v>276</v>
      </c>
      <c r="J19" s="8">
        <f>Table2[[#This Row],[Price]]*Table2[[#This Row],[Sales]]</f>
        <v>96.6</v>
      </c>
    </row>
    <row r="20" spans="1:10" x14ac:dyDescent="0.25">
      <c r="A20" s="1">
        <v>42204</v>
      </c>
      <c r="B20" s="1" t="str">
        <f>TEXT(WEEKDAY(Table2[[#This Row],[Date]]),"dddd")</f>
        <v>Sunday</v>
      </c>
      <c r="C20" t="s">
        <v>9</v>
      </c>
      <c r="D20">
        <v>155</v>
      </c>
      <c r="E20">
        <v>114</v>
      </c>
      <c r="F20">
        <v>72</v>
      </c>
      <c r="G20">
        <v>110</v>
      </c>
      <c r="H20">
        <v>0.35</v>
      </c>
      <c r="I20">
        <f>Table2[[#This Row],[Lemon]]+Table2[[#This Row],[Orange]]</f>
        <v>269</v>
      </c>
      <c r="J20" s="8">
        <f>Table2[[#This Row],[Price]]*Table2[[#This Row],[Sales]]</f>
        <v>94.149999999999991</v>
      </c>
    </row>
    <row r="21" spans="1:10" x14ac:dyDescent="0.25">
      <c r="A21" s="1">
        <v>42205</v>
      </c>
      <c r="B21" s="1" t="str">
        <f>TEXT(WEEKDAY(Table2[[#This Row],[Date]]),"dddd")</f>
        <v>Monday</v>
      </c>
      <c r="C21" t="s">
        <v>9</v>
      </c>
      <c r="D21">
        <v>106</v>
      </c>
      <c r="E21">
        <v>162</v>
      </c>
      <c r="F21">
        <v>75</v>
      </c>
      <c r="G21">
        <v>120</v>
      </c>
      <c r="H21">
        <v>0.35</v>
      </c>
      <c r="I21">
        <f>Table2[[#This Row],[Lemon]]+Table2[[#This Row],[Orange]]</f>
        <v>268</v>
      </c>
      <c r="J21" s="8">
        <f>Table2[[#This Row],[Price]]*Table2[[#This Row],[Sales]]</f>
        <v>93.8</v>
      </c>
    </row>
    <row r="22" spans="1:10" x14ac:dyDescent="0.25">
      <c r="A22" s="1">
        <v>42206</v>
      </c>
      <c r="B22" s="1" t="str">
        <f>TEXT(WEEKDAY(Table2[[#This Row],[Date]]),"dddd")</f>
        <v>Tuesday</v>
      </c>
      <c r="C22" t="s">
        <v>9</v>
      </c>
      <c r="D22">
        <v>147</v>
      </c>
      <c r="E22">
        <v>138</v>
      </c>
      <c r="F22">
        <v>75</v>
      </c>
      <c r="G22">
        <v>110</v>
      </c>
      <c r="H22">
        <v>0.35</v>
      </c>
      <c r="I22">
        <f>Table2[[#This Row],[Lemon]]+Table2[[#This Row],[Orange]]</f>
        <v>285</v>
      </c>
      <c r="J22" s="8">
        <f>Table2[[#This Row],[Price]]*Table2[[#This Row],[Sales]]</f>
        <v>99.75</v>
      </c>
    </row>
    <row r="23" spans="1:10" x14ac:dyDescent="0.25">
      <c r="A23" s="1">
        <v>42207</v>
      </c>
      <c r="B23" s="1" t="str">
        <f>TEXT(WEEKDAY(Table2[[#This Row],[Date]]),"dddd")</f>
        <v>Wednesday</v>
      </c>
      <c r="C23" t="s">
        <v>9</v>
      </c>
      <c r="D23">
        <v>145</v>
      </c>
      <c r="E23">
        <v>134</v>
      </c>
      <c r="F23">
        <v>76</v>
      </c>
      <c r="G23">
        <v>90</v>
      </c>
      <c r="H23">
        <v>0.75</v>
      </c>
      <c r="I23">
        <f>Table2[[#This Row],[Lemon]]+Table2[[#This Row],[Orange]]</f>
        <v>279</v>
      </c>
      <c r="J23" s="8">
        <f>Table2[[#This Row],[Price]]*Table2[[#This Row],[Sales]]</f>
        <v>209.25</v>
      </c>
    </row>
    <row r="24" spans="1:10" x14ac:dyDescent="0.25">
      <c r="A24" s="1">
        <v>42208</v>
      </c>
      <c r="B24" s="1" t="str">
        <f>TEXT(WEEKDAY(Table2[[#This Row],[Date]]),"dddd")</f>
        <v>Thursday</v>
      </c>
      <c r="C24" t="s">
        <v>9</v>
      </c>
      <c r="D24">
        <v>95</v>
      </c>
      <c r="E24">
        <v>171</v>
      </c>
      <c r="F24">
        <v>78</v>
      </c>
      <c r="G24">
        <v>100</v>
      </c>
      <c r="H24">
        <v>0.75</v>
      </c>
      <c r="I24">
        <f>Table2[[#This Row],[Lemon]]+Table2[[#This Row],[Orange]]</f>
        <v>266</v>
      </c>
      <c r="J24" s="8">
        <f>Table2[[#This Row],[Price]]*Table2[[#This Row],[Sales]]</f>
        <v>199.5</v>
      </c>
    </row>
    <row r="25" spans="1:10" x14ac:dyDescent="0.25">
      <c r="A25" s="1">
        <v>42209</v>
      </c>
      <c r="B25" s="1" t="str">
        <f>TEXT(WEEKDAY(Table2[[#This Row],[Date]]),"dddd")</f>
        <v>Friday</v>
      </c>
      <c r="C25" t="s">
        <v>8</v>
      </c>
      <c r="D25">
        <v>91</v>
      </c>
      <c r="E25">
        <v>107</v>
      </c>
      <c r="F25">
        <v>72</v>
      </c>
      <c r="G25">
        <v>95</v>
      </c>
      <c r="H25">
        <v>0.75</v>
      </c>
      <c r="I25">
        <f>Table2[[#This Row],[Lemon]]+Table2[[#This Row],[Orange]]</f>
        <v>198</v>
      </c>
      <c r="J25" s="8">
        <f>Table2[[#This Row],[Price]]*Table2[[#This Row],[Sales]]</f>
        <v>148.5</v>
      </c>
    </row>
    <row r="26" spans="1:10" x14ac:dyDescent="0.25">
      <c r="A26" s="1">
        <v>42210</v>
      </c>
      <c r="B26" s="1" t="str">
        <f>TEXT(WEEKDAY(Table2[[#This Row],[Date]]),"dddd")</f>
        <v>Saturday</v>
      </c>
      <c r="C26" t="s">
        <v>8</v>
      </c>
      <c r="D26">
        <v>129</v>
      </c>
      <c r="E26">
        <v>155</v>
      </c>
      <c r="F26">
        <v>74</v>
      </c>
      <c r="G26">
        <v>100</v>
      </c>
      <c r="H26">
        <v>0.75</v>
      </c>
      <c r="I26">
        <f>Table2[[#This Row],[Lemon]]+Table2[[#This Row],[Orange]]</f>
        <v>284</v>
      </c>
      <c r="J26" s="8">
        <f>Table2[[#This Row],[Price]]*Table2[[#This Row],[Sales]]</f>
        <v>213</v>
      </c>
    </row>
    <row r="27" spans="1:10" x14ac:dyDescent="0.25">
      <c r="A27" s="1">
        <v>42211</v>
      </c>
      <c r="B27" s="1" t="str">
        <f>TEXT(WEEKDAY(Table2[[#This Row],[Date]]),"dddd")</f>
        <v>Sunday</v>
      </c>
      <c r="C27" t="s">
        <v>8</v>
      </c>
      <c r="D27">
        <v>175</v>
      </c>
      <c r="E27">
        <v>155</v>
      </c>
      <c r="F27">
        <v>82</v>
      </c>
      <c r="G27">
        <v>100</v>
      </c>
      <c r="H27">
        <v>0.75</v>
      </c>
      <c r="I27">
        <f>Table2[[#This Row],[Lemon]]+Table2[[#This Row],[Orange]]</f>
        <v>330</v>
      </c>
      <c r="J27" s="8">
        <f>Table2[[#This Row],[Price]]*Table2[[#This Row],[Sales]]</f>
        <v>247.5</v>
      </c>
    </row>
    <row r="28" spans="1:10" x14ac:dyDescent="0.25">
      <c r="A28" s="1">
        <v>42212</v>
      </c>
      <c r="B28" s="1" t="str">
        <f>TEXT(WEEKDAY(Table2[[#This Row],[Date]]),"dddd")</f>
        <v>Monday</v>
      </c>
      <c r="C28" t="s">
        <v>8</v>
      </c>
      <c r="D28">
        <v>113</v>
      </c>
      <c r="E28">
        <v>117</v>
      </c>
      <c r="F28">
        <v>71</v>
      </c>
      <c r="G28">
        <v>115</v>
      </c>
      <c r="H28">
        <v>0.75</v>
      </c>
      <c r="I28">
        <f>Table2[[#This Row],[Lemon]]+Table2[[#This Row],[Orange]]</f>
        <v>230</v>
      </c>
      <c r="J28" s="8">
        <f>Table2[[#This Row],[Price]]*Table2[[#This Row],[Sales]]</f>
        <v>172.5</v>
      </c>
    </row>
    <row r="29" spans="1:10" x14ac:dyDescent="0.25">
      <c r="A29" s="1">
        <v>42213</v>
      </c>
      <c r="B29" s="1" t="str">
        <f>TEXT(WEEKDAY(Table2[[#This Row],[Date]]),"dddd")</f>
        <v>Tuesday</v>
      </c>
      <c r="C29" t="s">
        <v>8</v>
      </c>
      <c r="D29">
        <v>138</v>
      </c>
      <c r="E29">
        <v>136</v>
      </c>
      <c r="F29">
        <v>84</v>
      </c>
      <c r="G29">
        <v>90</v>
      </c>
      <c r="H29">
        <v>0.5</v>
      </c>
      <c r="I29">
        <f>Table2[[#This Row],[Lemon]]+Table2[[#This Row],[Orange]]</f>
        <v>274</v>
      </c>
      <c r="J29" s="8">
        <f>Table2[[#This Row],[Price]]*Table2[[#This Row],[Sales]]</f>
        <v>137</v>
      </c>
    </row>
    <row r="30" spans="1:10" x14ac:dyDescent="0.25">
      <c r="A30" s="1">
        <v>42214</v>
      </c>
      <c r="B30" s="1" t="str">
        <f>TEXT(WEEKDAY(Table2[[#This Row],[Date]]),"dddd")</f>
        <v>Wednesday</v>
      </c>
      <c r="C30" t="s">
        <v>8</v>
      </c>
      <c r="D30">
        <v>101</v>
      </c>
      <c r="E30">
        <v>86</v>
      </c>
      <c r="F30">
        <v>81</v>
      </c>
      <c r="G30">
        <v>140</v>
      </c>
      <c r="H30">
        <v>0.5</v>
      </c>
      <c r="I30">
        <f>Table2[[#This Row],[Lemon]]+Table2[[#This Row],[Orange]]</f>
        <v>187</v>
      </c>
      <c r="J30" s="8">
        <f>Table2[[#This Row],[Price]]*Table2[[#This Row],[Sales]]</f>
        <v>93.5</v>
      </c>
    </row>
    <row r="31" spans="1:10" x14ac:dyDescent="0.25">
      <c r="A31" s="1">
        <v>42215</v>
      </c>
      <c r="B31" s="1" t="str">
        <f>TEXT(WEEKDAY(Table2[[#This Row],[Date]]),"dddd")</f>
        <v>Thursday</v>
      </c>
      <c r="C31" t="s">
        <v>8</v>
      </c>
      <c r="D31">
        <v>93</v>
      </c>
      <c r="E31">
        <v>84</v>
      </c>
      <c r="F31">
        <v>77</v>
      </c>
      <c r="G31">
        <v>145</v>
      </c>
      <c r="H31">
        <v>0.5</v>
      </c>
      <c r="I31">
        <f>Table2[[#This Row],[Lemon]]+Table2[[#This Row],[Orange]]</f>
        <v>177</v>
      </c>
      <c r="J31" s="8">
        <f>Table2[[#This Row],[Price]]*Table2[[#This Row],[Sales]]</f>
        <v>88.5</v>
      </c>
    </row>
    <row r="32" spans="1:10" x14ac:dyDescent="0.25">
      <c r="A32" s="1">
        <v>42216</v>
      </c>
      <c r="B32" s="1" t="str">
        <f>TEXT(WEEKDAY(Table2[[#This Row],[Date]]),"dddd")</f>
        <v>Friday</v>
      </c>
      <c r="C32" t="s">
        <v>8</v>
      </c>
      <c r="D32">
        <v>105</v>
      </c>
      <c r="E32">
        <v>132</v>
      </c>
      <c r="F32">
        <v>79</v>
      </c>
      <c r="G32">
        <v>115</v>
      </c>
      <c r="H32">
        <v>0.5</v>
      </c>
      <c r="I32">
        <f>Table2[[#This Row],[Lemon]]+Table2[[#This Row],[Orange]]</f>
        <v>237</v>
      </c>
      <c r="J32" s="8">
        <f>Table2[[#This Row],[Price]]*Table2[[#This Row],[Sales]]</f>
        <v>118.5</v>
      </c>
    </row>
    <row r="33" spans="1:10" x14ac:dyDescent="0.25">
      <c r="A33" s="7">
        <f>COUNT(Table2[Date])</f>
        <v>31</v>
      </c>
      <c r="B33" s="1"/>
      <c r="D33">
        <f>AVERAGE(Table2[Lemon])</f>
        <v>123.48387096774194</v>
      </c>
      <c r="E33">
        <f>AVERAGE(Table2[Orange])</f>
        <v>129.83870967741936</v>
      </c>
      <c r="F33">
        <f>MAX(Table2[Temperature])</f>
        <v>84</v>
      </c>
      <c r="I33" s="7">
        <f>SUBTOTAL(109,Table2[Sales])</f>
        <v>7853</v>
      </c>
      <c r="J33" s="11">
        <f>SUBTOTAL(109,Table2[Revenue])</f>
        <v>3514.5999999999995</v>
      </c>
    </row>
  </sheetData>
  <conditionalFormatting sqref="J2:J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{B3549A96-EE49-4FC0-A675-5E040B0A66E4}</x14:id>
        </ext>
      </extLst>
    </cfRule>
  </conditionalFormatting>
  <conditionalFormatting sqref="F2:F32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32">
    <cfRule type="top10" dxfId="6" priority="2" percent="1" rank="10"/>
    <cfRule type="top10" dxfId="7" priority="1" percent="1" bottom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549A96-EE49-4FC0-A675-5E040B0A66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J2:J32</xm:sqref>
        </x14:conditionalFormatting>
        <x14:conditionalFormatting xmlns:xm="http://schemas.microsoft.com/office/excel/2006/main">
          <x14:cfRule type="iconSet" priority="3" id="{8903DB18-5584-42BD-9882-A9F7DCB37CA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G2:G32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Sheet1!I2:I32</xm:f>
              <xm:sqref>I34</xm:sqref>
            </x14:sparkline>
          </x14:sparklines>
        </x14:sparklineGroup>
        <x14:sparklineGroup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Sheet1!H2:H32</xm:f>
              <xm:sqref>H33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B1" workbookViewId="0">
      <selection activeCell="F15" sqref="F15"/>
    </sheetView>
  </sheetViews>
  <sheetFormatPr defaultRowHeight="15" x14ac:dyDescent="0.25"/>
  <cols>
    <col min="1" max="1" width="16.140625" customWidth="1"/>
    <col min="2" max="2" width="13.5703125" customWidth="1"/>
    <col min="3" max="3" width="20.85546875" customWidth="1"/>
    <col min="4" max="4" width="19.140625" customWidth="1"/>
    <col min="5" max="5" width="17.28515625" customWidth="1"/>
    <col min="7" max="7" width="15" customWidth="1"/>
    <col min="8" max="8" width="18.7109375" customWidth="1"/>
    <col min="9" max="11" width="20.140625" customWidth="1"/>
  </cols>
  <sheetData>
    <row r="1" spans="1:12" x14ac:dyDescent="0.25">
      <c r="A1" s="17" t="s">
        <v>2</v>
      </c>
      <c r="B1" s="17"/>
      <c r="C1" s="17" t="s">
        <v>3</v>
      </c>
      <c r="D1" s="17"/>
      <c r="E1" s="17" t="s">
        <v>4</v>
      </c>
      <c r="F1" s="17"/>
      <c r="G1" s="17" t="s">
        <v>5</v>
      </c>
      <c r="H1" s="17"/>
      <c r="I1" s="17" t="s">
        <v>6</v>
      </c>
      <c r="J1" s="17"/>
      <c r="K1" s="17" t="s">
        <v>7</v>
      </c>
      <c r="L1" s="17"/>
    </row>
    <row r="2" spans="1:12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15" t="s">
        <v>23</v>
      </c>
      <c r="B3" s="15">
        <v>123.48387096774194</v>
      </c>
      <c r="C3" s="15" t="s">
        <v>23</v>
      </c>
      <c r="D3" s="15">
        <v>129.83870967741936</v>
      </c>
      <c r="E3" s="15" t="s">
        <v>23</v>
      </c>
      <c r="F3" s="15">
        <v>76.774193548387103</v>
      </c>
      <c r="G3" s="15" t="s">
        <v>23</v>
      </c>
      <c r="H3" s="15">
        <v>114.19354838709677</v>
      </c>
      <c r="I3" s="15" t="s">
        <v>23</v>
      </c>
      <c r="J3" s="15">
        <v>0.44677419354838704</v>
      </c>
      <c r="K3" s="15" t="s">
        <v>23</v>
      </c>
      <c r="L3" s="15">
        <v>253.32258064516128</v>
      </c>
    </row>
    <row r="4" spans="1:12" x14ac:dyDescent="0.25">
      <c r="A4" s="15" t="s">
        <v>24</v>
      </c>
      <c r="B4" s="15">
        <v>5.1491456578637056</v>
      </c>
      <c r="C4" s="15" t="s">
        <v>24</v>
      </c>
      <c r="D4" s="15">
        <v>5.0298243356729726</v>
      </c>
      <c r="E4" s="15" t="s">
        <v>24</v>
      </c>
      <c r="F4" s="15">
        <v>0.6826729209737783</v>
      </c>
      <c r="G4" s="15" t="s">
        <v>24</v>
      </c>
      <c r="H4" s="15">
        <v>3.1800518541923246</v>
      </c>
      <c r="I4" s="15" t="s">
        <v>24</v>
      </c>
      <c r="J4" s="15">
        <v>2.8580717978498989E-2</v>
      </c>
      <c r="K4" s="15" t="s">
        <v>24</v>
      </c>
      <c r="L4" s="15">
        <v>6.7612728802204618</v>
      </c>
    </row>
    <row r="5" spans="1:12" x14ac:dyDescent="0.25">
      <c r="A5" s="15" t="s">
        <v>25</v>
      </c>
      <c r="B5" s="15">
        <v>123</v>
      </c>
      <c r="C5" s="15" t="s">
        <v>25</v>
      </c>
      <c r="D5" s="15">
        <v>132</v>
      </c>
      <c r="E5" s="15" t="s">
        <v>25</v>
      </c>
      <c r="F5" s="15">
        <v>76</v>
      </c>
      <c r="G5" s="15" t="s">
        <v>25</v>
      </c>
      <c r="H5" s="15">
        <v>110</v>
      </c>
      <c r="I5" s="15" t="s">
        <v>25</v>
      </c>
      <c r="J5" s="15">
        <v>0.35</v>
      </c>
      <c r="K5" s="15" t="s">
        <v>25</v>
      </c>
      <c r="L5" s="15">
        <v>259</v>
      </c>
    </row>
    <row r="6" spans="1:12" x14ac:dyDescent="0.25">
      <c r="A6" s="15" t="s">
        <v>26</v>
      </c>
      <c r="B6" s="15">
        <v>82</v>
      </c>
      <c r="C6" s="15" t="s">
        <v>26</v>
      </c>
      <c r="D6" s="15">
        <v>134</v>
      </c>
      <c r="E6" s="15" t="s">
        <v>26</v>
      </c>
      <c r="F6" s="15">
        <v>74</v>
      </c>
      <c r="G6" s="15" t="s">
        <v>26</v>
      </c>
      <c r="H6" s="15">
        <v>140</v>
      </c>
      <c r="I6" s="15" t="s">
        <v>26</v>
      </c>
      <c r="J6" s="15">
        <v>0.35</v>
      </c>
      <c r="K6" s="15" t="s">
        <v>26</v>
      </c>
      <c r="L6" s="15">
        <v>279</v>
      </c>
    </row>
    <row r="7" spans="1:12" x14ac:dyDescent="0.25">
      <c r="A7" s="15" t="s">
        <v>27</v>
      </c>
      <c r="B7" s="15">
        <v>28.669229692874485</v>
      </c>
      <c r="C7" s="15" t="s">
        <v>27</v>
      </c>
      <c r="D7" s="15">
        <v>28.004876687455166</v>
      </c>
      <c r="E7" s="15" t="s">
        <v>27</v>
      </c>
      <c r="F7" s="15">
        <v>3.8009619608668785</v>
      </c>
      <c r="G7" s="15" t="s">
        <v>27</v>
      </c>
      <c r="H7" s="15">
        <v>17.705779385723556</v>
      </c>
      <c r="I7" s="15" t="s">
        <v>27</v>
      </c>
      <c r="J7" s="15">
        <v>0.15913070302478197</v>
      </c>
      <c r="K7" s="15" t="s">
        <v>27</v>
      </c>
      <c r="L7" s="15">
        <v>37.645174189860583</v>
      </c>
    </row>
    <row r="8" spans="1:12" x14ac:dyDescent="0.25">
      <c r="A8" s="15" t="s">
        <v>28</v>
      </c>
      <c r="B8" s="15">
        <v>821.92473118279599</v>
      </c>
      <c r="C8" s="15" t="s">
        <v>28</v>
      </c>
      <c r="D8" s="15">
        <v>784.27311827956976</v>
      </c>
      <c r="E8" s="15" t="s">
        <v>28</v>
      </c>
      <c r="F8" s="15">
        <v>14.447311827956986</v>
      </c>
      <c r="G8" s="15" t="s">
        <v>28</v>
      </c>
      <c r="H8" s="15">
        <v>313.49462365591319</v>
      </c>
      <c r="I8" s="15" t="s">
        <v>28</v>
      </c>
      <c r="J8" s="15">
        <v>2.5322580645161352E-2</v>
      </c>
      <c r="K8" s="15" t="s">
        <v>28</v>
      </c>
      <c r="L8" s="15">
        <v>1417.1591397849454</v>
      </c>
    </row>
    <row r="9" spans="1:12" x14ac:dyDescent="0.25">
      <c r="A9" s="15" t="s">
        <v>29</v>
      </c>
      <c r="B9" s="15">
        <v>-1.2134072984186335</v>
      </c>
      <c r="C9" s="15" t="s">
        <v>29</v>
      </c>
      <c r="D9" s="15">
        <v>-1.250548742058422</v>
      </c>
      <c r="E9" s="15" t="s">
        <v>29</v>
      </c>
      <c r="F9" s="15">
        <v>-0.76764020455571336</v>
      </c>
      <c r="G9" s="15" t="s">
        <v>29</v>
      </c>
      <c r="H9" s="15">
        <v>-1.232010780920926</v>
      </c>
      <c r="I9" s="15" t="s">
        <v>29</v>
      </c>
      <c r="J9" s="15">
        <v>1.5209601924317084E-2</v>
      </c>
      <c r="K9" s="15" t="s">
        <v>29</v>
      </c>
      <c r="L9" s="15">
        <v>-0.18056652982489618</v>
      </c>
    </row>
    <row r="10" spans="1:12" x14ac:dyDescent="0.25">
      <c r="A10" s="15" t="s">
        <v>30</v>
      </c>
      <c r="B10" s="15">
        <v>0.17176188188285729</v>
      </c>
      <c r="C10" s="15" t="s">
        <v>30</v>
      </c>
      <c r="D10" s="15">
        <v>5.437062700039972E-2</v>
      </c>
      <c r="E10" s="15" t="s">
        <v>30</v>
      </c>
      <c r="F10" s="15">
        <v>0.50155770057789772</v>
      </c>
      <c r="G10" s="15" t="s">
        <v>30</v>
      </c>
      <c r="H10" s="15">
        <v>0.37325783430790876</v>
      </c>
      <c r="I10" s="15" t="s">
        <v>30</v>
      </c>
      <c r="J10" s="15">
        <v>1.3162469606033051</v>
      </c>
      <c r="K10" s="15" t="s">
        <v>30</v>
      </c>
      <c r="L10" s="15">
        <v>-4.6469049937144603E-2</v>
      </c>
    </row>
    <row r="11" spans="1:12" x14ac:dyDescent="0.25">
      <c r="A11" s="15" t="s">
        <v>31</v>
      </c>
      <c r="B11" s="15">
        <v>93</v>
      </c>
      <c r="C11" s="15" t="s">
        <v>31</v>
      </c>
      <c r="D11" s="15">
        <v>91</v>
      </c>
      <c r="E11" s="15" t="s">
        <v>31</v>
      </c>
      <c r="F11" s="15">
        <v>13</v>
      </c>
      <c r="G11" s="15" t="s">
        <v>31</v>
      </c>
      <c r="H11" s="15">
        <v>55</v>
      </c>
      <c r="I11" s="15" t="s">
        <v>31</v>
      </c>
      <c r="J11" s="15">
        <v>0.4</v>
      </c>
      <c r="K11" s="15" t="s">
        <v>31</v>
      </c>
      <c r="L11" s="15">
        <v>154</v>
      </c>
    </row>
    <row r="12" spans="1:12" x14ac:dyDescent="0.25">
      <c r="A12" s="15" t="s">
        <v>32</v>
      </c>
      <c r="B12" s="15">
        <v>82</v>
      </c>
      <c r="C12" s="15" t="s">
        <v>32</v>
      </c>
      <c r="D12" s="15">
        <v>84</v>
      </c>
      <c r="E12" s="15" t="s">
        <v>32</v>
      </c>
      <c r="F12" s="15">
        <v>71</v>
      </c>
      <c r="G12" s="15" t="s">
        <v>32</v>
      </c>
      <c r="H12" s="15">
        <v>90</v>
      </c>
      <c r="I12" s="15" t="s">
        <v>32</v>
      </c>
      <c r="J12" s="15">
        <v>0.35</v>
      </c>
      <c r="K12" s="15" t="s">
        <v>32</v>
      </c>
      <c r="L12" s="15">
        <v>177</v>
      </c>
    </row>
    <row r="13" spans="1:12" x14ac:dyDescent="0.25">
      <c r="A13" s="15" t="s">
        <v>33</v>
      </c>
      <c r="B13" s="15">
        <v>175</v>
      </c>
      <c r="C13" s="15" t="s">
        <v>33</v>
      </c>
      <c r="D13" s="15">
        <v>175</v>
      </c>
      <c r="E13" s="15" t="s">
        <v>33</v>
      </c>
      <c r="F13" s="15">
        <v>84</v>
      </c>
      <c r="G13" s="15" t="s">
        <v>33</v>
      </c>
      <c r="H13" s="15">
        <v>145</v>
      </c>
      <c r="I13" s="15" t="s">
        <v>33</v>
      </c>
      <c r="J13" s="15">
        <v>0.75</v>
      </c>
      <c r="K13" s="15" t="s">
        <v>33</v>
      </c>
      <c r="L13" s="15">
        <v>331</v>
      </c>
    </row>
    <row r="14" spans="1:12" x14ac:dyDescent="0.25">
      <c r="A14" s="15" t="s">
        <v>34</v>
      </c>
      <c r="B14" s="15">
        <v>3828</v>
      </c>
      <c r="C14" s="15" t="s">
        <v>34</v>
      </c>
      <c r="D14" s="15">
        <v>4025</v>
      </c>
      <c r="E14" s="15" t="s">
        <v>34</v>
      </c>
      <c r="F14" s="15">
        <v>2380</v>
      </c>
      <c r="G14" s="15" t="s">
        <v>34</v>
      </c>
      <c r="H14" s="15">
        <v>3540</v>
      </c>
      <c r="I14" s="15" t="s">
        <v>34</v>
      </c>
      <c r="J14" s="15">
        <v>13.849999999999998</v>
      </c>
      <c r="K14" s="15" t="s">
        <v>34</v>
      </c>
      <c r="L14" s="15">
        <v>7853</v>
      </c>
    </row>
    <row r="15" spans="1:12" ht="15.75" thickBot="1" x14ac:dyDescent="0.3">
      <c r="A15" s="16" t="s">
        <v>35</v>
      </c>
      <c r="B15" s="16">
        <v>31</v>
      </c>
      <c r="C15" s="16" t="s">
        <v>35</v>
      </c>
      <c r="D15" s="16">
        <v>31</v>
      </c>
      <c r="E15" s="16" t="s">
        <v>35</v>
      </c>
      <c r="F15" s="16">
        <v>31</v>
      </c>
      <c r="G15" s="16" t="s">
        <v>35</v>
      </c>
      <c r="H15" s="16">
        <v>31</v>
      </c>
      <c r="I15" s="16" t="s">
        <v>35</v>
      </c>
      <c r="J15" s="16">
        <v>31</v>
      </c>
      <c r="K15" s="16" t="s">
        <v>35</v>
      </c>
      <c r="L15" s="16">
        <v>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6" sqref="B6"/>
    </sheetView>
  </sheetViews>
  <sheetFormatPr defaultRowHeight="15" x14ac:dyDescent="0.25"/>
  <cols>
    <col min="1" max="1" width="12.5703125" bestFit="1" customWidth="1"/>
    <col min="2" max="2" width="12.5703125" customWidth="1"/>
    <col min="3" max="3" width="15.140625" customWidth="1"/>
    <col min="4" max="4" width="15.42578125" customWidth="1"/>
    <col min="5" max="5" width="14" customWidth="1"/>
    <col min="6" max="6" width="15.7109375" customWidth="1"/>
    <col min="7" max="7" width="10.28515625" customWidth="1"/>
  </cols>
  <sheetData>
    <row r="1" spans="1:8" x14ac:dyDescent="0.25">
      <c r="A1" s="17"/>
      <c r="B1" s="17" t="s">
        <v>2</v>
      </c>
      <c r="C1" s="17" t="s">
        <v>3</v>
      </c>
      <c r="D1" s="17" t="s">
        <v>4</v>
      </c>
      <c r="E1" s="17" t="s">
        <v>5</v>
      </c>
      <c r="F1" s="17" t="s">
        <v>6</v>
      </c>
      <c r="G1" s="17" t="s">
        <v>7</v>
      </c>
      <c r="H1" s="17" t="s">
        <v>10</v>
      </c>
    </row>
    <row r="2" spans="1:8" x14ac:dyDescent="0.25">
      <c r="A2" s="15" t="s">
        <v>2</v>
      </c>
      <c r="B2" s="15">
        <v>1</v>
      </c>
      <c r="C2" s="15"/>
      <c r="D2" s="15"/>
      <c r="E2" s="15"/>
      <c r="F2" s="15"/>
      <c r="G2" s="15"/>
      <c r="H2" s="15"/>
    </row>
    <row r="3" spans="1:8" x14ac:dyDescent="0.25">
      <c r="A3" s="15" t="s">
        <v>3</v>
      </c>
      <c r="B3" s="15">
        <v>-0.11772563990660229</v>
      </c>
      <c r="C3" s="15">
        <v>1</v>
      </c>
      <c r="D3" s="15"/>
      <c r="E3" s="15"/>
      <c r="F3" s="15"/>
      <c r="G3" s="15"/>
      <c r="H3" s="15"/>
    </row>
    <row r="4" spans="1:8" x14ac:dyDescent="0.25">
      <c r="A4" s="15" t="s">
        <v>4</v>
      </c>
      <c r="B4" s="15">
        <v>0.18977192120927053</v>
      </c>
      <c r="C4" s="15">
        <v>6.0084274738785637E-2</v>
      </c>
      <c r="D4" s="15">
        <v>1</v>
      </c>
      <c r="E4" s="15"/>
      <c r="F4" s="15"/>
      <c r="G4" s="15"/>
      <c r="H4" s="15"/>
    </row>
    <row r="5" spans="1:8" x14ac:dyDescent="0.25">
      <c r="A5" s="15" t="s">
        <v>5</v>
      </c>
      <c r="B5" s="15">
        <v>1.5897787048038271E-2</v>
      </c>
      <c r="C5" s="15">
        <v>-0.2758930737273026</v>
      </c>
      <c r="D5" s="15">
        <v>-3.1954974491312416E-4</v>
      </c>
      <c r="E5" s="15">
        <v>1</v>
      </c>
      <c r="F5" s="15"/>
      <c r="G5" s="15"/>
      <c r="H5" s="15"/>
    </row>
    <row r="6" spans="1:8" x14ac:dyDescent="0.25">
      <c r="A6" s="15" t="s">
        <v>6</v>
      </c>
      <c r="B6" s="15">
        <v>-4.1658772428757478E-2</v>
      </c>
      <c r="C6" s="15">
        <v>8.8141224065594687E-2</v>
      </c>
      <c r="D6" s="15">
        <v>-5.359902172752358E-2</v>
      </c>
      <c r="E6" s="15">
        <v>-0.34404381314920446</v>
      </c>
      <c r="F6" s="15">
        <v>1</v>
      </c>
      <c r="G6" s="15"/>
      <c r="H6" s="15"/>
    </row>
    <row r="7" spans="1:8" x14ac:dyDescent="0.25">
      <c r="A7" s="15" t="s">
        <v>7</v>
      </c>
      <c r="B7" s="15">
        <v>0.67398645936328705</v>
      </c>
      <c r="C7" s="15">
        <v>0.65426110534151727</v>
      </c>
      <c r="D7" s="15">
        <v>0.1892212655836274</v>
      </c>
      <c r="E7" s="15">
        <v>-0.19313429560715756</v>
      </c>
      <c r="F7" s="15">
        <v>3.3843891626838485E-2</v>
      </c>
      <c r="G7" s="15">
        <v>1</v>
      </c>
      <c r="H7" s="15"/>
    </row>
    <row r="8" spans="1:8" ht="15.75" thickBot="1" x14ac:dyDescent="0.3">
      <c r="A8" s="16" t="s">
        <v>10</v>
      </c>
      <c r="B8" s="16">
        <v>0.23484350216180766</v>
      </c>
      <c r="C8" s="16">
        <v>0.33666156856334378</v>
      </c>
      <c r="D8" s="16">
        <v>5.5468138465072599E-2</v>
      </c>
      <c r="E8" s="16">
        <v>-0.40131518640134084</v>
      </c>
      <c r="F8" s="16">
        <v>0.90768223454267027</v>
      </c>
      <c r="G8" s="16">
        <v>0.42929667257936138</v>
      </c>
      <c r="H8" s="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1" sqref="B11"/>
    </sheetView>
  </sheetViews>
  <sheetFormatPr defaultRowHeight="15" x14ac:dyDescent="0.25"/>
  <cols>
    <col min="1" max="1" width="48.28515625" customWidth="1"/>
    <col min="2" max="2" width="19" customWidth="1"/>
    <col min="3" max="3" width="23.7109375" customWidth="1"/>
  </cols>
  <sheetData>
    <row r="1" spans="1:3" x14ac:dyDescent="0.25">
      <c r="A1" t="s">
        <v>36</v>
      </c>
    </row>
    <row r="2" spans="1:3" ht="15.75" thickBot="1" x14ac:dyDescent="0.3"/>
    <row r="3" spans="1:3" x14ac:dyDescent="0.25">
      <c r="A3" s="17"/>
      <c r="B3" s="17" t="s">
        <v>2</v>
      </c>
      <c r="C3" s="17" t="s">
        <v>3</v>
      </c>
    </row>
    <row r="4" spans="1:3" x14ac:dyDescent="0.25">
      <c r="A4" s="15" t="s">
        <v>23</v>
      </c>
      <c r="B4" s="15">
        <v>123.48387096774194</v>
      </c>
      <c r="C4" s="15">
        <v>129.83870967741936</v>
      </c>
    </row>
    <row r="5" spans="1:3" x14ac:dyDescent="0.25">
      <c r="A5" s="15" t="s">
        <v>37</v>
      </c>
      <c r="B5" s="15">
        <v>821.92473118279599</v>
      </c>
      <c r="C5" s="15">
        <v>784.27311827956976</v>
      </c>
    </row>
    <row r="6" spans="1:3" x14ac:dyDescent="0.25">
      <c r="A6" s="15" t="s">
        <v>38</v>
      </c>
      <c r="B6" s="15">
        <v>31</v>
      </c>
      <c r="C6" s="15">
        <v>31</v>
      </c>
    </row>
    <row r="7" spans="1:3" x14ac:dyDescent="0.25">
      <c r="A7" s="15" t="s">
        <v>39</v>
      </c>
      <c r="B7" s="15">
        <v>803.09892473118282</v>
      </c>
      <c r="C7" s="15"/>
    </row>
    <row r="8" spans="1:3" x14ac:dyDescent="0.25">
      <c r="A8" s="15" t="s">
        <v>40</v>
      </c>
      <c r="B8" s="15">
        <v>0</v>
      </c>
      <c r="C8" s="15"/>
    </row>
    <row r="9" spans="1:3" x14ac:dyDescent="0.25">
      <c r="A9" s="15" t="s">
        <v>41</v>
      </c>
      <c r="B9" s="15">
        <v>60</v>
      </c>
      <c r="C9" s="15"/>
    </row>
    <row r="10" spans="1:3" x14ac:dyDescent="0.25">
      <c r="A10" s="15" t="s">
        <v>42</v>
      </c>
      <c r="B10" s="15">
        <v>-0.88284784081719825</v>
      </c>
      <c r="C10" s="15"/>
    </row>
    <row r="11" spans="1:3" x14ac:dyDescent="0.25">
      <c r="A11" s="15" t="s">
        <v>43</v>
      </c>
      <c r="B11" s="15">
        <v>0.19042103557983159</v>
      </c>
      <c r="C11" s="15"/>
    </row>
    <row r="12" spans="1:3" x14ac:dyDescent="0.25">
      <c r="A12" s="15" t="s">
        <v>44</v>
      </c>
      <c r="B12" s="15">
        <v>1.6706488649046354</v>
      </c>
      <c r="C12" s="15"/>
    </row>
    <row r="13" spans="1:3" x14ac:dyDescent="0.25">
      <c r="A13" s="15" t="s">
        <v>45</v>
      </c>
      <c r="B13" s="15">
        <v>0.38084207115966318</v>
      </c>
      <c r="C13" s="15"/>
    </row>
    <row r="14" spans="1:3" ht="15.75" thickBot="1" x14ac:dyDescent="0.3">
      <c r="A14" s="16" t="s">
        <v>46</v>
      </c>
      <c r="B14" s="16">
        <v>2.0002978220142609</v>
      </c>
      <c r="C14" s="1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F40" sqref="F40"/>
    </sheetView>
  </sheetViews>
  <sheetFormatPr defaultColWidth="18.28515625" defaultRowHeight="15" x14ac:dyDescent="0.25"/>
  <sheetData>
    <row r="1" spans="1:9" x14ac:dyDescent="0.25">
      <c r="A1" t="s">
        <v>47</v>
      </c>
    </row>
    <row r="2" spans="1:9" ht="15.75" thickBot="1" x14ac:dyDescent="0.3"/>
    <row r="3" spans="1:9" x14ac:dyDescent="0.25">
      <c r="A3" s="18" t="s">
        <v>48</v>
      </c>
      <c r="B3" s="18"/>
    </row>
    <row r="4" spans="1:9" x14ac:dyDescent="0.25">
      <c r="A4" s="15" t="s">
        <v>49</v>
      </c>
      <c r="B4" s="15">
        <v>0.27139527100553695</v>
      </c>
    </row>
    <row r="5" spans="1:9" x14ac:dyDescent="0.25">
      <c r="A5" s="15" t="s">
        <v>50</v>
      </c>
      <c r="B5" s="15">
        <v>7.3655393124168855E-2</v>
      </c>
    </row>
    <row r="6" spans="1:9" x14ac:dyDescent="0.25">
      <c r="A6" s="15" t="s">
        <v>51</v>
      </c>
      <c r="B6" s="15">
        <v>-2.9271785417590155E-2</v>
      </c>
    </row>
    <row r="7" spans="1:9" x14ac:dyDescent="0.25">
      <c r="A7" s="15" t="s">
        <v>24</v>
      </c>
      <c r="B7" s="15">
        <v>38.19217089963999</v>
      </c>
    </row>
    <row r="8" spans="1:9" ht="15.75" thickBot="1" x14ac:dyDescent="0.3">
      <c r="A8" s="16" t="s">
        <v>38</v>
      </c>
      <c r="B8" s="16">
        <v>31</v>
      </c>
    </row>
    <row r="10" spans="1:9" ht="15.75" thickBot="1" x14ac:dyDescent="0.3">
      <c r="A10" t="s">
        <v>52</v>
      </c>
    </row>
    <row r="11" spans="1:9" x14ac:dyDescent="0.25">
      <c r="A11" s="17"/>
      <c r="B11" s="17" t="s">
        <v>41</v>
      </c>
      <c r="C11" s="17" t="s">
        <v>57</v>
      </c>
      <c r="D11" s="17" t="s">
        <v>58</v>
      </c>
      <c r="E11" s="17" t="s">
        <v>59</v>
      </c>
      <c r="F11" s="17" t="s">
        <v>60</v>
      </c>
    </row>
    <row r="12" spans="1:9" x14ac:dyDescent="0.25">
      <c r="A12" s="15" t="s">
        <v>53</v>
      </c>
      <c r="B12" s="15">
        <v>3</v>
      </c>
      <c r="C12" s="15">
        <v>3131.4424068110748</v>
      </c>
      <c r="D12" s="15">
        <v>1043.8141356036915</v>
      </c>
      <c r="E12" s="15">
        <v>0.71560684133866359</v>
      </c>
      <c r="F12" s="15">
        <v>0.55127103513102427</v>
      </c>
    </row>
    <row r="13" spans="1:9" x14ac:dyDescent="0.25">
      <c r="A13" s="15" t="s">
        <v>54</v>
      </c>
      <c r="B13" s="15">
        <v>27</v>
      </c>
      <c r="C13" s="15">
        <v>39383.331786737304</v>
      </c>
      <c r="D13" s="15">
        <v>1458.6419180273076</v>
      </c>
      <c r="E13" s="15"/>
      <c r="F13" s="15"/>
    </row>
    <row r="14" spans="1:9" ht="15.75" thickBot="1" x14ac:dyDescent="0.3">
      <c r="A14" s="16" t="s">
        <v>55</v>
      </c>
      <c r="B14" s="16">
        <v>30</v>
      </c>
      <c r="C14" s="16">
        <v>42514.774193548379</v>
      </c>
      <c r="D14" s="16"/>
      <c r="E14" s="16"/>
      <c r="F14" s="16"/>
    </row>
    <row r="15" spans="1:9" ht="15.75" thickBot="1" x14ac:dyDescent="0.3"/>
    <row r="16" spans="1:9" x14ac:dyDescent="0.25">
      <c r="A16" s="17"/>
      <c r="B16" s="17" t="s">
        <v>61</v>
      </c>
      <c r="C16" s="17" t="s">
        <v>24</v>
      </c>
      <c r="D16" s="17" t="s">
        <v>42</v>
      </c>
      <c r="E16" s="17" t="s">
        <v>62</v>
      </c>
      <c r="F16" s="17" t="s">
        <v>63</v>
      </c>
      <c r="G16" s="17" t="s">
        <v>64</v>
      </c>
      <c r="H16" s="17" t="s">
        <v>65</v>
      </c>
      <c r="I16" s="17" t="s">
        <v>66</v>
      </c>
    </row>
    <row r="17" spans="1:9" x14ac:dyDescent="0.25">
      <c r="A17" s="15" t="s">
        <v>56</v>
      </c>
      <c r="B17" s="15">
        <v>162.24215066871108</v>
      </c>
      <c r="C17" s="15">
        <v>154.84481626408092</v>
      </c>
      <c r="D17" s="15">
        <v>1.0477725672909473</v>
      </c>
      <c r="E17" s="15">
        <v>0.30403271236754392</v>
      </c>
      <c r="F17" s="15">
        <v>-155.47316866071304</v>
      </c>
      <c r="G17" s="15">
        <v>479.9574699981352</v>
      </c>
      <c r="H17" s="15">
        <v>-155.47316866071304</v>
      </c>
      <c r="I17" s="15">
        <v>479.9574699981352</v>
      </c>
    </row>
    <row r="18" spans="1:9" x14ac:dyDescent="0.25">
      <c r="A18" s="15" t="s">
        <v>4</v>
      </c>
      <c r="B18" s="15">
        <v>1.8598728973612508</v>
      </c>
      <c r="C18" s="15">
        <v>1.8375191509664159</v>
      </c>
      <c r="D18" s="15">
        <v>1.0121651773713913</v>
      </c>
      <c r="E18" s="15">
        <v>0.32044417133350139</v>
      </c>
      <c r="F18" s="15">
        <v>-1.9104049712085867</v>
      </c>
      <c r="G18" s="15">
        <v>5.6301507659310879</v>
      </c>
      <c r="H18" s="15">
        <v>-1.9104049712085867</v>
      </c>
      <c r="I18" s="15">
        <v>5.6301507659310879</v>
      </c>
    </row>
    <row r="19" spans="1:9" x14ac:dyDescent="0.25">
      <c r="A19" s="15" t="s">
        <v>5</v>
      </c>
      <c r="B19" s="15">
        <v>-0.42918743557180433</v>
      </c>
      <c r="C19" s="15">
        <v>0.41950919956591348</v>
      </c>
      <c r="D19" s="15">
        <v>-1.0230703784706161</v>
      </c>
      <c r="E19" s="15">
        <v>0.31535414420931696</v>
      </c>
      <c r="F19" s="15">
        <v>-1.2899492131853638</v>
      </c>
      <c r="G19" s="15">
        <v>0.43157434204175521</v>
      </c>
      <c r="H19" s="15">
        <v>-1.2899492131853638</v>
      </c>
      <c r="I19" s="15">
        <v>0.43157434204175521</v>
      </c>
    </row>
    <row r="20" spans="1:9" ht="15.75" thickBot="1" x14ac:dyDescent="0.3">
      <c r="A20" s="16" t="s">
        <v>6</v>
      </c>
      <c r="B20" s="16">
        <v>-6.0419237924645515</v>
      </c>
      <c r="C20" s="16">
        <v>46.744149728529841</v>
      </c>
      <c r="D20" s="16">
        <v>-0.12925518653250678</v>
      </c>
      <c r="E20" s="16">
        <v>0.8981138109498592</v>
      </c>
      <c r="F20" s="16">
        <v>-101.95299667238575</v>
      </c>
      <c r="G20" s="16">
        <v>89.869149087456663</v>
      </c>
      <c r="H20" s="16">
        <v>-101.95299667238575</v>
      </c>
      <c r="I20" s="16">
        <v>89.869149087456663</v>
      </c>
    </row>
    <row r="24" spans="1:9" x14ac:dyDescent="0.25">
      <c r="A24" t="s">
        <v>67</v>
      </c>
    </row>
    <row r="25" spans="1:9" ht="15.75" thickBot="1" x14ac:dyDescent="0.3"/>
    <row r="26" spans="1:9" x14ac:dyDescent="0.25">
      <c r="A26" s="17" t="s">
        <v>68</v>
      </c>
      <c r="B26" s="17" t="s">
        <v>69</v>
      </c>
      <c r="C26" s="17" t="s">
        <v>70</v>
      </c>
      <c r="D26" s="17" t="s">
        <v>71</v>
      </c>
    </row>
    <row r="27" spans="1:9" x14ac:dyDescent="0.25">
      <c r="A27" s="15">
        <v>1</v>
      </c>
      <c r="B27" s="15">
        <v>237.95789504652623</v>
      </c>
      <c r="C27" s="15">
        <v>-25.957895046526232</v>
      </c>
      <c r="D27" s="15">
        <v>-0.71643017994733504</v>
      </c>
    </row>
    <row r="28" spans="1:9" x14ac:dyDescent="0.25">
      <c r="A28" s="15">
        <v>2</v>
      </c>
      <c r="B28" s="15">
        <v>237.67183076602845</v>
      </c>
      <c r="C28" s="15">
        <v>17.328169233971551</v>
      </c>
      <c r="D28" s="15">
        <v>0.4782523151511644</v>
      </c>
    </row>
    <row r="29" spans="1:9" x14ac:dyDescent="0.25">
      <c r="A29" s="15">
        <v>3</v>
      </c>
      <c r="B29" s="15">
        <v>262.56488405884335</v>
      </c>
      <c r="C29" s="15">
        <v>-11.564884058843347</v>
      </c>
      <c r="D29" s="15">
        <v>-0.31918735908657542</v>
      </c>
    </row>
    <row r="30" spans="1:9" x14ac:dyDescent="0.25">
      <c r="A30" s="15">
        <v>4</v>
      </c>
      <c r="B30" s="15">
        <v>252.40732673054382</v>
      </c>
      <c r="C30" s="15">
        <v>10.592673269456185</v>
      </c>
      <c r="D30" s="15">
        <v>0.29235463056452232</v>
      </c>
    </row>
    <row r="31" spans="1:9" x14ac:dyDescent="0.25">
      <c r="A31" s="15">
        <v>5</v>
      </c>
      <c r="B31" s="15">
        <v>269.43224708729286</v>
      </c>
      <c r="C31" s="15">
        <v>26.567752912707135</v>
      </c>
      <c r="D31" s="15">
        <v>0.73326207560093704</v>
      </c>
    </row>
    <row r="32" spans="1:9" x14ac:dyDescent="0.25">
      <c r="A32" s="15">
        <v>6</v>
      </c>
      <c r="B32" s="15">
        <v>245.3973866359712</v>
      </c>
      <c r="C32" s="15">
        <v>-3.3973866359712019</v>
      </c>
      <c r="D32" s="15">
        <v>-9.3766860317329309E-2</v>
      </c>
    </row>
    <row r="33" spans="1:4" x14ac:dyDescent="0.25">
      <c r="A33" s="15">
        <v>7</v>
      </c>
      <c r="B33" s="15">
        <v>246.54164375796231</v>
      </c>
      <c r="C33" s="15">
        <v>-41.541643757962305</v>
      </c>
      <c r="D33" s="15">
        <v>-1.1465370076996217</v>
      </c>
    </row>
    <row r="34" spans="1:4" x14ac:dyDescent="0.25">
      <c r="A34" s="15">
        <v>8</v>
      </c>
      <c r="B34" s="15">
        <v>254.41068684227974</v>
      </c>
      <c r="C34" s="15">
        <v>24.589313157720255</v>
      </c>
      <c r="D34" s="15">
        <v>0.67865772701490279</v>
      </c>
    </row>
    <row r="35" spans="1:4" x14ac:dyDescent="0.25">
      <c r="A35" s="15">
        <v>9</v>
      </c>
      <c r="B35" s="15">
        <v>273.43805716251313</v>
      </c>
      <c r="C35" s="15">
        <v>-28.438057162513132</v>
      </c>
      <c r="D35" s="15">
        <v>-0.78488191641788696</v>
      </c>
    </row>
    <row r="36" spans="1:4" x14ac:dyDescent="0.25">
      <c r="A36" s="15">
        <v>10</v>
      </c>
      <c r="B36" s="15">
        <v>258.2730097031253</v>
      </c>
      <c r="C36" s="15">
        <v>-31.273009703125297</v>
      </c>
      <c r="D36" s="15">
        <v>-0.86312576304614919</v>
      </c>
    </row>
    <row r="37" spans="1:4" x14ac:dyDescent="0.25">
      <c r="A37" s="15">
        <v>11</v>
      </c>
      <c r="B37" s="15">
        <v>253.26551957203714</v>
      </c>
      <c r="C37" s="15">
        <v>24.734480427962865</v>
      </c>
      <c r="D37" s="15">
        <v>0.68266430048150961</v>
      </c>
    </row>
    <row r="38" spans="1:4" x14ac:dyDescent="0.25">
      <c r="A38" s="15">
        <v>12</v>
      </c>
      <c r="B38" s="15">
        <v>256.98526536675962</v>
      </c>
      <c r="C38" s="15">
        <v>2.0147346332403799</v>
      </c>
      <c r="D38" s="15">
        <v>5.5606076426897952E-2</v>
      </c>
    </row>
    <row r="39" spans="1:4" x14ac:dyDescent="0.25">
      <c r="A39" s="15">
        <v>13</v>
      </c>
      <c r="B39" s="15">
        <v>241.39157656075093</v>
      </c>
      <c r="C39" s="15">
        <v>89.608423439249066</v>
      </c>
      <c r="D39" s="15">
        <v>2.4731658254381226</v>
      </c>
    </row>
    <row r="40" spans="1:4" x14ac:dyDescent="0.25">
      <c r="A40" s="15">
        <v>14</v>
      </c>
      <c r="B40" s="15">
        <v>255.55494396427076</v>
      </c>
      <c r="C40" s="15">
        <v>-44.554943964270763</v>
      </c>
      <c r="D40" s="15">
        <v>-1.2297031968367418</v>
      </c>
    </row>
    <row r="41" spans="1:4" x14ac:dyDescent="0.25">
      <c r="A41" s="15">
        <v>15</v>
      </c>
      <c r="B41" s="15">
        <v>246.25557947746452</v>
      </c>
      <c r="C41" s="15">
        <v>-20.255579477464522</v>
      </c>
      <c r="D41" s="15">
        <v>-0.55904796686969649</v>
      </c>
    </row>
    <row r="42" spans="1:4" x14ac:dyDescent="0.25">
      <c r="A42" s="15">
        <v>16</v>
      </c>
      <c r="B42" s="15">
        <v>266.28462985356583</v>
      </c>
      <c r="C42" s="15">
        <v>-38.284629853565832</v>
      </c>
      <c r="D42" s="15">
        <v>-1.0566443930082006</v>
      </c>
    </row>
    <row r="43" spans="1:4" x14ac:dyDescent="0.25">
      <c r="A43" s="15">
        <v>17</v>
      </c>
      <c r="B43" s="15">
        <v>248.83106815019596</v>
      </c>
      <c r="C43" s="15">
        <v>36.168931849804039</v>
      </c>
      <c r="D43" s="15">
        <v>0.99825175759487095</v>
      </c>
    </row>
    <row r="44" spans="1:4" x14ac:dyDescent="0.25">
      <c r="A44" s="15">
        <v>18</v>
      </c>
      <c r="B44" s="15">
        <v>244.1096422996055</v>
      </c>
      <c r="C44" s="15">
        <v>31.890357700394503</v>
      </c>
      <c r="D44" s="15">
        <v>0.88016438408922537</v>
      </c>
    </row>
    <row r="45" spans="1:4" x14ac:dyDescent="0.25">
      <c r="A45" s="15">
        <v>19</v>
      </c>
      <c r="B45" s="15">
        <v>246.82770803846009</v>
      </c>
      <c r="C45" s="15">
        <v>22.172291961539912</v>
      </c>
      <c r="D45" s="15">
        <v>0.61194866114448898</v>
      </c>
    </row>
    <row r="46" spans="1:4" x14ac:dyDescent="0.25">
      <c r="A46" s="15">
        <v>20</v>
      </c>
      <c r="B46" s="15">
        <v>248.11545237482576</v>
      </c>
      <c r="C46" s="15">
        <v>19.884547625174235</v>
      </c>
      <c r="D46" s="15">
        <v>0.54880759814079616</v>
      </c>
    </row>
    <row r="47" spans="1:4" x14ac:dyDescent="0.25">
      <c r="A47" s="15">
        <v>21</v>
      </c>
      <c r="B47" s="15">
        <v>252.40732673054382</v>
      </c>
      <c r="C47" s="15">
        <v>32.592673269456185</v>
      </c>
      <c r="D47" s="15">
        <v>0.89954808483309645</v>
      </c>
    </row>
    <row r="48" spans="1:4" x14ac:dyDescent="0.25">
      <c r="A48" s="15">
        <v>22</v>
      </c>
      <c r="B48" s="15">
        <v>260.43417882235531</v>
      </c>
      <c r="C48" s="15">
        <v>18.565821177644693</v>
      </c>
      <c r="D48" s="15">
        <v>0.5124111405539421</v>
      </c>
    </row>
    <row r="49" spans="1:4" x14ac:dyDescent="0.25">
      <c r="A49" s="15">
        <v>23</v>
      </c>
      <c r="B49" s="15">
        <v>259.86205026135974</v>
      </c>
      <c r="C49" s="15">
        <v>6.1379497386402591</v>
      </c>
      <c r="D49" s="15">
        <v>0.16940558654235774</v>
      </c>
    </row>
    <row r="50" spans="1:4" x14ac:dyDescent="0.25">
      <c r="A50" s="15">
        <v>24</v>
      </c>
      <c r="B50" s="15">
        <v>250.84875005505131</v>
      </c>
      <c r="C50" s="15">
        <v>-52.848750055051312</v>
      </c>
      <c r="D50" s="15">
        <v>-1.4586097772592319</v>
      </c>
    </row>
    <row r="51" spans="1:4" x14ac:dyDescent="0.25">
      <c r="A51" s="15">
        <v>25</v>
      </c>
      <c r="B51" s="15">
        <v>252.42255867191477</v>
      </c>
      <c r="C51" s="15">
        <v>31.577441328085229</v>
      </c>
      <c r="D51" s="15">
        <v>0.87152798531651365</v>
      </c>
    </row>
    <row r="52" spans="1:4" x14ac:dyDescent="0.25">
      <c r="A52" s="15">
        <v>26</v>
      </c>
      <c r="B52" s="15">
        <v>267.30154185080477</v>
      </c>
      <c r="C52" s="15">
        <v>62.698458149195233</v>
      </c>
      <c r="D52" s="15">
        <v>1.7304587900419763</v>
      </c>
    </row>
    <row r="53" spans="1:4" x14ac:dyDescent="0.25">
      <c r="A53" s="15">
        <v>27</v>
      </c>
      <c r="B53" s="15">
        <v>240.405128446254</v>
      </c>
      <c r="C53" s="15">
        <v>-10.405128446253997</v>
      </c>
      <c r="D53" s="15">
        <v>-0.28717844924496205</v>
      </c>
    </row>
    <row r="54" spans="1:4" x14ac:dyDescent="0.25">
      <c r="A54" s="15">
        <v>28</v>
      </c>
      <c r="B54" s="15">
        <v>276.8236429493615</v>
      </c>
      <c r="C54" s="15">
        <v>-2.8236429493614992</v>
      </c>
      <c r="D54" s="15">
        <v>-7.7931705274723317E-2</v>
      </c>
    </row>
    <row r="55" spans="1:4" x14ac:dyDescent="0.25">
      <c r="A55" s="15">
        <v>29</v>
      </c>
      <c r="B55" s="15">
        <v>249.78465247868752</v>
      </c>
      <c r="C55" s="15">
        <v>-62.784652478687519</v>
      </c>
      <c r="D55" s="15">
        <v>-1.7328377278902849</v>
      </c>
    </row>
    <row r="56" spans="1:4" x14ac:dyDescent="0.25">
      <c r="A56" s="15">
        <v>30</v>
      </c>
      <c r="B56" s="15">
        <v>240.19922371138347</v>
      </c>
      <c r="C56" s="15">
        <v>-63.199223711383468</v>
      </c>
      <c r="D56" s="15">
        <v>-1.7442797705639681</v>
      </c>
    </row>
    <row r="57" spans="1:4" ht="15.75" thickBot="1" x14ac:dyDescent="0.3">
      <c r="A57" s="16">
        <v>31</v>
      </c>
      <c r="B57" s="16">
        <v>256.79459257326005</v>
      </c>
      <c r="C57" s="16">
        <v>-19.794592573260047</v>
      </c>
      <c r="D57" s="16">
        <v>-0.54632486547258319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H2" sqref="H2:H32"/>
    </sheetView>
  </sheetViews>
  <sheetFormatPr defaultRowHeight="15" x14ac:dyDescent="0.25"/>
  <cols>
    <col min="1" max="1" width="12.85546875" customWidth="1"/>
    <col min="11" max="11" width="16.5703125" customWidth="1"/>
  </cols>
  <sheetData>
    <row r="1" spans="1:11" x14ac:dyDescent="0.25">
      <c r="A1" s="2" t="s">
        <v>0</v>
      </c>
      <c r="B1" s="3" t="s">
        <v>11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9" t="s">
        <v>10</v>
      </c>
    </row>
    <row r="2" spans="1:11" x14ac:dyDescent="0.25">
      <c r="A2" s="4">
        <v>42186</v>
      </c>
      <c r="B2" s="6" t="str">
        <f>TEXT(WEEKDAY(Table2[[#This Row],[Date]]),"dddd")</f>
        <v>Wednesday</v>
      </c>
      <c r="C2" s="5" t="s">
        <v>8</v>
      </c>
      <c r="D2" s="5">
        <v>82</v>
      </c>
      <c r="E2" s="5">
        <v>130</v>
      </c>
      <c r="F2" s="5">
        <v>73</v>
      </c>
      <c r="G2" s="5">
        <v>135</v>
      </c>
      <c r="H2" s="5">
        <v>0.35</v>
      </c>
      <c r="I2" s="5">
        <f>Table2[[#This Row],[Lemon]]+Table2[[#This Row],[Orange]]</f>
        <v>212</v>
      </c>
      <c r="J2" s="10">
        <f>Table2[[#This Row],[Price]]*Table2[[#This Row],[Sales]]</f>
        <v>74.199999999999989</v>
      </c>
    </row>
    <row r="3" spans="1:11" x14ac:dyDescent="0.25">
      <c r="A3" s="4">
        <v>42187</v>
      </c>
      <c r="B3" s="6" t="str">
        <f>TEXT(WEEKDAY(Table2[[#This Row],[Date]]),"dddd")</f>
        <v>Thursday</v>
      </c>
      <c r="C3" s="5" t="s">
        <v>8</v>
      </c>
      <c r="D3" s="5">
        <v>106</v>
      </c>
      <c r="E3" s="5">
        <v>149</v>
      </c>
      <c r="F3" s="5">
        <v>74</v>
      </c>
      <c r="G3" s="5">
        <v>140</v>
      </c>
      <c r="H3" s="5">
        <v>0.35</v>
      </c>
      <c r="I3" s="5">
        <f>Table2[[#This Row],[Lemon]]+Table2[[#This Row],[Orange]]</f>
        <v>255</v>
      </c>
      <c r="J3" s="10">
        <f>Table2[[#This Row],[Price]]*Table2[[#This Row],[Sales]]</f>
        <v>89.25</v>
      </c>
    </row>
    <row r="4" spans="1:11" x14ac:dyDescent="0.25">
      <c r="A4" s="4">
        <v>42188</v>
      </c>
      <c r="B4" s="6" t="str">
        <f>TEXT(WEEKDAY(Table2[[#This Row],[Date]]),"dddd")</f>
        <v>Friday</v>
      </c>
      <c r="C4" s="5" t="s">
        <v>8</v>
      </c>
      <c r="D4" s="5">
        <v>83</v>
      </c>
      <c r="E4" s="5">
        <v>168</v>
      </c>
      <c r="F4" s="5">
        <v>77</v>
      </c>
      <c r="G4" s="5">
        <v>95</v>
      </c>
      <c r="H4" s="5">
        <v>0.35</v>
      </c>
      <c r="I4" s="5">
        <f>Table2[[#This Row],[Lemon]]+Table2[[#This Row],[Orange]]</f>
        <v>251</v>
      </c>
      <c r="J4" s="10">
        <f>Table2[[#This Row],[Price]]*Table2[[#This Row],[Sales]]</f>
        <v>87.85</v>
      </c>
      <c r="K4">
        <f>_xlfn.Z.TEST(I2:I32,250)</f>
        <v>0.31156701550691862</v>
      </c>
    </row>
    <row r="5" spans="1:11" x14ac:dyDescent="0.25">
      <c r="A5" s="4">
        <v>42189</v>
      </c>
      <c r="B5" s="6" t="str">
        <f>TEXT(WEEKDAY(Table2[[#This Row],[Date]]),"dddd")</f>
        <v>Saturday</v>
      </c>
      <c r="C5" s="5" t="s">
        <v>9</v>
      </c>
      <c r="D5" s="5">
        <v>88</v>
      </c>
      <c r="E5" s="5">
        <v>175</v>
      </c>
      <c r="F5" s="5">
        <v>75</v>
      </c>
      <c r="G5" s="5">
        <v>110</v>
      </c>
      <c r="H5" s="5">
        <v>0.35</v>
      </c>
      <c r="I5" s="5">
        <f>Table2[[#This Row],[Lemon]]+Table2[[#This Row],[Orange]]</f>
        <v>263</v>
      </c>
      <c r="J5" s="10">
        <f>Table2[[#This Row],[Price]]*Table2[[#This Row],[Sales]]</f>
        <v>92.05</v>
      </c>
    </row>
    <row r="6" spans="1:11" x14ac:dyDescent="0.25">
      <c r="A6" s="4">
        <v>42190</v>
      </c>
      <c r="B6" s="6" t="str">
        <f>TEXT(WEEKDAY(Table2[[#This Row],[Date]]),"dddd")</f>
        <v>Sunday</v>
      </c>
      <c r="C6" s="5" t="s">
        <v>9</v>
      </c>
      <c r="D6" s="5">
        <v>162</v>
      </c>
      <c r="E6" s="5">
        <v>134</v>
      </c>
      <c r="F6" s="5">
        <v>83</v>
      </c>
      <c r="G6" s="5">
        <v>105</v>
      </c>
      <c r="H6" s="5">
        <v>0.35</v>
      </c>
      <c r="I6" s="5">
        <f>Table2[[#This Row],[Lemon]]+Table2[[#This Row],[Orange]]</f>
        <v>296</v>
      </c>
      <c r="J6" s="10">
        <f>Table2[[#This Row],[Price]]*Table2[[#This Row],[Sales]]</f>
        <v>103.6</v>
      </c>
    </row>
    <row r="7" spans="1:11" x14ac:dyDescent="0.25">
      <c r="A7" s="4">
        <v>42191</v>
      </c>
      <c r="B7" s="6" t="str">
        <f>TEXT(WEEKDAY(Table2[[#This Row],[Date]]),"dddd")</f>
        <v>Monday</v>
      </c>
      <c r="C7" s="5" t="s">
        <v>9</v>
      </c>
      <c r="D7" s="5">
        <v>149</v>
      </c>
      <c r="E7" s="5">
        <v>93</v>
      </c>
      <c r="F7" s="5">
        <v>77</v>
      </c>
      <c r="G7" s="5">
        <v>135</v>
      </c>
      <c r="H7" s="5">
        <v>0.35</v>
      </c>
      <c r="I7" s="5">
        <f>Table2[[#This Row],[Lemon]]+Table2[[#This Row],[Orange]]</f>
        <v>242</v>
      </c>
      <c r="J7" s="10">
        <f>Table2[[#This Row],[Price]]*Table2[[#This Row],[Sales]]</f>
        <v>84.699999999999989</v>
      </c>
    </row>
    <row r="8" spans="1:11" x14ac:dyDescent="0.25">
      <c r="A8" s="4">
        <v>42192</v>
      </c>
      <c r="B8" s="6" t="str">
        <f>TEXT(WEEKDAY(Table2[[#This Row],[Date]]),"dddd")</f>
        <v>Tuesday</v>
      </c>
      <c r="C8" s="5" t="s">
        <v>9</v>
      </c>
      <c r="D8" s="5">
        <v>111</v>
      </c>
      <c r="E8" s="5">
        <v>94</v>
      </c>
      <c r="F8" s="5">
        <v>73</v>
      </c>
      <c r="G8" s="5">
        <v>115</v>
      </c>
      <c r="H8" s="5">
        <v>0.35</v>
      </c>
      <c r="I8" s="5">
        <f>Table2[[#This Row],[Lemon]]+Table2[[#This Row],[Orange]]</f>
        <v>205</v>
      </c>
      <c r="J8" s="10">
        <f>Table2[[#This Row],[Price]]*Table2[[#This Row],[Sales]]</f>
        <v>71.75</v>
      </c>
    </row>
    <row r="9" spans="1:11" x14ac:dyDescent="0.25">
      <c r="A9" s="4">
        <v>42193</v>
      </c>
      <c r="B9" s="6" t="str">
        <f>TEXT(WEEKDAY(Table2[[#This Row],[Date]]),"dddd")</f>
        <v>Wednesday</v>
      </c>
      <c r="C9" s="5" t="s">
        <v>9</v>
      </c>
      <c r="D9" s="5">
        <v>174</v>
      </c>
      <c r="E9" s="5">
        <v>105</v>
      </c>
      <c r="F9" s="5">
        <v>83</v>
      </c>
      <c r="G9" s="5">
        <v>140</v>
      </c>
      <c r="H9" s="5">
        <v>0.35</v>
      </c>
      <c r="I9" s="5">
        <f>Table2[[#This Row],[Lemon]]+Table2[[#This Row],[Orange]]</f>
        <v>279</v>
      </c>
      <c r="J9" s="10">
        <f>Table2[[#This Row],[Price]]*Table2[[#This Row],[Sales]]</f>
        <v>97.649999999999991</v>
      </c>
    </row>
    <row r="10" spans="1:11" x14ac:dyDescent="0.25">
      <c r="A10" s="4">
        <v>42194</v>
      </c>
      <c r="B10" s="6" t="str">
        <f>TEXT(WEEKDAY(Table2[[#This Row],[Date]]),"dddd")</f>
        <v>Thursday</v>
      </c>
      <c r="C10" s="5" t="s">
        <v>9</v>
      </c>
      <c r="D10" s="5">
        <v>82</v>
      </c>
      <c r="E10" s="5">
        <v>163</v>
      </c>
      <c r="F10" s="5">
        <v>84</v>
      </c>
      <c r="G10" s="5">
        <v>100</v>
      </c>
      <c r="H10" s="5">
        <v>0.35</v>
      </c>
      <c r="I10" s="5">
        <f>Table2[[#This Row],[Lemon]]+Table2[[#This Row],[Orange]]</f>
        <v>245</v>
      </c>
      <c r="J10" s="10">
        <f>Table2[[#This Row],[Price]]*Table2[[#This Row],[Sales]]</f>
        <v>85.75</v>
      </c>
    </row>
    <row r="11" spans="1:11" x14ac:dyDescent="0.25">
      <c r="A11" s="4">
        <v>42195</v>
      </c>
      <c r="B11" s="6" t="str">
        <f>TEXT(WEEKDAY(Table2[[#This Row],[Date]]),"dddd")</f>
        <v>Friday</v>
      </c>
      <c r="C11" s="5" t="s">
        <v>9</v>
      </c>
      <c r="D11" s="5">
        <v>123</v>
      </c>
      <c r="E11" s="5">
        <v>104</v>
      </c>
      <c r="F11" s="5">
        <v>77</v>
      </c>
      <c r="G11" s="5">
        <v>105</v>
      </c>
      <c r="H11" s="5">
        <v>0.35</v>
      </c>
      <c r="I11" s="5">
        <f>Table2[[#This Row],[Lemon]]+Table2[[#This Row],[Orange]]</f>
        <v>227</v>
      </c>
      <c r="J11" s="10">
        <f>Table2[[#This Row],[Price]]*Table2[[#This Row],[Sales]]</f>
        <v>79.449999999999989</v>
      </c>
    </row>
    <row r="12" spans="1:11" x14ac:dyDescent="0.25">
      <c r="A12" s="4">
        <v>42196</v>
      </c>
      <c r="B12" s="6" t="str">
        <f>TEXT(WEEKDAY(Table2[[#This Row],[Date]]),"dddd")</f>
        <v>Saturday</v>
      </c>
      <c r="C12" s="5" t="s">
        <v>9</v>
      </c>
      <c r="D12" s="5">
        <v>117</v>
      </c>
      <c r="E12" s="5">
        <v>161</v>
      </c>
      <c r="F12" s="5">
        <v>72</v>
      </c>
      <c r="G12" s="5">
        <v>95</v>
      </c>
      <c r="H12" s="5">
        <v>0.35</v>
      </c>
      <c r="I12" s="5">
        <f>Table2[[#This Row],[Lemon]]+Table2[[#This Row],[Orange]]</f>
        <v>278</v>
      </c>
      <c r="J12" s="10">
        <f>Table2[[#This Row],[Price]]*Table2[[#This Row],[Sales]]</f>
        <v>97.3</v>
      </c>
    </row>
    <row r="13" spans="1:11" x14ac:dyDescent="0.25">
      <c r="A13" s="4">
        <v>42197</v>
      </c>
      <c r="B13" s="6" t="str">
        <f>TEXT(WEEKDAY(Table2[[#This Row],[Date]]),"dddd")</f>
        <v>Sunday</v>
      </c>
      <c r="C13" s="5" t="s">
        <v>9</v>
      </c>
      <c r="D13" s="5">
        <v>156</v>
      </c>
      <c r="E13" s="5">
        <v>103</v>
      </c>
      <c r="F13" s="5">
        <v>74</v>
      </c>
      <c r="G13" s="5">
        <v>95</v>
      </c>
      <c r="H13" s="5">
        <v>0.35</v>
      </c>
      <c r="I13" s="5">
        <f>Table2[[#This Row],[Lemon]]+Table2[[#This Row],[Orange]]</f>
        <v>259</v>
      </c>
      <c r="J13" s="10">
        <f>Table2[[#This Row],[Price]]*Table2[[#This Row],[Sales]]</f>
        <v>90.649999999999991</v>
      </c>
    </row>
    <row r="14" spans="1:11" x14ac:dyDescent="0.25">
      <c r="A14" s="4">
        <v>42198</v>
      </c>
      <c r="B14" s="6" t="str">
        <f>TEXT(WEEKDAY(Table2[[#This Row],[Date]]),"dddd")</f>
        <v>Monday</v>
      </c>
      <c r="C14" s="5" t="s">
        <v>9</v>
      </c>
      <c r="D14" s="5">
        <v>159</v>
      </c>
      <c r="E14" s="5">
        <v>172</v>
      </c>
      <c r="F14" s="5">
        <v>76</v>
      </c>
      <c r="G14" s="5">
        <v>140</v>
      </c>
      <c r="H14" s="5">
        <v>0.35</v>
      </c>
      <c r="I14" s="5">
        <f>Table2[[#This Row],[Lemon]]+Table2[[#This Row],[Orange]]</f>
        <v>331</v>
      </c>
      <c r="J14" s="10">
        <f>Table2[[#This Row],[Price]]*Table2[[#This Row],[Sales]]</f>
        <v>115.85</v>
      </c>
    </row>
    <row r="15" spans="1:11" x14ac:dyDescent="0.25">
      <c r="A15" s="4">
        <v>42199</v>
      </c>
      <c r="B15" s="6" t="str">
        <f>TEXT(WEEKDAY(Table2[[#This Row],[Date]]),"dddd")</f>
        <v>Tuesday</v>
      </c>
      <c r="C15" s="5" t="s">
        <v>9</v>
      </c>
      <c r="D15" s="5">
        <v>97</v>
      </c>
      <c r="E15" s="5">
        <v>114</v>
      </c>
      <c r="F15" s="5">
        <v>79</v>
      </c>
      <c r="G15" s="5">
        <v>120</v>
      </c>
      <c r="H15" s="5">
        <v>0.35</v>
      </c>
      <c r="I15" s="5">
        <f>Table2[[#This Row],[Lemon]]+Table2[[#This Row],[Orange]]</f>
        <v>211</v>
      </c>
      <c r="J15" s="10">
        <f>Table2[[#This Row],[Price]]*Table2[[#This Row],[Sales]]</f>
        <v>73.849999999999994</v>
      </c>
    </row>
    <row r="16" spans="1:11" x14ac:dyDescent="0.25">
      <c r="A16" s="4">
        <v>42200</v>
      </c>
      <c r="B16" s="6" t="str">
        <f>TEXT(WEEKDAY(Table2[[#This Row],[Date]]),"dddd")</f>
        <v>Wednesday</v>
      </c>
      <c r="C16" s="5" t="s">
        <v>9</v>
      </c>
      <c r="D16" s="5">
        <v>128</v>
      </c>
      <c r="E16" s="5">
        <v>98</v>
      </c>
      <c r="F16" s="5">
        <v>74</v>
      </c>
      <c r="G16" s="5">
        <v>120</v>
      </c>
      <c r="H16" s="5">
        <v>0.35</v>
      </c>
      <c r="I16" s="5">
        <f>Table2[[#This Row],[Lemon]]+Table2[[#This Row],[Orange]]</f>
        <v>226</v>
      </c>
      <c r="J16" s="10">
        <f>Table2[[#This Row],[Price]]*Table2[[#This Row],[Sales]]</f>
        <v>79.099999999999994</v>
      </c>
    </row>
    <row r="17" spans="1:10" x14ac:dyDescent="0.25">
      <c r="A17" s="4">
        <v>42201</v>
      </c>
      <c r="B17" s="6" t="str">
        <f>TEXT(WEEKDAY(Table2[[#This Row],[Date]]),"dddd")</f>
        <v>Thursday</v>
      </c>
      <c r="C17" s="5" t="s">
        <v>9</v>
      </c>
      <c r="D17" s="5">
        <v>124</v>
      </c>
      <c r="E17" s="5">
        <v>104</v>
      </c>
      <c r="F17" s="5">
        <v>79</v>
      </c>
      <c r="G17" s="5">
        <v>95</v>
      </c>
      <c r="H17" s="5">
        <v>0.35</v>
      </c>
      <c r="I17" s="5">
        <f>Table2[[#This Row],[Lemon]]+Table2[[#This Row],[Orange]]</f>
        <v>228</v>
      </c>
      <c r="J17" s="10">
        <f>Table2[[#This Row],[Price]]*Table2[[#This Row],[Sales]]</f>
        <v>79.8</v>
      </c>
    </row>
    <row r="18" spans="1:10" x14ac:dyDescent="0.25">
      <c r="A18" s="4">
        <v>42202</v>
      </c>
      <c r="B18" s="6" t="str">
        <f>TEXT(WEEKDAY(Table2[[#This Row],[Date]]),"dddd")</f>
        <v>Friday</v>
      </c>
      <c r="C18" s="5" t="s">
        <v>9</v>
      </c>
      <c r="D18" s="5">
        <v>144</v>
      </c>
      <c r="E18" s="5">
        <v>141</v>
      </c>
      <c r="F18" s="5">
        <v>80</v>
      </c>
      <c r="G18" s="5">
        <v>140</v>
      </c>
      <c r="H18" s="5">
        <v>0.35</v>
      </c>
      <c r="I18" s="5">
        <f>Table2[[#This Row],[Lemon]]+Table2[[#This Row],[Orange]]</f>
        <v>285</v>
      </c>
      <c r="J18" s="10">
        <f>Table2[[#This Row],[Price]]*Table2[[#This Row],[Sales]]</f>
        <v>99.75</v>
      </c>
    </row>
    <row r="19" spans="1:10" x14ac:dyDescent="0.25">
      <c r="A19" s="4">
        <v>42203</v>
      </c>
      <c r="B19" s="6" t="str">
        <f>TEXT(WEEKDAY(Table2[[#This Row],[Date]]),"dddd")</f>
        <v>Saturday</v>
      </c>
      <c r="C19" s="5" t="s">
        <v>9</v>
      </c>
      <c r="D19" s="5">
        <v>150</v>
      </c>
      <c r="E19" s="5">
        <v>126</v>
      </c>
      <c r="F19" s="5">
        <v>74</v>
      </c>
      <c r="G19" s="5">
        <v>125</v>
      </c>
      <c r="H19" s="5">
        <v>0.35</v>
      </c>
      <c r="I19" s="5">
        <f>Table2[[#This Row],[Lemon]]+Table2[[#This Row],[Orange]]</f>
        <v>276</v>
      </c>
      <c r="J19" s="10">
        <f>Table2[[#This Row],[Price]]*Table2[[#This Row],[Sales]]</f>
        <v>96.6</v>
      </c>
    </row>
    <row r="20" spans="1:10" x14ac:dyDescent="0.25">
      <c r="A20" s="4">
        <v>42204</v>
      </c>
      <c r="B20" s="6" t="str">
        <f>TEXT(WEEKDAY(Table2[[#This Row],[Date]]),"dddd")</f>
        <v>Sunday</v>
      </c>
      <c r="C20" s="5" t="s">
        <v>9</v>
      </c>
      <c r="D20" s="5">
        <v>155</v>
      </c>
      <c r="E20" s="5">
        <v>114</v>
      </c>
      <c r="F20" s="5">
        <v>72</v>
      </c>
      <c r="G20" s="5">
        <v>110</v>
      </c>
      <c r="H20" s="5">
        <v>0.35</v>
      </c>
      <c r="I20" s="5">
        <f>Table2[[#This Row],[Lemon]]+Table2[[#This Row],[Orange]]</f>
        <v>269</v>
      </c>
      <c r="J20" s="10">
        <f>Table2[[#This Row],[Price]]*Table2[[#This Row],[Sales]]</f>
        <v>94.149999999999991</v>
      </c>
    </row>
    <row r="21" spans="1:10" x14ac:dyDescent="0.25">
      <c r="A21" s="4">
        <v>42205</v>
      </c>
      <c r="B21" s="6" t="str">
        <f>TEXT(WEEKDAY(Table2[[#This Row],[Date]]),"dddd")</f>
        <v>Monday</v>
      </c>
      <c r="C21" s="5" t="s">
        <v>9</v>
      </c>
      <c r="D21" s="5">
        <v>106</v>
      </c>
      <c r="E21" s="5">
        <v>162</v>
      </c>
      <c r="F21" s="5">
        <v>75</v>
      </c>
      <c r="G21" s="5">
        <v>120</v>
      </c>
      <c r="H21" s="5">
        <v>0.35</v>
      </c>
      <c r="I21" s="5">
        <f>Table2[[#This Row],[Lemon]]+Table2[[#This Row],[Orange]]</f>
        <v>268</v>
      </c>
      <c r="J21" s="10">
        <f>Table2[[#This Row],[Price]]*Table2[[#This Row],[Sales]]</f>
        <v>93.8</v>
      </c>
    </row>
    <row r="22" spans="1:10" x14ac:dyDescent="0.25">
      <c r="A22" s="4">
        <v>42206</v>
      </c>
      <c r="B22" s="6" t="str">
        <f>TEXT(WEEKDAY(Table2[[#This Row],[Date]]),"dddd")</f>
        <v>Tuesday</v>
      </c>
      <c r="C22" s="5" t="s">
        <v>9</v>
      </c>
      <c r="D22" s="5">
        <v>147</v>
      </c>
      <c r="E22" s="5">
        <v>138</v>
      </c>
      <c r="F22" s="5">
        <v>75</v>
      </c>
      <c r="G22" s="5">
        <v>110</v>
      </c>
      <c r="H22" s="5">
        <v>0.35</v>
      </c>
      <c r="I22" s="5">
        <f>Table2[[#This Row],[Lemon]]+Table2[[#This Row],[Orange]]</f>
        <v>285</v>
      </c>
      <c r="J22" s="10">
        <f>Table2[[#This Row],[Price]]*Table2[[#This Row],[Sales]]</f>
        <v>99.75</v>
      </c>
    </row>
    <row r="23" spans="1:10" x14ac:dyDescent="0.25">
      <c r="A23" s="4">
        <v>42207</v>
      </c>
      <c r="B23" s="6" t="str">
        <f>TEXT(WEEKDAY(Table2[[#This Row],[Date]]),"dddd")</f>
        <v>Wednesday</v>
      </c>
      <c r="C23" s="5" t="s">
        <v>9</v>
      </c>
      <c r="D23" s="5">
        <v>145</v>
      </c>
      <c r="E23" s="5">
        <v>134</v>
      </c>
      <c r="F23" s="5">
        <v>76</v>
      </c>
      <c r="G23" s="5">
        <v>90</v>
      </c>
      <c r="H23" s="5">
        <v>0.75</v>
      </c>
      <c r="I23" s="5">
        <f>Table2[[#This Row],[Lemon]]+Table2[[#This Row],[Orange]]</f>
        <v>279</v>
      </c>
      <c r="J23" s="10">
        <f>Table2[[#This Row],[Price]]*Table2[[#This Row],[Sales]]</f>
        <v>209.25</v>
      </c>
    </row>
    <row r="24" spans="1:10" x14ac:dyDescent="0.25">
      <c r="A24" s="4">
        <v>42208</v>
      </c>
      <c r="B24" s="6" t="str">
        <f>TEXT(WEEKDAY(Table2[[#This Row],[Date]]),"dddd")</f>
        <v>Thursday</v>
      </c>
      <c r="C24" s="5" t="s">
        <v>9</v>
      </c>
      <c r="D24" s="5">
        <v>95</v>
      </c>
      <c r="E24" s="5">
        <v>171</v>
      </c>
      <c r="F24" s="5">
        <v>78</v>
      </c>
      <c r="G24" s="5">
        <v>100</v>
      </c>
      <c r="H24" s="5">
        <v>0.75</v>
      </c>
      <c r="I24" s="5">
        <f>Table2[[#This Row],[Lemon]]+Table2[[#This Row],[Orange]]</f>
        <v>266</v>
      </c>
      <c r="J24" s="10">
        <f>Table2[[#This Row],[Price]]*Table2[[#This Row],[Sales]]</f>
        <v>199.5</v>
      </c>
    </row>
    <row r="25" spans="1:10" x14ac:dyDescent="0.25">
      <c r="A25" s="4">
        <v>42209</v>
      </c>
      <c r="B25" s="6" t="str">
        <f>TEXT(WEEKDAY(Table2[[#This Row],[Date]]),"dddd")</f>
        <v>Friday</v>
      </c>
      <c r="C25" s="5" t="s">
        <v>8</v>
      </c>
      <c r="D25" s="5">
        <v>91</v>
      </c>
      <c r="E25" s="5">
        <v>107</v>
      </c>
      <c r="F25" s="5">
        <v>72</v>
      </c>
      <c r="G25" s="5">
        <v>95</v>
      </c>
      <c r="H25" s="5">
        <v>0.75</v>
      </c>
      <c r="I25" s="5">
        <f>Table2[[#This Row],[Lemon]]+Table2[[#This Row],[Orange]]</f>
        <v>198</v>
      </c>
      <c r="J25" s="10">
        <f>Table2[[#This Row],[Price]]*Table2[[#This Row],[Sales]]</f>
        <v>148.5</v>
      </c>
    </row>
    <row r="26" spans="1:10" x14ac:dyDescent="0.25">
      <c r="A26" s="4">
        <v>42210</v>
      </c>
      <c r="B26" s="6" t="str">
        <f>TEXT(WEEKDAY(Table2[[#This Row],[Date]]),"dddd")</f>
        <v>Saturday</v>
      </c>
      <c r="C26" s="5" t="s">
        <v>8</v>
      </c>
      <c r="D26" s="5">
        <v>129</v>
      </c>
      <c r="E26" s="5">
        <v>155</v>
      </c>
      <c r="F26" s="5">
        <v>74</v>
      </c>
      <c r="G26" s="5">
        <v>100</v>
      </c>
      <c r="H26" s="5">
        <v>0.75</v>
      </c>
      <c r="I26" s="5">
        <f>Table2[[#This Row],[Lemon]]+Table2[[#This Row],[Orange]]</f>
        <v>284</v>
      </c>
      <c r="J26" s="10">
        <f>Table2[[#This Row],[Price]]*Table2[[#This Row],[Sales]]</f>
        <v>213</v>
      </c>
    </row>
    <row r="27" spans="1:10" x14ac:dyDescent="0.25">
      <c r="A27" s="4">
        <v>42211</v>
      </c>
      <c r="B27" s="6" t="str">
        <f>TEXT(WEEKDAY(Table2[[#This Row],[Date]]),"dddd")</f>
        <v>Sunday</v>
      </c>
      <c r="C27" s="5" t="s">
        <v>8</v>
      </c>
      <c r="D27" s="5">
        <v>175</v>
      </c>
      <c r="E27" s="5">
        <v>155</v>
      </c>
      <c r="F27" s="5">
        <v>82</v>
      </c>
      <c r="G27" s="5">
        <v>100</v>
      </c>
      <c r="H27" s="5">
        <v>0.75</v>
      </c>
      <c r="I27" s="5">
        <f>Table2[[#This Row],[Lemon]]+Table2[[#This Row],[Orange]]</f>
        <v>330</v>
      </c>
      <c r="J27" s="10">
        <f>Table2[[#This Row],[Price]]*Table2[[#This Row],[Sales]]</f>
        <v>247.5</v>
      </c>
    </row>
    <row r="28" spans="1:10" x14ac:dyDescent="0.25">
      <c r="A28" s="4">
        <v>42212</v>
      </c>
      <c r="B28" s="6" t="str">
        <f>TEXT(WEEKDAY(Table2[[#This Row],[Date]]),"dddd")</f>
        <v>Monday</v>
      </c>
      <c r="C28" s="5" t="s">
        <v>8</v>
      </c>
      <c r="D28" s="5">
        <v>113</v>
      </c>
      <c r="E28" s="5">
        <v>117</v>
      </c>
      <c r="F28" s="5">
        <v>71</v>
      </c>
      <c r="G28" s="5">
        <v>115</v>
      </c>
      <c r="H28" s="5">
        <v>0.75</v>
      </c>
      <c r="I28" s="5">
        <f>Table2[[#This Row],[Lemon]]+Table2[[#This Row],[Orange]]</f>
        <v>230</v>
      </c>
      <c r="J28" s="10">
        <f>Table2[[#This Row],[Price]]*Table2[[#This Row],[Sales]]</f>
        <v>172.5</v>
      </c>
    </row>
    <row r="29" spans="1:10" x14ac:dyDescent="0.25">
      <c r="A29" s="4">
        <v>42213</v>
      </c>
      <c r="B29" s="6" t="str">
        <f>TEXT(WEEKDAY(Table2[[#This Row],[Date]]),"dddd")</f>
        <v>Tuesday</v>
      </c>
      <c r="C29" s="5" t="s">
        <v>8</v>
      </c>
      <c r="D29" s="5">
        <v>138</v>
      </c>
      <c r="E29" s="5">
        <v>136</v>
      </c>
      <c r="F29" s="5">
        <v>84</v>
      </c>
      <c r="G29" s="5">
        <v>90</v>
      </c>
      <c r="H29" s="5">
        <v>0.5</v>
      </c>
      <c r="I29" s="5">
        <f>Table2[[#This Row],[Lemon]]+Table2[[#This Row],[Orange]]</f>
        <v>274</v>
      </c>
      <c r="J29" s="10">
        <f>Table2[[#This Row],[Price]]*Table2[[#This Row],[Sales]]</f>
        <v>137</v>
      </c>
    </row>
    <row r="30" spans="1:10" x14ac:dyDescent="0.25">
      <c r="A30" s="4">
        <v>42214</v>
      </c>
      <c r="B30" s="6" t="str">
        <f>TEXT(WEEKDAY(Table2[[#This Row],[Date]]),"dddd")</f>
        <v>Wednesday</v>
      </c>
      <c r="C30" s="5" t="s">
        <v>8</v>
      </c>
      <c r="D30" s="5">
        <v>101</v>
      </c>
      <c r="E30" s="5">
        <v>86</v>
      </c>
      <c r="F30" s="5">
        <v>81</v>
      </c>
      <c r="G30" s="5">
        <v>140</v>
      </c>
      <c r="H30" s="5">
        <v>0.5</v>
      </c>
      <c r="I30" s="5">
        <f>Table2[[#This Row],[Lemon]]+Table2[[#This Row],[Orange]]</f>
        <v>187</v>
      </c>
      <c r="J30" s="10">
        <f>Table2[[#This Row],[Price]]*Table2[[#This Row],[Sales]]</f>
        <v>93.5</v>
      </c>
    </row>
    <row r="31" spans="1:10" x14ac:dyDescent="0.25">
      <c r="A31" s="4">
        <v>42215</v>
      </c>
      <c r="B31" s="6" t="str">
        <f>TEXT(WEEKDAY(Table2[[#This Row],[Date]]),"dddd")</f>
        <v>Thursday</v>
      </c>
      <c r="C31" s="5" t="s">
        <v>8</v>
      </c>
      <c r="D31" s="5">
        <v>93</v>
      </c>
      <c r="E31" s="5">
        <v>84</v>
      </c>
      <c r="F31" s="5">
        <v>77</v>
      </c>
      <c r="G31" s="5">
        <v>145</v>
      </c>
      <c r="H31" s="5">
        <v>0.5</v>
      </c>
      <c r="I31" s="5">
        <f>Table2[[#This Row],[Lemon]]+Table2[[#This Row],[Orange]]</f>
        <v>177</v>
      </c>
      <c r="J31" s="10">
        <f>Table2[[#This Row],[Price]]*Table2[[#This Row],[Sales]]</f>
        <v>88.5</v>
      </c>
    </row>
    <row r="32" spans="1:10" x14ac:dyDescent="0.25">
      <c r="A32" s="4">
        <v>42216</v>
      </c>
      <c r="B32" s="6" t="str">
        <f>TEXT(WEEKDAY(Table2[[#This Row],[Date]]),"dddd")</f>
        <v>Friday</v>
      </c>
      <c r="C32" s="5" t="s">
        <v>8</v>
      </c>
      <c r="D32" s="5">
        <v>105</v>
      </c>
      <c r="E32" s="5">
        <v>132</v>
      </c>
      <c r="F32" s="5">
        <v>79</v>
      </c>
      <c r="G32" s="5">
        <v>115</v>
      </c>
      <c r="H32" s="5">
        <v>0.5</v>
      </c>
      <c r="I32" s="5">
        <f>Table2[[#This Row],[Lemon]]+Table2[[#This Row],[Orange]]</f>
        <v>237</v>
      </c>
      <c r="J32" s="10">
        <f>Table2[[#This Row],[Price]]*Table2[[#This Row],[Sales]]</f>
        <v>118.5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Sheet1</vt:lpstr>
      <vt:lpstr>Sheet4</vt:lpstr>
      <vt:lpstr>Sheet5</vt:lpstr>
      <vt:lpstr>Sheet6</vt:lpstr>
      <vt:lpstr>Sheet7</vt:lpstr>
      <vt:lpstr>Sheet3</vt:lpstr>
    </vt:vector>
  </TitlesOfParts>
  <Company>UMKC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Ali, Liaquat  . (UMKC-Student)</dc:creator>
  <cp:lastModifiedBy>Ali, Liaquat  . (UMKC-Student)</cp:lastModifiedBy>
  <dcterms:created xsi:type="dcterms:W3CDTF">2017-05-24T18:51:49Z</dcterms:created>
  <dcterms:modified xsi:type="dcterms:W3CDTF">2017-05-25T18:05:56Z</dcterms:modified>
</cp:coreProperties>
</file>