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D:\excel\"/>
    </mc:Choice>
  </mc:AlternateContent>
  <xr:revisionPtr revIDLastSave="0" documentId="13_ncr:1_{B8C2A1C2-050E-4750-ADD3-5142C6CF9BE3}" xr6:coauthVersionLast="47" xr6:coauthVersionMax="47" xr10:uidLastSave="{00000000-0000-0000-0000-000000000000}"/>
  <bookViews>
    <workbookView xWindow="-108" yWindow="-108" windowWidth="23256" windowHeight="12456" activeTab="2" xr2:uid="{26D4546B-D2A1-4444-8EAF-A6228F96F0C1}"/>
  </bookViews>
  <sheets>
    <sheet name="pivot" sheetId="7" r:id="rId1"/>
    <sheet name="Data" sheetId="2" r:id="rId2"/>
    <sheet name="customer care support" sheetId="5" r:id="rId3"/>
    <sheet name="Assets" sheetId="4" r:id="rId4"/>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0" r:id="rId5"/>
    <pivotCache cacheId="1" r:id="rId6"/>
    <pivotCache cacheId="2" r:id="rId7"/>
    <pivotCache cacheId="3" r:id="rId8"/>
    <pivotCache cacheId="13" r:id="rId9"/>
    <pivotCache cacheId="16" r:id="rId10"/>
    <pivotCache cacheId="19" r:id="rId11"/>
    <pivotCache cacheId="22" r:id="rId12"/>
    <pivotCache cacheId="25" r:id="rId13"/>
    <pivotCache cacheId="28" r:id="rId14"/>
  </pivotCaches>
  <extLst>
    <ext xmlns:x14="http://schemas.microsoft.com/office/spreadsheetml/2009/9/main" uri="{876F7934-8845-4945-9796-88D515C7AA90}">
      <x14:pivotCaches>
        <pivotCache cacheId="10"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4" i="5" l="1" a="1"/>
  <c r="R24" i="5" s="1"/>
  <c r="E60" i="7"/>
  <c r="E62" i="7" s="1"/>
  <c r="E65" i="7" s="1"/>
  <c r="P39" i="5" s="1"/>
  <c r="S23" i="5" a="1"/>
  <c r="S23" i="5" s="1"/>
  <c r="L4" i="2"/>
  <c r="L41" i="7" a="1"/>
  <c r="L41" i="7" s="1"/>
  <c r="H50" i="7"/>
  <c r="H51" i="7"/>
  <c r="H52" i="7"/>
  <c r="H53" i="7"/>
  <c r="I50" i="7"/>
  <c r="I51" i="7"/>
  <c r="I52" i="7"/>
  <c r="I53" i="7"/>
  <c r="I49" i="7"/>
  <c r="H49" i="7"/>
  <c r="E49" i="7" a="1"/>
  <c r="E49" i="7" s="1"/>
  <c r="P35" i="5" l="1"/>
  <c r="E61" i="7"/>
  <c r="P38" i="5" s="1"/>
  <c r="E63" i="7"/>
  <c r="E66" i="7" s="1"/>
  <c r="P40" i="5" s="1"/>
  <c r="J50" i="7"/>
  <c r="J53" i="7"/>
  <c r="K52" i="7"/>
  <c r="K51" i="7"/>
  <c r="K53" i="7"/>
  <c r="J52" i="7"/>
  <c r="J51" i="7"/>
  <c r="J49" i="7"/>
  <c r="K50" i="7"/>
  <c r="K49" i="7"/>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s="1"/>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s="1"/>
  <c r="K83" i="2" a="1"/>
  <c r="K83" i="2" s="1"/>
  <c r="K84" i="2" a="1"/>
  <c r="K84" i="2" s="1"/>
  <c r="K85" i="2" a="1"/>
  <c r="K85" i="2" s="1"/>
  <c r="K86" i="2" a="1"/>
  <c r="K86" i="2" s="1"/>
  <c r="K87" i="2" a="1"/>
  <c r="K87" i="2" s="1"/>
  <c r="K88" i="2" a="1"/>
  <c r="K88" i="2" s="1"/>
  <c r="K89" i="2" a="1"/>
  <c r="K89" i="2" s="1"/>
  <c r="K90" i="2" a="1"/>
  <c r="K90" i="2" s="1"/>
  <c r="K91" i="2" a="1"/>
  <c r="K91" i="2" s="1"/>
  <c r="K92" i="2" a="1"/>
  <c r="K92" i="2" s="1"/>
  <c r="K93" i="2" a="1"/>
  <c r="K93" i="2" s="1"/>
  <c r="K94" i="2" a="1"/>
  <c r="K94" i="2" s="1"/>
  <c r="K95" i="2" a="1"/>
  <c r="K95" i="2" s="1"/>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s="1"/>
  <c r="K125" i="2" a="1"/>
  <c r="K125" i="2" s="1"/>
  <c r="K126" i="2" a="1"/>
  <c r="K126" i="2" s="1"/>
  <c r="K127" i="2" a="1"/>
  <c r="K127" i="2" s="1"/>
  <c r="K128" i="2" a="1"/>
  <c r="K128" i="2" s="1"/>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s="1"/>
  <c r="K140" i="2" a="1"/>
  <c r="K140" i="2" s="1"/>
  <c r="K141" i="2" a="1"/>
  <c r="K141" i="2" s="1"/>
  <c r="K142" i="2" a="1"/>
  <c r="K142" i="2" s="1"/>
  <c r="K143" i="2" a="1"/>
  <c r="K143" i="2" s="1"/>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s="1"/>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c r="K183" i="2" a="1"/>
  <c r="K183" i="2" s="1"/>
  <c r="K184" i="2" a="1"/>
  <c r="K184" i="2" s="1"/>
  <c r="K185" i="2" a="1"/>
  <c r="K185" i="2" s="1"/>
  <c r="K186" i="2" a="1"/>
  <c r="K186" i="2" s="1"/>
  <c r="K187" i="2" a="1"/>
  <c r="K187" i="2" s="1"/>
  <c r="K188" i="2" a="1"/>
  <c r="K188" i="2" s="1"/>
  <c r="K189" i="2" a="1"/>
  <c r="K189" i="2" s="1"/>
  <c r="K190" i="2" a="1"/>
  <c r="K190" i="2" s="1"/>
  <c r="K191" i="2" a="1"/>
  <c r="K191" i="2" s="1"/>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c r="K493" i="2" a="1"/>
  <c r="K493" i="2" s="1"/>
  <c r="K494" i="2" a="1"/>
  <c r="K494" i="2" s="1"/>
  <c r="K495" i="2" a="1"/>
  <c r="K495" i="2" s="1"/>
  <c r="K496" i="2" a="1"/>
  <c r="K496" i="2" s="1"/>
  <c r="K497" i="2" a="1"/>
  <c r="K497" i="2" s="1"/>
  <c r="K498" i="2" a="1"/>
  <c r="K498" i="2" s="1"/>
  <c r="K499" i="2" a="1"/>
  <c r="K499" i="2" s="1"/>
  <c r="K500" i="2" a="1"/>
  <c r="K500" i="2" s="1"/>
  <c r="K501" i="2" a="1"/>
  <c r="K501" i="2" s="1"/>
  <c r="K502" i="2" a="1"/>
  <c r="K502" i="2"/>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s="1"/>
  <c r="K514" i="2" a="1"/>
  <c r="K514" i="2" s="1"/>
  <c r="K515" i="2" a="1"/>
  <c r="K515" i="2" s="1"/>
  <c r="K516" i="2" a="1"/>
  <c r="K516" i="2" s="1"/>
  <c r="K517" i="2" a="1"/>
  <c r="K517" i="2" s="1"/>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s="1"/>
  <c r="K547" i="2" a="1"/>
  <c r="K547" i="2" s="1"/>
  <c r="K548" i="2" a="1"/>
  <c r="K548" i="2" s="1"/>
  <c r="K549" i="2" a="1"/>
  <c r="K549" i="2" s="1"/>
  <c r="K550" i="2" a="1"/>
  <c r="K550" i="2" s="1"/>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s="1"/>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s="1"/>
  <c r="K598" i="2" a="1"/>
  <c r="K598" i="2" s="1"/>
  <c r="K599" i="2" a="1"/>
  <c r="K599" i="2" s="1"/>
  <c r="K600" i="2" a="1"/>
  <c r="K600" i="2" s="1"/>
  <c r="K601" i="2" a="1"/>
  <c r="K601" i="2" s="1"/>
  <c r="K602" i="2" a="1"/>
  <c r="K602" i="2" s="1"/>
  <c r="K603" i="2" a="1"/>
  <c r="K603" i="2" s="1"/>
  <c r="K604" i="2" a="1"/>
  <c r="K604" i="2" s="1"/>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s="1"/>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s="1"/>
  <c r="K652" i="2" a="1"/>
  <c r="K652" i="2" s="1"/>
  <c r="K653" i="2" a="1"/>
  <c r="K653" i="2" s="1"/>
  <c r="K654" i="2" a="1"/>
  <c r="K654" i="2" s="1"/>
  <c r="K655" i="2" a="1"/>
  <c r="K655" i="2" s="1"/>
  <c r="K656" i="2" a="1"/>
  <c r="K656" i="2" s="1"/>
  <c r="K657" i="2" a="1"/>
  <c r="K657" i="2" s="1"/>
  <c r="K658" i="2" a="1"/>
  <c r="K658" i="2"/>
  <c r="K659" i="2" a="1"/>
  <c r="K659" i="2" s="1"/>
  <c r="K660" i="2" a="1"/>
  <c r="K660" i="2" s="1"/>
  <c r="K661" i="2" a="1"/>
  <c r="K661" i="2" s="1"/>
  <c r="K662" i="2" a="1"/>
  <c r="K662" i="2" s="1"/>
  <c r="K663" i="2" a="1"/>
  <c r="K663" i="2" s="1"/>
  <c r="K664" i="2" a="1"/>
  <c r="K664" i="2" s="1"/>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s="1"/>
  <c r="K725" i="2" a="1"/>
  <c r="K725" i="2" s="1"/>
  <c r="K726" i="2" a="1"/>
  <c r="K726" i="2" s="1"/>
  <c r="K727" i="2" a="1"/>
  <c r="K727" i="2" s="1"/>
  <c r="K728" i="2" a="1"/>
  <c r="K728" i="2" s="1"/>
  <c r="K729" i="2" a="1"/>
  <c r="K729" i="2" s="1"/>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s="1"/>
  <c r="K754" i="2" a="1"/>
  <c r="K754" i="2" s="1"/>
  <c r="K755" i="2" a="1"/>
  <c r="K755" i="2" s="1"/>
  <c r="K756" i="2" a="1"/>
  <c r="K756" i="2" s="1"/>
  <c r="K757" i="2" a="1"/>
  <c r="K757" i="2" s="1"/>
  <c r="K758" i="2" a="1"/>
  <c r="K758" i="2" s="1"/>
  <c r="K759" i="2" a="1"/>
  <c r="K759" i="2" s="1"/>
  <c r="K760" i="2" a="1"/>
  <c r="K760" i="2" s="1"/>
  <c r="K761" i="2" a="1"/>
  <c r="K761" i="2" s="1"/>
  <c r="K762" i="2" a="1"/>
  <c r="K762" i="2" s="1"/>
  <c r="K763" i="2" a="1"/>
  <c r="K763" i="2" s="1"/>
  <c r="K764" i="2" a="1"/>
  <c r="K764" i="2" s="1"/>
  <c r="K765" i="2" a="1"/>
  <c r="K765" i="2"/>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c r="K799" i="2" a="1"/>
  <c r="K799" i="2" s="1"/>
  <c r="K800" i="2" a="1"/>
  <c r="K800" i="2" s="1"/>
  <c r="K801" i="2" a="1"/>
  <c r="K801" i="2" s="1"/>
  <c r="K802" i="2" a="1"/>
  <c r="K802" i="2" s="1"/>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s="1"/>
  <c r="K991" i="2" a="1"/>
  <c r="K991" i="2" s="1"/>
  <c r="K992" i="2" a="1"/>
  <c r="K992" i="2" s="1"/>
  <c r="K993" i="2" a="1"/>
  <c r="K993" i="2" s="1"/>
  <c r="K994" i="2" a="1"/>
  <c r="K994" i="2" s="1"/>
  <c r="K995" i="2" a="1"/>
  <c r="K995" i="2" s="1"/>
  <c r="K996" i="2" a="1"/>
  <c r="K996" i="2" s="1"/>
  <c r="K997" i="2" a="1"/>
  <c r="K997" i="2" s="1"/>
  <c r="K998" i="2" a="1"/>
  <c r="K998" i="2" s="1"/>
  <c r="K999" i="2" a="1"/>
  <c r="K999" i="2" s="1"/>
  <c r="K1000" i="2" a="1"/>
  <c r="K1000" i="2" s="1"/>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237632-BA3E-422F-A434-B4788086BED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7EB1228-F844-44F0-A634-BA952C69761F}"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E2F150B9-E452-4379-84D3-9C67942EB091}"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<sst xmlns="http://schemas.openxmlformats.org/spreadsheetml/2006/main" count="3180" uniqueCount="1085">
  <si>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</si>
  <si>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</si>
  <si>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</si>
  <si>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</si>
  <si>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</si>
  <si>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</si>
  <si>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</si>
  <si>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</si>
  <si>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</si>
  <si>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</si>
  <si>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</si>
  <si>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</si>
  <si>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</si>
  <si>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</si>
  <si>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</si>
  <si>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</si>
  <si>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</si>
  <si>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</si>
  <si>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</si>
  <si>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</si>
  <si>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</si>
  <si>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</si>
  <si>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</si>
  <si>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</si>
  <si>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</si>
  <si>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</si>
  <si>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</si>
  <si>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</si>
  <si>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</si>
  <si>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</si>
  <si>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</si>
  <si>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</si>
  <si>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</si>
  <si>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</si>
  <si>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</si>
  <si>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</si>
  <si>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</si>
  <si>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</si>
  <si>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</si>
  <si>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</si>
  <si>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</si>
  <si>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</si>
  <si>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</si>
  <si>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</si>
  <si>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</si>
  <si>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</si>
  <si>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</si>
  <si>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</si>
  <si>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</si>
  <si>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</si>
  <si>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</si>
  <si>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</si>
  <si>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</si>
  <si>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</si>
  <si>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</si>
  <si>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</si>
  <si>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</si>
  <si>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</si>
  <si>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</si>
  <si>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</si>
  <si>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</si>
  <si>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</si>
  <si>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</si>
  <si>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</si>
  <si>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</si>
  <si>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</si>
  <si>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</si>
  <si>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</si>
  <si>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</si>
  <si>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</si>
  <si>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</si>
  <si>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</si>
  <si>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</si>
  <si>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</si>
  <si>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</si>
  <si>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</si>
  <si>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</si>
  <si>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</si>
  <si>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</si>
  <si>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</si>
  <si>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</si>
  <si>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</si>
  <si>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</si>
  <si>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</si>
  <si>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</si>
  <si>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</si>
  <si>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</si>
  <si>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</si>
  <si>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</si>
  <si>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</si>
  <si>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</si>
  <si>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</si>
  <si>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</si>
  <si>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</si>
  <si>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</si>
  <si>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</si>
  <si>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</si>
  <si>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</si>
  <si>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</si>
  <si>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</si>
  <si>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</si>
  <si>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</si>
  <si>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</si>
  <si>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</si>
  <si>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</si>
  <si>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</si>
  <si>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</si>
  <si>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</si>
  <si>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</si>
  <si>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</si>
  <si>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</si>
  <si>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</si>
  <si>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</si>
  <si>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</si>
  <si>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</si>
  <si>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</si>
  <si>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</si>
  <si>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</si>
  <si>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</si>
  <si>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</si>
  <si>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</si>
  <si>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</si>
  <si>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</si>
  <si>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</si>
  <si>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</si>
  <si>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</si>
  <si>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</si>
  <si>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</si>
  <si>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</si>
  <si>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</si>
  <si>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</si>
  <si>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</si>
  <si>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</si>
  <si>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</si>
  <si>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</si>
  <si>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</si>
  <si>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</si>
  <si>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</si>
  <si>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</si>
  <si>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</si>
  <si>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</si>
  <si>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</si>
  <si>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</si>
  <si>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</si>
  <si>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</si>
  <si>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</si>
  <si>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</si>
  <si>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</si>
  <si>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</si>
  <si>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</si>
  <si>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</si>
  <si>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</si>
  <si>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</si>
  <si>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</si>
  <si>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</si>
  <si>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</si>
  <si>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</si>
  <si>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</si>
  <si>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</si>
  <si>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</si>
  <si>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</si>
  <si>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</si>
  <si>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</si>
  <si>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</si>
  <si>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</si>
  <si>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</si>
  <si>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</si>
  <si>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</si>
  <si>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</si>
  <si>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</si>
  <si>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</si>
  <si>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</si>
  <si>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</si>
  <si>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</si>
  <si>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</si>
  <si>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</si>
  <si>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</si>
  <si>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</si>
  <si>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</si>
  <si>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</si>
  <si>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</si>
  <si>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</si>
  <si>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</si>
  <si>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</si>
  <si>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</si>
  <si>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</si>
  <si>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</si>
  <si>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</si>
  <si>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</si>
  <si>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</si>
  <si>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</si>
  <si>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</si>
  <si>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</si>
  <si>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</si>
  <si>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</si>
  <si>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</si>
  <si>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</si>
  <si>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</si>
  <si>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</si>
  <si>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</si>
  <si>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</si>
  <si>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</si>
  <si>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</si>
  <si>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</si>
  <si>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</si>
  <si>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</si>
  <si>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</si>
  <si>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</si>
  <si>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</si>
  <si>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</si>
  <si>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</si>
  <si>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</si>
  <si>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</si>
  <si>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</si>
  <si>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</si>
  <si>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</si>
  <si>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</si>
  <si>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</si>
  <si>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</si>
  <si>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</si>
  <si>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</si>
  <si>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</si>
  <si>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</si>
  <si>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</si>
  <si>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</si>
  <si>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</si>
  <si>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</si>
  <si>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</si>
  <si>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</si>
  <si>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</si>
  <si>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</si>
  <si>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</si>
  <si>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</si>
  <si>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</si>
  <si>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</si>
  <si>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</si>
  <si>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</si>
  <si>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</si>
  <si>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</si>
  <si>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</si>
  <si>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</si>
  <si>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</si>
  <si>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</si>
  <si>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</si>
  <si>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</si>
  <si>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</si>
  <si>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</si>
  <si>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</si>
  <si>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</si>
  <si>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</si>
  <si>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</si>
  <si>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</si>
  <si>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</si>
  <si>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</si>
  <si>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</si>
  <si>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</si>
  <si>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</si>
  <si>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</si>
  <si>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</si>
  <si>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</si>
  <si>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</si>
  <si>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</si>
  <si>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</si>
  <si>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</si>
  <si>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</si>
  <si>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</si>
  <si>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</si>
  <si>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</si>
  <si>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</si>
  <si>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</si>
  <si>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</si>
  <si>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</si>
  <si>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</si>
  <si>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</si>
  <si>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</si>
  <si>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</si>
  <si>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</si>
  <si>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</si>
  <si>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</si>
  <si>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</si>
  <si>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</si>
  <si>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</si>
  <si>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</si>
  <si>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</si>
  <si>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</si>
  <si>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</si>
  <si>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</si>
  <si>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</si>
  <si>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</si>
  <si>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</si>
  <si>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</si>
  <si>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</si>
  <si>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</si>
  <si>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</si>
  <si>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</si>
  <si>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</si>
  <si>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</si>
  <si>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</si>
  <si>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</si>
  <si>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</si>
  <si>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</si>
  <si>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</si>
  <si>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</si>
  <si>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</si>
  <si>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</si>
  <si>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</si>
  <si>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</si>
  <si>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</si>
  <si>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</si>
  <si>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</si>
  <si>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</si>
  <si>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</si>
  <si>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</si>
  <si>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</si>
  <si>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</si>
  <si>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</si>
  <si>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</si>
  <si>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</si>
  <si>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</si>
  <si>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</si>
  <si>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</si>
  <si>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</si>
  <si>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</si>
  <si>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</si>
  <si>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</si>
  <si>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</si>
  <si>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</si>
  <si>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</si>
  <si>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</si>
  <si>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</si>
  <si>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</si>
  <si>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</si>
  <si>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</si>
  <si>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</si>
  <si>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</si>
  <si>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</si>
  <si>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</si>
  <si>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</si>
  <si>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</si>
  <si>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</si>
  <si>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</si>
  <si>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</si>
  <si>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</si>
  <si>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</si>
  <si>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</si>
  <si>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</si>
  <si>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</si>
  <si>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</si>
  <si>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</si>
  <si>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</si>
  <si>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</si>
  <si>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</si>
  <si>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</si>
  <si>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</si>
  <si>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</si>
  <si>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</si>
  <si>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</si>
  <si>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</si>
  <si>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</si>
  <si>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</si>
  <si>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</si>
  <si>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</si>
  <si>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</si>
  <si>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</si>
  <si>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</si>
  <si>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</si>
  <si>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</si>
  <si>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</si>
  <si>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</si>
  <si>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</si>
  <si>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</si>
  <si>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</si>
  <si>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</si>
  <si>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</si>
  <si>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</si>
  <si>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</si>
  <si>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</si>
  <si>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</si>
  <si>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</si>
  <si>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</si>
  <si>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</si>
  <si>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</si>
  <si>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</si>
  <si>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</si>
  <si>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</si>
  <si>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</si>
  <si>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</si>
  <si>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</si>
  <si>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</si>
  <si>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</si>
  <si>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</si>
  <si>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</si>
  <si>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</si>
  <si>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</si>
  <si>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</si>
  <si>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</si>
  <si>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</si>
  <si>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</si>
  <si>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</si>
  <si>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</si>
  <si>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</si>
  <si>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</si>
  <si>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</si>
  <si>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</si>
  <si>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</si>
  <si>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</si>
  <si>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</si>
  <si>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</si>
  <si>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</si>
  <si>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</si>
  <si>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</si>
  <si>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</si>
  <si>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</si>
  <si>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</si>
  <si>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</si>
  <si>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</si>
  <si>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</si>
  <si>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</si>
  <si>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</si>
  <si>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</si>
  <si>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</si>
  <si>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</si>
  <si>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</si>
  <si>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</si>
  <si>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</si>
  <si>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</si>
  <si>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</si>
  <si>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</si>
  <si>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</si>
  <si>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</si>
  <si>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</si>
  <si>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</si>
  <si>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</si>
  <si>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</si>
  <si>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</si>
  <si>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</si>
  <si>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</si>
  <si>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</si>
  <si>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</si>
  <si>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</si>
  <si>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</si>
  <si>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</si>
  <si>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</si>
  <si>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</si>
  <si>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</si>
  <si>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</si>
  <si>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</si>
  <si>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</si>
  <si>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</si>
  <si>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</si>
  <si>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</si>
  <si>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</si>
  <si>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</si>
  <si>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</si>
  <si>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</si>
  <si>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</si>
  <si>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</si>
  <si>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</si>
  <si>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</si>
  <si>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</si>
  <si>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</si>
  <si>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</si>
  <si>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</si>
  <si>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</si>
  <si>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</si>
  <si>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</si>
  <si>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</si>
  <si>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</si>
  <si>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</si>
  <si>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</si>
  <si>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</si>
  <si>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</si>
  <si>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</si>
  <si>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</si>
  <si>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</si>
  <si>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</si>
  <si>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</si>
  <si>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</si>
  <si>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</si>
  <si>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</si>
  <si>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</si>
  <si>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</si>
  <si>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</si>
  <si>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</si>
  <si>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</si>
  <si>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</si>
  <si>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</si>
  <si>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</si>
  <si>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</si>
  <si>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</si>
  <si>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</si>
  <si>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</si>
  <si>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</si>
  <si>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</si>
  <si>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</si>
  <si>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</si>
  <si>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</si>
  <si>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</si>
  <si>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</si>
  <si>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</si>
  <si>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</si>
  <si>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</si>
  <si>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</si>
  <si>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</si>
  <si>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</si>
  <si>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</si>
  <si>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</si>
  <si>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</si>
  <si>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</si>
  <si>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</si>
  <si>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</si>
  <si>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</si>
  <si>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</si>
  <si>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</si>
  <si>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</si>
  <si>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</si>
  <si>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</si>
  <si>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</si>
  <si>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</si>
  <si>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</si>
  <si>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</si>
  <si>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</si>
  <si>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</si>
  <si>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</si>
  <si>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</si>
  <si>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</si>
  <si>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</si>
  <si>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</si>
  <si>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</si>
  <si>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</si>
  <si>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</si>
  <si>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</si>
  <si>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</si>
  <si>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</si>
  <si>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</si>
  <si>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</si>
  <si>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</si>
  <si>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</si>
  <si>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</si>
  <si>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</si>
  <si>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</si>
  <si>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</si>
  <si>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</si>
  <si>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</si>
  <si>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</si>
  <si>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</si>
  <si>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</si>
  <si>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</si>
  <si>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</si>
  <si>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</si>
  <si>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</si>
  <si>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</si>
  <si>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</si>
  <si>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</si>
  <si>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</si>
  <si>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</si>
  <si>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</si>
  <si>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</si>
  <si>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</si>
  <si>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</si>
  <si>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</si>
  <si>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</si>
  <si>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</si>
  <si>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</si>
  <si>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</si>
  <si>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</si>
  <si>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</si>
  <si>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</si>
  <si>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</si>
  <si>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</si>
  <si>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</si>
  <si>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</si>
  <si>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</si>
  <si>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</si>
  <si>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</si>
  <si>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</si>
  <si>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</si>
  <si>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</si>
  <si>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</si>
  <si>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</si>
  <si>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</si>
  <si>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</si>
  <si>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</si>
  <si>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</si>
  <si>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</si>
  <si>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</si>
  <si>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</si>
  <si>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</si>
  <si>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</si>
  <si>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</si>
  <si>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</si>
  <si>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</si>
  <si>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</si>
  <si>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</si>
  <si>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</si>
  <si>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</si>
  <si>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</si>
  <si>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</si>
  <si>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</si>
  <si>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</si>
  <si>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</si>
  <si>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</si>
  <si>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</si>
  <si>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</si>
  <si>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</si>
  <si>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</si>
  <si>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</si>
  <si>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</si>
  <si>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</si>
  <si>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</si>
  <si>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</si>
  <si>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</si>
  <si>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</si>
  <si>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</si>
  <si>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</si>
  <si>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</si>
  <si>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</si>
  <si>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</si>
  <si>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</si>
  <si>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</si>
  <si>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</si>
  <si>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</si>
  <si>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</si>
  <si>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</si>
  <si>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</si>
  <si>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</si>
  <si>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</si>
  <si>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</si>
  <si>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</si>
  <si>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</si>
  <si>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</si>
  <si>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</si>
  <si>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</si>
  <si>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</si>
  <si>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</si>
  <si>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</si>
  <si>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</si>
  <si>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</si>
  <si>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</si>
  <si>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</si>
  <si>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</si>
  <si>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</si>
  <si>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</si>
  <si>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</si>
  <si>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</si>
  <si>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</si>
  <si>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</si>
  <si>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</si>
  <si>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</si>
  <si>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</si>
  <si>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</si>
  <si>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</si>
  <si>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</si>
  <si>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</si>
  <si>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</si>
  <si>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</si>
  <si>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</si>
  <si>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</si>
  <si>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</si>
  <si>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</si>
  <si>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</si>
  <si>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</si>
  <si>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</si>
  <si>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</si>
  <si>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</si>
  <si>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</si>
  <si>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</si>
  <si>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</si>
  <si>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</si>
  <si>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</si>
  <si>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</si>
  <si>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</si>
  <si>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</si>
  <si>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</si>
  <si>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</si>
  <si>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</si>
  <si>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</si>
  <si>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</si>
  <si>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</si>
  <si>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</si>
  <si>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</si>
  <si>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</si>
  <si>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</si>
  <si>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</si>
  <si>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</si>
  <si>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</si>
  <si>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</si>
  <si>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</si>
  <si>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</si>
  <si>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</si>
  <si>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</si>
  <si>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</si>
  <si>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</si>
  <si>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</si>
  <si>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</si>
  <si>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</si>
  <si>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</si>
  <si>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</si>
  <si>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</si>
  <si>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</si>
  <si>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</si>
  <si>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</si>
  <si>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</si>
  <si>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</si>
  <si>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</si>
  <si>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</si>
  <si>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</si>
  <si>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</si>
  <si>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</si>
  <si>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</si>
  <si>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</si>
  <si>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</si>
  <si>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</si>
  <si>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</si>
  <si>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</si>
  <si>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</si>
  <si>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</si>
  <si>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</si>
  <si>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</si>
  <si>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</si>
  <si>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</si>
  <si>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</si>
  <si>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</si>
  <si>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</si>
  <si>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</si>
  <si>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</si>
  <si>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</si>
  <si>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</si>
  <si>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</si>
  <si>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</si>
  <si>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</si>
  <si>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</si>
  <si>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</si>
  <si>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</si>
  <si>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</si>
  <si>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</si>
  <si>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</si>
  <si>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</si>
  <si>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</si>
  <si>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</si>
  <si>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</si>
  <si>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</si>
  <si>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</si>
  <si>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</si>
  <si>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</si>
  <si>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</si>
  <si>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</si>
  <si>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</si>
  <si>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</si>
  <si>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</si>
  <si>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</si>
  <si>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</si>
  <si>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</si>
  <si>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</si>
  <si>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</si>
  <si>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</si>
  <si>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</si>
  <si>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</si>
  <si>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</si>
  <si>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</si>
  <si>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</si>
  <si>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</si>
  <si>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</si>
  <si>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</si>
  <si>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</si>
  <si>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</si>
  <si>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</si>
  <si>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</si>
  <si>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</si>
  <si>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</si>
  <si>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</si>
  <si>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</si>
  <si>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</si>
  <si>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</si>
  <si>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</si>
  <si>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</si>
  <si>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</si>
  <si>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</si>
  <si>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</si>
  <si>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</si>
  <si>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</si>
  <si>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</si>
  <si>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</si>
  <si>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</si>
  <si>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</si>
  <si>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</si>
  <si>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</si>
  <si>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</si>
  <si>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</si>
  <si>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</si>
  <si>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</si>
  <si>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</si>
  <si>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</si>
  <si>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</si>
  <si>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</si>
  <si>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</si>
  <si>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</si>
  <si>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</si>
  <si>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</si>
  <si>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</si>
  <si>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</si>
  <si>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</si>
  <si>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</si>
  <si>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</si>
  <si>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</si>
  <si>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</si>
  <si>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</si>
  <si>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</si>
  <si>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</si>
  <si>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</si>
  <si>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</si>
  <si>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</si>
  <si>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</si>
  <si>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</si>
  <si>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</si>
  <si>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</si>
  <si>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</si>
  <si>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</si>
  <si>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</si>
  <si>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</si>
  <si>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</si>
  <si>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</si>
  <si>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</si>
  <si>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</si>
  <si>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</si>
  <si>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</si>
  <si>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</si>
  <si>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</si>
  <si>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</si>
  <si>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</si>
  <si>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</si>
  <si>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</si>
  <si>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</si>
  <si>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</si>
  <si>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</si>
  <si>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</si>
  <si>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</si>
  <si>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</si>
  <si>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</si>
  <si>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</si>
  <si>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</si>
  <si>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</si>
  <si>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</si>
  <si>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</si>
  <si>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</si>
  <si>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</si>
  <si>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</si>
  <si>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</si>
  <si>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</si>
  <si>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</si>
  <si>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</si>
  <si>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</si>
  <si>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</si>
  <si>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</si>
  <si>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</si>
  <si>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</si>
  <si>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</si>
  <si>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</si>
  <si>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</si>
  <si>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</si>
  <si>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</si>
  <si>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</si>
  <si>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</si>
  <si>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</si>
  <si>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</si>
  <si>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</si>
  <si>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</si>
  <si>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</si>
  <si>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</si>
  <si>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</si>
  <si>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</si>
  <si>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</si>
  <si>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</si>
  <si>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</si>
  <si>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</si>
  <si>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</si>
  <si>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</si>
  <si>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</si>
  <si>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</si>
  <si>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</si>
  <si>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</si>
  <si>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</si>
  <si>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</si>
  <si>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</si>
  <si>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</si>
  <si>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</si>
  <si>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</si>
  <si>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</si>
  <si>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</si>
  <si>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</si>
  <si>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</si>
  <si>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</si>
  <si>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</si>
  <si>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</si>
  <si>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</si>
  <si>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</si>
  <si>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</si>
  <si>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</si>
  <si>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</si>
  <si>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</si>
  <si>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</si>
  <si>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</si>
  <si>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</si>
  <si>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</si>
  <si>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</si>
  <si>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</si>
  <si>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</si>
  <si>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</si>
  <si>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</si>
  <si>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</si>
  <si>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</si>
  <si>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</si>
  <si>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</si>
  <si>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</si>
  <si>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</si>
  <si>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</si>
  <si>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</si>
  <si>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</si>
  <si>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</si>
  <si>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</si>
  <si>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</si>
  <si>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</si>
  <si>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</si>
  <si>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</si>
  <si>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</si>
  <si>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</si>
  <si>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</si>
  <si>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</si>
  <si>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</si>
  <si>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</si>
  <si>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</si>
  <si>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</si>
  <si>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</si>
  <si>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</si>
  <si>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</si>
  <si>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</si>
  <si>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</si>
  <si>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</si>
  <si>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</si>
  <si>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</si>
  <si>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</si>
  <si>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</si>
  <si>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</si>
  <si>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</si>
  <si>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</si>
  <si>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</si>
  <si>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</si>
  <si>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</si>
  <si>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</si>
  <si>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</si>
  <si>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</si>
  <si>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</si>
  <si>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</si>
  <si>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</si>
  <si>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</si>
  <si>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</si>
  <si>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</si>
  <si>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</si>
  <si>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</si>
  <si>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</si>
  <si>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</si>
  <si>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</si>
  <si>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</si>
  <si>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</si>
  <si>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</si>
  <si>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</si>
  <si>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</si>
  <si>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</si>
  <si>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</si>
  <si>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</si>
  <si>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</si>
  <si>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</si>
  <si>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</si>
  <si>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</si>
  <si>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</si>
  <si>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</si>
  <si>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</si>
  <si>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</si>
  <si>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</si>
  <si>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</si>
  <si>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</si>
  <si>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</si>
  <si>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</si>
  <si>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</si>
  <si>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</si>
  <si>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</si>
  <si>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</si>
  <si>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</si>
  <si>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</si>
  <si>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</si>
  <si>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</si>
  <si>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</si>
  <si>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</si>
  <si>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</si>
  <si>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</si>
  <si>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</si>
  <si>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</si>
  <si>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</si>
  <si>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</si>
  <si>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</si>
  <si>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</si>
  <si>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</si>
  <si>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</si>
  <si>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</si>
  <si>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</si>
  <si>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</si>
  <si>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</si>
  <si>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</si>
  <si>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</si>
  <si>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</si>
  <si>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</si>
  <si>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</si>
  <si>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</si>
  <si>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</si>
  <si>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</si>
  <si>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</si>
  <si>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</si>
  <si>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</si>
  <si>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</si>
  <si>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</si>
  <si>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</si>
  <si>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</si>
  <si>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</si>
  <si>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</si>
  <si>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</si>
  <si>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</si>
  <si>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</si>
  <si>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</si>
  <si>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</si>
  <si>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</si>
  <si>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</si>
  <si>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</si>
  <si>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</si>
  <si>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</si>
  <si>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</si>
  <si>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</si>
  <si>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</si>
  <si>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</si>
  <si>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</si>
  <si>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</si>
  <si>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</si>
  <si>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</si>
  <si>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</si>
  <si>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</si>
  <si>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</si>
  <si>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 xml:space="preserve">Average Rating </t>
  </si>
  <si>
    <t>5 star Calls</t>
  </si>
  <si>
    <t>Row Labels</t>
  </si>
  <si>
    <t>Grand Total</t>
  </si>
  <si>
    <t>Jan</t>
  </si>
  <si>
    <t>Feb</t>
  </si>
  <si>
    <t>Mar</t>
  </si>
  <si>
    <t>Apr</t>
  </si>
  <si>
    <t>May</t>
  </si>
  <si>
    <t>Jun</t>
  </si>
  <si>
    <t>Jul</t>
  </si>
  <si>
    <t>Aug</t>
  </si>
  <si>
    <t>Sep</t>
  </si>
  <si>
    <t>Oct</t>
  </si>
  <si>
    <t>Nov</t>
  </si>
  <si>
    <t>Dec</t>
  </si>
  <si>
    <t>call count2</t>
  </si>
  <si>
    <t>Thursday</t>
  </si>
  <si>
    <t>Saturday</t>
  </si>
  <si>
    <t>Sunday</t>
  </si>
  <si>
    <t>Monday</t>
  </si>
  <si>
    <t>Tuesday</t>
  </si>
  <si>
    <t>Wednesday</t>
  </si>
  <si>
    <t>Friday</t>
  </si>
  <si>
    <t>rep</t>
  </si>
  <si>
    <t>calls</t>
  </si>
  <si>
    <t>amount</t>
  </si>
  <si>
    <t>calls percentage</t>
  </si>
  <si>
    <t>amount percentage</t>
  </si>
  <si>
    <t>selected rep</t>
  </si>
  <si>
    <t>cell call percentage</t>
  </si>
  <si>
    <t>cell amount  percentage</t>
  </si>
  <si>
    <t>Column Labels</t>
  </si>
  <si>
    <t>unique customers</t>
  </si>
  <si>
    <t>Total</t>
  </si>
  <si>
    <t>summary rep</t>
  </si>
  <si>
    <t>percentage of calls</t>
  </si>
  <si>
    <t>rank of calls</t>
  </si>
  <si>
    <t>rank of amount</t>
  </si>
  <si>
    <t>distinct callers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</si>
</sst>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0.0%"/>
    <numFmt numFmtId="168" formatCode="[$$-540A]#,##0"/>
  </numFmts>
  <fonts count="6"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1"/>
      <color rgb="FFFF0000"/>
      <name val="Aptos"/>
      <family val="2"/>
      <scheme val="min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rgb="FFFF6600"/>
        <bgColor indexed="64"/>
      </patternFill>
    </fill>
    <fill>
      <patternFill patternType="solid">
        <fgColor theme="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2">
    <xf numFmtId="0" fontId="0" fillId="0" borderId="0"/>
    <xf numFmtId="9" fontId="4" fillId="0" borderId="0" applyFont="0" applyFill="0" applyBorder="0" applyAlignment="0" applyProtection="0"/>
  </cellStyleXfs>
  <cellXfs count="44">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1" fontId="0" fillId="0" borderId="0" xfId="0" applyNumberFormat="1"/>
    <xf numFmtId="165" fontId="0" fillId="0" borderId="0" xfId="0" applyNumberFormat="1"/>
    <xf numFmtId="3" fontId="0" fillId="0" borderId="0" xfId="0" applyNumberFormat="1"/>
    <xf numFmtId="166" fontId="0" fillId="0" borderId="0" xfId="0" applyNumberFormat="1"/>
    <xf numFmtId="0" fontId="0" fillId="0" borderId="0" xfId="0" applyNumberFormat="1"/>
    <xf numFmtId="0" fontId="0" fillId="0" borderId="0" xfId="0" pivotButton="1"/>
    <xf numFmtId="0" fontId="0" fillId="0" borderId="0" xfId="0" applyAlignment="1">
      <alignment horizontal="left"/>
    </xf>
    <xf numFmtId="167" fontId="0" fillId="0" borderId="0" xfId="0" applyNumberFormat="1"/>
    <xf numFmtId="167" fontId="0" fillId="0" borderId="0" xfId="1" applyNumberFormat="1" applyFont="1"/>
    <xf numFmtId="0" fontId="0" fillId="4" borderId="0" xfId="0" applyFill="1" applyAlignment="1">
      <alignment horizontal="left"/>
    </xf>
    <xf numFmtId="0" fontId="0" fillId="0" borderId="0" xfId="0" applyAlignment="1">
      <alignment horizontal="left" indent="1"/>
    </xf>
    <xf numFmtId="0" fontId="5" fillId="3" borderId="0" xfId="0" applyFont="1" applyFill="1"/>
    <xf numFmtId="0" fontId="0" fillId="3" borderId="0" xfId="0" applyFill="1" applyAlignment="1">
      <alignment horizontal="center"/>
    </xf>
    <xf numFmtId="0" fontId="0" fillId="0" borderId="0" xfId="0" applyAlignment="1">
      <alignment horizontal="center"/>
    </xf>
    <xf numFmtId="0" fontId="0" fillId="0" borderId="10" xfId="0" applyFill="1" applyBorder="1" applyAlignment="1">
      <alignment horizontal="center"/>
    </xf>
    <xf numFmtId="168" fontId="0" fillId="0" borderId="10" xfId="0" applyNumberFormat="1" applyFill="1" applyBorder="1" applyAlignment="1">
      <alignment horizontal="center"/>
    </xf>
    <xf numFmtId="0" fontId="0" fillId="0" borderId="0" xfId="0" applyAlignment="1">
      <alignment wrapText="1"/>
    </xf>
    <xf numFmtId="9" fontId="0" fillId="0" borderId="0" xfId="1" applyFont="1"/>
    <xf numFmtId="0" fontId="0" fillId="5" borderId="10" xfId="0" applyFill="1" applyBorder="1" applyAlignment="1">
      <alignment horizontal="center"/>
    </xf>
    <xf numFmtId="168" fontId="0" fillId="5" borderId="10" xfId="0" applyNumberFormat="1" applyFill="1" applyBorder="1" applyAlignment="1">
      <alignment horizontal="center"/>
    </xf>
    <xf numFmtId="0" fontId="0" fillId="3" borderId="0" xfId="0" applyFill="1" applyAlignment="1"/>
    <xf numFmtId="0" fontId="0" fillId="0" borderId="0" xfId="0" applyAlignment="1"/>
    <xf numFmtId="0" fontId="0" fillId="3" borderId="0" xfId="0" applyFill="1" applyAlignment="1">
      <alignment horizontal="center" vertical="center" wrapText="1"/>
    </xf>
  </cellXfs>
  <cellStyles count="2">
    <cellStyle name="Normal" xfId="0" builtinId="0"/>
    <cellStyle name="Percent" xfId="1" builtinId="5"/>
  </cellStyles>
  <dxfs count="24">
    <dxf>
      <fill>
        <patternFill>
          <bgColor rgb="FFFFCC66"/>
        </patternFill>
      </fill>
      <border>
        <left style="thin">
          <color auto="1"/>
        </left>
        <right style="thin">
          <color auto="1"/>
        </right>
        <top style="thin">
          <color auto="1"/>
        </top>
        <bottom style="thin">
          <color auto="1"/>
        </bottom>
        <vertical/>
        <horizontal/>
      </border>
    </dxf>
    <dxf>
      <fill>
        <patternFill>
          <bgColor rgb="FFFFCC66"/>
        </patternFill>
      </fill>
      <border>
        <left style="thin">
          <color theme="1"/>
        </left>
        <right style="thin">
          <color theme="1"/>
        </right>
        <top style="thin">
          <color theme="1"/>
        </top>
        <bottom style="thin">
          <color theme="1"/>
        </bottom>
      </border>
    </dxf>
    <dxf>
      <fill>
        <patternFill>
          <bgColor rgb="FFFFCC66"/>
        </patternFill>
      </fill>
      <border>
        <left style="thin">
          <color theme="1"/>
        </left>
        <right style="thin">
          <color theme="1"/>
        </right>
        <top style="thin">
          <color theme="1"/>
        </top>
        <bottom style="thin">
          <color theme="1"/>
        </bottom>
        <vertical/>
        <horizontal/>
      </border>
    </dxf>
    <dxf>
      <fill>
        <patternFill>
          <bgColor rgb="FFFFCC66"/>
        </patternFill>
      </fill>
      <border>
        <left style="thin">
          <color auto="1"/>
        </left>
        <right style="thin">
          <color auto="1"/>
        </right>
        <top style="thin">
          <color auto="1"/>
        </top>
        <bottom style="thin">
          <color auto="1"/>
        </bottom>
        <vertical/>
        <horizontal/>
      </border>
    </dxf>
    <dxf>
      <fill>
        <patternFill>
          <bgColor rgb="FFFFCC66"/>
        </patternFill>
      </fill>
      <border>
        <left style="thin">
          <color auto="1"/>
        </left>
        <right style="thin">
          <color auto="1"/>
        </right>
        <top style="thin">
          <color auto="1"/>
        </top>
        <bottom style="thin">
          <color auto="1"/>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bgColor rgb="FFFF6600"/>
        </patternFill>
      </fill>
    </dxf>
    <dxf>
      <fill>
        <patternFill patternType="solid">
          <bgColor rgb="FFFF0000"/>
        </patternFill>
      </fill>
    </dxf>
    <dxf>
      <fill>
        <patternFill>
          <bgColor theme="0" tint="-0.14996795556505021"/>
        </patternFill>
      </fill>
    </dxf>
    <dxf>
      <fill>
        <patternFill>
          <bgColor theme="0"/>
        </patternFill>
      </fill>
      <border>
        <left style="thin">
          <color auto="1"/>
        </left>
        <right style="thin">
          <color auto="1"/>
        </right>
        <top style="thin">
          <color auto="1"/>
        </top>
        <bottom style="thin">
          <color auto="1"/>
        </bottom>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3"/>
    </tableStyle>
    <tableStyle name="Slicer Style 2" pivot="0" table="0" count="4" xr9:uid="{390880AB-58C9-4927-AF04-638887724C92}">
      <tableStyleElement type="wholeTable" dxfId="22"/>
      <tableStyleElement type="headerRow" dxfId="21"/>
    </tableStyle>
  </tableStyles>
  <colors>
    <mruColors>
      <color rgb="FFFF9966"/>
      <color rgb="FFF8B59A"/>
      <color rgb="FFFFCC66"/>
      <color rgb="FFFFCC00"/>
      <color rgb="FF8B9208"/>
      <color rgb="FFFF6600"/>
      <color rgb="FFFF5050"/>
      <color rgb="FFFFF6F3"/>
      <color rgb="FFCCECFF"/>
      <color rgb="FFFED6CE"/>
    </mruColors>
  </colors>
  <extLst>
    <ext xmlns:x14="http://schemas.microsoft.com/office/spreadsheetml/2009/9/main" uri="{46F421CA-312F-682f-3DD2-61675219B42D}">
      <x14:dxfs count="2">
        <dxf>
          <fill>
            <patternFill>
              <bgColor rgb="FFFF6600"/>
            </patternFill>
          </fill>
        </dxf>
        <dxf>
          <fill>
            <patternFill>
              <bgColor theme="0" tint="-0.14996795556505021"/>
            </patternFill>
          </fill>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Structure" Target="richData/rdrichvaluestructure.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17/06/relationships/rdRichValue" Target="richData/rdrichvalue.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22/10/relationships/richValueRel" Target="richData/richValueRel.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FF6600"/>
                </a:solidFill>
              </a:rPr>
              <a:t>Calls</a:t>
            </a:r>
          </a:p>
        </c:rich>
      </c:tx>
      <c:layout>
        <c:manualLayout>
          <c:xMode val="edge"/>
          <c:yMode val="edge"/>
          <c:x val="6.8363932291666665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dLbl>
              <c:idx val="0"/>
              <c:tx>
                <c:rich>
                  <a:bodyPr/>
                  <a:lstStyle/>
                  <a:p>
                    <a:fld id="{C5BD4849-6DD0-418A-9683-2C0AE1BCB899}" type="CELLRANGE">
                      <a:rPr lang="en-US"/>
                      <a:pPr/>
                      <a:t>[CELLRANGE]</a:t>
                    </a:fld>
                    <a:endParaRPr lang="en-IN"/>
                  </a:p>
                </c:rich>
              </c:tx>
              <c:dLblPos val="outEnd"/>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43BD-439D-A102-B0F08F601D27}"/>
                </c:ext>
              </c:extLst>
            </c:dLbl>
            <c:dLbl>
              <c:idx val="1"/>
              <c:tx>
                <c:rich>
                  <a:bodyPr/>
                  <a:lstStyle/>
                  <a:p>
                    <a:fld id="{0386BFA5-77EE-4CAA-B484-36AE2B7FC6D2}" type="CELLRANGE">
                      <a:rPr lang="en-IN"/>
                      <a:pPr/>
                      <a:t>[CELLRANGE]</a:t>
                    </a:fld>
                    <a:endParaRPr lang="en-IN"/>
                  </a:p>
                </c:rich>
              </c:tx>
              <c:dLblPos val="outEnd"/>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3BD-439D-A102-B0F08F601D27}"/>
                </c:ext>
              </c:extLst>
            </c:dLbl>
            <c:dLbl>
              <c:idx val="2"/>
              <c:tx>
                <c:rich>
                  <a:bodyPr/>
                  <a:lstStyle/>
                  <a:p>
                    <a:fld id="{17AB39B6-1436-4001-9D80-362FDB72531B}" type="CELLRANGE">
                      <a:rPr lang="en-IN"/>
                      <a:pPr/>
                      <a:t>[CELLRANGE]</a:t>
                    </a:fld>
                    <a:endParaRPr lang="en-IN"/>
                  </a:p>
                </c:rich>
              </c:tx>
              <c:dLblPos val="outEnd"/>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3BD-439D-A102-B0F08F601D27}"/>
                </c:ext>
              </c:extLst>
            </c:dLbl>
            <c:dLbl>
              <c:idx val="3"/>
              <c:tx>
                <c:rich>
                  <a:bodyPr/>
                  <a:lstStyle/>
                  <a:p>
                    <a:fld id="{7E5BFACE-7A9A-4A26-8B3C-E66F1CB81356}" type="CELLRANGE">
                      <a:rPr lang="en-IN"/>
                      <a:pPr/>
                      <a:t>[CELLRANGE]</a:t>
                    </a:fld>
                    <a:endParaRPr lang="en-IN"/>
                  </a:p>
                </c:rich>
              </c:tx>
              <c:dLblPos val="outEnd"/>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3BD-439D-A102-B0F08F601D27}"/>
                </c:ext>
              </c:extLst>
            </c:dLbl>
            <c:dLbl>
              <c:idx val="4"/>
              <c:tx>
                <c:rich>
                  <a:bodyPr/>
                  <a:lstStyle/>
                  <a:p>
                    <a:fld id="{91FC0CE4-F2B1-498A-AFFA-20719ED87FF1}" type="CELLRANGE">
                      <a:rPr lang="en-IN"/>
                      <a:pPr/>
                      <a:t>[CELLRANGE]</a:t>
                    </a:fld>
                    <a:endParaRPr lang="en-IN"/>
                  </a:p>
                </c:rich>
              </c:tx>
              <c:dLblPos val="outEnd"/>
              <c:showLegendKey val="0"/>
              <c:showVal val="0"/>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3BD-439D-A102-B0F08F601D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eparator>
</c:separator>
            <c:showLeaderLines val="0"/>
            <c:extLst>
              <c:ext xmlns:c15="http://schemas.microsoft.com/office/drawing/2012/chart" uri="{CE6537A1-D6FC-4f65-9D91-7224C49458BB}">
                <c15:showDataLabelsRange val="1"/>
                <c15:showLeaderLines val="0"/>
              </c:ext>
            </c:extLst>
          </c:dLbls>
          <c:cat>
            <c:strRef>
              <c:f>pivot!$E$49:$E$53</c:f>
              <c:strCache>
                <c:ptCount val="5"/>
                <c:pt idx="0">
                  <c:v>R01</c:v>
                </c:pt>
                <c:pt idx="1">
                  <c:v>R02</c:v>
                </c:pt>
                <c:pt idx="2">
                  <c:v>R03</c:v>
                </c:pt>
                <c:pt idx="3">
                  <c:v>R04</c:v>
                </c:pt>
                <c:pt idx="4">
                  <c:v>R05</c:v>
                </c:pt>
              </c:strCache>
            </c:strRef>
          </c:cat>
          <c:val>
            <c:numRef>
              <c:f>pivot!$F$49:$F$53</c:f>
              <c:numCache>
                <c:formatCode>General</c:formatCode>
                <c:ptCount val="5"/>
                <c:pt idx="0">
                  <c:v>189</c:v>
                </c:pt>
                <c:pt idx="1">
                  <c:v>218</c:v>
                </c:pt>
                <c:pt idx="2">
                  <c:v>207</c:v>
                </c:pt>
                <c:pt idx="3">
                  <c:v>186</c:v>
                </c:pt>
                <c:pt idx="4">
                  <c:v>200</c:v>
                </c:pt>
              </c:numCache>
            </c:numRef>
          </c:val>
          <c:extLst>
            <c:ext xmlns:c15="http://schemas.microsoft.com/office/drawing/2012/chart" uri="{02D57815-91ED-43cb-92C2-25804820EDAC}">
              <c15:datalabelsRange>
                <c15:f>pivot!$H$49:$H$53</c15:f>
                <c15:dlblRangeCache>
                  <c:ptCount val="5"/>
                  <c:pt idx="0">
                    <c:v>18.9%</c:v>
                  </c:pt>
                  <c:pt idx="1">
                    <c:v>21.8%</c:v>
                  </c:pt>
                  <c:pt idx="2">
                    <c:v>20.7%</c:v>
                  </c:pt>
                  <c:pt idx="3">
                    <c:v>18.6%</c:v>
                  </c:pt>
                  <c:pt idx="4">
                    <c:v>20.0%</c:v>
                  </c:pt>
                </c15:dlblRangeCache>
              </c15:datalabelsRange>
            </c:ext>
            <c:ext xmlns:c16="http://schemas.microsoft.com/office/drawing/2014/chart" uri="{C3380CC4-5D6E-409C-BE32-E72D297353CC}">
              <c16:uniqueId val="{00000000-43BD-439D-A102-B0F08F601D27}"/>
            </c:ext>
          </c:extLst>
        </c:ser>
        <c:dLbls>
          <c:dLblPos val="outEnd"/>
          <c:showLegendKey val="0"/>
          <c:showVal val="1"/>
          <c:showCatName val="0"/>
          <c:showSerName val="0"/>
          <c:showPercent val="0"/>
          <c:showBubbleSize val="0"/>
        </c:dLbls>
        <c:gapWidth val="67"/>
        <c:axId val="1909657967"/>
        <c:axId val="1909647887"/>
        <c:extLst>
          <c:ext xmlns:c15="http://schemas.microsoft.com/office/drawing/2012/chart" uri="{02D57815-91ED-43cb-92C2-25804820EDAC}">
            <c15:filteredBarSeries>
              <c15:ser>
                <c:idx val="1"/>
                <c:order val="1"/>
                <c:tx>
                  <c:strRef>
                    <c:extLst>
                      <c:ext uri="{02D57815-91ED-43cb-92C2-25804820EDAC}">
                        <c15:formulaRef>
                          <c15:sqref>pivot!$J$48</c15:sqref>
                        </c15:formulaRef>
                      </c:ext>
                    </c:extLst>
                    <c:strCache>
                      <c:ptCount val="1"/>
                      <c:pt idx="0">
                        <c:v>cell call percentage</c:v>
                      </c:pt>
                    </c:strCache>
                  </c:strRef>
                </c:tx>
                <c:spPr>
                  <a:solidFill>
                    <a:schemeClr val="accent2"/>
                  </a:solidFill>
                  <a:ln>
                    <a:noFill/>
                  </a:ln>
                  <a:effectLst/>
                </c:spPr>
                <c:invertIfNegative val="0"/>
                <c:dLbls>
                  <c:delete val="1"/>
                </c:dLbls>
                <c:val>
                  <c:numRef>
                    <c:extLst>
                      <c:ext uri="{02D57815-91ED-43cb-92C2-25804820EDAC}">
                        <c15:formulaRef>
                          <c15:sqref>pivot!$J$49:$J$53</c15:sqref>
                        </c15:formulaRef>
                      </c:ext>
                    </c:extLst>
                    <c:numCache>
                      <c:formatCode>0.0%</c:formatCode>
                      <c:ptCount val="5"/>
                      <c:pt idx="0">
                        <c:v>#N/A</c:v>
                      </c:pt>
                      <c:pt idx="1">
                        <c:v>#N/A</c:v>
                      </c:pt>
                      <c:pt idx="2">
                        <c:v>0.20699999999999999</c:v>
                      </c:pt>
                      <c:pt idx="3">
                        <c:v>#N/A</c:v>
                      </c:pt>
                      <c:pt idx="4">
                        <c:v>#N/A</c:v>
                      </c:pt>
                    </c:numCache>
                  </c:numRef>
                </c:val>
                <c:extLst>
                  <c:ext xmlns:c16="http://schemas.microsoft.com/office/drawing/2014/chart" uri="{C3380CC4-5D6E-409C-BE32-E72D297353CC}">
                    <c16:uniqueId val="{00000000-9FE6-4A09-B43E-EAD461F22DE9}"/>
                  </c:ext>
                </c:extLst>
              </c15:ser>
            </c15:filteredBarSeries>
          </c:ext>
        </c:extLst>
      </c:barChart>
      <c:catAx>
        <c:axId val="19096579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9647887"/>
        <c:crosses val="autoZero"/>
        <c:auto val="1"/>
        <c:lblAlgn val="ctr"/>
        <c:lblOffset val="100"/>
        <c:noMultiLvlLbl val="0"/>
      </c:catAx>
      <c:valAx>
        <c:axId val="1909647887"/>
        <c:scaling>
          <c:orientation val="minMax"/>
          <c:min val="0"/>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096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IN" b="1">
                <a:solidFill>
                  <a:srgbClr val="FF6600"/>
                </a:solidFill>
              </a:rPr>
              <a:t>Amount</a:t>
            </a:r>
          </a:p>
        </c:rich>
      </c:tx>
      <c:layout>
        <c:manualLayout>
          <c:xMode val="edge"/>
          <c:yMode val="edge"/>
          <c:x val="7.7083333333333337E-2"/>
          <c:y val="4.1666666666666664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dLbl>
              <c:idx val="0"/>
              <c:tx>
                <c:rich>
                  <a:bodyPr/>
                  <a:lstStyle/>
                  <a:p>
                    <a:fld id="{20B2CEFE-6034-4512-A861-B38E297EB3B0}"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893-4CCE-9B7D-11B299D99E88}"/>
                </c:ext>
              </c:extLst>
            </c:dLbl>
            <c:dLbl>
              <c:idx val="1"/>
              <c:tx>
                <c:rich>
                  <a:bodyPr/>
                  <a:lstStyle/>
                  <a:p>
                    <a:fld id="{77F25B20-9A62-4FA6-B4D5-ECF437D3B286}"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9893-4CCE-9B7D-11B299D99E88}"/>
                </c:ext>
              </c:extLst>
            </c:dLbl>
            <c:dLbl>
              <c:idx val="2"/>
              <c:tx>
                <c:rich>
                  <a:bodyPr/>
                  <a:lstStyle/>
                  <a:p>
                    <a:fld id="{32C81299-A6E2-4F29-8067-684078EAC6A7}"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893-4CCE-9B7D-11B299D99E88}"/>
                </c:ext>
              </c:extLst>
            </c:dLbl>
            <c:dLbl>
              <c:idx val="3"/>
              <c:tx>
                <c:rich>
                  <a:bodyPr/>
                  <a:lstStyle/>
                  <a:p>
                    <a:fld id="{D6328038-5715-40B8-90E0-BCF13B37576F}"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893-4CCE-9B7D-11B299D99E88}"/>
                </c:ext>
              </c:extLst>
            </c:dLbl>
            <c:dLbl>
              <c:idx val="4"/>
              <c:tx>
                <c:rich>
                  <a:bodyPr/>
                  <a:lstStyle/>
                  <a:p>
                    <a:fld id="{5E75F6E7-EF89-474A-A84E-54273219E2A1}"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893-4CCE-9B7D-11B299D99E88}"/>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pivot!$E$49:$E$53</c:f>
              <c:strCache>
                <c:ptCount val="5"/>
                <c:pt idx="0">
                  <c:v>R01</c:v>
                </c:pt>
                <c:pt idx="1">
                  <c:v>R02</c:v>
                </c:pt>
                <c:pt idx="2">
                  <c:v>R03</c:v>
                </c:pt>
                <c:pt idx="3">
                  <c:v>R04</c:v>
                </c:pt>
                <c:pt idx="4">
                  <c:v>R05</c:v>
                </c:pt>
              </c:strCache>
            </c:strRef>
          </c:cat>
          <c:val>
            <c:numRef>
              <c:f>pivot!$G$49:$G$53</c:f>
              <c:numCache>
                <c:formatCode>General</c:formatCode>
                <c:ptCount val="5"/>
                <c:pt idx="0">
                  <c:v>18415</c:v>
                </c:pt>
                <c:pt idx="1">
                  <c:v>20581</c:v>
                </c:pt>
                <c:pt idx="2">
                  <c:v>20872</c:v>
                </c:pt>
                <c:pt idx="3">
                  <c:v>16651</c:v>
                </c:pt>
                <c:pt idx="4">
                  <c:v>20104</c:v>
                </c:pt>
              </c:numCache>
            </c:numRef>
          </c:val>
          <c:extLst>
            <c:ext xmlns:c15="http://schemas.microsoft.com/office/drawing/2012/chart" uri="{02D57815-91ED-43cb-92C2-25804820EDAC}">
              <c15:datalabelsRange>
                <c15:f>pivot!$I$49:$I$53</c15:f>
                <c15:dlblRangeCache>
                  <c:ptCount val="5"/>
                  <c:pt idx="0">
                    <c:v>19.1%</c:v>
                  </c:pt>
                  <c:pt idx="1">
                    <c:v>21.3%</c:v>
                  </c:pt>
                  <c:pt idx="2">
                    <c:v>21.6%</c:v>
                  </c:pt>
                  <c:pt idx="3">
                    <c:v>17.2%</c:v>
                  </c:pt>
                  <c:pt idx="4">
                    <c:v>20.8%</c:v>
                  </c:pt>
                </c15:dlblRangeCache>
              </c15:datalabelsRange>
            </c:ext>
            <c:ext xmlns:c16="http://schemas.microsoft.com/office/drawing/2014/chart" uri="{C3380CC4-5D6E-409C-BE32-E72D297353CC}">
              <c16:uniqueId val="{00000000-9893-4CCE-9B7D-11B299D99E88}"/>
            </c:ext>
          </c:extLst>
        </c:ser>
        <c:dLbls>
          <c:dLblPos val="outEnd"/>
          <c:showLegendKey val="0"/>
          <c:showVal val="1"/>
          <c:showCatName val="0"/>
          <c:showSerName val="0"/>
          <c:showPercent val="0"/>
          <c:showBubbleSize val="0"/>
        </c:dLbls>
        <c:gapWidth val="63"/>
        <c:axId val="2051055759"/>
        <c:axId val="2051057679"/>
      </c:barChart>
      <c:catAx>
        <c:axId val="205105575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051057679"/>
        <c:crosses val="autoZero"/>
        <c:auto val="1"/>
        <c:lblAlgn val="ctr"/>
        <c:lblOffset val="100"/>
        <c:noMultiLvlLbl val="0"/>
      </c:catAx>
      <c:valAx>
        <c:axId val="2051057679"/>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5105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 ANALYSIS PROJECT.xlsx]pivot!monthly call trend</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a:solidFill>
                  <a:srgbClr val="FF6600"/>
                </a:solidFill>
              </a:rPr>
              <a:t>Call</a:t>
            </a:r>
            <a:r>
              <a:rPr lang="en-IN" sz="2000" baseline="0">
                <a:solidFill>
                  <a:srgbClr val="FF6600"/>
                </a:solidFill>
              </a:rPr>
              <a:t> Trend</a:t>
            </a:r>
          </a:p>
        </c:rich>
      </c:tx>
      <c:layout>
        <c:manualLayout>
          <c:xMode val="edge"/>
          <c:yMode val="edge"/>
          <c:x val="2.665966754155728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FF5050">
                  <a:alpha val="95000"/>
                </a:srgbClr>
              </a:gs>
              <a:gs pos="100000">
                <a:srgbClr val="FED6CE"/>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rgbClr val="FF6600"/>
            </a:solidFill>
            <a:bevel/>
          </a:ln>
          <a:effectLst/>
        </c:spPr>
        <c:marker>
          <c:symbol val="circle"/>
          <c:size val="6"/>
          <c:spPr>
            <a:solidFill>
              <a:schemeClr val="bg1"/>
            </a:solidFill>
            <a:ln w="15875">
              <a:solidFill>
                <a:schemeClr val="tx1">
                  <a:lumMod val="95000"/>
                  <a:lumOff val="5000"/>
                  <a:alpha val="8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pivot!$B$16</c:f>
              <c:strCache>
                <c:ptCount val="1"/>
                <c:pt idx="0">
                  <c:v>call count</c:v>
                </c:pt>
              </c:strCache>
            </c:strRef>
          </c:tx>
          <c:spPr>
            <a:gradFill flip="none" rotWithShape="1">
              <a:gsLst>
                <a:gs pos="0">
                  <a:srgbClr val="FF5050">
                    <a:alpha val="95000"/>
                  </a:srgbClr>
                </a:gs>
                <a:gs pos="100000">
                  <a:srgbClr val="FED6CE"/>
                </a:gs>
              </a:gsLst>
              <a:lin ang="5400000" scaled="1"/>
              <a:tileRect/>
            </a:gradFill>
            <a:ln>
              <a:noFill/>
            </a:ln>
            <a:effectLst/>
          </c:spPr>
          <c:cat>
            <c:strRef>
              <c:f>pivot!$A$17:$A$29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pivot!$B$17:$B$29</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B08D-4C3B-8082-D73E9F876ECE}"/>
            </c:ext>
          </c:extLst>
        </c:ser>
        <c:dLbls>
          <c:showLegendKey val="0"/>
          <c:showVal val="0"/>
          <c:showCatName val="0"/>
          <c:showSerName val="0"/>
          <c:showPercent val="0"/>
          <c:showBubbleSize val="0"/>
        </c:dLbls>
        <c:axId val="1918375455"/>
        <c:axId val="1918375935"/>
      </c:areaChart>
      <c:lineChart>
        <c:grouping val="stacked"/>
        <c:varyColors val="0"/>
        <c:ser>
          <c:idx val="1"/>
          <c:order val="1"/>
          <c:tx>
            <c:strRef>
              <c:f>pivot!$C$16</c:f>
              <c:strCache>
                <c:ptCount val="1"/>
                <c:pt idx="0">
                  <c:v>call count2</c:v>
                </c:pt>
              </c:strCache>
            </c:strRef>
          </c:tx>
          <c:spPr>
            <a:ln w="31750" cap="rnd">
              <a:solidFill>
                <a:srgbClr val="FF6600"/>
              </a:solidFill>
              <a:bevel/>
            </a:ln>
            <a:effectLst/>
          </c:spPr>
          <c:marker>
            <c:symbol val="circle"/>
            <c:size val="6"/>
            <c:spPr>
              <a:solidFill>
                <a:schemeClr val="bg1"/>
              </a:solidFill>
              <a:ln w="15875">
                <a:solidFill>
                  <a:schemeClr val="tx1">
                    <a:lumMod val="95000"/>
                    <a:lumOff val="5000"/>
                    <a:alpha val="87000"/>
                  </a:schemeClr>
                </a:solidFill>
              </a:ln>
              <a:effectLst/>
            </c:spPr>
          </c:marker>
          <c:cat>
            <c:strRef>
              <c:f>pivot!$A$17:$A$29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pivot!$C$17:$C$29</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B08D-4C3B-8082-D73E9F876ECE}"/>
            </c:ext>
          </c:extLst>
        </c:ser>
        <c:dLbls>
          <c:showLegendKey val="0"/>
          <c:showVal val="0"/>
          <c:showCatName val="0"/>
          <c:showSerName val="0"/>
          <c:showPercent val="0"/>
          <c:showBubbleSize val="0"/>
        </c:dLbls>
        <c:marker val="1"/>
        <c:smooth val="0"/>
        <c:axId val="1918375455"/>
        <c:axId val="1918375935"/>
      </c:lineChart>
      <c:catAx>
        <c:axId val="191837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375935"/>
        <c:crosses val="autoZero"/>
        <c:auto val="1"/>
        <c:lblAlgn val="ctr"/>
        <c:lblOffset val="100"/>
        <c:noMultiLvlLbl val="0"/>
      </c:catAx>
      <c:valAx>
        <c:axId val="1918375935"/>
        <c:scaling>
          <c:orientation val="minMax"/>
        </c:scaling>
        <c:delete val="0"/>
        <c:axPos val="l"/>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37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 ANALYSIS PROJECT.xlsx]pivot!weekday trend</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6600"/>
                </a:solidFill>
              </a:rPr>
              <a:t>weekday</a:t>
            </a:r>
            <a:r>
              <a:rPr lang="en-US" baseline="0">
                <a:solidFill>
                  <a:srgbClr val="FF6600"/>
                </a:solidFill>
              </a:rPr>
              <a:t> Count</a:t>
            </a: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6600"/>
          </a:solidFill>
          <a:ln w="1587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600"/>
          </a:solidFill>
          <a:ln w="1587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600"/>
          </a:solidFill>
          <a:ln w="1587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pivot!$B$33</c:f>
              <c:strCache>
                <c:ptCount val="1"/>
                <c:pt idx="0">
                  <c:v>Total</c:v>
                </c:pt>
              </c:strCache>
            </c:strRef>
          </c:tx>
          <c:spPr>
            <a:solidFill>
              <a:srgbClr val="FF6600"/>
            </a:solidFill>
            <a:ln w="15875">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pivot!$A$34:$A$41</c:f>
              <c:strCache>
                <c:ptCount val="7"/>
                <c:pt idx="0">
                  <c:v>Sunday</c:v>
                </c:pt>
                <c:pt idx="1">
                  <c:v>Monday</c:v>
                </c:pt>
                <c:pt idx="2">
                  <c:v>Tuesday</c:v>
                </c:pt>
                <c:pt idx="3">
                  <c:v>Wednesday</c:v>
                </c:pt>
                <c:pt idx="4">
                  <c:v>Thursday</c:v>
                </c:pt>
                <c:pt idx="5">
                  <c:v>Friday</c:v>
                </c:pt>
                <c:pt idx="6">
                  <c:v>Saturday</c:v>
                </c:pt>
              </c:strCache>
            </c:strRef>
          </c:cat>
          <c:val>
            <c:numRef>
              <c:f>pivot!$B$34:$B$41</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0300-463B-AF6F-851FA100571C}"/>
            </c:ext>
          </c:extLst>
        </c:ser>
        <c:dLbls>
          <c:dLblPos val="outEnd"/>
          <c:showLegendKey val="0"/>
          <c:showVal val="1"/>
          <c:showCatName val="0"/>
          <c:showSerName val="0"/>
          <c:showPercent val="0"/>
          <c:showBubbleSize val="0"/>
        </c:dLbls>
        <c:gapWidth val="49"/>
        <c:axId val="1963846687"/>
        <c:axId val="1963842847"/>
      </c:barChart>
      <c:catAx>
        <c:axId val="1963846687"/>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842847"/>
        <c:crosses val="autoZero"/>
        <c:auto val="1"/>
        <c:lblAlgn val="ctr"/>
        <c:lblOffset val="100"/>
        <c:noMultiLvlLbl val="0"/>
      </c:catAx>
      <c:valAx>
        <c:axId val="1963842847"/>
        <c:scaling>
          <c:orientation val="minMax"/>
        </c:scaling>
        <c:delete val="1"/>
        <c:axPos val="t"/>
        <c:numFmt formatCode="0" sourceLinked="1"/>
        <c:majorTickMark val="out"/>
        <c:minorTickMark val="none"/>
        <c:tickLblPos val="nextTo"/>
        <c:crossAx val="196384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a:solidFill>
                  <a:srgbClr val="FF5050"/>
                </a:solidFill>
              </a:rPr>
              <a:t>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pivot!$E$49:$E$53</c:f>
              <c:strCache>
                <c:ptCount val="5"/>
                <c:pt idx="0">
                  <c:v>R01</c:v>
                </c:pt>
                <c:pt idx="1">
                  <c:v>R02</c:v>
                </c:pt>
                <c:pt idx="2">
                  <c:v>R03</c:v>
                </c:pt>
                <c:pt idx="3">
                  <c:v>R04</c:v>
                </c:pt>
                <c:pt idx="4">
                  <c:v>R05</c:v>
                </c:pt>
              </c:strCache>
            </c:strRef>
          </c:cat>
          <c:val>
            <c:numRef>
              <c:f>pivot!$H$49:$H$53</c:f>
              <c:numCache>
                <c:formatCode>0.0%</c:formatCode>
                <c:ptCount val="5"/>
                <c:pt idx="0">
                  <c:v>0.189</c:v>
                </c:pt>
                <c:pt idx="1">
                  <c:v>0.218</c:v>
                </c:pt>
                <c:pt idx="2">
                  <c:v>0.20699999999999999</c:v>
                </c:pt>
                <c:pt idx="3">
                  <c:v>0.186</c:v>
                </c:pt>
                <c:pt idx="4">
                  <c:v>0.2</c:v>
                </c:pt>
              </c:numCache>
            </c:numRef>
          </c:val>
          <c:extLst>
            <c:ext xmlns:c16="http://schemas.microsoft.com/office/drawing/2014/chart" uri="{C3380CC4-5D6E-409C-BE32-E72D297353CC}">
              <c16:uniqueId val="{00000000-2B84-4D1A-AB07-6F75E45E39F2}"/>
            </c:ext>
          </c:extLst>
        </c:ser>
        <c:ser>
          <c:idx val="1"/>
          <c:order val="1"/>
          <c:tx>
            <c:strRef>
              <c:f>pivot!$J$48</c:f>
              <c:strCache>
                <c:ptCount val="1"/>
                <c:pt idx="0">
                  <c:v>cell call percentage</c:v>
                </c:pt>
              </c:strCache>
            </c:strRef>
          </c:tx>
          <c:spPr>
            <a:gradFill>
              <a:gsLst>
                <a:gs pos="0">
                  <a:srgbClr val="F8B59A"/>
                </a:gs>
                <a:gs pos="100000">
                  <a:srgbClr val="FF5050"/>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pivot!$J$49:$J$53</c:f>
              <c:numCache>
                <c:formatCode>0.0%</c:formatCode>
                <c:ptCount val="5"/>
                <c:pt idx="0">
                  <c:v>#N/A</c:v>
                </c:pt>
                <c:pt idx="1">
                  <c:v>#N/A</c:v>
                </c:pt>
                <c:pt idx="2">
                  <c:v>0.20699999999999999</c:v>
                </c:pt>
                <c:pt idx="3">
                  <c:v>#N/A</c:v>
                </c:pt>
                <c:pt idx="4">
                  <c:v>#N/A</c:v>
                </c:pt>
              </c:numCache>
            </c:numRef>
          </c:val>
          <c:extLst>
            <c:ext xmlns:c16="http://schemas.microsoft.com/office/drawing/2014/chart" uri="{C3380CC4-5D6E-409C-BE32-E72D297353CC}">
              <c16:uniqueId val="{00000001-2B84-4D1A-AB07-6F75E45E39F2}"/>
            </c:ext>
          </c:extLst>
        </c:ser>
        <c:dLbls>
          <c:dLblPos val="outEnd"/>
          <c:showLegendKey val="0"/>
          <c:showVal val="1"/>
          <c:showCatName val="0"/>
          <c:showSerName val="0"/>
          <c:showPercent val="0"/>
          <c:showBubbleSize val="0"/>
        </c:dLbls>
        <c:gapWidth val="56"/>
        <c:overlap val="100"/>
        <c:axId val="1956200832"/>
        <c:axId val="1956199392"/>
      </c:barChart>
      <c:catAx>
        <c:axId val="195620083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6199392"/>
        <c:crosses val="autoZero"/>
        <c:auto val="1"/>
        <c:lblAlgn val="ctr"/>
        <c:lblOffset val="100"/>
        <c:noMultiLvlLbl val="0"/>
      </c:catAx>
      <c:valAx>
        <c:axId val="1956199392"/>
        <c:scaling>
          <c:orientation val="minMax"/>
        </c:scaling>
        <c:delete val="1"/>
        <c:axPos val="t"/>
        <c:numFmt formatCode="0.0%" sourceLinked="1"/>
        <c:majorTickMark val="out"/>
        <c:minorTickMark val="none"/>
        <c:tickLblPos val="nextTo"/>
        <c:crossAx val="195620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pivot!$E$49:$E$53</c:f>
              <c:strCache>
                <c:ptCount val="5"/>
                <c:pt idx="0">
                  <c:v>R01</c:v>
                </c:pt>
                <c:pt idx="1">
                  <c:v>R02</c:v>
                </c:pt>
                <c:pt idx="2">
                  <c:v>R03</c:v>
                </c:pt>
                <c:pt idx="3">
                  <c:v>R04</c:v>
                </c:pt>
                <c:pt idx="4">
                  <c:v>R05</c:v>
                </c:pt>
              </c:strCache>
            </c:strRef>
          </c:cat>
          <c:val>
            <c:numRef>
              <c:f>pivot!$I$49:$I$53</c:f>
              <c:numCache>
                <c:formatCode>0.0%</c:formatCode>
                <c:ptCount val="5"/>
                <c:pt idx="0">
                  <c:v>0.19058609233826315</c:v>
                </c:pt>
                <c:pt idx="1">
                  <c:v>0.21300311520031462</c:v>
                </c:pt>
                <c:pt idx="2">
                  <c:v>0.21601482048787557</c:v>
                </c:pt>
                <c:pt idx="3">
                  <c:v>0.17232956956418244</c:v>
                </c:pt>
                <c:pt idx="4">
                  <c:v>0.20806640240936422</c:v>
                </c:pt>
              </c:numCache>
            </c:numRef>
          </c:val>
          <c:extLst>
            <c:ext xmlns:c16="http://schemas.microsoft.com/office/drawing/2014/chart" uri="{C3380CC4-5D6E-409C-BE32-E72D297353CC}">
              <c16:uniqueId val="{00000000-11FA-4774-B51B-9B6BD3B16504}"/>
            </c:ext>
          </c:extLst>
        </c:ser>
        <c:ser>
          <c:idx val="1"/>
          <c:order val="1"/>
          <c:tx>
            <c:strRef>
              <c:f>pivot!$K$48</c:f>
              <c:strCache>
                <c:ptCount val="1"/>
                <c:pt idx="0">
                  <c:v>cell amount  percentage</c:v>
                </c:pt>
              </c:strCache>
            </c:strRef>
          </c:tx>
          <c:spPr>
            <a:gradFill>
              <a:gsLst>
                <a:gs pos="0">
                  <a:srgbClr val="F8B59A"/>
                </a:gs>
                <a:gs pos="100000">
                  <a:srgbClr val="FF5050"/>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pivot!$K$49:$K$53</c:f>
              <c:numCache>
                <c:formatCode>0.0%</c:formatCode>
                <c:ptCount val="5"/>
                <c:pt idx="0">
                  <c:v>#N/A</c:v>
                </c:pt>
                <c:pt idx="1">
                  <c:v>#N/A</c:v>
                </c:pt>
                <c:pt idx="2">
                  <c:v>0.21601482048787557</c:v>
                </c:pt>
                <c:pt idx="3">
                  <c:v>#N/A</c:v>
                </c:pt>
                <c:pt idx="4">
                  <c:v>#N/A</c:v>
                </c:pt>
              </c:numCache>
            </c:numRef>
          </c:val>
          <c:extLst>
            <c:ext xmlns:c16="http://schemas.microsoft.com/office/drawing/2014/chart" uri="{C3380CC4-5D6E-409C-BE32-E72D297353CC}">
              <c16:uniqueId val="{00000001-11FA-4774-B51B-9B6BD3B16504}"/>
            </c:ext>
          </c:extLst>
        </c:ser>
        <c:dLbls>
          <c:dLblPos val="outEnd"/>
          <c:showLegendKey val="0"/>
          <c:showVal val="1"/>
          <c:showCatName val="0"/>
          <c:showSerName val="0"/>
          <c:showPercent val="0"/>
          <c:showBubbleSize val="0"/>
        </c:dLbls>
        <c:gapWidth val="49"/>
        <c:overlap val="98"/>
        <c:axId val="1865356256"/>
        <c:axId val="1865359616"/>
      </c:barChart>
      <c:catAx>
        <c:axId val="18653562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359616"/>
        <c:crosses val="autoZero"/>
        <c:auto val="1"/>
        <c:lblAlgn val="ctr"/>
        <c:lblOffset val="100"/>
        <c:noMultiLvlLbl val="0"/>
      </c:catAx>
      <c:valAx>
        <c:axId val="1865359616"/>
        <c:scaling>
          <c:orientation val="minMax"/>
        </c:scaling>
        <c:delete val="1"/>
        <c:axPos val="t"/>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400">
                    <a:solidFill>
                      <a:srgbClr val="FF5050"/>
                    </a:solidFill>
                  </a:rPr>
                  <a:t>Amount</a:t>
                </a:r>
              </a:p>
            </c:rich>
          </c:tx>
          <c:layout>
            <c:manualLayout>
              <c:xMode val="edge"/>
              <c:yMode val="edge"/>
              <c:x val="0.43360683966423719"/>
              <c:y val="3.2407407407407406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crossAx val="186535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 ANALYSIS PROJECT.xlsx]pivot!call count by city and gender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9966"/>
                </a:solidFill>
              </a:rPr>
              <a:t>Female</a:t>
            </a:r>
            <a:r>
              <a:rPr lang="en-IN" baseline="0"/>
              <a:t> Vs.</a:t>
            </a:r>
            <a:r>
              <a:rPr lang="en-IN" baseline="0">
                <a:solidFill>
                  <a:schemeClr val="accent4">
                    <a:lumMod val="75000"/>
                  </a:schemeClr>
                </a:solidFill>
              </a:rPr>
              <a:t>Male</a:t>
            </a:r>
            <a:r>
              <a:rPr lang="en-IN" baseline="0"/>
              <a:t> Callers</a:t>
            </a:r>
            <a:endParaRPr lang="en-IN"/>
          </a:p>
        </c:rich>
      </c:tx>
      <c:layout>
        <c:manualLayout>
          <c:xMode val="edge"/>
          <c:yMode val="edge"/>
          <c:x val="0.17361181830781849"/>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9966"/>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4"/>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rgbClr val="FF9966"/>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3"/>
        <c:spPr>
          <a:solidFill>
            <a:schemeClr val="accent4"/>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4"/>
        <c:spPr>
          <a:solidFill>
            <a:srgbClr val="FF6600"/>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percentStacked"/>
        <c:varyColors val="0"/>
        <c:ser>
          <c:idx val="0"/>
          <c:order val="0"/>
          <c:tx>
            <c:strRef>
              <c:f>pivot!$B$70:$B$71</c:f>
              <c:strCache>
                <c:ptCount val="1"/>
                <c:pt idx="0">
                  <c:v>Female</c:v>
                </c:pt>
              </c:strCache>
            </c:strRef>
          </c:tx>
          <c:spPr>
            <a:solidFill>
              <a:srgbClr val="FF6600"/>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pivot!$A$72:$A$75</c:f>
              <c:strCache>
                <c:ptCount val="3"/>
                <c:pt idx="0">
                  <c:v>Cincinnati</c:v>
                </c:pt>
                <c:pt idx="1">
                  <c:v>Cleveland</c:v>
                </c:pt>
                <c:pt idx="2">
                  <c:v>Columbus</c:v>
                </c:pt>
              </c:strCache>
            </c:strRef>
          </c:cat>
          <c:val>
            <c:numRef>
              <c:f>pivot!$B$72:$B$75</c:f>
              <c:numCache>
                <c:formatCode>0</c:formatCode>
                <c:ptCount val="3"/>
                <c:pt idx="0">
                  <c:v>28</c:v>
                </c:pt>
                <c:pt idx="1">
                  <c:v>64</c:v>
                </c:pt>
                <c:pt idx="2">
                  <c:v>28</c:v>
                </c:pt>
              </c:numCache>
            </c:numRef>
          </c:val>
          <c:extLst>
            <c:ext xmlns:c16="http://schemas.microsoft.com/office/drawing/2014/chart" uri="{C3380CC4-5D6E-409C-BE32-E72D297353CC}">
              <c16:uniqueId val="{00000000-BA5A-458F-91E3-C3FC3DE79C99}"/>
            </c:ext>
          </c:extLst>
        </c:ser>
        <c:ser>
          <c:idx val="1"/>
          <c:order val="1"/>
          <c:tx>
            <c:strRef>
              <c:f>pivot!$C$70:$C$71</c:f>
              <c:strCache>
                <c:ptCount val="1"/>
                <c:pt idx="0">
                  <c:v>Male</c:v>
                </c:pt>
              </c:strCache>
            </c:strRef>
          </c:tx>
          <c:spPr>
            <a:solidFill>
              <a:schemeClr val="accent4"/>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pivot!$A$72:$A$75</c:f>
              <c:strCache>
                <c:ptCount val="3"/>
                <c:pt idx="0">
                  <c:v>Cincinnati</c:v>
                </c:pt>
                <c:pt idx="1">
                  <c:v>Cleveland</c:v>
                </c:pt>
                <c:pt idx="2">
                  <c:v>Columbus</c:v>
                </c:pt>
              </c:strCache>
            </c:strRef>
          </c:cat>
          <c:val>
            <c:numRef>
              <c:f>pivot!$C$72:$C$75</c:f>
              <c:numCache>
                <c:formatCode>0</c:formatCode>
                <c:ptCount val="3"/>
                <c:pt idx="0">
                  <c:v>26</c:v>
                </c:pt>
                <c:pt idx="1">
                  <c:v>14</c:v>
                </c:pt>
                <c:pt idx="2">
                  <c:v>47</c:v>
                </c:pt>
              </c:numCache>
            </c:numRef>
          </c:val>
          <c:extLst>
            <c:ext xmlns:c16="http://schemas.microsoft.com/office/drawing/2014/chart" uri="{C3380CC4-5D6E-409C-BE32-E72D297353CC}">
              <c16:uniqueId val="{00000001-BA5A-458F-91E3-C3FC3DE79C99}"/>
            </c:ext>
          </c:extLst>
        </c:ser>
        <c:dLbls>
          <c:dLblPos val="ctr"/>
          <c:showLegendKey val="0"/>
          <c:showVal val="1"/>
          <c:showCatName val="0"/>
          <c:showSerName val="0"/>
          <c:showPercent val="0"/>
          <c:showBubbleSize val="0"/>
        </c:dLbls>
        <c:gapWidth val="25"/>
        <c:overlap val="100"/>
        <c:axId val="1971656415"/>
        <c:axId val="1971656895"/>
      </c:barChart>
      <c:catAx>
        <c:axId val="19716564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656895"/>
        <c:crosses val="autoZero"/>
        <c:auto val="1"/>
        <c:lblAlgn val="ctr"/>
        <c:lblOffset val="100"/>
        <c:noMultiLvlLbl val="0"/>
      </c:catAx>
      <c:valAx>
        <c:axId val="1971656895"/>
        <c:scaling>
          <c:orientation val="minMax"/>
        </c:scaling>
        <c:delete val="1"/>
        <c:axPos val="l"/>
        <c:numFmt formatCode="0%" sourceLinked="1"/>
        <c:majorTickMark val="out"/>
        <c:minorTickMark val="none"/>
        <c:tickLblPos val="nextTo"/>
        <c:crossAx val="197165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DATA ANALYSIS PROJECT.xlsx]pivot!customer satisfaction</c:name>
    <c:fmtId val="11"/>
  </c:pivotSource>
  <c:chart>
    <c:title>
      <c:tx>
        <c:rich>
          <a:bodyPr rot="0" spcFirstLastPara="1" vertOverflow="ellipsis" vert="horz" wrap="square" anchor="ctr" anchorCtr="1"/>
          <a:lstStyle/>
          <a:p>
            <a:pPr>
              <a:defRPr sz="1400" b="0" i="0" u="none" strike="noStrike" kern="1200" spc="0" baseline="0">
                <a:solidFill>
                  <a:srgbClr val="FF6600"/>
                </a:solidFill>
                <a:latin typeface="+mn-lt"/>
                <a:ea typeface="+mn-ea"/>
                <a:cs typeface="+mn-cs"/>
              </a:defRPr>
            </a:pPr>
            <a:r>
              <a:rPr lang="en-US">
                <a:solidFill>
                  <a:srgbClr val="FF6600"/>
                </a:solidFill>
              </a:rPr>
              <a:t>Ratings</a:t>
            </a:r>
            <a:r>
              <a:rPr lang="en-US" baseline="0">
                <a:solidFill>
                  <a:srgbClr val="FF6600"/>
                </a:solidFill>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6600"/>
              </a:solidFill>
              <a:latin typeface="+mn-lt"/>
              <a:ea typeface="+mn-ea"/>
              <a:cs typeface="+mn-cs"/>
            </a:defRPr>
          </a:pPr>
          <a:endParaRPr lang="en-US"/>
        </a:p>
      </c:txPr>
    </c:title>
    <c:autoTitleDeleted val="0"/>
    <c:pivotFmts>
      <c:pivotFmt>
        <c:idx val="0"/>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pivot!$B$78</c:f>
              <c:strCache>
                <c:ptCount val="1"/>
                <c:pt idx="0">
                  <c:v>Total</c:v>
                </c:pt>
              </c:strCache>
            </c:strRef>
          </c:tx>
          <c:spPr>
            <a:solidFill>
              <a:srgbClr val="FF6600"/>
            </a:solidFill>
            <a:ln>
              <a:noFill/>
            </a:ln>
            <a:effectLst/>
          </c:spPr>
          <c:invertIfNegative val="0"/>
          <c:cat>
            <c:strRef>
              <c:f>pivot!$A$79:$A$85</c:f>
              <c:strCache>
                <c:ptCount val="6"/>
                <c:pt idx="0">
                  <c:v>0</c:v>
                </c:pt>
                <c:pt idx="1">
                  <c:v>1</c:v>
                </c:pt>
                <c:pt idx="2">
                  <c:v>2</c:v>
                </c:pt>
                <c:pt idx="3">
                  <c:v>3</c:v>
                </c:pt>
                <c:pt idx="4">
                  <c:v>4</c:v>
                </c:pt>
                <c:pt idx="5">
                  <c:v>5</c:v>
                </c:pt>
              </c:strCache>
            </c:strRef>
          </c:cat>
          <c:val>
            <c:numRef>
              <c:f>pivot!$B$79:$B$85</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B91B-42CC-867A-2B43B055A395}"/>
            </c:ext>
          </c:extLst>
        </c:ser>
        <c:dLbls>
          <c:showLegendKey val="0"/>
          <c:showVal val="0"/>
          <c:showCatName val="0"/>
          <c:showSerName val="0"/>
          <c:showPercent val="0"/>
          <c:showBubbleSize val="0"/>
        </c:dLbls>
        <c:gapWidth val="23"/>
        <c:overlap val="-27"/>
        <c:axId val="648487999"/>
        <c:axId val="648510079"/>
      </c:barChart>
      <c:catAx>
        <c:axId val="64848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510079"/>
        <c:crosses val="autoZero"/>
        <c:auto val="1"/>
        <c:lblAlgn val="ctr"/>
        <c:lblOffset val="100"/>
        <c:noMultiLvlLbl val="0"/>
      </c:catAx>
      <c:valAx>
        <c:axId val="648510079"/>
        <c:scaling>
          <c:orientation val="minMax"/>
          <c:max val="100"/>
          <c:min val="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48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image" Target="../media/image7.svg"/><Relationship Id="rId12" Type="http://schemas.openxmlformats.org/officeDocument/2006/relationships/chart" Target="../charts/chart3.xml"/><Relationship Id="rId17" Type="http://schemas.openxmlformats.org/officeDocument/2006/relationships/chart" Target="../charts/chart8.xml"/><Relationship Id="rId2" Type="http://schemas.openxmlformats.org/officeDocument/2006/relationships/image" Target="../media/image2.svg"/><Relationship Id="rId16"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svg"/><Relationship Id="rId5" Type="http://schemas.openxmlformats.org/officeDocument/2006/relationships/image" Target="../media/image5.png"/><Relationship Id="rId15" Type="http://schemas.openxmlformats.org/officeDocument/2006/relationships/chart" Target="../charts/chart6.xml"/><Relationship Id="rId10" Type="http://schemas.openxmlformats.org/officeDocument/2006/relationships/image" Target="../media/image10.png"/><Relationship Id="rId4" Type="http://schemas.openxmlformats.org/officeDocument/2006/relationships/image" Target="../media/image4.svg"/><Relationship Id="rId9" Type="http://schemas.openxmlformats.org/officeDocument/2006/relationships/image" Target="../media/image9.svg"/><Relationship Id="rId1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19.sv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svg"/><Relationship Id="rId2" Type="http://schemas.openxmlformats.org/officeDocument/2006/relationships/image" Target="../media/image13.svg"/><Relationship Id="rId1" Type="http://schemas.openxmlformats.org/officeDocument/2006/relationships/image" Target="../media/image12.png"/><Relationship Id="rId6" Type="http://schemas.openxmlformats.org/officeDocument/2006/relationships/image" Target="../media/image17.sv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svg"/><Relationship Id="rId4" Type="http://schemas.openxmlformats.org/officeDocument/2006/relationships/image" Target="../media/image15.svg"/><Relationship Id="rId9"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20</xdr:col>
      <xdr:colOff>209827</xdr:colOff>
      <xdr:row>28</xdr:row>
      <xdr:rowOff>67033</xdr:rowOff>
    </xdr:from>
    <xdr:to>
      <xdr:col>27</xdr:col>
      <xdr:colOff>120814</xdr:colOff>
      <xdr:row>43</xdr:row>
      <xdr:rowOff>67033</xdr:rowOff>
    </xdr:to>
    <xdr:graphicFrame macro="">
      <xdr:nvGraphicFramePr>
        <xdr:cNvPr id="6" name="Chart 5">
          <a:extLst>
            <a:ext uri="{FF2B5EF4-FFF2-40B4-BE49-F238E27FC236}">
              <a16:creationId xmlns:a16="http://schemas.microsoft.com/office/drawing/2014/main" id="{E64CF587-B132-D49D-AD06-7084162CC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374925</xdr:colOff>
      <xdr:row>47</xdr:row>
      <xdr:rowOff>173714</xdr:rowOff>
    </xdr:from>
    <xdr:to>
      <xdr:col>28</xdr:col>
      <xdr:colOff>253005</xdr:colOff>
      <xdr:row>62</xdr:row>
      <xdr:rowOff>173714</xdr:rowOff>
    </xdr:to>
    <xdr:graphicFrame macro="">
      <xdr:nvGraphicFramePr>
        <xdr:cNvPr id="7" name="Chart 6">
          <a:extLst>
            <a:ext uri="{FF2B5EF4-FFF2-40B4-BE49-F238E27FC236}">
              <a16:creationId xmlns:a16="http://schemas.microsoft.com/office/drawing/2014/main" id="{E22644F1-F149-055F-D1E1-73D021B53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511215</xdr:colOff>
      <xdr:row>22</xdr:row>
      <xdr:rowOff>38582</xdr:rowOff>
    </xdr:from>
    <xdr:to>
      <xdr:col>14</xdr:col>
      <xdr:colOff>443696</xdr:colOff>
      <xdr:row>44</xdr:row>
      <xdr:rowOff>86811</xdr:rowOff>
    </xdr:to>
    <xdr:sp macro="" textlink="">
      <xdr:nvSpPr>
        <xdr:cNvPr id="5" name="Rectangle 4">
          <a:extLst>
            <a:ext uri="{FF2B5EF4-FFF2-40B4-BE49-F238E27FC236}">
              <a16:creationId xmlns:a16="http://schemas.microsoft.com/office/drawing/2014/main" id="{95314CCC-12E0-B489-E5CF-928B20C3C1DB}"/>
            </a:ext>
          </a:extLst>
        </xdr:cNvPr>
        <xdr:cNvSpPr/>
      </xdr:nvSpPr>
      <xdr:spPr>
        <a:xfrm>
          <a:off x="2240834" y="4030011"/>
          <a:ext cx="7250100" cy="4039657"/>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381000</xdr:colOff>
      <xdr:row>3</xdr:row>
      <xdr:rowOff>53340</xdr:rowOff>
    </xdr:from>
    <xdr:to>
      <xdr:col>2</xdr:col>
      <xdr:colOff>667568</xdr:colOff>
      <xdr:row>9</xdr:row>
      <xdr:rowOff>8729</xdr:rowOff>
    </xdr:to>
    <xdr:sp macro="" textlink="pivot!A4">
      <xdr:nvSpPr>
        <xdr:cNvPr id="2" name="Rectangle 1">
          <a:extLst>
            <a:ext uri="{FF2B5EF4-FFF2-40B4-BE49-F238E27FC236}">
              <a16:creationId xmlns:a16="http://schemas.microsoft.com/office/drawing/2014/main" id="{42B285B8-DEFD-3FA6-8072-1AAA27FB7AA0}"/>
            </a:ext>
          </a:extLst>
        </xdr:cNvPr>
        <xdr:cNvSpPr/>
      </xdr:nvSpPr>
      <xdr:spPr>
        <a:xfrm>
          <a:off x="381000" y="603137"/>
          <a:ext cx="1366872" cy="1054984"/>
        </a:xfrm>
        <a:prstGeom prst="rect">
          <a:avLst/>
        </a:prstGeom>
        <a:solidFill>
          <a:srgbClr val="FF0000"/>
        </a:solidFill>
        <a:ln>
          <a:noFill/>
        </a:ln>
        <a:effectLst>
          <a:glow rad="101600">
            <a:srgbClr val="CCECFF">
              <a:alpha val="60000"/>
            </a:srgb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9E04D8-874F-4D38-96C9-9128F7310B06}" type="TxLink">
            <a:rPr lang="en-US" sz="1600" b="1" i="0" u="none" strike="noStrike">
              <a:solidFill>
                <a:schemeClr val="bg1"/>
              </a:solidFill>
              <a:latin typeface="Aptos"/>
            </a:rPr>
            <a:pPr algn="ctr"/>
            <a:t>1000</a:t>
          </a:fld>
          <a:endParaRPr lang="en-IN" sz="1600" b="1">
            <a:solidFill>
              <a:schemeClr val="bg1"/>
            </a:solidFill>
          </a:endParaRPr>
        </a:p>
      </xdr:txBody>
    </xdr:sp>
    <xdr:clientData/>
  </xdr:twoCellAnchor>
  <xdr:twoCellAnchor>
    <xdr:from>
      <xdr:col>1</xdr:col>
      <xdr:colOff>228600</xdr:colOff>
      <xdr:row>3</xdr:row>
      <xdr:rowOff>53340</xdr:rowOff>
    </xdr:from>
    <xdr:to>
      <xdr:col>2</xdr:col>
      <xdr:colOff>327660</xdr:colOff>
      <xdr:row>4</xdr:row>
      <xdr:rowOff>45720</xdr:rowOff>
    </xdr:to>
    <xdr:sp macro="" textlink="">
      <xdr:nvSpPr>
        <xdr:cNvPr id="10" name="TextBox 9">
          <a:extLst>
            <a:ext uri="{FF2B5EF4-FFF2-40B4-BE49-F238E27FC236}">
              <a16:creationId xmlns:a16="http://schemas.microsoft.com/office/drawing/2014/main" id="{82387E3A-A900-9ADD-D890-0751FDA520DD}"/>
            </a:ext>
          </a:extLst>
        </xdr:cNvPr>
        <xdr:cNvSpPr txBox="1"/>
      </xdr:nvSpPr>
      <xdr:spPr>
        <a:xfrm>
          <a:off x="632460" y="601980"/>
          <a:ext cx="769620" cy="17526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Aptos" panose="020B0004020202020204" pitchFamily="34" charset="0"/>
            </a:rPr>
            <a:t>Calls</a:t>
          </a:r>
        </a:p>
      </xdr:txBody>
    </xdr:sp>
    <xdr:clientData/>
  </xdr:twoCellAnchor>
  <xdr:twoCellAnchor editAs="oneCell">
    <xdr:from>
      <xdr:col>0</xdr:col>
      <xdr:colOff>396239</xdr:colOff>
      <xdr:row>3</xdr:row>
      <xdr:rowOff>44611</xdr:rowOff>
    </xdr:from>
    <xdr:to>
      <xdr:col>1</xdr:col>
      <xdr:colOff>260061</xdr:colOff>
      <xdr:row>4</xdr:row>
      <xdr:rowOff>116074</xdr:rowOff>
    </xdr:to>
    <xdr:pic>
      <xdr:nvPicPr>
        <xdr:cNvPr id="12" name="Graphic 11" descr="Receiver with solid fill">
          <a:extLst>
            <a:ext uri="{FF2B5EF4-FFF2-40B4-BE49-F238E27FC236}">
              <a16:creationId xmlns:a16="http://schemas.microsoft.com/office/drawing/2014/main" id="{1A961CE0-A2B2-4702-8253-A885CBEFEF4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6239" y="593251"/>
          <a:ext cx="266659" cy="260189"/>
        </a:xfrm>
        <a:prstGeom prst="rect">
          <a:avLst/>
        </a:prstGeom>
      </xdr:spPr>
    </xdr:pic>
    <xdr:clientData/>
  </xdr:twoCellAnchor>
  <xdr:twoCellAnchor>
    <xdr:from>
      <xdr:col>1</xdr:col>
      <xdr:colOff>172422</xdr:colOff>
      <xdr:row>6</xdr:row>
      <xdr:rowOff>170629</xdr:rowOff>
    </xdr:from>
    <xdr:to>
      <xdr:col>2</xdr:col>
      <xdr:colOff>416262</xdr:colOff>
      <xdr:row>8</xdr:row>
      <xdr:rowOff>0</xdr:rowOff>
    </xdr:to>
    <xdr:sp macro="" textlink="pivot!A11">
      <xdr:nvSpPr>
        <xdr:cNvPr id="13" name="TextBox 12">
          <a:extLst>
            <a:ext uri="{FF2B5EF4-FFF2-40B4-BE49-F238E27FC236}">
              <a16:creationId xmlns:a16="http://schemas.microsoft.com/office/drawing/2014/main" id="{14329D0B-7113-E099-5303-5FD4CF8DD59B}"/>
            </a:ext>
          </a:extLst>
        </xdr:cNvPr>
        <xdr:cNvSpPr txBox="1"/>
      </xdr:nvSpPr>
      <xdr:spPr>
        <a:xfrm>
          <a:off x="577536" y="1270224"/>
          <a:ext cx="919030" cy="19590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D09F20F-63C1-4519-A872-0781F5AF1C13}" type="TxLink">
            <a:rPr lang="en-US" sz="1100" b="0" i="0" u="none" strike="noStrike">
              <a:solidFill>
                <a:schemeClr val="bg1"/>
              </a:solidFill>
              <a:latin typeface="Aptos"/>
            </a:rPr>
            <a:pPr algn="ctr"/>
            <a:t>207</a:t>
          </a:fld>
          <a:endParaRPr lang="en-IN" sz="1100">
            <a:solidFill>
              <a:schemeClr val="bg1"/>
            </a:solidFill>
          </a:endParaRPr>
        </a:p>
      </xdr:txBody>
    </xdr:sp>
    <xdr:clientData/>
  </xdr:twoCellAnchor>
  <xdr:twoCellAnchor>
    <xdr:from>
      <xdr:col>0</xdr:col>
      <xdr:colOff>373380</xdr:colOff>
      <xdr:row>11</xdr:row>
      <xdr:rowOff>144780</xdr:rowOff>
    </xdr:from>
    <xdr:to>
      <xdr:col>2</xdr:col>
      <xdr:colOff>667568</xdr:colOff>
      <xdr:row>17</xdr:row>
      <xdr:rowOff>0</xdr:rowOff>
    </xdr:to>
    <xdr:sp macro="" textlink="pivot!B4">
      <xdr:nvSpPr>
        <xdr:cNvPr id="44" name="Rectangle 43">
          <a:extLst>
            <a:ext uri="{FF2B5EF4-FFF2-40B4-BE49-F238E27FC236}">
              <a16:creationId xmlns:a16="http://schemas.microsoft.com/office/drawing/2014/main" id="{1227F651-49A6-4AD5-952F-32EB4C869A95}"/>
            </a:ext>
          </a:extLst>
        </xdr:cNvPr>
        <xdr:cNvSpPr/>
      </xdr:nvSpPr>
      <xdr:spPr>
        <a:xfrm>
          <a:off x="373380" y="2160704"/>
          <a:ext cx="1374492" cy="954815"/>
        </a:xfrm>
        <a:prstGeom prst="rect">
          <a:avLst/>
        </a:prstGeom>
        <a:solidFill>
          <a:srgbClr val="FF0000"/>
        </a:solidFill>
        <a:ln>
          <a:noFill/>
        </a:ln>
        <a:effectLst>
          <a:glow rad="101600">
            <a:srgbClr val="CCECFF">
              <a:alpha val="60000"/>
            </a:srgb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C3D131F-D552-45B2-A735-755FA0FCEB06}" type="TxLink">
            <a:rPr lang="en-US" sz="1600" b="1" i="0" u="none" strike="noStrike">
              <a:solidFill>
                <a:schemeClr val="bg1"/>
              </a:solidFill>
              <a:latin typeface="Aptos"/>
              <a:ea typeface="+mn-ea"/>
              <a:cs typeface="+mn-cs"/>
            </a:rPr>
            <a:pPr marL="0" indent="0" algn="ctr"/>
            <a:t>$96,623</a:t>
          </a:fld>
          <a:endParaRPr lang="en-IN" sz="1600" b="1" i="0" u="none" strike="noStrike">
            <a:solidFill>
              <a:schemeClr val="bg1"/>
            </a:solidFill>
            <a:latin typeface="Aptos"/>
            <a:ea typeface="+mn-ea"/>
            <a:cs typeface="+mn-cs"/>
          </a:endParaRPr>
        </a:p>
      </xdr:txBody>
    </xdr:sp>
    <xdr:clientData/>
  </xdr:twoCellAnchor>
  <xdr:twoCellAnchor>
    <xdr:from>
      <xdr:col>1</xdr:col>
      <xdr:colOff>228600</xdr:colOff>
      <xdr:row>12</xdr:row>
      <xdr:rowOff>53340</xdr:rowOff>
    </xdr:from>
    <xdr:to>
      <xdr:col>2</xdr:col>
      <xdr:colOff>327660</xdr:colOff>
      <xdr:row>13</xdr:row>
      <xdr:rowOff>45720</xdr:rowOff>
    </xdr:to>
    <xdr:sp macro="" textlink="">
      <xdr:nvSpPr>
        <xdr:cNvPr id="45" name="TextBox 44">
          <a:extLst>
            <a:ext uri="{FF2B5EF4-FFF2-40B4-BE49-F238E27FC236}">
              <a16:creationId xmlns:a16="http://schemas.microsoft.com/office/drawing/2014/main" id="{539C49DA-D0AA-4AD8-897C-39AFE4A6616C}"/>
            </a:ext>
          </a:extLst>
        </xdr:cNvPr>
        <xdr:cNvSpPr txBox="1"/>
      </xdr:nvSpPr>
      <xdr:spPr>
        <a:xfrm>
          <a:off x="632460" y="601980"/>
          <a:ext cx="769620" cy="17526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aseline="0">
              <a:solidFill>
                <a:schemeClr val="bg1"/>
              </a:solidFill>
              <a:latin typeface="Aptos" panose="020B0004020202020204" pitchFamily="34" charset="0"/>
            </a:rPr>
            <a:t> Amount</a:t>
          </a:r>
        </a:p>
        <a:p>
          <a:pPr algn="ctr"/>
          <a:endParaRPr lang="en-IN" sz="1100">
            <a:solidFill>
              <a:schemeClr val="bg1"/>
            </a:solidFill>
            <a:latin typeface="Aptos" panose="020B0004020202020204" pitchFamily="34" charset="0"/>
          </a:endParaRPr>
        </a:p>
      </xdr:txBody>
    </xdr:sp>
    <xdr:clientData/>
  </xdr:twoCellAnchor>
  <xdr:twoCellAnchor>
    <xdr:from>
      <xdr:col>1</xdr:col>
      <xdr:colOff>172422</xdr:colOff>
      <xdr:row>15</xdr:row>
      <xdr:rowOff>18327</xdr:rowOff>
    </xdr:from>
    <xdr:to>
      <xdr:col>2</xdr:col>
      <xdr:colOff>416262</xdr:colOff>
      <xdr:row>16</xdr:row>
      <xdr:rowOff>25947</xdr:rowOff>
    </xdr:to>
    <xdr:sp macro="" textlink="pivot!B11">
      <xdr:nvSpPr>
        <xdr:cNvPr id="47" name="TextBox 46">
          <a:extLst>
            <a:ext uri="{FF2B5EF4-FFF2-40B4-BE49-F238E27FC236}">
              <a16:creationId xmlns:a16="http://schemas.microsoft.com/office/drawing/2014/main" id="{0C577370-5DC4-4625-9C03-92EA9F13FFE9}"/>
            </a:ext>
          </a:extLst>
        </xdr:cNvPr>
        <xdr:cNvSpPr txBox="1"/>
      </xdr:nvSpPr>
      <xdr:spPr>
        <a:xfrm>
          <a:off x="577536" y="2767314"/>
          <a:ext cx="919030" cy="1908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AFF000A-46B1-4C1E-A215-B29E79F0330E}" type="TxLink">
            <a:rPr lang="en-US" sz="1100" b="0" i="0" u="none" strike="noStrike">
              <a:solidFill>
                <a:schemeClr val="bg1"/>
              </a:solidFill>
              <a:latin typeface="Aptos"/>
            </a:rPr>
            <a:pPr algn="ctr"/>
            <a:t>$20,872</a:t>
          </a:fld>
          <a:endParaRPr lang="en-IN" sz="1100">
            <a:solidFill>
              <a:schemeClr val="bg1"/>
            </a:solidFill>
          </a:endParaRPr>
        </a:p>
      </xdr:txBody>
    </xdr:sp>
    <xdr:clientData/>
  </xdr:twoCellAnchor>
  <xdr:twoCellAnchor>
    <xdr:from>
      <xdr:col>1</xdr:col>
      <xdr:colOff>7620</xdr:colOff>
      <xdr:row>21</xdr:row>
      <xdr:rowOff>21751</xdr:rowOff>
    </xdr:from>
    <xdr:to>
      <xdr:col>2</xdr:col>
      <xdr:colOff>667568</xdr:colOff>
      <xdr:row>26</xdr:row>
      <xdr:rowOff>59851</xdr:rowOff>
    </xdr:to>
    <xdr:sp macro="" textlink="pivot!C4">
      <xdr:nvSpPr>
        <xdr:cNvPr id="48" name="Rectangle 47">
          <a:extLst>
            <a:ext uri="{FF2B5EF4-FFF2-40B4-BE49-F238E27FC236}">
              <a16:creationId xmlns:a16="http://schemas.microsoft.com/office/drawing/2014/main" id="{EF6C0D5B-8609-464A-98DD-C5FBAA1AB420}"/>
            </a:ext>
          </a:extLst>
        </xdr:cNvPr>
        <xdr:cNvSpPr/>
      </xdr:nvSpPr>
      <xdr:spPr>
        <a:xfrm>
          <a:off x="412734" y="3687067"/>
          <a:ext cx="1335138" cy="954430"/>
        </a:xfrm>
        <a:prstGeom prst="rect">
          <a:avLst/>
        </a:prstGeom>
        <a:solidFill>
          <a:srgbClr val="FF0000"/>
        </a:solidFill>
        <a:ln>
          <a:noFill/>
        </a:ln>
        <a:effectLst>
          <a:glow rad="101600">
            <a:srgbClr val="CCECFF">
              <a:alpha val="60000"/>
            </a:srgb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E490160-237F-4249-9446-08EF663D8C97}" type="TxLink">
            <a:rPr lang="en-US" sz="1600" b="1" i="0" u="none" strike="noStrike">
              <a:solidFill>
                <a:schemeClr val="bg1"/>
              </a:solidFill>
              <a:latin typeface="Aptos"/>
              <a:ea typeface="+mn-ea"/>
              <a:cs typeface="+mn-cs"/>
            </a:rPr>
            <a:pPr marL="0" indent="0" algn="ctr"/>
            <a:t>89,850</a:t>
          </a:fld>
          <a:endParaRPr lang="en-IN" sz="1600" b="1" i="0" u="none" strike="noStrike">
            <a:solidFill>
              <a:schemeClr val="bg1"/>
            </a:solidFill>
            <a:latin typeface="Aptos"/>
            <a:ea typeface="+mn-ea"/>
            <a:cs typeface="+mn-cs"/>
          </a:endParaRPr>
        </a:p>
      </xdr:txBody>
    </xdr:sp>
    <xdr:clientData/>
  </xdr:twoCellAnchor>
  <xdr:twoCellAnchor>
    <xdr:from>
      <xdr:col>1</xdr:col>
      <xdr:colOff>266701</xdr:colOff>
      <xdr:row>21</xdr:row>
      <xdr:rowOff>75091</xdr:rowOff>
    </xdr:from>
    <xdr:to>
      <xdr:col>2</xdr:col>
      <xdr:colOff>365761</xdr:colOff>
      <xdr:row>22</xdr:row>
      <xdr:rowOff>67471</xdr:rowOff>
    </xdr:to>
    <xdr:sp macro="" textlink="">
      <xdr:nvSpPr>
        <xdr:cNvPr id="49" name="TextBox 48">
          <a:extLst>
            <a:ext uri="{FF2B5EF4-FFF2-40B4-BE49-F238E27FC236}">
              <a16:creationId xmlns:a16="http://schemas.microsoft.com/office/drawing/2014/main" id="{9A4B5CD5-5B0C-4E26-9D3C-3985F3E1D46C}"/>
            </a:ext>
          </a:extLst>
        </xdr:cNvPr>
        <xdr:cNvSpPr txBox="1"/>
      </xdr:nvSpPr>
      <xdr:spPr>
        <a:xfrm>
          <a:off x="670561" y="3732691"/>
          <a:ext cx="769620" cy="17526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Aptos" panose="020B0004020202020204" pitchFamily="34" charset="0"/>
            </a:rPr>
            <a:t>Duration</a:t>
          </a:r>
        </a:p>
        <a:p>
          <a:pPr algn="ctr"/>
          <a:endParaRPr lang="en-IN" sz="1100">
            <a:solidFill>
              <a:schemeClr val="bg1"/>
            </a:solidFill>
            <a:latin typeface="Aptos" panose="020B0004020202020204" pitchFamily="34" charset="0"/>
          </a:endParaRPr>
        </a:p>
      </xdr:txBody>
    </xdr:sp>
    <xdr:clientData/>
  </xdr:twoCellAnchor>
  <xdr:twoCellAnchor editAs="oneCell">
    <xdr:from>
      <xdr:col>1</xdr:col>
      <xdr:colOff>33522</xdr:colOff>
      <xdr:row>21</xdr:row>
      <xdr:rowOff>66362</xdr:rowOff>
    </xdr:from>
    <xdr:to>
      <xdr:col>1</xdr:col>
      <xdr:colOff>294097</xdr:colOff>
      <xdr:row>22</xdr:row>
      <xdr:rowOff>143671</xdr:rowOff>
    </xdr:to>
    <xdr:pic>
      <xdr:nvPicPr>
        <xdr:cNvPr id="50" name="Graphic 49">
          <a:extLst>
            <a:ext uri="{FF2B5EF4-FFF2-40B4-BE49-F238E27FC236}">
              <a16:creationId xmlns:a16="http://schemas.microsoft.com/office/drawing/2014/main" id="{28FF48AC-895F-4A1D-8C6A-650117DCFE2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438636" y="3731678"/>
          <a:ext cx="260575" cy="260575"/>
        </a:xfrm>
        <a:prstGeom prst="rect">
          <a:avLst/>
        </a:prstGeom>
      </xdr:spPr>
    </xdr:pic>
    <xdr:clientData/>
  </xdr:twoCellAnchor>
  <xdr:twoCellAnchor>
    <xdr:from>
      <xdr:col>1</xdr:col>
      <xdr:colOff>202365</xdr:colOff>
      <xdr:row>24</xdr:row>
      <xdr:rowOff>105571</xdr:rowOff>
    </xdr:from>
    <xdr:to>
      <xdr:col>2</xdr:col>
      <xdr:colOff>446205</xdr:colOff>
      <xdr:row>25</xdr:row>
      <xdr:rowOff>113191</xdr:rowOff>
    </xdr:to>
    <xdr:sp macro="" textlink="pivot!C11">
      <xdr:nvSpPr>
        <xdr:cNvPr id="51" name="TextBox 50">
          <a:extLst>
            <a:ext uri="{FF2B5EF4-FFF2-40B4-BE49-F238E27FC236}">
              <a16:creationId xmlns:a16="http://schemas.microsoft.com/office/drawing/2014/main" id="{844F43CA-F9D6-4EEC-BC9A-FD991D38B942}"/>
            </a:ext>
          </a:extLst>
        </xdr:cNvPr>
        <xdr:cNvSpPr txBox="1"/>
      </xdr:nvSpPr>
      <xdr:spPr>
        <a:xfrm>
          <a:off x="607479" y="4320685"/>
          <a:ext cx="919030" cy="1908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45781CA-D320-4630-96C1-FA373755BACC}" type="TxLink">
            <a:rPr lang="en-US" sz="1100" b="0" i="0" u="none" strike="noStrike">
              <a:solidFill>
                <a:schemeClr val="bg1"/>
              </a:solidFill>
              <a:latin typeface="Aptos"/>
            </a:rPr>
            <a:pPr algn="ctr"/>
            <a:t>17,700</a:t>
          </a:fld>
          <a:endParaRPr lang="en-IN" sz="1100">
            <a:solidFill>
              <a:schemeClr val="bg1"/>
            </a:solidFill>
          </a:endParaRPr>
        </a:p>
      </xdr:txBody>
    </xdr:sp>
    <xdr:clientData/>
  </xdr:twoCellAnchor>
  <xdr:twoCellAnchor>
    <xdr:from>
      <xdr:col>1</xdr:col>
      <xdr:colOff>15239</xdr:colOff>
      <xdr:row>30</xdr:row>
      <xdr:rowOff>21751</xdr:rowOff>
    </xdr:from>
    <xdr:to>
      <xdr:col>2</xdr:col>
      <xdr:colOff>667568</xdr:colOff>
      <xdr:row>35</xdr:row>
      <xdr:rowOff>59851</xdr:rowOff>
    </xdr:to>
    <xdr:sp macro="" textlink="pivot!D4">
      <xdr:nvSpPr>
        <xdr:cNvPr id="52" name="Rectangle 51">
          <a:extLst>
            <a:ext uri="{FF2B5EF4-FFF2-40B4-BE49-F238E27FC236}">
              <a16:creationId xmlns:a16="http://schemas.microsoft.com/office/drawing/2014/main" id="{613A71F3-0719-40F6-97D2-9DB7BB75C003}"/>
            </a:ext>
          </a:extLst>
        </xdr:cNvPr>
        <xdr:cNvSpPr/>
      </xdr:nvSpPr>
      <xdr:spPr>
        <a:xfrm>
          <a:off x="420353" y="5336460"/>
          <a:ext cx="1327519" cy="954429"/>
        </a:xfrm>
        <a:prstGeom prst="rect">
          <a:avLst/>
        </a:prstGeom>
        <a:solidFill>
          <a:srgbClr val="FF0000"/>
        </a:solidFill>
        <a:ln>
          <a:noFill/>
        </a:ln>
        <a:effectLst>
          <a:glow rad="101600">
            <a:srgbClr val="CCECFF">
              <a:alpha val="60000"/>
            </a:srgb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2C7A725-77AF-4AF7-8DF4-BF566EF6DFC1}" type="TxLink">
            <a:rPr lang="en-US" sz="1600" b="1" i="0" u="none" strike="noStrike">
              <a:solidFill>
                <a:schemeClr val="bg1"/>
              </a:solidFill>
              <a:latin typeface="Aptos"/>
              <a:ea typeface="+mn-ea"/>
              <a:cs typeface="+mn-cs"/>
            </a:rPr>
            <a:pPr marL="0" indent="0" algn="ctr"/>
            <a:t>3.9</a:t>
          </a:fld>
          <a:endParaRPr lang="en-IN" sz="1600" b="1" i="0" u="none" strike="noStrike">
            <a:solidFill>
              <a:schemeClr val="bg1"/>
            </a:solidFill>
            <a:latin typeface="Aptos"/>
            <a:ea typeface="+mn-ea"/>
            <a:cs typeface="+mn-cs"/>
          </a:endParaRPr>
        </a:p>
      </xdr:txBody>
    </xdr:sp>
    <xdr:clientData/>
  </xdr:twoCellAnchor>
  <xdr:twoCellAnchor>
    <xdr:from>
      <xdr:col>1</xdr:col>
      <xdr:colOff>266701</xdr:colOff>
      <xdr:row>30</xdr:row>
      <xdr:rowOff>75091</xdr:rowOff>
    </xdr:from>
    <xdr:to>
      <xdr:col>2</xdr:col>
      <xdr:colOff>388621</xdr:colOff>
      <xdr:row>31</xdr:row>
      <xdr:rowOff>143285</xdr:rowOff>
    </xdr:to>
    <xdr:sp macro="" textlink="">
      <xdr:nvSpPr>
        <xdr:cNvPr id="53" name="TextBox 52">
          <a:extLst>
            <a:ext uri="{FF2B5EF4-FFF2-40B4-BE49-F238E27FC236}">
              <a16:creationId xmlns:a16="http://schemas.microsoft.com/office/drawing/2014/main" id="{BB3D87B5-0CDC-4DAF-9C7B-BA6ED8F5A85A}"/>
            </a:ext>
          </a:extLst>
        </xdr:cNvPr>
        <xdr:cNvSpPr txBox="1"/>
      </xdr:nvSpPr>
      <xdr:spPr>
        <a:xfrm>
          <a:off x="671815" y="5389800"/>
          <a:ext cx="797110" cy="25146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Aptos" panose="020B0004020202020204" pitchFamily="34" charset="0"/>
            </a:rPr>
            <a:t>avg rating</a:t>
          </a:r>
        </a:p>
      </xdr:txBody>
    </xdr:sp>
    <xdr:clientData/>
  </xdr:twoCellAnchor>
  <xdr:oneCellAnchor>
    <xdr:from>
      <xdr:col>1</xdr:col>
      <xdr:colOff>33715</xdr:colOff>
      <xdr:row>30</xdr:row>
      <xdr:rowOff>66362</xdr:rowOff>
    </xdr:from>
    <xdr:ext cx="300170" cy="300170"/>
    <xdr:pic>
      <xdr:nvPicPr>
        <xdr:cNvPr id="54" name="Graphic 53">
          <a:extLst>
            <a:ext uri="{FF2B5EF4-FFF2-40B4-BE49-F238E27FC236}">
              <a16:creationId xmlns:a16="http://schemas.microsoft.com/office/drawing/2014/main" id="{50F2CE3B-172A-4411-B2EA-C4261066F4E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438829" y="5381071"/>
          <a:ext cx="300170" cy="300170"/>
        </a:xfrm>
        <a:prstGeom prst="rect">
          <a:avLst/>
        </a:prstGeom>
      </xdr:spPr>
    </xdr:pic>
    <xdr:clientData/>
  </xdr:oneCellAnchor>
  <xdr:twoCellAnchor>
    <xdr:from>
      <xdr:col>1</xdr:col>
      <xdr:colOff>281899</xdr:colOff>
      <xdr:row>33</xdr:row>
      <xdr:rowOff>105571</xdr:rowOff>
    </xdr:from>
    <xdr:to>
      <xdr:col>2</xdr:col>
      <xdr:colOff>388621</xdr:colOff>
      <xdr:row>34</xdr:row>
      <xdr:rowOff>113191</xdr:rowOff>
    </xdr:to>
    <xdr:sp macro="" textlink="pivot!D11">
      <xdr:nvSpPr>
        <xdr:cNvPr id="55" name="TextBox 54">
          <a:extLst>
            <a:ext uri="{FF2B5EF4-FFF2-40B4-BE49-F238E27FC236}">
              <a16:creationId xmlns:a16="http://schemas.microsoft.com/office/drawing/2014/main" id="{533E2BDA-B675-4E64-9AB8-940F9D1D01C0}"/>
            </a:ext>
          </a:extLst>
        </xdr:cNvPr>
        <xdr:cNvSpPr txBox="1"/>
      </xdr:nvSpPr>
      <xdr:spPr>
        <a:xfrm>
          <a:off x="687013" y="5970077"/>
          <a:ext cx="781912" cy="1908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2605185-3F61-498F-A54F-12F10618E16A}" type="TxLink">
            <a:rPr lang="en-US" sz="1100" b="0" i="0" u="none" strike="noStrike">
              <a:solidFill>
                <a:schemeClr val="bg1"/>
              </a:solidFill>
              <a:latin typeface="Aptos"/>
            </a:rPr>
            <a:pPr algn="ctr"/>
            <a:t>3.9</a:t>
          </a:fld>
          <a:endParaRPr lang="en-IN" sz="1100">
            <a:solidFill>
              <a:schemeClr val="bg1"/>
            </a:solidFill>
          </a:endParaRPr>
        </a:p>
      </xdr:txBody>
    </xdr:sp>
    <xdr:clientData/>
  </xdr:twoCellAnchor>
  <xdr:twoCellAnchor editAs="oneCell">
    <xdr:from>
      <xdr:col>4</xdr:col>
      <xdr:colOff>15240</xdr:colOff>
      <xdr:row>33</xdr:row>
      <xdr:rowOff>44611</xdr:rowOff>
    </xdr:from>
    <xdr:to>
      <xdr:col>4</xdr:col>
      <xdr:colOff>281899</xdr:colOff>
      <xdr:row>34</xdr:row>
      <xdr:rowOff>121920</xdr:rowOff>
    </xdr:to>
    <xdr:pic>
      <xdr:nvPicPr>
        <xdr:cNvPr id="58" name="Graphic 57" descr="Receiver with solid fill">
          <a:extLst>
            <a:ext uri="{FF2B5EF4-FFF2-40B4-BE49-F238E27FC236}">
              <a16:creationId xmlns:a16="http://schemas.microsoft.com/office/drawing/2014/main" id="{47EE299E-7276-4D5A-977C-7A50BEF20CC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7"/>
            </a:ext>
          </a:extLst>
        </a:blip>
        <a:stretch>
          <a:fillRect/>
        </a:stretch>
      </xdr:blipFill>
      <xdr:spPr>
        <a:xfrm>
          <a:off x="2430780" y="5896771"/>
          <a:ext cx="266659" cy="260189"/>
        </a:xfrm>
        <a:prstGeom prst="rect">
          <a:avLst/>
        </a:prstGeom>
      </xdr:spPr>
    </xdr:pic>
    <xdr:clientData/>
  </xdr:twoCellAnchor>
  <xdr:oneCellAnchor>
    <xdr:from>
      <xdr:col>4</xdr:col>
      <xdr:colOff>15240</xdr:colOff>
      <xdr:row>42</xdr:row>
      <xdr:rowOff>44611</xdr:rowOff>
    </xdr:from>
    <xdr:ext cx="266659" cy="260189"/>
    <xdr:pic>
      <xdr:nvPicPr>
        <xdr:cNvPr id="62" name="Graphic 61" descr="Receiver with solid fill">
          <a:extLst>
            <a:ext uri="{FF2B5EF4-FFF2-40B4-BE49-F238E27FC236}">
              <a16:creationId xmlns:a16="http://schemas.microsoft.com/office/drawing/2014/main" id="{7BF6E477-74B9-4555-815D-50594AB7EFF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7"/>
            </a:ext>
          </a:extLst>
        </a:blip>
        <a:stretch>
          <a:fillRect/>
        </a:stretch>
      </xdr:blipFill>
      <xdr:spPr>
        <a:xfrm>
          <a:off x="2430780" y="7542691"/>
          <a:ext cx="266659" cy="260189"/>
        </a:xfrm>
        <a:prstGeom prst="rect">
          <a:avLst/>
        </a:prstGeom>
      </xdr:spPr>
    </xdr:pic>
    <xdr:clientData/>
  </xdr:oneCellAnchor>
  <xdr:twoCellAnchor>
    <xdr:from>
      <xdr:col>1</xdr:col>
      <xdr:colOff>28936</xdr:colOff>
      <xdr:row>39</xdr:row>
      <xdr:rowOff>28936</xdr:rowOff>
    </xdr:from>
    <xdr:to>
      <xdr:col>3</xdr:col>
      <xdr:colOff>28936</xdr:colOff>
      <xdr:row>44</xdr:row>
      <xdr:rowOff>67036</xdr:rowOff>
    </xdr:to>
    <xdr:sp macro="" textlink="pivot!E4">
      <xdr:nvSpPr>
        <xdr:cNvPr id="64" name="Rectangle 63">
          <a:extLst>
            <a:ext uri="{FF2B5EF4-FFF2-40B4-BE49-F238E27FC236}">
              <a16:creationId xmlns:a16="http://schemas.microsoft.com/office/drawing/2014/main" id="{2EC47E8D-C103-4014-9334-0DF04395A604}"/>
            </a:ext>
          </a:extLst>
        </xdr:cNvPr>
        <xdr:cNvSpPr/>
      </xdr:nvSpPr>
      <xdr:spPr>
        <a:xfrm>
          <a:off x="434050" y="6993037"/>
          <a:ext cx="1350380" cy="954429"/>
        </a:xfrm>
        <a:prstGeom prst="rect">
          <a:avLst/>
        </a:prstGeom>
        <a:solidFill>
          <a:srgbClr val="FF0000"/>
        </a:solidFill>
        <a:ln>
          <a:noFill/>
        </a:ln>
        <a:effectLst>
          <a:glow rad="101600">
            <a:srgbClr val="CCECFF">
              <a:alpha val="60000"/>
            </a:srgb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8606FE8-DA9E-4486-886D-922A1805973F}" type="TxLink">
            <a:rPr lang="en-US" sz="1600" b="1" i="0" u="none" strike="noStrike">
              <a:solidFill>
                <a:schemeClr val="bg1"/>
              </a:solidFill>
              <a:latin typeface="Aptos"/>
              <a:ea typeface="+mn-ea"/>
              <a:cs typeface="+mn-cs"/>
            </a:rPr>
            <a:pPr marL="0" indent="0" algn="ctr"/>
            <a:t>307</a:t>
          </a:fld>
          <a:endParaRPr lang="en-US" sz="1600" b="1" i="0" u="none" strike="noStrike">
            <a:solidFill>
              <a:schemeClr val="bg1"/>
            </a:solidFill>
            <a:latin typeface="Aptos"/>
            <a:ea typeface="+mn-ea"/>
            <a:cs typeface="+mn-cs"/>
          </a:endParaRPr>
        </a:p>
      </xdr:txBody>
    </xdr:sp>
    <xdr:clientData/>
  </xdr:twoCellAnchor>
  <xdr:twoCellAnchor>
    <xdr:from>
      <xdr:col>1</xdr:col>
      <xdr:colOff>251460</xdr:colOff>
      <xdr:row>39</xdr:row>
      <xdr:rowOff>53340</xdr:rowOff>
    </xdr:from>
    <xdr:to>
      <xdr:col>2</xdr:col>
      <xdr:colOff>675189</xdr:colOff>
      <xdr:row>41</xdr:row>
      <xdr:rowOff>0</xdr:rowOff>
    </xdr:to>
    <xdr:sp macro="" textlink="">
      <xdr:nvSpPr>
        <xdr:cNvPr id="65" name="TextBox 64">
          <a:extLst>
            <a:ext uri="{FF2B5EF4-FFF2-40B4-BE49-F238E27FC236}">
              <a16:creationId xmlns:a16="http://schemas.microsoft.com/office/drawing/2014/main" id="{0523723A-1E2B-4B36-8FED-6C59CE8D08F3}"/>
            </a:ext>
          </a:extLst>
        </xdr:cNvPr>
        <xdr:cNvSpPr txBox="1"/>
      </xdr:nvSpPr>
      <xdr:spPr>
        <a:xfrm>
          <a:off x="656574" y="7017441"/>
          <a:ext cx="1098919" cy="313192"/>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latin typeface="Aptos" panose="020B0004020202020204" pitchFamily="34" charset="0"/>
            </a:rPr>
            <a:t>happy callers</a:t>
          </a:r>
        </a:p>
      </xdr:txBody>
    </xdr:sp>
    <xdr:clientData/>
  </xdr:twoCellAnchor>
  <xdr:twoCellAnchor editAs="oneCell">
    <xdr:from>
      <xdr:col>1</xdr:col>
      <xdr:colOff>18282</xdr:colOff>
      <xdr:row>39</xdr:row>
      <xdr:rowOff>44611</xdr:rowOff>
    </xdr:from>
    <xdr:to>
      <xdr:col>1</xdr:col>
      <xdr:colOff>278857</xdr:colOff>
      <xdr:row>40</xdr:row>
      <xdr:rowOff>121920</xdr:rowOff>
    </xdr:to>
    <xdr:pic>
      <xdr:nvPicPr>
        <xdr:cNvPr id="66" name="Graphic 65">
          <a:extLst>
            <a:ext uri="{FF2B5EF4-FFF2-40B4-BE49-F238E27FC236}">
              <a16:creationId xmlns:a16="http://schemas.microsoft.com/office/drawing/2014/main" id="{10A290E2-2A24-4D78-A7B6-0474A13D2BB1}"/>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23396" y="7008712"/>
          <a:ext cx="260575" cy="260575"/>
        </a:xfrm>
        <a:prstGeom prst="rect">
          <a:avLst/>
        </a:prstGeom>
      </xdr:spPr>
    </xdr:pic>
    <xdr:clientData/>
  </xdr:twoCellAnchor>
  <xdr:twoCellAnchor>
    <xdr:from>
      <xdr:col>1</xdr:col>
      <xdr:colOff>213360</xdr:colOff>
      <xdr:row>42</xdr:row>
      <xdr:rowOff>83820</xdr:rowOff>
    </xdr:from>
    <xdr:to>
      <xdr:col>2</xdr:col>
      <xdr:colOff>457200</xdr:colOff>
      <xdr:row>43</xdr:row>
      <xdr:rowOff>91440</xdr:rowOff>
    </xdr:to>
    <xdr:sp macro="" textlink="pivot!E11">
      <xdr:nvSpPr>
        <xdr:cNvPr id="67" name="TextBox 66">
          <a:extLst>
            <a:ext uri="{FF2B5EF4-FFF2-40B4-BE49-F238E27FC236}">
              <a16:creationId xmlns:a16="http://schemas.microsoft.com/office/drawing/2014/main" id="{BD0D0CF5-DBC0-4627-8A1A-E96A950A07F2}"/>
            </a:ext>
          </a:extLst>
        </xdr:cNvPr>
        <xdr:cNvSpPr txBox="1"/>
      </xdr:nvSpPr>
      <xdr:spPr>
        <a:xfrm>
          <a:off x="618474" y="7597719"/>
          <a:ext cx="919030" cy="1908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7B5932-0C06-4458-8ECC-2A9C959F6FCD}" type="TxLink">
            <a:rPr lang="en-US" sz="1100" b="0" i="0" u="none" strike="noStrike">
              <a:solidFill>
                <a:schemeClr val="bg1"/>
              </a:solidFill>
              <a:latin typeface="Aptos"/>
            </a:rPr>
            <a:pPr algn="ctr"/>
            <a:t>60</a:t>
          </a:fld>
          <a:endParaRPr lang="en-IN" sz="1100">
            <a:solidFill>
              <a:schemeClr val="bg1"/>
            </a:solidFill>
          </a:endParaRPr>
        </a:p>
      </xdr:txBody>
    </xdr:sp>
    <xdr:clientData/>
  </xdr:twoCellAnchor>
  <xdr:oneCellAnchor>
    <xdr:from>
      <xdr:col>1</xdr:col>
      <xdr:colOff>15240</xdr:colOff>
      <xdr:row>48</xdr:row>
      <xdr:rowOff>44611</xdr:rowOff>
    </xdr:from>
    <xdr:ext cx="266659" cy="260189"/>
    <xdr:pic>
      <xdr:nvPicPr>
        <xdr:cNvPr id="70" name="Graphic 69" descr="Receiver with solid fill">
          <a:extLst>
            <a:ext uri="{FF2B5EF4-FFF2-40B4-BE49-F238E27FC236}">
              <a16:creationId xmlns:a16="http://schemas.microsoft.com/office/drawing/2014/main" id="{16303E5E-2B62-42F6-A13D-0CA8AFEF02F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7"/>
            </a:ext>
          </a:extLst>
        </a:blip>
        <a:stretch>
          <a:fillRect/>
        </a:stretch>
      </xdr:blipFill>
      <xdr:spPr>
        <a:xfrm>
          <a:off x="419100" y="8639971"/>
          <a:ext cx="266659" cy="260189"/>
        </a:xfrm>
        <a:prstGeom prst="rect">
          <a:avLst/>
        </a:prstGeom>
      </xdr:spPr>
    </xdr:pic>
    <xdr:clientData/>
  </xdr:oneCellAnchor>
  <xdr:twoCellAnchor editAs="oneCell">
    <xdr:from>
      <xdr:col>0</xdr:col>
      <xdr:colOff>373380</xdr:colOff>
      <xdr:row>11</xdr:row>
      <xdr:rowOff>144780</xdr:rowOff>
    </xdr:from>
    <xdr:to>
      <xdr:col>1</xdr:col>
      <xdr:colOff>375607</xdr:colOff>
      <xdr:row>13</xdr:row>
      <xdr:rowOff>112953</xdr:rowOff>
    </xdr:to>
    <xdr:pic>
      <xdr:nvPicPr>
        <xdr:cNvPr id="73" name="Graphic 72" descr="Shopping cart with solid fill">
          <a:extLst>
            <a:ext uri="{FF2B5EF4-FFF2-40B4-BE49-F238E27FC236}">
              <a16:creationId xmlns:a16="http://schemas.microsoft.com/office/drawing/2014/main" id="{54A0B337-2B1D-4F65-9B80-4C90C52B37F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73380" y="2160704"/>
          <a:ext cx="409650" cy="394742"/>
        </a:xfrm>
        <a:prstGeom prst="rect">
          <a:avLst/>
        </a:prstGeom>
      </xdr:spPr>
    </xdr:pic>
    <xdr:clientData/>
  </xdr:twoCellAnchor>
  <xdr:twoCellAnchor editAs="oneCell">
    <xdr:from>
      <xdr:col>14</xdr:col>
      <xdr:colOff>626964</xdr:colOff>
      <xdr:row>22</xdr:row>
      <xdr:rowOff>85800</xdr:rowOff>
    </xdr:from>
    <xdr:to>
      <xdr:col>15</xdr:col>
      <xdr:colOff>1196052</xdr:colOff>
      <xdr:row>32</xdr:row>
      <xdr:rowOff>125393</xdr:rowOff>
    </xdr:to>
    <mc:AlternateContent xmlns:mc="http://schemas.openxmlformats.org/markup-compatibility/2006" xmlns:a14="http://schemas.microsoft.com/office/drawing/2010/main">
      <mc:Choice Requires="a14">
        <xdr:graphicFrame macro="">
          <xdr:nvGraphicFramePr>
            <xdr:cNvPr id="75" name="Representative">
              <a:extLst>
                <a:ext uri="{FF2B5EF4-FFF2-40B4-BE49-F238E27FC236}">
                  <a16:creationId xmlns:a16="http://schemas.microsoft.com/office/drawing/2014/main" id="{70993CC6-D61A-43DA-802A-17A6E25325CA}"/>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9712349" y="4212323"/>
              <a:ext cx="1237303" cy="19152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574876</xdr:colOff>
      <xdr:row>3</xdr:row>
      <xdr:rowOff>44611</xdr:rowOff>
    </xdr:from>
    <xdr:to>
      <xdr:col>10</xdr:col>
      <xdr:colOff>420547</xdr:colOff>
      <xdr:row>18</xdr:row>
      <xdr:rowOff>38823</xdr:rowOff>
    </xdr:to>
    <xdr:graphicFrame macro="">
      <xdr:nvGraphicFramePr>
        <xdr:cNvPr id="76" name="Chart 75">
          <a:extLst>
            <a:ext uri="{FF2B5EF4-FFF2-40B4-BE49-F238E27FC236}">
              <a16:creationId xmlns:a16="http://schemas.microsoft.com/office/drawing/2014/main" id="{2C964624-2AAC-45C1-BFFB-D6C5499F4D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49047</xdr:colOff>
      <xdr:row>3</xdr:row>
      <xdr:rowOff>53339</xdr:rowOff>
    </xdr:from>
    <xdr:to>
      <xdr:col>16</xdr:col>
      <xdr:colOff>395468</xdr:colOff>
      <xdr:row>18</xdr:row>
      <xdr:rowOff>38822</xdr:rowOff>
    </xdr:to>
    <xdr:graphicFrame macro="">
      <xdr:nvGraphicFramePr>
        <xdr:cNvPr id="77" name="Chart 76">
          <a:extLst>
            <a:ext uri="{FF2B5EF4-FFF2-40B4-BE49-F238E27FC236}">
              <a16:creationId xmlns:a16="http://schemas.microsoft.com/office/drawing/2014/main" id="{C5FAABFB-1B39-45F5-A26C-4564088E4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540000</xdr:colOff>
      <xdr:row>22</xdr:row>
      <xdr:rowOff>169179</xdr:rowOff>
    </xdr:from>
    <xdr:to>
      <xdr:col>9</xdr:col>
      <xdr:colOff>298860</xdr:colOff>
      <xdr:row>44</xdr:row>
      <xdr:rowOff>113143</xdr:rowOff>
    </xdr:to>
    <xdr:graphicFrame macro="">
      <xdr:nvGraphicFramePr>
        <xdr:cNvPr id="3" name="Chart 2">
          <a:extLst>
            <a:ext uri="{FF2B5EF4-FFF2-40B4-BE49-F238E27FC236}">
              <a16:creationId xmlns:a16="http://schemas.microsoft.com/office/drawing/2014/main" id="{1A8A4C6B-CDBB-4B9D-91F3-BCDCCD72B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467889</xdr:colOff>
      <xdr:row>23</xdr:row>
      <xdr:rowOff>4594</xdr:rowOff>
    </xdr:from>
    <xdr:to>
      <xdr:col>14</xdr:col>
      <xdr:colOff>448596</xdr:colOff>
      <xdr:row>44</xdr:row>
      <xdr:rowOff>147440</xdr:rowOff>
    </xdr:to>
    <xdr:graphicFrame macro="">
      <xdr:nvGraphicFramePr>
        <xdr:cNvPr id="4" name="Chart 3">
          <a:extLst>
            <a:ext uri="{FF2B5EF4-FFF2-40B4-BE49-F238E27FC236}">
              <a16:creationId xmlns:a16="http://schemas.microsoft.com/office/drawing/2014/main" id="{2C7B8086-A574-40E0-9280-8CC545113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491924</xdr:colOff>
      <xdr:row>3</xdr:row>
      <xdr:rowOff>96457</xdr:rowOff>
    </xdr:from>
    <xdr:to>
      <xdr:col>21</xdr:col>
      <xdr:colOff>299013</xdr:colOff>
      <xdr:row>17</xdr:row>
      <xdr:rowOff>144684</xdr:rowOff>
    </xdr:to>
    <xdr:graphicFrame macro="">
      <xdr:nvGraphicFramePr>
        <xdr:cNvPr id="6" name="Chart 5">
          <a:extLst>
            <a:ext uri="{FF2B5EF4-FFF2-40B4-BE49-F238E27FC236}">
              <a16:creationId xmlns:a16="http://schemas.microsoft.com/office/drawing/2014/main" id="{EA742C4E-10F4-4D9E-A60B-00EB657636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21</xdr:col>
      <xdr:colOff>453342</xdr:colOff>
      <xdr:row>3</xdr:row>
      <xdr:rowOff>183265</xdr:rowOff>
    </xdr:from>
    <xdr:to>
      <xdr:col>26</xdr:col>
      <xdr:colOff>86811</xdr:colOff>
      <xdr:row>18</xdr:row>
      <xdr:rowOff>9645</xdr:rowOff>
    </xdr:to>
    <xdr:graphicFrame macro="">
      <xdr:nvGraphicFramePr>
        <xdr:cNvPr id="7" name="Chart 6">
          <a:extLst>
            <a:ext uri="{FF2B5EF4-FFF2-40B4-BE49-F238E27FC236}">
              <a16:creationId xmlns:a16="http://schemas.microsoft.com/office/drawing/2014/main" id="{30DE16DF-4B7D-4FB4-8372-4CC317995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375139</xdr:colOff>
      <xdr:row>0</xdr:row>
      <xdr:rowOff>164123</xdr:rowOff>
    </xdr:from>
    <xdr:to>
      <xdr:col>26</xdr:col>
      <xdr:colOff>515816</xdr:colOff>
      <xdr:row>2</xdr:row>
      <xdr:rowOff>175847</xdr:rowOff>
    </xdr:to>
    <xdr:sp macro="" textlink="">
      <xdr:nvSpPr>
        <xdr:cNvPr id="8" name="Rectangle 7">
          <a:extLst>
            <a:ext uri="{FF2B5EF4-FFF2-40B4-BE49-F238E27FC236}">
              <a16:creationId xmlns:a16="http://schemas.microsoft.com/office/drawing/2014/main" id="{078D60DC-7CAE-BB99-5083-590B2D05E8C8}"/>
            </a:ext>
          </a:extLst>
        </xdr:cNvPr>
        <xdr:cNvSpPr/>
      </xdr:nvSpPr>
      <xdr:spPr>
        <a:xfrm>
          <a:off x="375139" y="164123"/>
          <a:ext cx="17912862" cy="386862"/>
        </a:xfrm>
        <a:prstGeom prst="rect">
          <a:avLst/>
        </a:prstGeom>
        <a:solidFill>
          <a:srgbClr val="FF99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solidFill>
                <a:schemeClr val="tx1">
                  <a:lumMod val="95000"/>
                  <a:lumOff val="5000"/>
                </a:schemeClr>
              </a:solidFill>
            </a:rPr>
            <a:t>CALL</a:t>
          </a:r>
          <a:r>
            <a:rPr lang="en-IN" sz="2000" baseline="0">
              <a:solidFill>
                <a:schemeClr val="tx1">
                  <a:lumMod val="95000"/>
                  <a:lumOff val="5000"/>
                </a:schemeClr>
              </a:solidFill>
            </a:rPr>
            <a:t> CENTER DATA ANALYSIS</a:t>
          </a:r>
          <a:endParaRPr lang="en-IN" sz="2000">
            <a:solidFill>
              <a:schemeClr val="tx1">
                <a:lumMod val="95000"/>
                <a:lumOff val="5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19049</xdr:colOff>
      <xdr:row>6</xdr:row>
      <xdr:rowOff>289402</xdr:rowOff>
    </xdr:from>
    <xdr:to>
      <xdr:col>1</xdr:col>
      <xdr:colOff>428699</xdr:colOff>
      <xdr:row>9</xdr:row>
      <xdr:rowOff>0</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8284" y="1932672"/>
          <a:ext cx="409650" cy="399711"/>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9.505557638891" backgroundQuery="1" createdVersion="8" refreshedVersion="8" minRefreshableVersion="3" recordCount="0" supportSubquery="1" supportAdvancedDrill="1" xr:uid="{923C66B3-DD6A-4B61-B154-7A5B14440673}">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 caption="Average Rating " measure="1" displayFolder="" measureGroup="calls" count="0"/>
    <cacheHierarchy uniqueName="[Measures].[5 star Calls]" caption="5 star Calls" measure="1" displayFolder="" measureGroup="calls" count="0"/>
    <cacheHierarchy uniqueName="[Measures].[unique customers]" caption="unique customers" measure="1" displayFolder="" measureGroup="calls" count="0"/>
    <cacheHierarchy uniqueName="[Measures].[distinct callers]" caption="distinct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9.401538773149" backgroundQuery="1" createdVersion="8" refreshedVersion="8" minRefreshableVersion="3" recordCount="0" supportSubquery="1" supportAdvancedDrill="1" xr:uid="{9E30E992-D946-4154-8A21-F8C0601B18F1}">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 caption="Average Rating " numFmtId="0" hierarchy="20" level="32767"/>
    <cacheField name="[Measures].[5 star Calls]" caption="5 star Calls"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 caption="Average Rating " measure="1" displayFolder="" measureGroup="calls" count="0" oneField="1">
      <fieldsUsage count="1">
        <fieldUsage x="3"/>
      </fieldsUsage>
    </cacheHierarchy>
    <cacheHierarchy uniqueName="[Measures].[5 star Calls]" caption="5 star Calls" measure="1" displayFolder="" measureGroup="calls" count="0" oneField="1">
      <fieldsUsage count="1">
        <fieldUsage x="4"/>
      </fieldsUsage>
    </cacheHierarchy>
    <cacheHierarchy uniqueName="[Measures].[unique customers]" caption="unique customers" measure="1" displayFolder="" measureGroup="calls" count="0"/>
    <cacheHierarchy uniqueName="[Measures].[distinct callers]" caption="distinct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9.398977893521" backgroundQuery="1" createdVersion="8" refreshedVersion="8" minRefreshableVersion="3" recordCount="0" supportSubquery="1" supportAdvancedDrill="1" xr:uid="{1F993960-954A-4E61-9D0F-BC0E41A5BDF4}">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 caption="Average Rating " measure="1" displayFolder="" measureGroup="calls" count="0"/>
    <cacheHierarchy uniqueName="[Measures].[5 star Calls]" caption="5 star Calls" measure="1" displayFolder="" measureGroup="calls" count="0"/>
    <cacheHierarchy uniqueName="[Measures].[unique customers]" caption="unique customers" measure="1" displayFolder="" measureGroup="calls" count="0"/>
    <cacheHierarchy uniqueName="[Measures].[distinct callers]" caption="distinct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9.604067476852" backgroundQuery="1" createdVersion="8" refreshedVersion="8" minRefreshableVersion="3" recordCount="0" supportSubquery="1" supportAdvancedDrill="1" xr:uid="{0FA46993-3B1C-46F6-9328-C712D5C78A70}">
  <cacheSource type="external" connectionId="1"/>
  <cacheFields count="2">
    <cacheField name="[Measures].[distinct callers]" caption="distinct callers" numFmtId="0" hierarchy="23" level="32767"/>
    <cacheField name="[calls].[Representative].[Representative]" caption="Representative" numFmtId="0" hierarchy="3" level="1">
      <sharedItems count="5">
        <s v="R01"/>
        <s v="R02"/>
        <s v="R03"/>
        <s v="R04"/>
        <s v="R05"/>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 caption="Average Rating " measure="1" displayFolder="" measureGroup="calls" count="0"/>
    <cacheHierarchy uniqueName="[Measures].[5 star Calls]" caption="5 star Calls" measure="1" displayFolder="" measureGroup="calls" count="0"/>
    <cacheHierarchy uniqueName="[Measures].[unique customers]" caption="unique customers" measure="1" displayFolder="" measureGroup="calls" count="0"/>
    <cacheHierarchy uniqueName="[Measures].[distinct callers]" caption="distinct callers" measure="1" displayFolder="" measureGroup="calls" count="0" oneField="1">
      <fieldsUsage count="1">
        <fieldUsage x="0"/>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4.892123611113" backgroundQuery="1" createdVersion="8" refreshedVersion="8" minRefreshableVersion="3" recordCount="0" supportSubquery="1" supportAdvancedDrill="1" xr:uid="{1CFD1796-0543-4A4A-8D7E-5082B17D5E73}">
  <cacheSource type="external" connectionId="1"/>
  <cacheFields count="7">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 caption="Average Rating " numFmtId="0" hierarchy="20" level="32767"/>
    <cacheField name="[Measures].[5 star Calls]" caption="5 star Calls" numFmtId="0" hierarchy="21" level="32767"/>
    <cacheField name="[calls].[Representative].[Representative]" caption="Representative" numFmtId="0" hierarchy="3" level="1">
      <sharedItems containsSemiMixedTypes="0" containsNonDate="0" containsString="0"/>
    </cacheField>
    <cacheField name="[Measures].[unique customers]" caption="unique customers" numFmtId="0" hierarchy="22"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 caption="Average Rating " measure="1" displayFolder="" measureGroup="calls" count="0" oneField="1">
      <fieldsUsage count="1">
        <fieldUsage x="3"/>
      </fieldsUsage>
    </cacheHierarchy>
    <cacheHierarchy uniqueName="[Measures].[5 star Calls]" caption="5 star Calls" measure="1" displayFolder="" measureGroup="calls" count="0" oneField="1">
      <fieldsUsage count="1">
        <fieldUsage x="4"/>
      </fieldsUsage>
    </cacheHierarchy>
    <cacheHierarchy uniqueName="[Measures].[unique customers]" caption="unique customers" measure="1" displayFolder="" measureGroup="calls" count="0" oneField="1">
      <fieldsUsage count="1">
        <fieldUsage x="6"/>
      </fieldsUsage>
    </cacheHierarchy>
    <cacheHierarchy uniqueName="[Measures].[distinct callers]" caption="distinct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4.892129398148" backgroundQuery="1" createdVersion="8" refreshedVersion="8" minRefreshableVersion="3" recordCount="0" supportSubquery="1" supportAdvancedDrill="1" xr:uid="{D9A31D34-7870-4F27-B489-1B33C0DA57E7}">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2T00:00:00" maxDate="2024-01-01T00:00:00" count="145">
        <d v="2023-01-02T00:00:00"/>
        <d v="2023-01-04T00:00:00"/>
        <d v="2023-01-05T00:00:00"/>
        <d v="2023-01-08T00:00:00"/>
        <d v="2023-01-10T00:00:00"/>
        <d v="2023-01-12T00:00:00"/>
        <d v="2023-01-18T00:00:00"/>
        <d v="2023-01-19T00:00:00"/>
        <d v="2023-01-20T00:00:00"/>
        <d v="2023-01-21T00:00:00"/>
        <d v="2023-01-22T00:00:00"/>
        <d v="2023-01-24T00:00:00"/>
        <d v="2023-01-27T00:00:00"/>
        <d v="2023-01-28T00:00:00"/>
        <d v="2023-01-30T00:00:00"/>
        <d v="2023-02-02T00:00:00"/>
        <d v="2023-02-04T00:00:00"/>
        <d v="2023-02-05T00:00:00"/>
        <d v="2023-02-10T00:00:00"/>
        <d v="2023-02-12T00:00:00"/>
        <d v="2023-02-13T00:00:00"/>
        <d v="2023-02-15T00:00:00"/>
        <d v="2023-02-19T00:00:00"/>
        <d v="2023-02-20T00:00:00"/>
        <d v="2023-02-22T00:00:00"/>
        <d v="2023-02-26T00:00:00"/>
        <d v="2023-02-27T00:00:00"/>
        <d v="2023-02-28T00:00:00"/>
        <d v="2023-03-01T00:00:00"/>
        <d v="2023-03-02T00:00:00"/>
        <d v="2023-03-03T00:00:00"/>
        <d v="2023-03-04T00:00:00"/>
        <d v="2023-03-05T00:00:00"/>
        <d v="2023-03-06T00:00:00"/>
        <d v="2023-03-07T00:00:00"/>
        <d v="2023-03-09T00:00:00"/>
        <d v="2023-03-11T00:00:00"/>
        <d v="2023-03-13T00:00:00"/>
        <d v="2023-03-14T00:00:00"/>
        <d v="2023-03-17T00:00:00"/>
        <d v="2023-03-18T00:00:00"/>
        <d v="2023-03-19T00:00:00"/>
        <d v="2023-03-20T00:00:00"/>
        <d v="2023-03-21T00:00:00"/>
        <d v="2023-03-22T00:00:00"/>
        <d v="2023-03-25T00:00:00"/>
        <d v="2023-03-27T00:00:00"/>
        <d v="2023-03-28T00:00:00"/>
        <d v="2023-03-31T00:00:00"/>
        <d v="2023-04-01T00:00:00"/>
        <d v="2023-04-04T00:00:00"/>
        <d v="2023-04-05T00:00:00"/>
        <d v="2023-04-07T00:00:00"/>
        <d v="2023-04-15T00:00:00"/>
        <d v="2023-04-16T00:00:00"/>
        <d v="2023-04-19T00:00:00"/>
        <d v="2023-04-20T00:00:00"/>
        <d v="2023-04-21T00:00:00"/>
        <d v="2023-04-22T00:00:00"/>
        <d v="2023-04-23T00:00:00"/>
        <d v="2023-04-24T00:00:00"/>
        <d v="2023-04-26T00:00:00"/>
        <d v="2023-04-29T00:00:00"/>
        <d v="2023-05-01T00:00:00"/>
        <d v="2023-05-04T00:00:00"/>
        <d v="2023-05-08T00:00:00"/>
        <d v="2023-05-11T00:00:00"/>
        <d v="2023-05-12T00:00:00"/>
        <d v="2023-05-14T00:00:00"/>
        <d v="2023-05-15T00:00:00"/>
        <d v="2023-05-17T00:00:00"/>
        <d v="2023-05-21T00:00:00"/>
        <d v="2023-05-22T00:00:00"/>
        <d v="2023-05-26T00:00:00"/>
        <d v="2023-05-28T00:00:00"/>
        <d v="2023-05-30T00:00:00"/>
        <d v="2023-06-03T00:00:00"/>
        <d v="2023-06-05T00:00:00"/>
        <d v="2023-06-08T00:00:00"/>
        <d v="2023-06-10T00:00:00"/>
        <d v="2023-06-11T00:00:00"/>
        <d v="2023-06-14T00:00:00"/>
        <d v="2023-06-15T00:00:00"/>
        <d v="2023-06-16T00:00:00"/>
        <d v="2023-06-20T00:00:00"/>
        <d v="2023-06-21T00:00:00"/>
        <d v="2023-06-23T00:00:00"/>
        <d v="2023-06-25T00:00:00"/>
        <d v="2023-06-26T00:00:00"/>
        <d v="2023-07-01T00:00:00"/>
        <d v="2023-07-06T00:00:00"/>
        <d v="2023-07-08T00:00:00"/>
        <d v="2023-07-10T00:00:00"/>
        <d v="2023-07-13T00:00:00"/>
        <d v="2023-07-14T00:00:00"/>
        <d v="2023-07-16T00:00:00"/>
        <d v="2023-07-17T00:00:00"/>
        <d v="2023-07-20T00:00:00"/>
        <d v="2023-07-21T00:00:00"/>
        <d v="2023-07-22T00:00:00"/>
        <d v="2023-07-31T00:00:00"/>
        <d v="2023-08-06T00:00:00"/>
        <d v="2023-08-19T00:00:00"/>
        <d v="2023-08-20T00:00:00"/>
        <d v="2023-08-24T00:00:00"/>
        <d v="2023-08-26T00:00:00"/>
        <d v="2023-09-04T00:00:00"/>
        <d v="2023-09-08T00:00:00"/>
        <d v="2023-09-09T00:00:00"/>
        <d v="2023-09-14T00:00:00"/>
        <d v="2023-09-22T00:00:00"/>
        <d v="2023-09-23T00:00:00"/>
        <d v="2023-09-25T00:00:00"/>
        <d v="2023-09-29T00:00:00"/>
        <d v="2023-09-30T00:00:00"/>
        <d v="2023-10-01T00:00:00"/>
        <d v="2023-10-02T00:00:00"/>
        <d v="2023-10-05T00:00:00"/>
        <d v="2023-10-06T00:00:00"/>
        <d v="2023-10-08T00:00:00"/>
        <d v="2023-10-11T00:00:00"/>
        <d v="2023-10-14T00:00:00"/>
        <d v="2023-10-15T00:00:00"/>
        <d v="2023-10-18T00:00:00"/>
        <d v="2023-10-19T00:00:00"/>
        <d v="2023-10-20T00:00:00"/>
        <d v="2023-10-21T00:00:00"/>
        <d v="2023-10-26T00:00:00"/>
        <d v="2023-10-27T00:00:00"/>
        <d v="2023-10-28T00:00:00"/>
        <d v="2023-11-04T00:00:00"/>
        <d v="2023-11-08T00:00:00"/>
        <d v="2023-11-13T00:00:00"/>
        <d v="2023-11-18T00:00:00"/>
        <d v="2023-11-19T00:00:00"/>
        <d v="2023-11-23T00:00:00"/>
        <d v="2023-11-26T00:00:00"/>
        <d v="2023-11-28T00:00:00"/>
        <d v="2023-11-30T00:00:00"/>
        <d v="2023-12-09T00:00:00"/>
        <d v="2023-12-17T00:00:00"/>
        <d v="2023-12-20T00:00:00"/>
        <d v="2023-12-25T00:00:00"/>
        <d v="2023-12-29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 caption="Average Rating " measure="1" displayFolder="" measureGroup="calls" count="0"/>
    <cacheHierarchy uniqueName="[Measures].[5 star Calls]" caption="5 star Calls" measure="1" displayFolder="" measureGroup="calls" count="0"/>
    <cacheHierarchy uniqueName="[Measures].[unique customers]" caption="unique customers" measure="1" displayFolder="" measureGroup="calls" count="0"/>
    <cacheHierarchy uniqueName="[Measures].[distinct callers]" caption="distinct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4.89213310185" backgroundQuery="1" createdVersion="8" refreshedVersion="8" minRefreshableVersion="3" recordCount="0" supportSubquery="1" supportAdvancedDrill="1" xr:uid="{C8DD80D1-8434-49F8-8AB2-B348E1FD9F0F}">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 caption="Average Rating " measure="1" displayFolder="" measureGroup="calls" count="0"/>
    <cacheHierarchy uniqueName="[Measures].[5 star Calls]" caption="5 star Calls" measure="1" displayFolder="" measureGroup="calls" count="0"/>
    <cacheHierarchy uniqueName="[Measures].[unique customers]" caption="unique customers" measure="1" displayFolder="" measureGroup="calls" count="0"/>
    <cacheHierarchy uniqueName="[Measures].[distinct callers]" caption="distinct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4.892136689814" backgroundQuery="1" createdVersion="8" refreshedVersion="8" minRefreshableVersion="3" recordCount="0" supportSubquery="1" supportAdvancedDrill="1" xr:uid="{6267CF2B-44F6-443F-8283-C40966D5E478}">
  <cacheSource type="external" connectionId="1"/>
  <cacheFields count="1">
    <cacheField name="[calls].[Representative].[Representative]" caption="Representative" numFmtId="0" hierarchy="3" level="1">
      <sharedItems count="1">
        <s v="R03"/>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 caption="Average Rating " measure="1" displayFolder="" measureGroup="calls" count="0"/>
    <cacheHierarchy uniqueName="[Measures].[5 star Calls]" caption="5 star Calls" measure="1" displayFolder="" measureGroup="calls" count="0"/>
    <cacheHierarchy uniqueName="[Measures].[unique customers]" caption="unique customers" measure="1" displayFolder="" measureGroup="calls" count="0"/>
    <cacheHierarchy uniqueName="[Measures].[distinct callers]" caption="distinct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4.892139930555" backgroundQuery="1" createdVersion="8" refreshedVersion="8" minRefreshableVersion="3" recordCount="0" supportSubquery="1" supportAdvancedDrill="1" xr:uid="{FAAA10D3-5C87-4E6A-AA18-C51911A7B4FC}">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 caption="Average Rating " measure="1" displayFolder="" measureGroup="calls" count="0"/>
    <cacheHierarchy uniqueName="[Measures].[5 star Calls]" caption="5 star Calls" measure="1" displayFolder="" measureGroup="calls" count="0"/>
    <cacheHierarchy uniqueName="[Measures].[unique customers]" caption="unique customers" measure="1" displayFolder="" measureGroup="calls" count="0"/>
    <cacheHierarchy uniqueName="[Measures].[distinct callers]" caption="distinct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4.892143865742" backgroundQuery="1" createdVersion="8" refreshedVersion="8" minRefreshableVersion="3" recordCount="0" supportSubquery="1" supportAdvancedDrill="1" xr:uid="{24D2F12F-436B-41EF-A536-92E915C0859D}">
  <cacheSource type="external" connectionId="1"/>
  <cacheFields count="4">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 caption="Average Rating " measure="1" displayFolder="" measureGroup="calls" count="0"/>
    <cacheHierarchy uniqueName="[Measures].[5 star Calls]" caption="5 star Calls" measure="1" displayFolder="" measureGroup="calls" count="0"/>
    <cacheHierarchy uniqueName="[Measures].[unique customers]" caption="unique customers" measure="1" displayFolder="" measureGroup="calls" count="0"/>
    <cacheHierarchy uniqueName="[Measures].[distinct callers]" caption="distinct call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89.398966782406" backgroundQuery="1" createdVersion="3" refreshedVersion="8" minRefreshableVersion="3" recordCount="0" supportSubquery="1" supportAdvancedDrill="1" xr:uid="{EECEB762-32AC-404C-8F95-6B7AD366EFC0}">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 caption="Average Rating " measure="1" displayFolder="" measureGroup="calls" count="0"/>
    <cacheHierarchy uniqueName="[Measures].[5 star Calls]" caption="5 star Calls" measure="1" displayFolder="" measureGroup="calls" count="0"/>
    <cacheHierarchy uniqueName="[Measures].[unique customers]" caption="unique customer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0784279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96E085-09A0-4855-B69F-B5F110516F53}" name="rep call and amount"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48:C5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713EF5-E85E-453A-B87D-3B41DA04630C}"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1:B117"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fld="0"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45E724-DD76-4E6D-AAEA-BEDE4C0A87B2}" name="PivotTable5" cacheId="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4">
  <location ref="A88:G107"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20AEC8-38F5-4E92-A926-D7F06ECA8B23}" name="selected rep"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60:A62"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2">
    <i>
      <x/>
    </i>
    <i t="grand">
      <x/>
    </i>
  </rowItems>
  <formats count="2">
    <format dxfId="20">
      <pivotArea dataOnly="0" labelOnly="1" fieldPosition="0">
        <references count="1">
          <reference field="0" count="0"/>
        </references>
      </pivotArea>
    </format>
    <format dxfId="19">
      <pivotArea dataOnly="0" labelOnly="1"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D74726-90AC-4746-ABB5-27BA69ED851C}" name="customer satisfaction"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78:B85" firstHeaderRow="1" firstDataRow="1" firstDataCol="1"/>
  <pivotFields count="3">
    <pivotField dataField="1" subtotalTop="0" showAll="0" defaultSubtotal="0"/>
    <pivotField axis="axisRow" allDrilled="1" subtotalTop="0" showAll="0" insertPageBreak="1"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1" baseItem="1"/>
  </dataFields>
  <chartFormats count="1">
    <chartFormat chart="11"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45F8E7-B98C-4EF0-9A2F-0F95D618795A}" name="weekday trend"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A33:B41"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1722DD-C7C2-40FE-BBF4-5192F8DE84C1}" name="rep pivot"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F11"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Items count="1">
    <i/>
  </rowItems>
  <colFields count="1">
    <field x="-2"/>
  </colFields>
  <colItems count="6">
    <i>
      <x/>
    </i>
    <i i="1">
      <x v="1"/>
    </i>
    <i i="2">
      <x v="2"/>
    </i>
    <i i="3">
      <x v="3"/>
    </i>
    <i i="4">
      <x v="4"/>
    </i>
    <i i="5">
      <x v="5"/>
    </i>
  </colItems>
  <dataFields count="6">
    <dataField fld="0" subtotal="count" baseField="0" baseItem="0"/>
    <dataField fld="1" subtotal="count" baseField="0" baseItem="0"/>
    <dataField fld="2" subtotal="count" baseField="0" baseItem="0"/>
    <dataField fld="3" subtotal="count" baseField="0" baseItem="0"/>
    <dataField fld="4" subtotal="count" baseField="0" baseItem="0"/>
    <dataField fld="6" subtotal="count" baseField="0" baseItem="0"/>
  </dataField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9448C1-2D2B-4F85-AA79-B2295DDE41FD}" name="monthly call trend"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A16:C29"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Hierarchies count="28">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FCEDBC3-A659-4126-8E7B-FC9323D904A2}" name="summary pivot"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E1F2E44-4EA8-4F41-818E-E116B0999E53}" name="call count by city and gender" cacheId="2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70:D75"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11</v>
    <v>1</v>
  </rv>
  <rv s="1">
    <v>5</v>
    <v>0</v>
  </rv>
  <rv s="1">
    <v>5</v>
    <v>1</v>
  </rv>
  <rv s="1">
    <v>5</v>
    <v>2</v>
  </rv>
  <rv s="1">
    <v>5</v>
    <v>3</v>
  </rv>
  <rv s="1">
    <v>5</v>
    <v>4</v>
  </rv>
</rvData>
</file>

<file path=xl/richData/rdrichvaluestructure.xml><?xml version="1.0" encoding="utf-8"?>
<rvStructures xmlns="http://schemas.microsoft.com/office/spreadsheetml/2017/richdata" count="2">
  <s t="_error">
    <k n="errorType" t="i"/>
    <k n="propagated" t="b"/>
  </s>
  <s t="_localImage">
    <k n="CalcOrigin" t="i"/>
    <k n="_rvRel:LocalImageIdentifier" t="i"/>
  </s>
</rvStructures>
</file>

<file path=xl/richData/richValueRel.xml><?xml version="1.0" encoding="utf-8"?>
<richValueRels xmlns="http://schemas.microsoft.com/office/spreadsheetml/2022/richvaluerel" xmlns:r="http://schemas.openxmlformats.org/officeDocument/2006/relationships">
  <rel r:id="rId2"/>
  <rel r:id="rId1"/>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7CA1F8E6-9A8E-4C56-B7B7-66D7A6BD9E55}" sourceName="[calls].[Representative]">
  <pivotTables>
    <pivotTable tabId="7" name="rep pivot"/>
    <pivotTable tabId="7" name="monthly call trend"/>
    <pivotTable tabId="7" name="weekday trend"/>
    <pivotTable tabId="7" name="selected rep"/>
    <pivotTable tabId="7" name="customer satisfaction"/>
    <pivotTable tabId="7" name="call count by city and gender"/>
  </pivotTables>
  <data>
    <olap pivotCacheId="1707842796">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3F30BF1C-07C5-4E90-8F4A-0EFBF6A3184D}" cache="Slicer_Representative" caption="Representative" level="1" style="Slicer Style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8"/>
    <tableColumn id="5" xr3:uid="{5A35565E-8707-4DED-AD15-A0669D67B382}" name="Date of Call" dataDxfId="17"/>
    <tableColumn id="6" xr3:uid="{F2E4F158-B41F-47BC-8DF8-DFCADFEE4E40}" name="Purchase Amount"/>
    <tableColumn id="7" xr3:uid="{04B291B5-47BD-4F78-8FD8-D1551CCA6BD9}" name="Satisfaction Rating"/>
    <tableColumn id="8" xr3:uid="{6E4123C0-0B17-43B8-A142-A1E540CE974C}" name="FY" dataDxfId="16">
      <calculatedColumnFormula>IF(MONTH(calls[[#This Row],[Date of Call]])&lt;=6, YEAR(calls[[#This Row],[Date of Call]]), YEAR(calls[[#This Row],[Date of Call]])+1)</calculatedColumnFormula>
    </tableColumn>
    <tableColumn id="9" xr3:uid="{199FA271-5E9B-46CE-9BC6-2801F92CD17E}" name="Day of week" dataDxfId="15">
      <calculatedColumnFormula>TEXT(calls[[#This Row],[Date of Call]],"DDDD")</calculatedColumnFormula>
    </tableColumn>
    <tableColumn id="10" xr3:uid="{328CDB09-95B8-4D5E-9ED9-EF0D363735A1}" name="Duration Bucket" dataDxfId="14">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3">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2" headerRowBorderDxfId="11" tableBorderDxfId="10" totalsRowBorderDxfId="9">
  <autoFilter ref="Q3:T18" xr:uid="{27158F51-A707-4171-8A04-81FB0AABCBA5}"/>
  <tableColumns count="4">
    <tableColumn id="1" xr3:uid="{02688061-6A8C-4E23-B7FF-D00CD8B58CAC}" name="Customer ID" dataDxfId="8"/>
    <tableColumn id="2" xr3:uid="{771678B6-DB44-426B-9874-B4E421A440D5}" name="Gedner" dataDxfId="7"/>
    <tableColumn id="3" xr3:uid="{B0D41C62-587E-494D-B49A-603F2C05F8D3}" name="Age" dataDxfId="6"/>
    <tableColumn id="4" xr3:uid="{663F92D6-FE31-4D81-9E01-8D066DDC8A88}" name="City" dataDxfId="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Custom 2">
      <a:majorFont>
        <a:latin typeface="Microsoft JhengHei UI"/>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5E820-5C2A-4978-8D2C-DCCBFCD54A45}">
  <dimension ref="A3:L117"/>
  <sheetViews>
    <sheetView topLeftCell="A84" zoomScale="119" zoomScaleNormal="119" workbookViewId="0">
      <selection activeCell="B116" sqref="B116"/>
    </sheetView>
  </sheetViews>
  <sheetFormatPr defaultRowHeight="14.4" x14ac:dyDescent="0.3"/>
  <cols>
    <col min="1" max="1" width="12.19921875" bestFit="1" customWidth="1"/>
    <col min="2" max="2" width="15.296875" bestFit="1" customWidth="1"/>
    <col min="3" max="3" width="4.8984375" bestFit="1" customWidth="1"/>
    <col min="4" max="4" width="10.59765625" bestFit="1" customWidth="1"/>
    <col min="5" max="5" width="10.19921875" bestFit="1" customWidth="1"/>
    <col min="6" max="6" width="16.19921875" bestFit="1" customWidth="1"/>
    <col min="7" max="7" width="10.59765625" bestFit="1" customWidth="1"/>
    <col min="8" max="8" width="16.19921875" customWidth="1"/>
    <col min="9" max="9" width="16.69921875" customWidth="1"/>
    <col min="10" max="10" width="18.09765625" customWidth="1"/>
    <col min="11" max="11" width="18.796875" customWidth="1"/>
  </cols>
  <sheetData>
    <row r="3" spans="1:6" x14ac:dyDescent="0.3">
      <c r="A3" t="s">
        <v>1042</v>
      </c>
      <c r="B3" t="s">
        <v>1043</v>
      </c>
      <c r="C3" t="s">
        <v>1044</v>
      </c>
      <c r="D3" t="s">
        <v>1045</v>
      </c>
      <c r="E3" t="s">
        <v>1046</v>
      </c>
    </row>
    <row r="4" spans="1:6" x14ac:dyDescent="0.3">
      <c r="A4" s="21">
        <v>1000</v>
      </c>
      <c r="B4" s="22">
        <v>96623</v>
      </c>
      <c r="C4" s="23">
        <v>89850</v>
      </c>
      <c r="D4" s="24">
        <v>3.8854000000000033</v>
      </c>
      <c r="E4" s="25">
        <v>307</v>
      </c>
    </row>
    <row r="10" spans="1:6" x14ac:dyDescent="0.3">
      <c r="A10" t="s">
        <v>1042</v>
      </c>
      <c r="B10" t="s">
        <v>1043</v>
      </c>
      <c r="C10" t="s">
        <v>1044</v>
      </c>
      <c r="D10" t="s">
        <v>1045</v>
      </c>
      <c r="E10" t="s">
        <v>1046</v>
      </c>
      <c r="F10" t="s">
        <v>1078</v>
      </c>
    </row>
    <row r="11" spans="1:6" x14ac:dyDescent="0.3">
      <c r="A11" s="21">
        <v>207</v>
      </c>
      <c r="B11" s="22">
        <v>20872</v>
      </c>
      <c r="C11" s="23">
        <v>17700</v>
      </c>
      <c r="D11" s="24">
        <v>3.8589371980676304</v>
      </c>
      <c r="E11" s="25">
        <v>60</v>
      </c>
      <c r="F11" s="25">
        <v>15</v>
      </c>
    </row>
    <row r="16" spans="1:6" x14ac:dyDescent="0.3">
      <c r="A16" s="26" t="s">
        <v>1047</v>
      </c>
      <c r="B16" t="s">
        <v>1042</v>
      </c>
      <c r="C16" t="s">
        <v>1061</v>
      </c>
    </row>
    <row r="17" spans="1:3" x14ac:dyDescent="0.3">
      <c r="A17" s="27" t="s">
        <v>1049</v>
      </c>
      <c r="B17" s="21">
        <v>13</v>
      </c>
      <c r="C17" s="21">
        <v>13</v>
      </c>
    </row>
    <row r="18" spans="1:3" x14ac:dyDescent="0.3">
      <c r="A18" s="27" t="s">
        <v>1050</v>
      </c>
      <c r="B18" s="21">
        <v>13</v>
      </c>
      <c r="C18" s="21">
        <v>13</v>
      </c>
    </row>
    <row r="19" spans="1:3" x14ac:dyDescent="0.3">
      <c r="A19" s="27" t="s">
        <v>1051</v>
      </c>
      <c r="B19" s="21">
        <v>28</v>
      </c>
      <c r="C19" s="21">
        <v>28</v>
      </c>
    </row>
    <row r="20" spans="1:3" x14ac:dyDescent="0.3">
      <c r="A20" s="27" t="s">
        <v>1052</v>
      </c>
      <c r="B20" s="21">
        <v>24</v>
      </c>
      <c r="C20" s="21">
        <v>24</v>
      </c>
    </row>
    <row r="21" spans="1:3" x14ac:dyDescent="0.3">
      <c r="A21" s="27" t="s">
        <v>1053</v>
      </c>
      <c r="B21" s="21">
        <v>23</v>
      </c>
      <c r="C21" s="21">
        <v>23</v>
      </c>
    </row>
    <row r="22" spans="1:3" x14ac:dyDescent="0.3">
      <c r="A22" s="27" t="s">
        <v>1054</v>
      </c>
      <c r="B22" s="21">
        <v>17</v>
      </c>
      <c r="C22" s="21">
        <v>17</v>
      </c>
    </row>
    <row r="23" spans="1:3" x14ac:dyDescent="0.3">
      <c r="A23" s="27" t="s">
        <v>1055</v>
      </c>
      <c r="B23" s="21">
        <v>11</v>
      </c>
      <c r="C23" s="21">
        <v>11</v>
      </c>
    </row>
    <row r="24" spans="1:3" x14ac:dyDescent="0.3">
      <c r="A24" s="27" t="s">
        <v>1056</v>
      </c>
      <c r="B24" s="21">
        <v>11</v>
      </c>
      <c r="C24" s="21">
        <v>11</v>
      </c>
    </row>
    <row r="25" spans="1:3" x14ac:dyDescent="0.3">
      <c r="A25" s="27" t="s">
        <v>1057</v>
      </c>
      <c r="B25" s="21">
        <v>14</v>
      </c>
      <c r="C25" s="21">
        <v>14</v>
      </c>
    </row>
    <row r="26" spans="1:3" x14ac:dyDescent="0.3">
      <c r="A26" s="27" t="s">
        <v>1058</v>
      </c>
      <c r="B26" s="21">
        <v>30</v>
      </c>
      <c r="C26" s="21">
        <v>30</v>
      </c>
    </row>
    <row r="27" spans="1:3" x14ac:dyDescent="0.3">
      <c r="A27" s="27" t="s">
        <v>1059</v>
      </c>
      <c r="B27" s="21">
        <v>14</v>
      </c>
      <c r="C27" s="21">
        <v>14</v>
      </c>
    </row>
    <row r="28" spans="1:3" x14ac:dyDescent="0.3">
      <c r="A28" s="27" t="s">
        <v>1060</v>
      </c>
      <c r="B28" s="21">
        <v>9</v>
      </c>
      <c r="C28" s="21">
        <v>9</v>
      </c>
    </row>
    <row r="29" spans="1:3" x14ac:dyDescent="0.3">
      <c r="A29" s="27" t="s">
        <v>1048</v>
      </c>
      <c r="B29" s="21">
        <v>207</v>
      </c>
      <c r="C29" s="21">
        <v>207</v>
      </c>
    </row>
    <row r="33" spans="1:12" x14ac:dyDescent="0.3">
      <c r="A33" s="26" t="s">
        <v>1047</v>
      </c>
      <c r="B33" t="s">
        <v>1042</v>
      </c>
    </row>
    <row r="34" spans="1:12" x14ac:dyDescent="0.3">
      <c r="A34" s="27" t="s">
        <v>1064</v>
      </c>
      <c r="B34" s="21">
        <v>30</v>
      </c>
    </row>
    <row r="35" spans="1:12" x14ac:dyDescent="0.3">
      <c r="A35" s="27" t="s">
        <v>1065</v>
      </c>
      <c r="B35" s="21">
        <v>34</v>
      </c>
    </row>
    <row r="36" spans="1:12" x14ac:dyDescent="0.3">
      <c r="A36" s="27" t="s">
        <v>1066</v>
      </c>
      <c r="B36" s="21">
        <v>26</v>
      </c>
    </row>
    <row r="37" spans="1:12" x14ac:dyDescent="0.3">
      <c r="A37" s="27" t="s">
        <v>1067</v>
      </c>
      <c r="B37" s="21">
        <v>38</v>
      </c>
    </row>
    <row r="38" spans="1:12" x14ac:dyDescent="0.3">
      <c r="A38" s="27" t="s">
        <v>1062</v>
      </c>
      <c r="B38" s="21">
        <v>27</v>
      </c>
    </row>
    <row r="39" spans="1:12" x14ac:dyDescent="0.3">
      <c r="A39" s="27" t="s">
        <v>1068</v>
      </c>
      <c r="B39" s="21">
        <v>27</v>
      </c>
    </row>
    <row r="40" spans="1:12" x14ac:dyDescent="0.3">
      <c r="A40" s="27" t="s">
        <v>1063</v>
      </c>
      <c r="B40" s="21">
        <v>25</v>
      </c>
      <c r="L40" t="s">
        <v>1074</v>
      </c>
    </row>
    <row r="41" spans="1:12" x14ac:dyDescent="0.3">
      <c r="A41" s="27" t="s">
        <v>1048</v>
      </c>
      <c r="B41" s="21">
        <v>207</v>
      </c>
      <c r="L41" t="str" cm="1">
        <f t="array" ref="L41:L45">A61:A65</f>
        <v>R03</v>
      </c>
    </row>
    <row r="42" spans="1:12" x14ac:dyDescent="0.3">
      <c r="L42" t="str">
        <v>Grand Total</v>
      </c>
    </row>
    <row r="43" spans="1:12" x14ac:dyDescent="0.3">
      <c r="L43">
        <v>0</v>
      </c>
    </row>
    <row r="44" spans="1:12" x14ac:dyDescent="0.3">
      <c r="L44">
        <v>0</v>
      </c>
    </row>
    <row r="45" spans="1:12" x14ac:dyDescent="0.3">
      <c r="L45">
        <v>0</v>
      </c>
    </row>
    <row r="48" spans="1:12" x14ac:dyDescent="0.3">
      <c r="A48" s="26" t="s">
        <v>1047</v>
      </c>
      <c r="B48" t="s">
        <v>1042</v>
      </c>
      <c r="C48" t="s">
        <v>1043</v>
      </c>
      <c r="E48" t="s">
        <v>1069</v>
      </c>
      <c r="F48" t="s">
        <v>1070</v>
      </c>
      <c r="G48" t="s">
        <v>1071</v>
      </c>
      <c r="H48" t="s">
        <v>1072</v>
      </c>
      <c r="I48" t="s">
        <v>1073</v>
      </c>
      <c r="J48" t="s">
        <v>1075</v>
      </c>
      <c r="K48" t="s">
        <v>1076</v>
      </c>
    </row>
    <row r="49" spans="1:11" x14ac:dyDescent="0.3">
      <c r="A49" s="27" t="s">
        <v>11</v>
      </c>
      <c r="B49" s="21">
        <v>189</v>
      </c>
      <c r="C49" s="22">
        <v>18415</v>
      </c>
      <c r="E49" t="str" cm="1">
        <f t="array" ref="E49:G53">A49:C53</f>
        <v>R01</v>
      </c>
      <c r="F49">
        <v>189</v>
      </c>
      <c r="G49">
        <v>18415</v>
      </c>
      <c r="H49" s="28">
        <f>B49/$B$54</f>
        <v>0.189</v>
      </c>
      <c r="I49" s="29">
        <f>C49/$C$54</f>
        <v>0.19058609233826315</v>
      </c>
      <c r="J49" s="29" t="e">
        <f>IF($E49=$L$41,H49,IF($E49=$L$42,H49,IF($E49=$L$43,H49,IF($E49=$L$44,H49,IF($E49=$L$45,H49,NA())))))</f>
        <v>#N/A</v>
      </c>
      <c r="K49" s="29" t="e">
        <f>IF($E49=$L$41,I49,IF($E49=$L$42,I49,IF($E49=$L$43,I49,IF($E49=$L$44,I49,IF($E49=$L$45,I49,NA())))))</f>
        <v>#N/A</v>
      </c>
    </row>
    <row r="50" spans="1:11" x14ac:dyDescent="0.3">
      <c r="A50" s="27" t="s">
        <v>9</v>
      </c>
      <c r="B50" s="21">
        <v>218</v>
      </c>
      <c r="C50" s="22">
        <v>20581</v>
      </c>
      <c r="E50" t="str">
        <v>R02</v>
      </c>
      <c r="F50">
        <v>218</v>
      </c>
      <c r="G50">
        <v>20581</v>
      </c>
      <c r="H50" s="28">
        <f t="shared" ref="H50:H53" si="0">B50/$B$54</f>
        <v>0.218</v>
      </c>
      <c r="I50" s="29">
        <f t="shared" ref="I50:I53" si="1">C50/$C$54</f>
        <v>0.21300311520031462</v>
      </c>
      <c r="J50" s="29" t="e">
        <f t="shared" ref="J50:J53" si="2">IF($E50=$L$41,H50,IF($E50=$L$42,H50,IF($E50=$L$43,H50,IF($E50=$L$44,H50,IF($E50=$L$45,H50,NA())))))</f>
        <v>#N/A</v>
      </c>
      <c r="K50" s="29" t="e">
        <f t="shared" ref="K50:K53" si="3">IF($E50=$L$41,I50,IF($E50=$L$42,I50,IF($E50=$L$43,I50,IF($E50=$L$44,I50,IF($E50=$L$45,I50,NA())))))</f>
        <v>#N/A</v>
      </c>
    </row>
    <row r="51" spans="1:11" x14ac:dyDescent="0.3">
      <c r="A51" s="27" t="s">
        <v>6</v>
      </c>
      <c r="B51" s="21">
        <v>207</v>
      </c>
      <c r="C51" s="22">
        <v>20872</v>
      </c>
      <c r="E51" t="str">
        <v>R03</v>
      </c>
      <c r="F51">
        <v>207</v>
      </c>
      <c r="G51">
        <v>20872</v>
      </c>
      <c r="H51" s="28">
        <f t="shared" si="0"/>
        <v>0.20699999999999999</v>
      </c>
      <c r="I51" s="29">
        <f t="shared" si="1"/>
        <v>0.21601482048787557</v>
      </c>
      <c r="J51" s="29">
        <f t="shared" si="2"/>
        <v>0.20699999999999999</v>
      </c>
      <c r="K51" s="29">
        <f t="shared" si="3"/>
        <v>0.21601482048787557</v>
      </c>
    </row>
    <row r="52" spans="1:11" x14ac:dyDescent="0.3">
      <c r="A52" s="27" t="s">
        <v>13</v>
      </c>
      <c r="B52" s="21">
        <v>186</v>
      </c>
      <c r="C52" s="22">
        <v>16651</v>
      </c>
      <c r="E52" t="str">
        <v>R04</v>
      </c>
      <c r="F52">
        <v>186</v>
      </c>
      <c r="G52">
        <v>16651</v>
      </c>
      <c r="H52" s="28">
        <f t="shared" si="0"/>
        <v>0.186</v>
      </c>
      <c r="I52" s="29">
        <f t="shared" si="1"/>
        <v>0.17232956956418244</v>
      </c>
      <c r="J52" s="29" t="e">
        <f t="shared" si="2"/>
        <v>#N/A</v>
      </c>
      <c r="K52" s="29" t="e">
        <f t="shared" si="3"/>
        <v>#N/A</v>
      </c>
    </row>
    <row r="53" spans="1:11" x14ac:dyDescent="0.3">
      <c r="A53" s="27" t="s">
        <v>10</v>
      </c>
      <c r="B53" s="21">
        <v>200</v>
      </c>
      <c r="C53" s="22">
        <v>20104</v>
      </c>
      <c r="E53" t="str">
        <v>R05</v>
      </c>
      <c r="F53">
        <v>200</v>
      </c>
      <c r="G53">
        <v>20104</v>
      </c>
      <c r="H53" s="28">
        <f t="shared" si="0"/>
        <v>0.2</v>
      </c>
      <c r="I53" s="29">
        <f t="shared" si="1"/>
        <v>0.20806640240936422</v>
      </c>
      <c r="J53" s="29" t="e">
        <f t="shared" si="2"/>
        <v>#N/A</v>
      </c>
      <c r="K53" s="29" t="e">
        <f t="shared" si="3"/>
        <v>#N/A</v>
      </c>
    </row>
    <row r="54" spans="1:11" x14ac:dyDescent="0.3">
      <c r="A54" s="27" t="s">
        <v>1048</v>
      </c>
      <c r="B54" s="21">
        <v>1000</v>
      </c>
      <c r="C54" s="22">
        <v>96623</v>
      </c>
    </row>
    <row r="59" spans="1:11" x14ac:dyDescent="0.3">
      <c r="E59" t="s">
        <v>1080</v>
      </c>
    </row>
    <row r="60" spans="1:11" x14ac:dyDescent="0.3">
      <c r="A60" s="26" t="s">
        <v>1047</v>
      </c>
      <c r="E60" t="str">
        <f>A61</f>
        <v>R03</v>
      </c>
    </row>
    <row r="61" spans="1:11" ht="28.8" x14ac:dyDescent="0.3">
      <c r="A61" s="30" t="s">
        <v>6</v>
      </c>
      <c r="D61" s="37" t="s">
        <v>1081</v>
      </c>
      <c r="E61" s="38">
        <f>_xlfn.XLOOKUP(E60,E49:E53,H49:H53)</f>
        <v>0.20699999999999999</v>
      </c>
    </row>
    <row r="62" spans="1:11" x14ac:dyDescent="0.3">
      <c r="A62" s="27" t="s">
        <v>1048</v>
      </c>
      <c r="D62" t="s">
        <v>1070</v>
      </c>
      <c r="E62">
        <f>_xlfn.XLOOKUP(E60,E49:E53,F49:F53)</f>
        <v>207</v>
      </c>
    </row>
    <row r="63" spans="1:11" x14ac:dyDescent="0.3">
      <c r="D63" t="s">
        <v>1071</v>
      </c>
      <c r="E63">
        <f>_xlfn.XLOOKUP(E60,E49:E53,G49:G53)</f>
        <v>20872</v>
      </c>
    </row>
    <row r="65" spans="1:5" x14ac:dyDescent="0.3">
      <c r="D65" t="s">
        <v>1082</v>
      </c>
      <c r="E65">
        <f>_xlfn.RANK.AVG(E62,F49:F53)</f>
        <v>2</v>
      </c>
    </row>
    <row r="66" spans="1:5" x14ac:dyDescent="0.3">
      <c r="D66" t="s">
        <v>1083</v>
      </c>
      <c r="E66">
        <f>_xlfn.RANK.AVG(E63,G49:G53)</f>
        <v>1</v>
      </c>
    </row>
    <row r="70" spans="1:5" x14ac:dyDescent="0.3">
      <c r="A70" s="26" t="s">
        <v>1042</v>
      </c>
      <c r="B70" s="26" t="s">
        <v>1077</v>
      </c>
    </row>
    <row r="71" spans="1:5" x14ac:dyDescent="0.3">
      <c r="A71" s="26" t="s">
        <v>1047</v>
      </c>
      <c r="B71" t="s">
        <v>999</v>
      </c>
      <c r="C71" t="s">
        <v>998</v>
      </c>
      <c r="D71" t="s">
        <v>1048</v>
      </c>
    </row>
    <row r="72" spans="1:5" x14ac:dyDescent="0.3">
      <c r="A72" s="27" t="s">
        <v>1002</v>
      </c>
      <c r="B72" s="21">
        <v>28</v>
      </c>
      <c r="C72" s="21">
        <v>26</v>
      </c>
      <c r="D72" s="21">
        <v>54</v>
      </c>
    </row>
    <row r="73" spans="1:5" x14ac:dyDescent="0.3">
      <c r="A73" s="27" t="s">
        <v>1001</v>
      </c>
      <c r="B73" s="21">
        <v>64</v>
      </c>
      <c r="C73" s="21">
        <v>14</v>
      </c>
      <c r="D73" s="21">
        <v>78</v>
      </c>
    </row>
    <row r="74" spans="1:5" x14ac:dyDescent="0.3">
      <c r="A74" s="27" t="s">
        <v>1000</v>
      </c>
      <c r="B74" s="21">
        <v>28</v>
      </c>
      <c r="C74" s="21">
        <v>47</v>
      </c>
      <c r="D74" s="21">
        <v>75</v>
      </c>
    </row>
    <row r="75" spans="1:5" x14ac:dyDescent="0.3">
      <c r="A75" s="27" t="s">
        <v>1048</v>
      </c>
      <c r="B75" s="21">
        <v>120</v>
      </c>
      <c r="C75" s="21">
        <v>87</v>
      </c>
      <c r="D75" s="21">
        <v>207</v>
      </c>
    </row>
    <row r="78" spans="1:5" x14ac:dyDescent="0.3">
      <c r="A78" s="26" t="s">
        <v>1047</v>
      </c>
      <c r="B78" t="s">
        <v>1042</v>
      </c>
    </row>
    <row r="79" spans="1:5" x14ac:dyDescent="0.3">
      <c r="A79" s="27">
        <v>0</v>
      </c>
      <c r="B79" s="21">
        <v>1</v>
      </c>
    </row>
    <row r="80" spans="1:5" x14ac:dyDescent="0.3">
      <c r="A80" s="27">
        <v>1</v>
      </c>
      <c r="B80" s="21">
        <v>1</v>
      </c>
    </row>
    <row r="81" spans="1:7" x14ac:dyDescent="0.3">
      <c r="A81" s="27">
        <v>2</v>
      </c>
      <c r="B81" s="21">
        <v>11</v>
      </c>
    </row>
    <row r="82" spans="1:7" x14ac:dyDescent="0.3">
      <c r="A82" s="27">
        <v>3</v>
      </c>
      <c r="B82" s="21">
        <v>46</v>
      </c>
    </row>
    <row r="83" spans="1:7" x14ac:dyDescent="0.3">
      <c r="A83" s="27">
        <v>4</v>
      </c>
      <c r="B83" s="21">
        <v>88</v>
      </c>
    </row>
    <row r="84" spans="1:7" x14ac:dyDescent="0.3">
      <c r="A84" s="27">
        <v>5</v>
      </c>
      <c r="B84" s="21">
        <v>60</v>
      </c>
    </row>
    <row r="85" spans="1:7" x14ac:dyDescent="0.3">
      <c r="A85" s="27" t="s">
        <v>1048</v>
      </c>
      <c r="B85" s="21">
        <v>207</v>
      </c>
    </row>
    <row r="88" spans="1:7" x14ac:dyDescent="0.3">
      <c r="A88" s="26" t="s">
        <v>1043</v>
      </c>
      <c r="B88" s="26" t="s">
        <v>1077</v>
      </c>
    </row>
    <row r="89" spans="1:7" x14ac:dyDescent="0.3">
      <c r="A89" s="26" t="s">
        <v>1047</v>
      </c>
      <c r="B89" t="s">
        <v>11</v>
      </c>
      <c r="C89" t="s">
        <v>9</v>
      </c>
      <c r="D89" t="s">
        <v>6</v>
      </c>
      <c r="E89" t="s">
        <v>13</v>
      </c>
      <c r="F89" t="s">
        <v>10</v>
      </c>
      <c r="G89" t="s">
        <v>1048</v>
      </c>
    </row>
    <row r="90" spans="1:7" x14ac:dyDescent="0.3">
      <c r="A90" s="27" t="s">
        <v>1002</v>
      </c>
      <c r="B90" s="25"/>
      <c r="C90" s="25"/>
      <c r="D90" s="25"/>
      <c r="E90" s="25"/>
      <c r="F90" s="25"/>
      <c r="G90" s="25"/>
    </row>
    <row r="91" spans="1:7" x14ac:dyDescent="0.3">
      <c r="A91" s="31" t="s">
        <v>20</v>
      </c>
      <c r="B91" s="22">
        <v>891</v>
      </c>
      <c r="C91" s="22">
        <v>1332</v>
      </c>
      <c r="D91" s="22">
        <v>1282</v>
      </c>
      <c r="E91" s="22">
        <v>739</v>
      </c>
      <c r="F91" s="22">
        <v>560</v>
      </c>
      <c r="G91" s="22">
        <v>4804</v>
      </c>
    </row>
    <row r="92" spans="1:7" x14ac:dyDescent="0.3">
      <c r="A92" s="31" t="s">
        <v>12</v>
      </c>
      <c r="B92" s="22">
        <v>1991</v>
      </c>
      <c r="C92" s="22">
        <v>1886</v>
      </c>
      <c r="D92" s="22">
        <v>1206</v>
      </c>
      <c r="E92" s="22">
        <v>884</v>
      </c>
      <c r="F92" s="22">
        <v>1722</v>
      </c>
      <c r="G92" s="22">
        <v>7689</v>
      </c>
    </row>
    <row r="93" spans="1:7" x14ac:dyDescent="0.3">
      <c r="A93" s="31" t="s">
        <v>8</v>
      </c>
      <c r="B93" s="22">
        <v>1163</v>
      </c>
      <c r="C93" s="22">
        <v>1180</v>
      </c>
      <c r="D93" s="22">
        <v>1616</v>
      </c>
      <c r="E93" s="22">
        <v>1043</v>
      </c>
      <c r="F93" s="22">
        <v>1747</v>
      </c>
      <c r="G93" s="22">
        <v>6749</v>
      </c>
    </row>
    <row r="94" spans="1:7" x14ac:dyDescent="0.3">
      <c r="A94" s="31" t="s">
        <v>16</v>
      </c>
      <c r="B94" s="22">
        <v>1438</v>
      </c>
      <c r="C94" s="22">
        <v>1616</v>
      </c>
      <c r="D94" s="22">
        <v>866</v>
      </c>
      <c r="E94" s="22">
        <v>829</v>
      </c>
      <c r="F94" s="22">
        <v>2070</v>
      </c>
      <c r="G94" s="22">
        <v>6819</v>
      </c>
    </row>
    <row r="95" spans="1:7" x14ac:dyDescent="0.3">
      <c r="A95" s="27" t="s">
        <v>1001</v>
      </c>
      <c r="B95" s="25"/>
      <c r="C95" s="25"/>
      <c r="D95" s="25"/>
      <c r="E95" s="25"/>
      <c r="F95" s="25"/>
      <c r="G95" s="25"/>
    </row>
    <row r="96" spans="1:7" x14ac:dyDescent="0.3">
      <c r="A96" s="31" t="s">
        <v>24</v>
      </c>
      <c r="B96" s="22">
        <v>1233</v>
      </c>
      <c r="C96" s="22">
        <v>223</v>
      </c>
      <c r="D96" s="22">
        <v>1680</v>
      </c>
      <c r="E96" s="22">
        <v>990</v>
      </c>
      <c r="F96" s="22">
        <v>1508</v>
      </c>
      <c r="G96" s="22">
        <v>5634</v>
      </c>
    </row>
    <row r="97" spans="1:7" x14ac:dyDescent="0.3">
      <c r="A97" s="31" t="s">
        <v>15</v>
      </c>
      <c r="B97" s="22">
        <v>1598</v>
      </c>
      <c r="C97" s="22">
        <v>1907</v>
      </c>
      <c r="D97" s="22">
        <v>869</v>
      </c>
      <c r="E97" s="22">
        <v>1426</v>
      </c>
      <c r="F97" s="22">
        <v>1416</v>
      </c>
      <c r="G97" s="22">
        <v>7216</v>
      </c>
    </row>
    <row r="98" spans="1:7" x14ac:dyDescent="0.3">
      <c r="A98" s="31" t="s">
        <v>5</v>
      </c>
      <c r="B98" s="22">
        <v>900</v>
      </c>
      <c r="C98" s="22">
        <v>1016</v>
      </c>
      <c r="D98" s="22">
        <v>960</v>
      </c>
      <c r="E98" s="22">
        <v>940</v>
      </c>
      <c r="F98" s="22">
        <v>1193</v>
      </c>
      <c r="G98" s="22">
        <v>5009</v>
      </c>
    </row>
    <row r="99" spans="1:7" x14ac:dyDescent="0.3">
      <c r="A99" s="31" t="s">
        <v>18</v>
      </c>
      <c r="B99" s="22">
        <v>900</v>
      </c>
      <c r="C99" s="22">
        <v>1470</v>
      </c>
      <c r="D99" s="22">
        <v>1617</v>
      </c>
      <c r="E99" s="22">
        <v>1314</v>
      </c>
      <c r="F99" s="22">
        <v>941</v>
      </c>
      <c r="G99" s="22">
        <v>6242</v>
      </c>
    </row>
    <row r="100" spans="1:7" x14ac:dyDescent="0.3">
      <c r="A100" s="31" t="s">
        <v>14</v>
      </c>
      <c r="B100" s="22">
        <v>1255</v>
      </c>
      <c r="C100" s="22">
        <v>516</v>
      </c>
      <c r="D100" s="22">
        <v>1874</v>
      </c>
      <c r="E100" s="22">
        <v>1863</v>
      </c>
      <c r="F100" s="22">
        <v>1722</v>
      </c>
      <c r="G100" s="22">
        <v>7230</v>
      </c>
    </row>
    <row r="101" spans="1:7" x14ac:dyDescent="0.3">
      <c r="A101" s="31" t="s">
        <v>19</v>
      </c>
      <c r="B101" s="22">
        <v>1138</v>
      </c>
      <c r="C101" s="22">
        <v>1898</v>
      </c>
      <c r="D101" s="22">
        <v>1482</v>
      </c>
      <c r="E101" s="22">
        <v>846</v>
      </c>
      <c r="F101" s="22">
        <v>1154</v>
      </c>
      <c r="G101" s="22">
        <v>6518</v>
      </c>
    </row>
    <row r="102" spans="1:7" x14ac:dyDescent="0.3">
      <c r="A102" s="27" t="s">
        <v>1000</v>
      </c>
      <c r="B102" s="25"/>
      <c r="C102" s="25"/>
      <c r="D102" s="25"/>
      <c r="E102" s="25"/>
      <c r="F102" s="25"/>
      <c r="G102" s="25"/>
    </row>
    <row r="103" spans="1:7" x14ac:dyDescent="0.3">
      <c r="A103" s="31" t="s">
        <v>17</v>
      </c>
      <c r="B103" s="22">
        <v>1655</v>
      </c>
      <c r="C103" s="22">
        <v>805</v>
      </c>
      <c r="D103" s="22">
        <v>2263</v>
      </c>
      <c r="E103" s="22">
        <v>987</v>
      </c>
      <c r="F103" s="22">
        <v>1075</v>
      </c>
      <c r="G103" s="22">
        <v>6785</v>
      </c>
    </row>
    <row r="104" spans="1:7" x14ac:dyDescent="0.3">
      <c r="A104" s="31" t="s">
        <v>23</v>
      </c>
      <c r="B104" s="22">
        <v>1104</v>
      </c>
      <c r="C104" s="22">
        <v>2280</v>
      </c>
      <c r="D104" s="22">
        <v>1445</v>
      </c>
      <c r="E104" s="22">
        <v>1722</v>
      </c>
      <c r="F104" s="22">
        <v>1196</v>
      </c>
      <c r="G104" s="22">
        <v>7747</v>
      </c>
    </row>
    <row r="105" spans="1:7" x14ac:dyDescent="0.3">
      <c r="A105" s="31" t="s">
        <v>7</v>
      </c>
      <c r="B105" s="22">
        <v>372</v>
      </c>
      <c r="C105" s="22">
        <v>1818</v>
      </c>
      <c r="D105" s="22">
        <v>1346</v>
      </c>
      <c r="E105" s="22">
        <v>1156</v>
      </c>
      <c r="F105" s="22">
        <v>1484</v>
      </c>
      <c r="G105" s="22">
        <v>6176</v>
      </c>
    </row>
    <row r="106" spans="1:7" x14ac:dyDescent="0.3">
      <c r="A106" s="31" t="s">
        <v>22</v>
      </c>
      <c r="B106" s="22">
        <v>1415</v>
      </c>
      <c r="C106" s="22">
        <v>1271</v>
      </c>
      <c r="D106" s="22">
        <v>1214</v>
      </c>
      <c r="E106" s="22">
        <v>1135</v>
      </c>
      <c r="F106" s="22">
        <v>1566</v>
      </c>
      <c r="G106" s="22">
        <v>6601</v>
      </c>
    </row>
    <row r="107" spans="1:7" x14ac:dyDescent="0.3">
      <c r="A107" s="31" t="s">
        <v>21</v>
      </c>
      <c r="B107" s="22">
        <v>1362</v>
      </c>
      <c r="C107" s="22">
        <v>1363</v>
      </c>
      <c r="D107" s="22">
        <v>1152</v>
      </c>
      <c r="E107" s="22">
        <v>777</v>
      </c>
      <c r="F107" s="22">
        <v>750</v>
      </c>
      <c r="G107" s="22">
        <v>5404</v>
      </c>
    </row>
    <row r="111" spans="1:7" x14ac:dyDescent="0.3">
      <c r="A111" s="26" t="s">
        <v>1047</v>
      </c>
      <c r="B111" t="s">
        <v>1084</v>
      </c>
    </row>
    <row r="112" spans="1:7" x14ac:dyDescent="0.3">
      <c r="A112" s="27" t="s">
        <v>11</v>
      </c>
      <c r="B112" s="25">
        <v>15</v>
      </c>
    </row>
    <row r="113" spans="1:2" x14ac:dyDescent="0.3">
      <c r="A113" s="27" t="s">
        <v>9</v>
      </c>
      <c r="B113" s="25">
        <v>15</v>
      </c>
    </row>
    <row r="114" spans="1:2" x14ac:dyDescent="0.3">
      <c r="A114" s="27" t="s">
        <v>6</v>
      </c>
      <c r="B114" s="25">
        <v>15</v>
      </c>
    </row>
    <row r="115" spans="1:2" x14ac:dyDescent="0.3">
      <c r="A115" s="27" t="s">
        <v>13</v>
      </c>
      <c r="B115" s="25">
        <v>15</v>
      </c>
    </row>
    <row r="116" spans="1:2" x14ac:dyDescent="0.3">
      <c r="A116" s="27" t="s">
        <v>10</v>
      </c>
      <c r="B116" s="25">
        <v>15</v>
      </c>
    </row>
    <row r="117" spans="1:2" x14ac:dyDescent="0.3">
      <c r="A117" s="27" t="s">
        <v>1048</v>
      </c>
      <c r="B117" s="25">
        <v>15</v>
      </c>
    </row>
  </sheetData>
  <pageMargins left="0.7" right="0.7" top="0.75" bottom="0.75" header="0.3" footer="0.3"/>
  <pageSetup paperSize="9"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C906" sqref="C906"/>
    </sheetView>
  </sheetViews>
  <sheetFormatPr defaultRowHeight="14.4" x14ac:dyDescent="0.3"/>
  <cols>
    <col min="1" max="1" width="3.19921875" customWidth="1"/>
    <col min="2" max="2" width="25.09765625" customWidth="1"/>
    <col min="3" max="3" width="13.19921875" customWidth="1"/>
    <col min="4" max="4" width="8.09765625" customWidth="1"/>
    <col min="5" max="5" width="17.3984375" customWidth="1"/>
    <col min="6" max="6" width="14.5" customWidth="1"/>
    <col min="7" max="7" width="17.5" customWidth="1"/>
    <col min="8" max="8" width="18.5" customWidth="1"/>
    <col min="9" max="9" width="5" customWidth="1"/>
    <col min="10" max="10" width="12.8984375" customWidth="1"/>
    <col min="11" max="11" width="16.19921875" customWidth="1"/>
    <col min="12" max="12" width="15.3984375" customWidth="1"/>
    <col min="13" max="16" width="7.5" customWidth="1"/>
    <col min="17" max="17" width="13.19921875" customWidth="1"/>
    <col min="18" max="18" width="9" customWidth="1"/>
    <col min="19" max="19" width="5.8984375" customWidth="1"/>
    <col min="20" max="20" width="9.0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pageSetup paperSize="9"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28701-0566-4D29-9646-EBEBDCD7E947}">
  <dimension ref="A1:AB46"/>
  <sheetViews>
    <sheetView tabSelected="1" topLeftCell="A4" zoomScale="69" zoomScaleNormal="63" workbookViewId="0">
      <selection activeCell="P35" sqref="P35:P37"/>
    </sheetView>
  </sheetViews>
  <sheetFormatPr defaultRowHeight="14.4" x14ac:dyDescent="0.3"/>
  <cols>
    <col min="1" max="1" width="5.296875" customWidth="1"/>
    <col min="16" max="16" width="15.796875" style="42" customWidth="1"/>
    <col min="17" max="17" width="6.09765625" customWidth="1"/>
    <col min="18" max="18" width="12.09765625" style="34" customWidth="1"/>
    <col min="19" max="19" width="9.69921875" style="34" customWidth="1"/>
    <col min="20" max="24" width="8.796875" style="34"/>
  </cols>
  <sheetData>
    <row r="1" spans="1:28" x14ac:dyDescent="0.3">
      <c r="A1" s="20"/>
      <c r="B1" s="20"/>
      <c r="C1" s="20"/>
      <c r="D1" s="20"/>
      <c r="E1" s="20"/>
      <c r="F1" s="20"/>
      <c r="G1" s="20"/>
      <c r="H1" s="20"/>
      <c r="I1" s="20"/>
      <c r="J1" s="20"/>
      <c r="K1" s="20"/>
      <c r="L1" s="20"/>
      <c r="M1" s="20"/>
      <c r="N1" s="20"/>
      <c r="O1" s="20"/>
      <c r="P1" s="41"/>
      <c r="Q1" s="20"/>
      <c r="R1" s="33"/>
      <c r="S1" s="33"/>
      <c r="T1" s="33"/>
      <c r="U1" s="33"/>
      <c r="V1" s="33"/>
      <c r="W1" s="33"/>
      <c r="X1" s="33"/>
      <c r="Y1" s="20"/>
      <c r="Z1" s="32"/>
      <c r="AA1" s="32"/>
      <c r="AB1" s="32"/>
    </row>
    <row r="2" spans="1:28" x14ac:dyDescent="0.3">
      <c r="A2" s="20"/>
      <c r="B2" s="20"/>
      <c r="C2" s="20"/>
      <c r="D2" s="20"/>
      <c r="E2" s="20"/>
      <c r="F2" s="20"/>
      <c r="G2" s="20"/>
      <c r="H2" s="20"/>
      <c r="I2" s="20"/>
      <c r="J2" s="20"/>
      <c r="K2" s="20"/>
      <c r="L2" s="20"/>
      <c r="M2" s="20"/>
      <c r="N2" s="20"/>
      <c r="O2" s="20"/>
      <c r="P2" s="41"/>
      <c r="Q2" s="20"/>
      <c r="R2" s="33"/>
      <c r="S2" s="33"/>
      <c r="T2" s="33"/>
      <c r="U2" s="33"/>
      <c r="V2" s="33"/>
      <c r="W2" s="33"/>
      <c r="X2" s="33"/>
      <c r="Y2" s="20"/>
      <c r="Z2" s="32"/>
      <c r="AA2" s="32"/>
      <c r="AB2" s="32"/>
    </row>
    <row r="3" spans="1:28" x14ac:dyDescent="0.3">
      <c r="A3" s="20"/>
      <c r="B3" s="20"/>
      <c r="C3" s="20"/>
      <c r="D3" s="20"/>
      <c r="E3" s="20"/>
      <c r="F3" s="20"/>
      <c r="G3" s="20"/>
      <c r="H3" s="20"/>
      <c r="I3" s="20"/>
      <c r="J3" s="20"/>
      <c r="K3" s="20"/>
      <c r="L3" s="20"/>
      <c r="M3" s="20"/>
      <c r="N3" s="20"/>
      <c r="O3" s="20"/>
      <c r="P3" s="41"/>
      <c r="Q3" s="20"/>
      <c r="R3" s="33"/>
      <c r="S3" s="33"/>
      <c r="T3" s="33"/>
      <c r="U3" s="33"/>
      <c r="V3" s="33"/>
      <c r="W3" s="33"/>
      <c r="X3" s="33"/>
      <c r="Y3" s="20"/>
      <c r="Z3" s="32"/>
      <c r="AA3" s="32"/>
      <c r="AB3" s="32"/>
    </row>
    <row r="4" spans="1:28" x14ac:dyDescent="0.3">
      <c r="A4" s="20"/>
      <c r="B4" s="20"/>
      <c r="C4" s="20"/>
      <c r="D4" s="20"/>
      <c r="E4" s="20"/>
      <c r="F4" s="20"/>
      <c r="G4" s="20"/>
      <c r="H4" s="20"/>
      <c r="I4" s="20"/>
      <c r="J4" s="20"/>
      <c r="K4" s="20"/>
      <c r="L4" s="20"/>
      <c r="M4" s="20"/>
      <c r="N4" s="20"/>
      <c r="O4" s="20"/>
      <c r="P4" s="41"/>
      <c r="Q4" s="20"/>
      <c r="R4" s="33"/>
      <c r="S4" s="33"/>
      <c r="T4" s="33"/>
      <c r="U4" s="33"/>
      <c r="V4" s="33"/>
      <c r="W4" s="33"/>
      <c r="X4" s="33"/>
      <c r="Y4" s="20"/>
      <c r="Z4" s="32"/>
      <c r="AA4" s="32"/>
      <c r="AB4" s="32"/>
    </row>
    <row r="5" spans="1:28" x14ac:dyDescent="0.3">
      <c r="A5" s="20"/>
      <c r="B5" s="20"/>
      <c r="C5" s="20"/>
      <c r="D5" s="20"/>
      <c r="E5" s="20"/>
      <c r="F5" s="20"/>
      <c r="G5" s="20"/>
      <c r="H5" s="20"/>
      <c r="I5" s="20"/>
      <c r="J5" s="20"/>
      <c r="K5" s="20"/>
      <c r="L5" s="20"/>
      <c r="M5" s="20"/>
      <c r="N5" s="20"/>
      <c r="O5" s="20"/>
      <c r="P5" s="41"/>
      <c r="Q5" s="20"/>
      <c r="R5" s="33"/>
      <c r="S5" s="33"/>
      <c r="T5" s="33"/>
      <c r="U5" s="33"/>
      <c r="V5" s="33"/>
      <c r="W5" s="33"/>
      <c r="X5" s="33"/>
      <c r="Y5" s="20"/>
      <c r="Z5" s="32"/>
      <c r="AA5" s="32"/>
      <c r="AB5" s="32"/>
    </row>
    <row r="6" spans="1:28" x14ac:dyDescent="0.3">
      <c r="A6" s="20"/>
      <c r="B6" s="20"/>
      <c r="C6" s="20"/>
      <c r="D6" s="20"/>
      <c r="E6" s="20"/>
      <c r="F6" s="20"/>
      <c r="G6" s="20"/>
      <c r="H6" s="20"/>
      <c r="I6" s="20"/>
      <c r="J6" s="20"/>
      <c r="K6" s="20"/>
      <c r="L6" s="20"/>
      <c r="M6" s="20"/>
      <c r="N6" s="20"/>
      <c r="O6" s="20"/>
      <c r="P6" s="41"/>
      <c r="Q6" s="20"/>
      <c r="R6" s="33"/>
      <c r="S6" s="33"/>
      <c r="T6" s="33"/>
      <c r="U6" s="33"/>
      <c r="V6" s="33"/>
      <c r="W6" s="33"/>
      <c r="X6" s="33"/>
      <c r="Y6" s="20"/>
      <c r="Z6" s="32"/>
      <c r="AA6" s="32"/>
      <c r="AB6" s="32"/>
    </row>
    <row r="7" spans="1:28" x14ac:dyDescent="0.3">
      <c r="A7" s="20"/>
      <c r="B7" s="20"/>
      <c r="C7" s="20"/>
      <c r="D7" s="20"/>
      <c r="E7" s="20"/>
      <c r="F7" s="20"/>
      <c r="G7" s="20"/>
      <c r="H7" s="20"/>
      <c r="I7" s="20"/>
      <c r="J7" s="20"/>
      <c r="K7" s="20"/>
      <c r="L7" s="20"/>
      <c r="M7" s="20"/>
      <c r="N7" s="20"/>
      <c r="O7" s="20"/>
      <c r="P7" s="41"/>
      <c r="Q7" s="20"/>
      <c r="R7" s="33"/>
      <c r="S7" s="33"/>
      <c r="T7" s="33"/>
      <c r="U7" s="33"/>
      <c r="V7" s="33"/>
      <c r="W7" s="33"/>
      <c r="X7" s="33"/>
      <c r="Y7" s="20"/>
      <c r="Z7" s="32"/>
      <c r="AA7" s="32"/>
      <c r="AB7" s="32"/>
    </row>
    <row r="8" spans="1:28" x14ac:dyDescent="0.3">
      <c r="A8" s="20"/>
      <c r="B8" s="20"/>
      <c r="C8" s="20"/>
      <c r="D8" s="20"/>
      <c r="E8" s="20"/>
      <c r="F8" s="20"/>
      <c r="G8" s="20"/>
      <c r="H8" s="20"/>
      <c r="I8" s="20"/>
      <c r="J8" s="20"/>
      <c r="K8" s="20"/>
      <c r="L8" s="20"/>
      <c r="M8" s="20"/>
      <c r="N8" s="20"/>
      <c r="O8" s="20"/>
      <c r="P8" s="41"/>
      <c r="Q8" s="20"/>
      <c r="R8" s="33"/>
      <c r="S8" s="33"/>
      <c r="T8" s="33"/>
      <c r="U8" s="33"/>
      <c r="V8" s="33"/>
      <c r="W8" s="33"/>
      <c r="X8" s="33"/>
      <c r="Y8" s="20"/>
      <c r="Z8" s="32"/>
      <c r="AA8" s="32"/>
      <c r="AB8" s="32"/>
    </row>
    <row r="9" spans="1:28" x14ac:dyDescent="0.3">
      <c r="A9" s="20"/>
      <c r="B9" s="20"/>
      <c r="C9" s="20"/>
      <c r="D9" s="20"/>
      <c r="E9" s="20"/>
      <c r="F9" s="20"/>
      <c r="G9" s="20"/>
      <c r="H9" s="20"/>
      <c r="I9" s="20"/>
      <c r="J9" s="20"/>
      <c r="K9" s="20"/>
      <c r="L9" s="20"/>
      <c r="M9" s="20"/>
      <c r="N9" s="20"/>
      <c r="O9" s="20"/>
      <c r="P9" s="41"/>
      <c r="Q9" s="20"/>
      <c r="R9" s="33"/>
      <c r="S9" s="33"/>
      <c r="T9" s="33"/>
      <c r="U9" s="33"/>
      <c r="V9" s="33"/>
      <c r="W9" s="33"/>
      <c r="X9" s="33"/>
      <c r="Y9" s="20"/>
      <c r="Z9" s="32"/>
      <c r="AA9" s="32"/>
      <c r="AB9" s="32"/>
    </row>
    <row r="10" spans="1:28" x14ac:dyDescent="0.3">
      <c r="A10" s="20"/>
      <c r="B10" s="20"/>
      <c r="C10" s="20"/>
      <c r="E10" s="20"/>
      <c r="F10" s="20"/>
      <c r="G10" s="20"/>
      <c r="H10" s="20"/>
      <c r="I10" s="20"/>
      <c r="J10" s="20"/>
      <c r="K10" s="20"/>
      <c r="L10" s="20"/>
      <c r="M10" s="20"/>
      <c r="N10" s="20"/>
      <c r="O10" s="20"/>
      <c r="P10" s="41"/>
      <c r="Q10" s="20"/>
      <c r="R10" s="33"/>
      <c r="S10" s="33"/>
      <c r="T10" s="33"/>
      <c r="U10" s="33"/>
      <c r="V10" s="33"/>
      <c r="W10" s="33"/>
      <c r="X10" s="33"/>
      <c r="Y10" s="20"/>
      <c r="Z10" s="32"/>
      <c r="AA10" s="32"/>
      <c r="AB10" s="32"/>
    </row>
    <row r="11" spans="1:28" x14ac:dyDescent="0.3">
      <c r="A11" s="20"/>
      <c r="B11" s="20"/>
      <c r="C11" s="20"/>
      <c r="D11" s="20"/>
      <c r="E11" s="20"/>
      <c r="F11" s="20"/>
      <c r="G11" s="20"/>
      <c r="H11" s="20"/>
      <c r="I11" s="20"/>
      <c r="J11" s="20"/>
      <c r="K11" s="20"/>
      <c r="L11" s="20"/>
      <c r="M11" s="20"/>
      <c r="N11" s="20"/>
      <c r="O11" s="20"/>
      <c r="P11" s="41"/>
      <c r="Q11" s="20"/>
      <c r="R11" s="33"/>
      <c r="S11" s="33"/>
      <c r="T11" s="33"/>
      <c r="U11" s="33"/>
      <c r="V11" s="33"/>
      <c r="W11" s="33"/>
      <c r="X11" s="33"/>
      <c r="Y11" s="20"/>
      <c r="Z11" s="32"/>
      <c r="AA11" s="32"/>
      <c r="AB11" s="32"/>
    </row>
    <row r="12" spans="1:28" x14ac:dyDescent="0.3">
      <c r="A12" s="20"/>
      <c r="B12" s="20"/>
      <c r="C12" s="20"/>
      <c r="D12" s="20"/>
      <c r="E12" s="20"/>
      <c r="F12" s="20"/>
      <c r="G12" s="20"/>
      <c r="H12" s="20"/>
      <c r="I12" s="20"/>
      <c r="J12" s="20"/>
      <c r="K12" s="20"/>
      <c r="L12" s="20"/>
      <c r="M12" s="20"/>
      <c r="N12" s="20"/>
      <c r="O12" s="20"/>
      <c r="P12" s="41"/>
      <c r="Q12" s="20"/>
      <c r="R12" s="33"/>
      <c r="S12" s="33"/>
      <c r="T12" s="33"/>
      <c r="U12" s="33"/>
      <c r="V12" s="33"/>
      <c r="W12" s="33"/>
      <c r="X12" s="33"/>
      <c r="Y12" s="20"/>
      <c r="Z12" s="32"/>
      <c r="AA12" s="32"/>
      <c r="AB12" s="32"/>
    </row>
    <row r="13" spans="1:28" x14ac:dyDescent="0.3">
      <c r="A13" s="20"/>
      <c r="B13" s="20"/>
      <c r="C13" s="20"/>
      <c r="D13" s="20"/>
      <c r="E13" s="20"/>
      <c r="F13" s="20"/>
      <c r="G13" s="20"/>
      <c r="H13" s="20"/>
      <c r="I13" s="20"/>
      <c r="J13" s="20"/>
      <c r="K13" s="20"/>
      <c r="L13" s="20"/>
      <c r="M13" s="20"/>
      <c r="N13" s="20"/>
      <c r="O13" s="20"/>
      <c r="P13" s="41"/>
      <c r="Q13" s="20"/>
      <c r="R13" s="33"/>
      <c r="S13" s="33"/>
      <c r="T13" s="33"/>
      <c r="U13" s="33"/>
      <c r="V13" s="33"/>
      <c r="W13" s="33"/>
      <c r="X13" s="33"/>
      <c r="Y13" s="20"/>
      <c r="Z13" s="32"/>
      <c r="AA13" s="32"/>
      <c r="AB13" s="32"/>
    </row>
    <row r="14" spans="1:28" x14ac:dyDescent="0.3">
      <c r="A14" s="20"/>
      <c r="B14" s="20"/>
      <c r="C14" s="20"/>
      <c r="D14" s="20"/>
      <c r="E14" s="20"/>
      <c r="F14" s="20"/>
      <c r="G14" s="20"/>
      <c r="H14" s="20"/>
      <c r="I14" s="20"/>
      <c r="J14" s="20"/>
      <c r="K14" s="20"/>
      <c r="L14" s="20"/>
      <c r="M14" s="20"/>
      <c r="N14" s="20"/>
      <c r="O14" s="20"/>
      <c r="P14" s="41"/>
      <c r="Q14" s="20"/>
      <c r="R14" s="33"/>
      <c r="S14" s="33"/>
      <c r="T14" s="33"/>
      <c r="U14" s="33"/>
      <c r="V14" s="33"/>
      <c r="W14" s="33"/>
      <c r="X14" s="33"/>
      <c r="Y14" s="20"/>
      <c r="Z14" s="32"/>
      <c r="AA14" s="32"/>
      <c r="AB14" s="32"/>
    </row>
    <row r="15" spans="1:28" x14ac:dyDescent="0.3">
      <c r="A15" s="20"/>
      <c r="B15" s="20"/>
      <c r="C15" s="20"/>
      <c r="D15" s="20"/>
      <c r="E15" s="20"/>
      <c r="F15" s="20"/>
      <c r="G15" s="20"/>
      <c r="H15" s="20"/>
      <c r="I15" s="20"/>
      <c r="J15" s="20"/>
      <c r="K15" s="20"/>
      <c r="L15" s="20"/>
      <c r="M15" s="20"/>
      <c r="N15" s="20"/>
      <c r="O15" s="20"/>
      <c r="P15" s="41"/>
      <c r="Q15" s="20"/>
      <c r="R15" s="33"/>
      <c r="S15" s="33"/>
      <c r="T15" s="33"/>
      <c r="U15" s="33"/>
      <c r="V15" s="33"/>
      <c r="W15" s="33"/>
      <c r="X15" s="33"/>
      <c r="Y15" s="20"/>
      <c r="Z15" s="32"/>
      <c r="AA15" s="32"/>
      <c r="AB15" s="32"/>
    </row>
    <row r="16" spans="1:28" x14ac:dyDescent="0.3">
      <c r="A16" s="20"/>
      <c r="B16" s="20"/>
      <c r="C16" s="20"/>
      <c r="D16" s="20"/>
      <c r="E16" s="20"/>
      <c r="F16" s="20"/>
      <c r="G16" s="20"/>
      <c r="H16" s="20"/>
      <c r="I16" s="20"/>
      <c r="J16" s="20"/>
      <c r="K16" s="20"/>
      <c r="L16" s="20"/>
      <c r="M16" s="20"/>
      <c r="N16" s="20"/>
      <c r="O16" s="20"/>
      <c r="P16" s="41"/>
      <c r="Q16" s="20"/>
      <c r="R16" s="33"/>
      <c r="S16" s="33"/>
      <c r="T16" s="33"/>
      <c r="U16" s="33"/>
      <c r="V16" s="33"/>
      <c r="W16" s="33"/>
      <c r="X16" s="33"/>
      <c r="Y16" s="20"/>
      <c r="Z16" s="32"/>
      <c r="AA16" s="32"/>
      <c r="AB16" s="32"/>
    </row>
    <row r="17" spans="1:28" x14ac:dyDescent="0.3">
      <c r="A17" s="20"/>
      <c r="B17" s="20"/>
      <c r="C17" s="20"/>
      <c r="D17" s="20"/>
      <c r="E17" s="20"/>
      <c r="F17" s="20"/>
      <c r="G17" s="20"/>
      <c r="H17" s="20"/>
      <c r="I17" s="20"/>
      <c r="J17" s="20"/>
      <c r="K17" s="20"/>
      <c r="L17" s="20"/>
      <c r="M17" s="20"/>
      <c r="N17" s="20"/>
      <c r="O17" s="20"/>
      <c r="P17" s="41"/>
      <c r="Q17" s="20"/>
      <c r="R17" s="33"/>
      <c r="S17" s="33"/>
      <c r="T17" s="33"/>
      <c r="U17" s="33"/>
      <c r="V17" s="33"/>
      <c r="W17" s="33"/>
      <c r="X17" s="33"/>
      <c r="Y17" s="20"/>
      <c r="Z17" s="32"/>
      <c r="AA17" s="32"/>
      <c r="AB17" s="32"/>
    </row>
    <row r="18" spans="1:28" x14ac:dyDescent="0.3">
      <c r="A18" s="20"/>
      <c r="B18" s="20"/>
      <c r="C18" s="20"/>
      <c r="D18" s="20"/>
      <c r="E18" s="20"/>
      <c r="F18" s="20"/>
      <c r="G18" s="20"/>
      <c r="H18" s="20"/>
      <c r="I18" s="20"/>
      <c r="J18" s="20"/>
      <c r="K18" s="20"/>
      <c r="L18" s="20"/>
      <c r="M18" s="20"/>
      <c r="N18" s="20"/>
      <c r="O18" s="20"/>
      <c r="P18" s="41"/>
      <c r="Q18" s="20"/>
      <c r="R18" s="33"/>
      <c r="S18" s="33"/>
      <c r="T18" s="33"/>
      <c r="U18" s="33"/>
      <c r="V18" s="33"/>
      <c r="W18" s="33"/>
      <c r="X18" s="33"/>
      <c r="Y18" s="20"/>
      <c r="Z18" s="32"/>
      <c r="AA18" s="32"/>
      <c r="AB18" s="32"/>
    </row>
    <row r="19" spans="1:28" x14ac:dyDescent="0.3">
      <c r="A19" s="20"/>
      <c r="B19" s="20"/>
      <c r="C19" s="20"/>
      <c r="D19" s="20"/>
      <c r="E19" s="20"/>
      <c r="F19" s="20"/>
      <c r="G19" s="20"/>
      <c r="H19" s="20"/>
      <c r="I19" s="20"/>
      <c r="J19" s="20"/>
      <c r="K19" s="20"/>
      <c r="L19" s="20"/>
      <c r="M19" s="20"/>
      <c r="N19" s="20"/>
      <c r="O19" s="20"/>
      <c r="P19" s="41"/>
      <c r="Q19" s="20"/>
      <c r="R19" s="33"/>
      <c r="S19" s="33"/>
      <c r="T19" s="33"/>
      <c r="U19" s="33"/>
      <c r="V19" s="33"/>
      <c r="W19" s="33"/>
      <c r="X19" s="33"/>
      <c r="Y19" s="20"/>
      <c r="Z19" s="32"/>
      <c r="AA19" s="32"/>
      <c r="AB19" s="32"/>
    </row>
    <row r="20" spans="1:28" x14ac:dyDescent="0.3">
      <c r="A20" s="20"/>
      <c r="B20" s="20"/>
      <c r="C20" s="20"/>
      <c r="D20" s="20"/>
      <c r="E20" s="20"/>
      <c r="F20" s="20"/>
      <c r="G20" s="20"/>
      <c r="H20" s="20"/>
      <c r="I20" s="20"/>
      <c r="J20" s="20"/>
      <c r="K20" s="20"/>
      <c r="L20" s="20"/>
      <c r="M20" s="20"/>
      <c r="N20" s="20"/>
      <c r="O20" s="20"/>
      <c r="P20" s="41"/>
      <c r="Q20" s="20"/>
      <c r="R20" s="33"/>
      <c r="S20" s="33"/>
      <c r="T20" s="33"/>
      <c r="U20" s="33"/>
      <c r="V20" s="33"/>
      <c r="W20" s="33"/>
      <c r="X20" s="33"/>
      <c r="Y20" s="20"/>
      <c r="Z20" s="32"/>
      <c r="AA20" s="32"/>
      <c r="AB20" s="32"/>
    </row>
    <row r="21" spans="1:28" x14ac:dyDescent="0.3">
      <c r="A21" s="20"/>
      <c r="B21" s="20"/>
      <c r="C21" s="20"/>
      <c r="D21" s="20"/>
      <c r="E21" s="20"/>
      <c r="F21" s="20"/>
      <c r="G21" s="20"/>
      <c r="H21" s="20"/>
      <c r="I21" s="20"/>
      <c r="J21" s="20"/>
      <c r="K21" s="20"/>
      <c r="L21" s="20"/>
      <c r="M21" s="20"/>
      <c r="N21" s="20"/>
      <c r="O21" s="20"/>
      <c r="P21" s="41"/>
      <c r="Q21" s="20"/>
      <c r="R21" s="33"/>
      <c r="S21" s="33"/>
      <c r="T21" s="33"/>
      <c r="U21" s="33"/>
      <c r="V21" s="33"/>
      <c r="W21" s="33"/>
      <c r="X21" s="33"/>
      <c r="Y21" s="20"/>
      <c r="Z21" s="32"/>
      <c r="AA21" s="32"/>
      <c r="AB21" s="32"/>
    </row>
    <row r="22" spans="1:28" x14ac:dyDescent="0.3">
      <c r="A22" s="20"/>
      <c r="B22" s="20"/>
      <c r="C22" s="20"/>
      <c r="D22" s="20"/>
      <c r="E22" s="20"/>
      <c r="F22" s="20"/>
      <c r="G22" s="20"/>
      <c r="H22" s="20"/>
      <c r="I22" s="20"/>
      <c r="J22" s="20"/>
      <c r="K22" s="20"/>
      <c r="L22" s="20"/>
      <c r="M22" s="20"/>
      <c r="N22" s="20"/>
      <c r="O22" s="20"/>
      <c r="P22" s="41"/>
      <c r="Q22" s="20"/>
      <c r="R22" s="33"/>
      <c r="S22" s="33"/>
      <c r="T22" s="33"/>
      <c r="U22" s="33"/>
      <c r="V22" s="33"/>
      <c r="W22" s="33"/>
      <c r="X22" s="33"/>
      <c r="Y22" s="20"/>
      <c r="Z22" s="32"/>
      <c r="AA22" s="32"/>
      <c r="AB22" s="32"/>
    </row>
    <row r="23" spans="1:28" x14ac:dyDescent="0.3">
      <c r="A23" s="20"/>
      <c r="B23" s="20"/>
      <c r="C23" s="20"/>
      <c r="D23" s="20"/>
      <c r="E23" s="20"/>
      <c r="F23" s="20"/>
      <c r="G23" s="20"/>
      <c r="H23" s="20"/>
      <c r="I23" s="20"/>
      <c r="J23" s="20"/>
      <c r="K23" s="20"/>
      <c r="L23" s="20"/>
      <c r="M23" s="20"/>
      <c r="N23" s="20"/>
      <c r="O23" s="20"/>
      <c r="P23" s="41"/>
      <c r="Q23" s="20"/>
      <c r="R23" s="35"/>
      <c r="S23" s="39" t="str" cm="1">
        <f t="array" ref="S23:W23">pivot!B89:F89</f>
        <v>R01</v>
      </c>
      <c r="T23" s="39" t="str">
        <v>R02</v>
      </c>
      <c r="U23" s="39" t="str">
        <v>R03</v>
      </c>
      <c r="V23" s="39" t="str">
        <v>R04</v>
      </c>
      <c r="W23" s="39" t="str">
        <v>R05</v>
      </c>
      <c r="X23" s="35" t="s">
        <v>1079</v>
      </c>
      <c r="Y23" s="20"/>
      <c r="Z23" s="32"/>
      <c r="AA23" s="32"/>
      <c r="AB23" s="32"/>
    </row>
    <row r="24" spans="1:28" x14ac:dyDescent="0.3">
      <c r="A24" s="20"/>
      <c r="B24" s="20"/>
      <c r="C24" s="20"/>
      <c r="D24" s="20"/>
      <c r="E24" s="20"/>
      <c r="F24" s="20"/>
      <c r="G24" s="20"/>
      <c r="H24" s="20"/>
      <c r="I24" s="20"/>
      <c r="J24" s="20"/>
      <c r="K24" s="20"/>
      <c r="L24" s="20"/>
      <c r="M24" s="20"/>
      <c r="N24" s="20"/>
      <c r="O24" s="20"/>
      <c r="P24" s="41"/>
      <c r="Q24" s="20"/>
      <c r="R24" s="35" t="str" cm="1">
        <f t="array" ref="R24:X41">IF(pivot!A90:G107="","",pivot!A90:G107)</f>
        <v>Cincinnati</v>
      </c>
      <c r="S24" s="39" t="str">
        <v/>
      </c>
      <c r="T24" s="39" t="str">
        <v/>
      </c>
      <c r="U24" s="39" t="str">
        <v/>
      </c>
      <c r="V24" s="39" t="str">
        <v/>
      </c>
      <c r="W24" s="39" t="str">
        <v/>
      </c>
      <c r="X24" s="35" t="str">
        <v/>
      </c>
      <c r="Y24" s="20"/>
      <c r="Z24" s="32"/>
      <c r="AA24" s="32"/>
      <c r="AB24" s="32"/>
    </row>
    <row r="25" spans="1:28" x14ac:dyDescent="0.3">
      <c r="A25" s="20"/>
      <c r="B25" s="20"/>
      <c r="C25" s="20"/>
      <c r="D25" s="20"/>
      <c r="E25" s="20"/>
      <c r="F25" s="20"/>
      <c r="G25" s="20"/>
      <c r="H25" s="20"/>
      <c r="I25" s="20"/>
      <c r="J25" s="20"/>
      <c r="K25" s="20"/>
      <c r="L25" s="20"/>
      <c r="M25" s="20"/>
      <c r="N25" s="20"/>
      <c r="O25" s="20"/>
      <c r="P25" s="41"/>
      <c r="Q25" s="20"/>
      <c r="R25" s="35" t="str">
        <v>C0003</v>
      </c>
      <c r="S25" s="40">
        <v>891</v>
      </c>
      <c r="T25" s="40">
        <v>1332</v>
      </c>
      <c r="U25" s="40">
        <v>1282</v>
      </c>
      <c r="V25" s="40">
        <v>739</v>
      </c>
      <c r="W25" s="40">
        <v>560</v>
      </c>
      <c r="X25" s="36">
        <v>4804</v>
      </c>
      <c r="Y25" s="20"/>
      <c r="Z25" s="32"/>
      <c r="AA25" s="32"/>
      <c r="AB25" s="32"/>
    </row>
    <row r="26" spans="1:28" x14ac:dyDescent="0.3">
      <c r="A26" s="20"/>
      <c r="B26" s="20"/>
      <c r="C26" s="20"/>
      <c r="D26" s="20"/>
      <c r="E26" s="20"/>
      <c r="F26" s="20"/>
      <c r="G26" s="20"/>
      <c r="H26" s="20"/>
      <c r="I26" s="20"/>
      <c r="J26" s="20"/>
      <c r="K26" s="20"/>
      <c r="L26" s="20"/>
      <c r="M26" s="20"/>
      <c r="N26" s="20"/>
      <c r="O26" s="20"/>
      <c r="P26" s="41"/>
      <c r="Q26" s="20"/>
      <c r="R26" s="35" t="str">
        <v>C0004</v>
      </c>
      <c r="S26" s="40">
        <v>1991</v>
      </c>
      <c r="T26" s="40">
        <v>1886</v>
      </c>
      <c r="U26" s="40">
        <v>1206</v>
      </c>
      <c r="V26" s="40">
        <v>884</v>
      </c>
      <c r="W26" s="40">
        <v>1722</v>
      </c>
      <c r="X26" s="36">
        <v>7689</v>
      </c>
      <c r="Y26" s="20"/>
      <c r="Z26" s="32"/>
      <c r="AA26" s="32"/>
      <c r="AB26" s="32"/>
    </row>
    <row r="27" spans="1:28" x14ac:dyDescent="0.3">
      <c r="A27" s="20"/>
      <c r="B27" s="20"/>
      <c r="C27" s="20"/>
      <c r="D27" s="20"/>
      <c r="E27" s="20"/>
      <c r="F27" s="20"/>
      <c r="G27" s="20"/>
      <c r="H27" s="20"/>
      <c r="I27" s="20"/>
      <c r="J27" s="20"/>
      <c r="K27" s="20"/>
      <c r="L27" s="20"/>
      <c r="M27" s="20"/>
      <c r="N27" s="20"/>
      <c r="O27" s="20"/>
      <c r="P27" s="41"/>
      <c r="Q27" s="20"/>
      <c r="R27" s="35" t="str">
        <v>C0011</v>
      </c>
      <c r="S27" s="40">
        <v>1163</v>
      </c>
      <c r="T27" s="40">
        <v>1180</v>
      </c>
      <c r="U27" s="40">
        <v>1616</v>
      </c>
      <c r="V27" s="40">
        <v>1043</v>
      </c>
      <c r="W27" s="40">
        <v>1747</v>
      </c>
      <c r="X27" s="36">
        <v>6749</v>
      </c>
      <c r="Y27" s="20"/>
      <c r="Z27" s="32"/>
      <c r="AA27" s="32"/>
      <c r="AB27" s="32"/>
    </row>
    <row r="28" spans="1:28" x14ac:dyDescent="0.3">
      <c r="A28" s="20"/>
      <c r="B28" s="20"/>
      <c r="C28" s="20"/>
      <c r="D28" s="20"/>
      <c r="E28" s="20"/>
      <c r="F28" s="20"/>
      <c r="G28" s="20"/>
      <c r="H28" s="20"/>
      <c r="I28" s="20"/>
      <c r="J28" s="20"/>
      <c r="K28" s="20"/>
      <c r="L28" s="20"/>
      <c r="M28" s="20"/>
      <c r="N28" s="20"/>
      <c r="O28" s="20"/>
      <c r="P28" s="41"/>
      <c r="Q28" s="20"/>
      <c r="R28" s="35" t="str">
        <v>C0012</v>
      </c>
      <c r="S28" s="40">
        <v>1438</v>
      </c>
      <c r="T28" s="40">
        <v>1616</v>
      </c>
      <c r="U28" s="40">
        <v>866</v>
      </c>
      <c r="V28" s="40">
        <v>829</v>
      </c>
      <c r="W28" s="40">
        <v>2070</v>
      </c>
      <c r="X28" s="36">
        <v>6819</v>
      </c>
      <c r="Y28" s="20"/>
      <c r="Z28" s="32"/>
      <c r="AA28" s="32"/>
      <c r="AB28" s="32"/>
    </row>
    <row r="29" spans="1:28" x14ac:dyDescent="0.3">
      <c r="A29" s="20"/>
      <c r="B29" s="20"/>
      <c r="C29" s="20"/>
      <c r="D29" s="20"/>
      <c r="E29" s="20"/>
      <c r="F29" s="20"/>
      <c r="G29" s="20"/>
      <c r="H29" s="20"/>
      <c r="I29" s="20"/>
      <c r="J29" s="20"/>
      <c r="K29" s="20"/>
      <c r="L29" s="20"/>
      <c r="M29" s="20"/>
      <c r="N29" s="20"/>
      <c r="O29" s="20"/>
      <c r="P29" s="41"/>
      <c r="Q29" s="20"/>
      <c r="R29" s="35" t="str">
        <v>Cleveland</v>
      </c>
      <c r="S29" s="40" t="str">
        <v/>
      </c>
      <c r="T29" s="40" t="str">
        <v/>
      </c>
      <c r="U29" s="40" t="str">
        <v/>
      </c>
      <c r="V29" s="40" t="str">
        <v/>
      </c>
      <c r="W29" s="40" t="str">
        <v/>
      </c>
      <c r="X29" s="36" t="str">
        <v/>
      </c>
      <c r="Y29" s="20"/>
      <c r="Z29" s="32"/>
      <c r="AA29" s="32"/>
      <c r="AB29" s="32"/>
    </row>
    <row r="30" spans="1:28" x14ac:dyDescent="0.3">
      <c r="A30" s="20"/>
      <c r="B30" s="20"/>
      <c r="C30" s="20"/>
      <c r="D30" s="20"/>
      <c r="E30" s="20"/>
      <c r="F30" s="20"/>
      <c r="G30" s="20"/>
      <c r="H30" s="20"/>
      <c r="I30" s="20"/>
      <c r="J30" s="20"/>
      <c r="K30" s="20"/>
      <c r="L30" s="20"/>
      <c r="M30" s="20"/>
      <c r="N30" s="20"/>
      <c r="O30" s="20"/>
      <c r="P30" s="41"/>
      <c r="Q30" s="20"/>
      <c r="R30" s="35" t="str">
        <v>C0002</v>
      </c>
      <c r="S30" s="40">
        <v>1233</v>
      </c>
      <c r="T30" s="40">
        <v>223</v>
      </c>
      <c r="U30" s="40">
        <v>1680</v>
      </c>
      <c r="V30" s="40">
        <v>990</v>
      </c>
      <c r="W30" s="40">
        <v>1508</v>
      </c>
      <c r="X30" s="36">
        <v>5634</v>
      </c>
      <c r="Y30" s="20"/>
      <c r="Z30" s="32"/>
      <c r="AA30" s="32"/>
      <c r="AB30" s="32"/>
    </row>
    <row r="31" spans="1:28" x14ac:dyDescent="0.3">
      <c r="A31" s="20"/>
      <c r="B31" s="20"/>
      <c r="C31" s="20"/>
      <c r="D31" s="20"/>
      <c r="E31" s="20"/>
      <c r="F31" s="20"/>
      <c r="G31" s="20"/>
      <c r="H31" s="20"/>
      <c r="I31" s="20"/>
      <c r="J31" s="20"/>
      <c r="K31" s="20"/>
      <c r="L31" s="20"/>
      <c r="M31" s="20"/>
      <c r="N31" s="20"/>
      <c r="O31" s="20"/>
      <c r="P31" s="41"/>
      <c r="Q31" s="20"/>
      <c r="R31" s="35" t="str">
        <v>C0007</v>
      </c>
      <c r="S31" s="40">
        <v>1598</v>
      </c>
      <c r="T31" s="40">
        <v>1907</v>
      </c>
      <c r="U31" s="40">
        <v>869</v>
      </c>
      <c r="V31" s="40">
        <v>1426</v>
      </c>
      <c r="W31" s="40">
        <v>1416</v>
      </c>
      <c r="X31" s="36">
        <v>7216</v>
      </c>
      <c r="Y31" s="20"/>
      <c r="Z31" s="32"/>
      <c r="AA31" s="32"/>
      <c r="AB31" s="32"/>
    </row>
    <row r="32" spans="1:28" x14ac:dyDescent="0.3">
      <c r="A32" s="20"/>
      <c r="B32" s="20"/>
      <c r="C32" s="20"/>
      <c r="D32" s="20"/>
      <c r="E32" s="20"/>
      <c r="F32" s="20"/>
      <c r="G32" s="20"/>
      <c r="H32" s="20"/>
      <c r="I32" s="20"/>
      <c r="J32" s="20"/>
      <c r="K32" s="20"/>
      <c r="L32" s="20"/>
      <c r="M32" s="20"/>
      <c r="N32" s="20"/>
      <c r="O32" s="20"/>
      <c r="P32" s="41"/>
      <c r="Q32" s="20"/>
      <c r="R32" s="35" t="str">
        <v>C0008</v>
      </c>
      <c r="S32" s="40">
        <v>900</v>
      </c>
      <c r="T32" s="40">
        <v>1016</v>
      </c>
      <c r="U32" s="40">
        <v>960</v>
      </c>
      <c r="V32" s="40">
        <v>940</v>
      </c>
      <c r="W32" s="40">
        <v>1193</v>
      </c>
      <c r="X32" s="36">
        <v>5009</v>
      </c>
      <c r="Y32" s="20"/>
      <c r="Z32" s="32"/>
      <c r="AA32" s="32"/>
      <c r="AB32" s="32"/>
    </row>
    <row r="33" spans="1:28" x14ac:dyDescent="0.3">
      <c r="A33" s="20"/>
      <c r="B33" s="20"/>
      <c r="C33" s="20"/>
      <c r="D33" s="20"/>
      <c r="E33" s="20"/>
      <c r="F33" s="20"/>
      <c r="G33" s="20"/>
      <c r="H33" s="20"/>
      <c r="I33" s="20"/>
      <c r="J33" s="20"/>
      <c r="K33" s="20"/>
      <c r="L33" s="20"/>
      <c r="M33" s="20"/>
      <c r="N33" s="20"/>
      <c r="O33" s="20"/>
      <c r="P33" s="41"/>
      <c r="Q33" s="20"/>
      <c r="R33" s="35" t="str">
        <v>C0010</v>
      </c>
      <c r="S33" s="40">
        <v>900</v>
      </c>
      <c r="T33" s="40">
        <v>1470</v>
      </c>
      <c r="U33" s="40">
        <v>1617</v>
      </c>
      <c r="V33" s="40">
        <v>1314</v>
      </c>
      <c r="W33" s="40">
        <v>941</v>
      </c>
      <c r="X33" s="36">
        <v>6242</v>
      </c>
      <c r="Y33" s="20"/>
      <c r="Z33" s="32"/>
      <c r="AA33" s="32"/>
      <c r="AB33" s="32"/>
    </row>
    <row r="34" spans="1:28" x14ac:dyDescent="0.3">
      <c r="A34" s="20"/>
      <c r="B34" s="20"/>
      <c r="C34" s="20"/>
      <c r="D34" s="20"/>
      <c r="E34" s="20"/>
      <c r="F34" s="20"/>
      <c r="G34" s="20"/>
      <c r="H34" s="20"/>
      <c r="I34" s="20"/>
      <c r="J34" s="20"/>
      <c r="K34" s="20"/>
      <c r="L34" s="20"/>
      <c r="M34" s="20"/>
      <c r="N34" s="20"/>
      <c r="O34" s="20"/>
      <c r="P34" s="41"/>
      <c r="Q34" s="20"/>
      <c r="R34" s="35" t="str">
        <v>C0013</v>
      </c>
      <c r="S34" s="40">
        <v>1255</v>
      </c>
      <c r="T34" s="40">
        <v>516</v>
      </c>
      <c r="U34" s="40">
        <v>1874</v>
      </c>
      <c r="V34" s="40">
        <v>1863</v>
      </c>
      <c r="W34" s="40">
        <v>1722</v>
      </c>
      <c r="X34" s="36">
        <v>7230</v>
      </c>
      <c r="Y34" s="20"/>
      <c r="Z34" s="32"/>
      <c r="AA34" s="32"/>
      <c r="AB34" s="32"/>
    </row>
    <row r="35" spans="1:28" x14ac:dyDescent="0.3">
      <c r="A35" s="20"/>
      <c r="B35" s="20"/>
      <c r="C35" s="20"/>
      <c r="D35" s="20"/>
      <c r="E35" s="20"/>
      <c r="F35" s="20"/>
      <c r="G35" s="20"/>
      <c r="H35" s="20"/>
      <c r="I35" s="20"/>
      <c r="J35" s="20"/>
      <c r="K35" s="20"/>
      <c r="L35" s="20"/>
      <c r="M35" s="20"/>
      <c r="N35" s="20"/>
      <c r="O35" s="20"/>
      <c r="P35" s="43" t="e" vm="1">
        <f>_xlfn.XLOOKUP(pivot!E60,Assets!E3:E7,Assets!F3:F7)</f>
        <v>#VALUE!</v>
      </c>
      <c r="Q35" s="20"/>
      <c r="R35" s="35" t="str">
        <v>C0015</v>
      </c>
      <c r="S35" s="40">
        <v>1138</v>
      </c>
      <c r="T35" s="40">
        <v>1898</v>
      </c>
      <c r="U35" s="40">
        <v>1482</v>
      </c>
      <c r="V35" s="40">
        <v>846</v>
      </c>
      <c r="W35" s="40">
        <v>1154</v>
      </c>
      <c r="X35" s="36">
        <v>6518</v>
      </c>
      <c r="Y35" s="20"/>
      <c r="Z35" s="32"/>
      <c r="AA35" s="32"/>
      <c r="AB35" s="32"/>
    </row>
    <row r="36" spans="1:28" x14ac:dyDescent="0.3">
      <c r="A36" s="20"/>
      <c r="B36" s="20"/>
      <c r="C36" s="20"/>
      <c r="D36" s="20"/>
      <c r="E36" s="20"/>
      <c r="F36" s="20"/>
      <c r="G36" s="20"/>
      <c r="H36" s="20"/>
      <c r="I36" s="20"/>
      <c r="J36" s="20"/>
      <c r="K36" s="20"/>
      <c r="L36" s="20"/>
      <c r="M36" s="20"/>
      <c r="N36" s="20"/>
      <c r="O36" s="20"/>
      <c r="P36" s="43"/>
      <c r="Q36" s="20"/>
      <c r="R36" s="35" t="str">
        <v>Columbus</v>
      </c>
      <c r="S36" s="40" t="str">
        <v/>
      </c>
      <c r="T36" s="40" t="str">
        <v/>
      </c>
      <c r="U36" s="40" t="str">
        <v/>
      </c>
      <c r="V36" s="40" t="str">
        <v/>
      </c>
      <c r="W36" s="40" t="str">
        <v/>
      </c>
      <c r="X36" s="36" t="str">
        <v/>
      </c>
      <c r="Y36" s="20"/>
      <c r="Z36" s="32"/>
      <c r="AA36" s="32"/>
      <c r="AB36" s="32"/>
    </row>
    <row r="37" spans="1:28" x14ac:dyDescent="0.3">
      <c r="A37" s="20"/>
      <c r="B37" s="20"/>
      <c r="C37" s="20"/>
      <c r="D37" s="20"/>
      <c r="E37" s="20"/>
      <c r="F37" s="20"/>
      <c r="G37" s="20"/>
      <c r="H37" s="20"/>
      <c r="I37" s="20"/>
      <c r="J37" s="20"/>
      <c r="K37" s="20"/>
      <c r="L37" s="20"/>
      <c r="M37" s="20"/>
      <c r="N37" s="20"/>
      <c r="O37" s="20"/>
      <c r="P37" s="43"/>
      <c r="Q37" s="20"/>
      <c r="R37" s="35" t="str">
        <v>C0001</v>
      </c>
      <c r="S37" s="40">
        <v>1655</v>
      </c>
      <c r="T37" s="40">
        <v>805</v>
      </c>
      <c r="U37" s="40">
        <v>2263</v>
      </c>
      <c r="V37" s="40">
        <v>987</v>
      </c>
      <c r="W37" s="40">
        <v>1075</v>
      </c>
      <c r="X37" s="36">
        <v>6785</v>
      </c>
      <c r="Y37" s="20"/>
      <c r="Z37" s="32"/>
      <c r="AA37" s="32"/>
      <c r="AB37" s="32"/>
    </row>
    <row r="38" spans="1:28" x14ac:dyDescent="0.3">
      <c r="A38" s="20"/>
      <c r="B38" s="20"/>
      <c r="C38" s="20"/>
      <c r="D38" s="20"/>
      <c r="E38" s="20"/>
      <c r="F38" s="20"/>
      <c r="G38" s="20"/>
      <c r="H38" s="20"/>
      <c r="I38" s="20"/>
      <c r="J38" s="20"/>
      <c r="K38" s="20"/>
      <c r="L38" s="20"/>
      <c r="M38" s="20"/>
      <c r="N38" s="20"/>
      <c r="O38" s="20"/>
      <c r="P38" s="41" t="str">
        <f>"%of calls : "&amp;TEXT(pivot!E61,"0%")</f>
        <v>%of calls : 21%</v>
      </c>
      <c r="Q38" s="20"/>
      <c r="R38" s="35" t="str">
        <v>C0005</v>
      </c>
      <c r="S38" s="40">
        <v>1104</v>
      </c>
      <c r="T38" s="40">
        <v>2280</v>
      </c>
      <c r="U38" s="40">
        <v>1445</v>
      </c>
      <c r="V38" s="40">
        <v>1722</v>
      </c>
      <c r="W38" s="40">
        <v>1196</v>
      </c>
      <c r="X38" s="36">
        <v>7747</v>
      </c>
      <c r="Y38" s="20"/>
      <c r="Z38" s="32"/>
      <c r="AA38" s="32"/>
      <c r="AB38" s="32"/>
    </row>
    <row r="39" spans="1:28" x14ac:dyDescent="0.3">
      <c r="A39" s="20"/>
      <c r="B39" s="20"/>
      <c r="C39" s="20"/>
      <c r="D39" s="20"/>
      <c r="E39" s="20"/>
      <c r="F39" s="20"/>
      <c r="G39" s="20"/>
      <c r="H39" s="20"/>
      <c r="I39" s="20"/>
      <c r="J39" s="20"/>
      <c r="K39" s="20"/>
      <c r="L39" s="20"/>
      <c r="M39" s="20"/>
      <c r="N39" s="20"/>
      <c r="O39" s="20"/>
      <c r="P39" s="41" t="str">
        <f>"Rank of calls : "&amp;pivot!E65</f>
        <v>Rank of calls : 2</v>
      </c>
      <c r="Q39" s="20"/>
      <c r="R39" s="35" t="str">
        <v>C0006</v>
      </c>
      <c r="S39" s="40">
        <v>372</v>
      </c>
      <c r="T39" s="40">
        <v>1818</v>
      </c>
      <c r="U39" s="40">
        <v>1346</v>
      </c>
      <c r="V39" s="40">
        <v>1156</v>
      </c>
      <c r="W39" s="40">
        <v>1484</v>
      </c>
      <c r="X39" s="36">
        <v>6176</v>
      </c>
      <c r="Y39" s="20"/>
      <c r="Z39" s="32"/>
      <c r="AA39" s="32"/>
      <c r="AB39" s="32"/>
    </row>
    <row r="40" spans="1:28" x14ac:dyDescent="0.3">
      <c r="A40" s="20"/>
      <c r="B40" s="20"/>
      <c r="C40" s="20"/>
      <c r="D40" s="20"/>
      <c r="E40" s="20"/>
      <c r="F40" s="20"/>
      <c r="G40" s="20"/>
      <c r="H40" s="20"/>
      <c r="I40" s="20"/>
      <c r="J40" s="20"/>
      <c r="K40" s="20"/>
      <c r="L40" s="20"/>
      <c r="M40" s="20"/>
      <c r="N40" s="20"/>
      <c r="O40" s="20"/>
      <c r="P40" s="41" t="str">
        <f>"Rank of amount : "&amp;pivot!E66</f>
        <v>Rank of amount : 1</v>
      </c>
      <c r="Q40" s="20"/>
      <c r="R40" s="35" t="str">
        <v>C0009</v>
      </c>
      <c r="S40" s="40">
        <v>1415</v>
      </c>
      <c r="T40" s="40">
        <v>1271</v>
      </c>
      <c r="U40" s="40">
        <v>1214</v>
      </c>
      <c r="V40" s="40">
        <v>1135</v>
      </c>
      <c r="W40" s="40">
        <v>1566</v>
      </c>
      <c r="X40" s="36">
        <v>6601</v>
      </c>
      <c r="Y40" s="20"/>
      <c r="Z40" s="32"/>
      <c r="AA40" s="32"/>
      <c r="AB40" s="32"/>
    </row>
    <row r="41" spans="1:28" x14ac:dyDescent="0.3">
      <c r="A41" s="20"/>
      <c r="B41" s="20"/>
      <c r="C41" s="20"/>
      <c r="D41" s="20"/>
      <c r="E41" s="20"/>
      <c r="F41" s="20"/>
      <c r="G41" s="20"/>
      <c r="H41" s="20"/>
      <c r="I41" s="20"/>
      <c r="J41" s="20"/>
      <c r="K41" s="20"/>
      <c r="L41" s="20"/>
      <c r="M41" s="20"/>
      <c r="N41" s="20"/>
      <c r="O41" s="20"/>
      <c r="P41" s="41"/>
      <c r="Q41" s="20"/>
      <c r="R41" s="35" t="str">
        <v>C0014</v>
      </c>
      <c r="S41" s="40">
        <v>1362</v>
      </c>
      <c r="T41" s="40">
        <v>1363</v>
      </c>
      <c r="U41" s="40">
        <v>1152</v>
      </c>
      <c r="V41" s="40">
        <v>777</v>
      </c>
      <c r="W41" s="40">
        <v>750</v>
      </c>
      <c r="X41" s="36">
        <v>5404</v>
      </c>
      <c r="Y41" s="20"/>
      <c r="Z41" s="32"/>
      <c r="AA41" s="32"/>
      <c r="AB41" s="32"/>
    </row>
    <row r="42" spans="1:28" x14ac:dyDescent="0.3">
      <c r="A42" s="20"/>
      <c r="B42" s="20"/>
      <c r="C42" s="20"/>
      <c r="D42" s="20"/>
      <c r="E42" s="20"/>
      <c r="F42" s="20"/>
      <c r="G42" s="20"/>
      <c r="H42" s="20"/>
      <c r="I42" s="20"/>
      <c r="J42" s="20"/>
      <c r="K42" s="20"/>
      <c r="L42" s="20"/>
      <c r="M42" s="20"/>
      <c r="N42" s="20"/>
      <c r="O42" s="20"/>
      <c r="P42" s="41"/>
      <c r="Q42" s="20"/>
      <c r="R42" s="33"/>
      <c r="S42" s="33"/>
      <c r="T42" s="33"/>
      <c r="U42" s="33"/>
      <c r="V42" s="33"/>
      <c r="W42" s="33"/>
      <c r="X42" s="33"/>
      <c r="Y42" s="20"/>
      <c r="Z42" s="32"/>
      <c r="AA42" s="32"/>
      <c r="AB42" s="32"/>
    </row>
    <row r="43" spans="1:28" x14ac:dyDescent="0.3">
      <c r="A43" s="20"/>
      <c r="B43" s="20"/>
      <c r="C43" s="20"/>
      <c r="D43" s="20"/>
      <c r="E43" s="20"/>
      <c r="F43" s="20"/>
      <c r="G43" s="20"/>
      <c r="H43" s="20"/>
      <c r="I43" s="20"/>
      <c r="J43" s="20"/>
      <c r="K43" s="20"/>
      <c r="L43" s="20"/>
      <c r="M43" s="20"/>
      <c r="N43" s="20"/>
      <c r="O43" s="20"/>
      <c r="P43" s="41"/>
      <c r="Q43" s="20"/>
      <c r="R43" s="33"/>
      <c r="S43" s="33"/>
      <c r="T43" s="33"/>
      <c r="U43" s="33"/>
      <c r="V43" s="33"/>
      <c r="W43" s="33"/>
      <c r="X43" s="33"/>
      <c r="Y43" s="20"/>
      <c r="Z43" s="32"/>
      <c r="AA43" s="32"/>
      <c r="AB43" s="32"/>
    </row>
    <row r="44" spans="1:28" x14ac:dyDescent="0.3">
      <c r="A44" s="20"/>
      <c r="B44" s="20"/>
      <c r="C44" s="20"/>
      <c r="D44" s="20"/>
      <c r="E44" s="20"/>
      <c r="F44" s="20"/>
      <c r="G44" s="20"/>
      <c r="H44" s="20"/>
      <c r="I44" s="20"/>
      <c r="J44" s="20"/>
      <c r="K44" s="20"/>
      <c r="L44" s="20"/>
      <c r="M44" s="20"/>
      <c r="N44" s="20"/>
      <c r="O44" s="20"/>
      <c r="P44" s="41"/>
      <c r="Q44" s="20"/>
      <c r="R44" s="33"/>
      <c r="S44" s="33"/>
      <c r="T44" s="33"/>
      <c r="U44" s="33"/>
      <c r="V44" s="33"/>
      <c r="W44" s="33"/>
      <c r="X44" s="33"/>
      <c r="Y44" s="20"/>
      <c r="Z44" s="32"/>
      <c r="AA44" s="32"/>
      <c r="AB44" s="32"/>
    </row>
    <row r="45" spans="1:28" x14ac:dyDescent="0.3">
      <c r="A45" s="20"/>
      <c r="B45" s="20"/>
      <c r="C45" s="20"/>
      <c r="D45" s="20"/>
      <c r="E45" s="20"/>
      <c r="F45" s="20"/>
      <c r="G45" s="20"/>
      <c r="H45" s="20"/>
      <c r="I45" s="20"/>
      <c r="J45" s="20"/>
      <c r="K45" s="20"/>
      <c r="L45" s="20"/>
      <c r="M45" s="20"/>
      <c r="N45" s="20"/>
      <c r="O45" s="20"/>
      <c r="P45" s="41"/>
      <c r="Q45" s="20"/>
      <c r="R45" s="33"/>
      <c r="S45" s="33"/>
      <c r="T45" s="33"/>
      <c r="U45" s="33"/>
      <c r="V45" s="33"/>
      <c r="W45" s="33"/>
      <c r="X45" s="33"/>
      <c r="Y45" s="20"/>
      <c r="Z45" s="32"/>
      <c r="AA45" s="32"/>
      <c r="AB45" s="32"/>
    </row>
    <row r="46" spans="1:28" x14ac:dyDescent="0.3">
      <c r="A46" s="20"/>
      <c r="B46" s="20"/>
      <c r="C46" s="20"/>
      <c r="D46" s="20"/>
      <c r="E46" s="20"/>
      <c r="F46" s="20"/>
      <c r="G46" s="20"/>
      <c r="H46" s="20"/>
      <c r="I46" s="20"/>
      <c r="J46" s="20"/>
      <c r="K46" s="20"/>
      <c r="L46" s="20"/>
      <c r="M46" s="20"/>
      <c r="N46" s="20"/>
      <c r="O46" s="20"/>
      <c r="P46" s="41"/>
      <c r="Q46" s="20"/>
      <c r="R46" s="33"/>
      <c r="S46" s="33"/>
      <c r="T46" s="33"/>
      <c r="U46" s="33"/>
      <c r="V46" s="33"/>
      <c r="W46" s="33"/>
      <c r="X46" s="33"/>
      <c r="Y46" s="20"/>
      <c r="Z46" s="32"/>
      <c r="AA46" s="32"/>
      <c r="AB46" s="32"/>
    </row>
  </sheetData>
  <mergeCells count="1">
    <mergeCell ref="P35:P37"/>
  </mergeCells>
  <conditionalFormatting sqref="S25:W41">
    <cfRule type="dataBar" priority="1">
      <dataBar>
        <cfvo type="num" val="0"/>
        <cfvo type="formula" val="MAX($S$25:$W$41)*2"/>
        <color theme="1" tint="0.499984740745262"/>
      </dataBar>
      <extLst>
        <ext xmlns:x14="http://schemas.microsoft.com/office/spreadsheetml/2009/9/main" uri="{B025F937-C7B1-47D3-B67F-A62EFF666E3E}">
          <x14:id>{E5BB5E56-8107-4577-844A-1A9E1683CC51}</x14:id>
        </ext>
      </extLst>
    </cfRule>
    <cfRule type="dataBar" priority="8">
      <dataBar>
        <cfvo type="num" val="0"/>
        <cfvo type="formula" val="MAX($S$25:$W$41)*2"/>
        <color theme="1" tint="0.34998626667073579"/>
      </dataBar>
      <extLst>
        <ext xmlns:x14="http://schemas.microsoft.com/office/spreadsheetml/2009/9/main" uri="{B025F937-C7B1-47D3-B67F-A62EFF666E3E}">
          <x14:id>{83E4693F-ED80-4B6C-AB05-932C100A5AE9}</x14:id>
        </ext>
      </extLst>
    </cfRule>
    <cfRule type="dataBar" priority="9">
      <dataBar>
        <cfvo type="min"/>
        <cfvo type="max"/>
        <color theme="1"/>
      </dataBar>
      <extLst>
        <ext xmlns:x14="http://schemas.microsoft.com/office/spreadsheetml/2009/9/main" uri="{B025F937-C7B1-47D3-B67F-A62EFF666E3E}">
          <x14:id>{360F9319-F31A-40AD-BF14-75F9A07B41AC}</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2" id="{544C9626-D1B4-4989-B0F9-901596B74E09}">
            <xm:f>S$23=pivot!$A$65</xm:f>
            <x14:dxf>
              <fill>
                <patternFill>
                  <bgColor rgb="FFFFCC66"/>
                </patternFill>
              </fill>
              <border>
                <left style="thin">
                  <color auto="1"/>
                </left>
                <right style="thin">
                  <color auto="1"/>
                </right>
                <top style="thin">
                  <color auto="1"/>
                </top>
                <bottom style="thin">
                  <color auto="1"/>
                </bottom>
                <vertical/>
                <horizontal/>
              </border>
            </x14:dxf>
          </x14:cfRule>
          <x14:cfRule type="expression" priority="3" id="{093A7499-C645-4DE0-88E3-1500AC7F6817}">
            <xm:f>S$23=pivot!$A$64</xm:f>
            <x14:dxf>
              <fill>
                <patternFill>
                  <bgColor rgb="FFFFCC66"/>
                </patternFill>
              </fill>
              <border>
                <left style="thin">
                  <color auto="1"/>
                </left>
                <right style="thin">
                  <color auto="1"/>
                </right>
                <top style="thin">
                  <color auto="1"/>
                </top>
                <bottom style="thin">
                  <color auto="1"/>
                </bottom>
                <vertical/>
                <horizontal/>
              </border>
            </x14:dxf>
          </x14:cfRule>
          <x14:cfRule type="expression" priority="4" id="{0E56FDEE-FFA3-45BD-BDAB-35C9B857C917}">
            <xm:f>S$23=pivot!$A$63</xm:f>
            <x14:dxf>
              <fill>
                <patternFill>
                  <bgColor rgb="FFFFCC66"/>
                </patternFill>
              </fill>
              <border>
                <left style="thin">
                  <color theme="1"/>
                </left>
                <right style="thin">
                  <color theme="1"/>
                </right>
                <top style="thin">
                  <color theme="1"/>
                </top>
                <bottom style="thin">
                  <color theme="1"/>
                </bottom>
                <vertical/>
                <horizontal/>
              </border>
            </x14:dxf>
          </x14:cfRule>
          <x14:cfRule type="expression" priority="5" id="{5831FA25-886B-4FA1-91B1-985C49F1F981}">
            <xm:f>S$23=pivot!$A$62</xm:f>
            <x14:dxf>
              <fill>
                <patternFill>
                  <bgColor rgb="FFFFCC66"/>
                </patternFill>
              </fill>
              <border>
                <left style="thin">
                  <color theme="1"/>
                </left>
                <right style="thin">
                  <color theme="1"/>
                </right>
                <top style="thin">
                  <color theme="1"/>
                </top>
                <bottom style="thin">
                  <color theme="1"/>
                </bottom>
              </border>
            </x14:dxf>
          </x14:cfRule>
          <x14:cfRule type="expression" priority="6" id="{714E902F-C535-4A09-BFB8-B248DE05F0B6}">
            <xm:f>S$23=pivot!$A$61</xm:f>
            <x14:dxf>
              <fill>
                <patternFill>
                  <bgColor rgb="FFFFCC66"/>
                </patternFill>
              </fill>
              <border>
                <left style="thin">
                  <color auto="1"/>
                </left>
                <right style="thin">
                  <color auto="1"/>
                </right>
                <top style="thin">
                  <color auto="1"/>
                </top>
                <bottom style="thin">
                  <color auto="1"/>
                </bottom>
                <vertical/>
                <horizontal/>
              </border>
            </x14:dxf>
          </x14:cfRule>
          <xm:sqref>S23:W41</xm:sqref>
        </x14:conditionalFormatting>
        <x14:conditionalFormatting xmlns:xm="http://schemas.microsoft.com/office/excel/2006/main">
          <x14:cfRule type="dataBar" id="{E5BB5E56-8107-4577-844A-1A9E1683CC51}">
            <x14:dataBar minLength="0" maxLength="100" gradient="0">
              <x14:cfvo type="num">
                <xm:f>0</xm:f>
              </x14:cfvo>
              <x14:cfvo type="formula">
                <xm:f>MAX($S$25:$W$41)*2</xm:f>
              </x14:cfvo>
              <x14:negativeFillColor rgb="FFFF0000"/>
              <x14:axisColor rgb="FF000000"/>
            </x14:dataBar>
          </x14:cfRule>
          <x14:cfRule type="dataBar" id="{83E4693F-ED80-4B6C-AB05-932C100A5AE9}">
            <x14:dataBar minLength="0" maxLength="100" gradient="0">
              <x14:cfvo type="num">
                <xm:f>0</xm:f>
              </x14:cfvo>
              <x14:cfvo type="formula">
                <xm:f>MAX($S$25:$W$41)*2</xm:f>
              </x14:cfvo>
              <x14:negativeFillColor rgb="FFFF0000"/>
              <x14:axisColor rgb="FF000000"/>
            </x14:dataBar>
          </x14:cfRule>
          <x14:cfRule type="dataBar" id="{360F9319-F31A-40AD-BF14-75F9A07B41AC}">
            <x14:dataBar minLength="0" maxLength="100" gradient="0">
              <x14:cfvo type="autoMin"/>
              <x14:cfvo type="autoMax"/>
              <x14:negativeFillColor rgb="FFFF0000"/>
              <x14:axisColor rgb="FF000000"/>
            </x14:dataBar>
          </x14:cfRule>
          <xm:sqref>S25:W41</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F3" sqref="F3"/>
    </sheetView>
  </sheetViews>
  <sheetFormatPr defaultRowHeight="14.4" x14ac:dyDescent="0.3"/>
  <cols>
    <col min="5" max="5" width="10.8984375" customWidth="1"/>
    <col min="6" max="6" width="18.8984375" style="34" customWidth="1"/>
  </cols>
  <sheetData>
    <row r="2" spans="5:6" x14ac:dyDescent="0.3">
      <c r="E2" t="s">
        <v>1040</v>
      </c>
      <c r="F2" s="34" t="s">
        <v>1041</v>
      </c>
    </row>
    <row r="3" spans="5:6" ht="25.5" customHeight="1" x14ac:dyDescent="0.3">
      <c r="E3" t="s">
        <v>11</v>
      </c>
      <c r="F3" s="34" t="e" vm="2">
        <v>#VALUE!</v>
      </c>
    </row>
    <row r="4" spans="5:6" ht="25.5" customHeight="1" x14ac:dyDescent="0.3">
      <c r="E4" t="s">
        <v>9</v>
      </c>
      <c r="F4" s="34" t="e" vm="3">
        <v>#VALUE!</v>
      </c>
    </row>
    <row r="5" spans="5:6" ht="25.5" customHeight="1" x14ac:dyDescent="0.3">
      <c r="E5" t="s">
        <v>6</v>
      </c>
      <c r="F5" s="34" t="e" vm="4">
        <v>#VALUE!</v>
      </c>
    </row>
    <row r="6" spans="5:6" ht="25.5" customHeight="1" x14ac:dyDescent="0.3">
      <c r="E6" t="s">
        <v>13</v>
      </c>
      <c r="F6" s="34" t="e" vm="5">
        <v>#VALUE!</v>
      </c>
    </row>
    <row r="7" spans="5:6" ht="25.5" customHeight="1" x14ac:dyDescent="0.3">
      <c r="E7" t="s">
        <v>10</v>
      </c>
      <c r="F7" s="34" t="e" vm="6">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Data</vt:lpstr>
      <vt:lpstr>customer care support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mohanapriya m</cp:lastModifiedBy>
  <dcterms:created xsi:type="dcterms:W3CDTF">2021-03-14T20:21:32Z</dcterms:created>
  <dcterms:modified xsi:type="dcterms:W3CDTF">2025-05-17T16:21:07Z</dcterms:modified>
</cp:coreProperties>
</file>